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ea\Desktop\"/>
    </mc:Choice>
  </mc:AlternateContent>
  <bookViews>
    <workbookView xWindow="0" yWindow="0" windowWidth="28800" windowHeight="11640" tabRatio="677" activeTab="4"/>
  </bookViews>
  <sheets>
    <sheet name="Cartouche" sheetId="28848" r:id="rId1"/>
    <sheet name="Protocole" sheetId="28843" r:id="rId2"/>
    <sheet name="CALCULS " sheetId="28829" r:id="rId3"/>
    <sheet name="Graphes " sheetId="28844" r:id="rId4"/>
    <sheet name="Données brutes" sheetId="28849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2" hidden="1">'CALCULS '!$R$3:$W$5</definedName>
    <definedName name="_R2">'[1]Slope 1-5'!$G$11</definedName>
    <definedName name="CoefA">'CALCULS '!$P$49</definedName>
    <definedName name="CoefB">'CALCULS '!$P$50</definedName>
    <definedName name="CoefR">'CALCULS '!$P$51</definedName>
    <definedName name="Concentration">[2]Parameters!$E$16</definedName>
    <definedName name="datePlanning" hidden="1">40402</definedName>
    <definedName name="derniereReqSQL" hidden="1">"SELECT [No_], concat(SUM([Outstanding Quantity]), Max([Single Batch]) ) FROM  [AES CHEMUNEX$Sales Line]  WHERE [Single Batch] = 1 GROUP BY [No_]"</definedName>
    <definedName name="derniereReqSQL2" hidden="1">"SELECT TOP 100 * FROM [AES CHEMUNEX$Comment Line] WHERE  [No_] = 'AEB110022' [Line No_] "</definedName>
    <definedName name="e">'[3]Slope 1-5'!$M$4</definedName>
    <definedName name="FluoNorm">[1]Data!$G$2</definedName>
    <definedName name="FluoRef">[1]Data!$G$1</definedName>
    <definedName name="Gamme">'[4]Vtes Cons.'!$T$36:$T$43</definedName>
    <definedName name="groupePlanning" hidden="1">"Tubes"</definedName>
    <definedName name="machinePlanning" hidden="1">"APS 90"</definedName>
    <definedName name="MaxSlope">'[5]Slope 1-5'!$M$4</definedName>
    <definedName name="MinSlope">'[5]Slope 1-5'!$M$3</definedName>
    <definedName name="OrdOrig">[6]Calc!$G$10</definedName>
    <definedName name="Pente">[6]Calc!$G$9</definedName>
    <definedName name="PourcentValid">[1]Data!$C$1</definedName>
    <definedName name="ReqSQL" hidden="1">"SELECT TOP 100 * FROM []"</definedName>
    <definedName name="Validated_Excel_Version" localSheetId="0">Cartouche!$C$16</definedName>
    <definedName name="ValidR2">[1]Data!$C$2</definedName>
    <definedName name="xPositionEditOF" hidden="1">243</definedName>
    <definedName name="yPositionEditOF" hidden="1">258.75</definedName>
    <definedName name="_xlnm.Print_Area" localSheetId="3">'Graphes '!$A$1:$P$81</definedName>
  </definedNames>
  <calcPr calcId="162913"/>
</workbook>
</file>

<file path=xl/calcChain.xml><?xml version="1.0" encoding="utf-8"?>
<calcChain xmlns="http://schemas.openxmlformats.org/spreadsheetml/2006/main">
  <c r="Q13" i="28829" l="1"/>
  <c r="N6" i="28844" l="1"/>
  <c r="N3" i="28844" l="1"/>
  <c r="N4" i="28844" l="1"/>
  <c r="N5" i="28844"/>
  <c r="E5" i="28844" l="1"/>
  <c r="E6" i="28844"/>
  <c r="E4" i="28844"/>
  <c r="Z22" i="28829" l="1"/>
  <c r="X22" i="28829"/>
  <c r="AD11" i="28829" l="1"/>
  <c r="AE11" i="28829"/>
  <c r="AF11" i="28829"/>
  <c r="H52" i="28829" s="1"/>
  <c r="H62" i="28829" s="1"/>
  <c r="AG11" i="28829"/>
  <c r="I52" i="28829" s="1"/>
  <c r="H68" i="28829" s="1"/>
  <c r="AH11" i="28829"/>
  <c r="J52" i="28829" s="1"/>
  <c r="H74" i="28829" s="1"/>
  <c r="AI11" i="28829"/>
  <c r="G37" i="28829" s="1"/>
  <c r="AJ11" i="28829"/>
  <c r="AK11" i="28829"/>
  <c r="AL11" i="28829"/>
  <c r="AM11" i="28829"/>
  <c r="AN11" i="28829"/>
  <c r="AO11" i="28829"/>
  <c r="H53" i="28829" s="1"/>
  <c r="H63" i="28829" s="1"/>
  <c r="AP11" i="28829"/>
  <c r="I53" i="28829" s="1"/>
  <c r="H69" i="28829" s="1"/>
  <c r="AQ11" i="28829"/>
  <c r="J53" i="28829" s="1"/>
  <c r="H75" i="28829" s="1"/>
  <c r="AR11" i="28829"/>
  <c r="G38" i="28829" s="1"/>
  <c r="AS11" i="28829"/>
  <c r="AT11" i="28829"/>
  <c r="AU11" i="28829"/>
  <c r="AV11" i="28829"/>
  <c r="AW11" i="28829"/>
  <c r="AX11" i="28829"/>
  <c r="H54" i="28829" s="1"/>
  <c r="H64" i="28829" s="1"/>
  <c r="AY11" i="28829"/>
  <c r="I54" i="28829" s="1"/>
  <c r="H70" i="28829" s="1"/>
  <c r="AZ11" i="28829"/>
  <c r="J54" i="28829" s="1"/>
  <c r="H76" i="28829" s="1"/>
  <c r="BA11" i="28829"/>
  <c r="G39" i="28829" s="1"/>
  <c r="BB11" i="28829"/>
  <c r="BC11" i="28829"/>
  <c r="AD12" i="28829"/>
  <c r="AE12" i="28829"/>
  <c r="AF12" i="28829"/>
  <c r="AG12" i="28829"/>
  <c r="AH12" i="28829"/>
  <c r="AI12" i="28829"/>
  <c r="AJ12" i="28829"/>
  <c r="AK12" i="28829"/>
  <c r="AL12" i="28829"/>
  <c r="AM12" i="28829"/>
  <c r="AN12" i="28829"/>
  <c r="AO12" i="28829"/>
  <c r="AP12" i="28829"/>
  <c r="AQ12" i="28829"/>
  <c r="AR12" i="28829"/>
  <c r="AS12" i="28829"/>
  <c r="AT12" i="28829"/>
  <c r="AU12" i="28829"/>
  <c r="AV12" i="28829"/>
  <c r="AW12" i="28829"/>
  <c r="AX12" i="28829"/>
  <c r="AY12" i="28829"/>
  <c r="AZ12" i="28829"/>
  <c r="BA12" i="28829"/>
  <c r="BB12" i="28829"/>
  <c r="BC12" i="28829"/>
  <c r="AD13" i="28829"/>
  <c r="AE13" i="28829"/>
  <c r="AF13" i="28829"/>
  <c r="AG13" i="28829"/>
  <c r="AH13" i="28829"/>
  <c r="AI13" i="28829"/>
  <c r="AJ13" i="28829"/>
  <c r="AK13" i="28829"/>
  <c r="AL13" i="28829"/>
  <c r="AM13" i="28829"/>
  <c r="AN13" i="28829"/>
  <c r="AO13" i="28829"/>
  <c r="AP13" i="28829"/>
  <c r="AQ13" i="28829"/>
  <c r="AR13" i="28829"/>
  <c r="AS13" i="28829"/>
  <c r="AT13" i="28829"/>
  <c r="AU13" i="28829"/>
  <c r="AV13" i="28829"/>
  <c r="AW13" i="28829"/>
  <c r="AX13" i="28829"/>
  <c r="AY13" i="28829"/>
  <c r="AZ13" i="28829"/>
  <c r="BA13" i="28829"/>
  <c r="BB13" i="28829"/>
  <c r="BC13" i="28829"/>
  <c r="AC13" i="28829"/>
  <c r="AC12" i="28829"/>
  <c r="AC11" i="28829"/>
  <c r="U11" i="28829"/>
  <c r="V11" i="28829"/>
  <c r="W11" i="28829"/>
  <c r="H51" i="28829" s="1"/>
  <c r="H61" i="28829" s="1"/>
  <c r="X11" i="28829"/>
  <c r="I51" i="28829" s="1"/>
  <c r="H67" i="28829" s="1"/>
  <c r="Y11" i="28829"/>
  <c r="J51" i="28829" s="1"/>
  <c r="H73" i="28829" s="1"/>
  <c r="Z11" i="28829"/>
  <c r="G36" i="28829" s="1"/>
  <c r="AA11" i="28829"/>
  <c r="AB11" i="28829"/>
  <c r="U12" i="28829"/>
  <c r="V12" i="28829"/>
  <c r="W12" i="28829"/>
  <c r="X12" i="28829"/>
  <c r="Y12" i="28829"/>
  <c r="Z12" i="28829"/>
  <c r="AA12" i="28829"/>
  <c r="AB12" i="28829"/>
  <c r="U13" i="28829"/>
  <c r="V13" i="28829"/>
  <c r="W13" i="28829"/>
  <c r="X13" i="28829"/>
  <c r="Y13" i="28829"/>
  <c r="Z13" i="28829"/>
  <c r="AA13" i="28829"/>
  <c r="AB13" i="28829"/>
  <c r="T13" i="28829"/>
  <c r="T12" i="28829"/>
  <c r="T11" i="28829"/>
  <c r="L11" i="28829"/>
  <c r="M11" i="28829"/>
  <c r="I22" i="28829" s="1"/>
  <c r="N11" i="28829"/>
  <c r="H50" i="28829" s="1"/>
  <c r="H60" i="28829" s="1"/>
  <c r="O11" i="28829"/>
  <c r="I50" i="28829" s="1"/>
  <c r="H66" i="28829" s="1"/>
  <c r="P11" i="28829"/>
  <c r="J50" i="28829" s="1"/>
  <c r="H72" i="28829" s="1"/>
  <c r="Q11" i="28829"/>
  <c r="G35" i="28829" s="1"/>
  <c r="R11" i="28829"/>
  <c r="S11" i="28829"/>
  <c r="L12" i="28829"/>
  <c r="M12" i="28829"/>
  <c r="N12" i="28829"/>
  <c r="O12" i="28829"/>
  <c r="P12" i="28829"/>
  <c r="Q12" i="28829"/>
  <c r="R12" i="28829"/>
  <c r="S12" i="28829"/>
  <c r="L13" i="28829"/>
  <c r="M13" i="28829"/>
  <c r="N13" i="28829"/>
  <c r="O13" i="28829"/>
  <c r="P13" i="28829"/>
  <c r="R13" i="28829"/>
  <c r="S13" i="28829"/>
  <c r="K13" i="28829"/>
  <c r="K12" i="28829"/>
  <c r="K11" i="28829"/>
  <c r="C11" i="28829"/>
  <c r="D11" i="28829"/>
  <c r="E11" i="28829"/>
  <c r="H49" i="28829" s="1"/>
  <c r="H59" i="28829" s="1"/>
  <c r="F11" i="28829"/>
  <c r="I49" i="28829" s="1"/>
  <c r="H65" i="28829" s="1"/>
  <c r="G11" i="28829"/>
  <c r="J49" i="28829" s="1"/>
  <c r="H71" i="28829" s="1"/>
  <c r="H11" i="28829"/>
  <c r="G34" i="28829" s="1"/>
  <c r="I11" i="28829"/>
  <c r="J11" i="28829"/>
  <c r="C12" i="28829"/>
  <c r="D12" i="28829"/>
  <c r="E12" i="28829"/>
  <c r="F12" i="28829"/>
  <c r="G12" i="28829"/>
  <c r="H12" i="28829"/>
  <c r="I12" i="28829"/>
  <c r="J12" i="28829"/>
  <c r="C13" i="28829"/>
  <c r="D13" i="28829"/>
  <c r="E13" i="28829"/>
  <c r="F13" i="28829"/>
  <c r="G13" i="28829"/>
  <c r="H13" i="28829"/>
  <c r="I13" i="28829"/>
  <c r="J13" i="28829"/>
  <c r="B13" i="28829"/>
  <c r="B12" i="28829"/>
  <c r="B11" i="28829"/>
  <c r="G49" i="28829" l="1"/>
  <c r="G50" i="28829"/>
  <c r="F71" i="28829" l="1"/>
  <c r="F59" i="28829"/>
  <c r="F65" i="28829"/>
  <c r="F72" i="28829"/>
  <c r="F60" i="28829"/>
  <c r="F66" i="28829"/>
  <c r="K49" i="28829"/>
  <c r="L49" i="28829"/>
  <c r="G51" i="28829"/>
  <c r="L50" i="28829"/>
  <c r="K51" i="28829"/>
  <c r="K54" i="28829"/>
  <c r="K53" i="28829"/>
  <c r="L51" i="28829"/>
  <c r="L54" i="28829"/>
  <c r="L52" i="28829"/>
  <c r="K52" i="28829"/>
  <c r="L53" i="28829"/>
  <c r="K50" i="28829"/>
  <c r="I38" i="28829"/>
  <c r="G26" i="28829"/>
  <c r="H26" i="28829"/>
  <c r="I26" i="28829"/>
  <c r="H39" i="28829"/>
  <c r="I39" i="28829"/>
  <c r="G21" i="28829"/>
  <c r="K21" i="28829" s="1"/>
  <c r="H22" i="28829"/>
  <c r="H35" i="28829"/>
  <c r="I35" i="28829"/>
  <c r="H23" i="28829"/>
  <c r="I23" i="28829"/>
  <c r="I36" i="28829"/>
  <c r="G22" i="28829"/>
  <c r="I21" i="28829"/>
  <c r="H34" i="28829"/>
  <c r="I34" i="28829"/>
  <c r="H38" i="28829"/>
  <c r="I25" i="28829"/>
  <c r="H25" i="28829"/>
  <c r="G25" i="28829"/>
  <c r="I37" i="28829"/>
  <c r="H37" i="28829"/>
  <c r="I24" i="28829"/>
  <c r="H24" i="28829"/>
  <c r="G24" i="28829"/>
  <c r="H36" i="28829"/>
  <c r="G23" i="28829"/>
  <c r="H21" i="28829"/>
  <c r="F61" i="28829" l="1"/>
  <c r="F67" i="28829"/>
  <c r="F73" i="28829"/>
  <c r="J34" i="28829"/>
  <c r="K34" i="28829"/>
  <c r="J21" i="28829"/>
  <c r="G52" i="28829"/>
  <c r="K25" i="28829"/>
  <c r="K36" i="28829"/>
  <c r="K35" i="28829"/>
  <c r="J35" i="28829"/>
  <c r="J24" i="28829"/>
  <c r="K37" i="28829"/>
  <c r="J36" i="28829"/>
  <c r="K38" i="28829"/>
  <c r="J23" i="28829"/>
  <c r="K26" i="28829"/>
  <c r="J26" i="28829"/>
  <c r="K23" i="28829"/>
  <c r="J38" i="28829"/>
  <c r="J37" i="28829"/>
  <c r="K39" i="28829"/>
  <c r="K24" i="28829"/>
  <c r="J39" i="28829"/>
  <c r="J25" i="28829"/>
  <c r="J22" i="28829"/>
  <c r="K22" i="28829"/>
  <c r="F68" i="28829" l="1"/>
  <c r="F74" i="28829"/>
  <c r="F62" i="28829"/>
  <c r="G53" i="28829"/>
  <c r="F63" i="28829" l="1"/>
  <c r="F69" i="28829"/>
  <c r="F75" i="28829"/>
  <c r="G54" i="28829"/>
  <c r="F76" i="28829" l="1"/>
  <c r="F64" i="28829"/>
  <c r="F70" i="28829"/>
  <c r="P50" i="28829" l="1"/>
  <c r="P51" i="28829"/>
  <c r="P49" i="28829"/>
  <c r="O25" i="28829" l="1"/>
  <c r="S25" i="28829" s="1"/>
  <c r="P36" i="28829"/>
  <c r="T36" i="28829" s="1"/>
  <c r="P25" i="28829"/>
  <c r="T25" i="28829" s="1"/>
  <c r="Q34" i="28829"/>
  <c r="U34" i="28829" s="1"/>
  <c r="Q39" i="28829"/>
  <c r="U39" i="28829" s="1"/>
  <c r="P34" i="28829"/>
  <c r="T34" i="28829" s="1"/>
  <c r="P39" i="28829"/>
  <c r="T39" i="28829" s="1"/>
  <c r="O34" i="28829"/>
  <c r="S34" i="28829" s="1"/>
  <c r="Q22" i="28829"/>
  <c r="U22" i="28829" s="1"/>
  <c r="P21" i="28829"/>
  <c r="T21" i="28829" s="1"/>
  <c r="Q23" i="28829"/>
  <c r="U23" i="28829" s="1"/>
  <c r="P24" i="28829"/>
  <c r="T24" i="28829" s="1"/>
  <c r="Q24" i="28829"/>
  <c r="U24" i="28829" s="1"/>
  <c r="Q37" i="28829"/>
  <c r="U37" i="28829" s="1"/>
  <c r="O36" i="28829"/>
  <c r="S36" i="28829" s="1"/>
  <c r="Q35" i="28829"/>
  <c r="U35" i="28829" s="1"/>
  <c r="P26" i="28829"/>
  <c r="T26" i="28829" s="1"/>
  <c r="Q26" i="28829"/>
  <c r="U26" i="28829" s="1"/>
  <c r="O35" i="28829"/>
  <c r="S35" i="28829" s="1"/>
  <c r="Q38" i="28829"/>
  <c r="U38" i="28829" s="1"/>
  <c r="Q21" i="28829"/>
  <c r="U21" i="28829" s="1"/>
  <c r="P38" i="28829"/>
  <c r="T38" i="28829" s="1"/>
  <c r="P22" i="28829"/>
  <c r="T22" i="28829" s="1"/>
  <c r="O38" i="28829"/>
  <c r="S38" i="28829" s="1"/>
  <c r="O39" i="28829"/>
  <c r="S39" i="28829" s="1"/>
  <c r="P37" i="28829"/>
  <c r="T37" i="28829" s="1"/>
  <c r="O37" i="28829"/>
  <c r="S37" i="28829" s="1"/>
  <c r="Q36" i="28829"/>
  <c r="U36" i="28829" s="1"/>
  <c r="P23" i="28829"/>
  <c r="T23" i="28829" s="1"/>
  <c r="Q25" i="28829"/>
  <c r="U25" i="28829" s="1"/>
  <c r="P35" i="28829"/>
  <c r="T35" i="28829" s="1"/>
  <c r="O21" i="28829"/>
  <c r="S21" i="28829" s="1"/>
  <c r="M54" i="28829"/>
  <c r="O24" i="28829"/>
  <c r="S24" i="28829" s="1"/>
  <c r="M53" i="28829"/>
  <c r="M51" i="28829"/>
  <c r="O26" i="28829"/>
  <c r="S26" i="28829" s="1"/>
  <c r="O23" i="28829"/>
  <c r="S23" i="28829" s="1"/>
  <c r="M52" i="28829"/>
  <c r="M50" i="28829"/>
  <c r="O22" i="28829"/>
  <c r="S22" i="28829" s="1"/>
  <c r="M49" i="28829"/>
  <c r="T40" i="28829" l="1"/>
  <c r="S27" i="28829"/>
  <c r="U40" i="28829"/>
  <c r="T27" i="28829"/>
  <c r="S40" i="28829"/>
  <c r="U27" i="28829"/>
  <c r="W35" i="28829" l="1"/>
  <c r="W37" i="28829" s="1"/>
  <c r="W22" i="28829"/>
  <c r="W24" i="28829" s="1"/>
  <c r="Y45" i="28829" l="1"/>
</calcChain>
</file>

<file path=xl/sharedStrings.xml><?xml version="1.0" encoding="utf-8"?>
<sst xmlns="http://schemas.openxmlformats.org/spreadsheetml/2006/main" count="295" uniqueCount="143">
  <si>
    <t>coeff.corr</t>
  </si>
  <si>
    <t>Yo</t>
  </si>
  <si>
    <t xml:space="preserve">interval calculation </t>
  </si>
  <si>
    <t>CV</t>
  </si>
  <si>
    <t xml:space="preserve">Slope </t>
  </si>
  <si>
    <t>B</t>
  </si>
  <si>
    <t>C</t>
  </si>
  <si>
    <t>D</t>
  </si>
  <si>
    <t>E</t>
  </si>
  <si>
    <t>F</t>
  </si>
  <si>
    <t>G</t>
  </si>
  <si>
    <t>mU/µL</t>
  </si>
  <si>
    <t>U/µL</t>
  </si>
  <si>
    <t>cycles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</si>
  <si>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</si>
  <si>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</si>
  <si>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</si>
  <si>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</si>
  <si>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</si>
  <si>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</si>
  <si>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</si>
  <si>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</si>
  <si>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</si>
  <si>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</si>
  <si>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</si>
  <si>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</si>
  <si>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</si>
  <si>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</si>
  <si>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</si>
  <si>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</si>
  <si>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</si>
  <si>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</si>
  <si>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</si>
  <si>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</si>
  <si>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</si>
  <si>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</si>
  <si>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</si>
  <si>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</si>
  <si>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</si>
  <si>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</si>
  <si>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</si>
  <si>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</si>
  <si>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</si>
  <si>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</si>
  <si>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</si>
  <si>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</si>
  <si>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</si>
  <si>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</si>
  <si>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</si>
  <si>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</si>
  <si>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</si>
  <si>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</si>
  <si>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</si>
  <si>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</si>
  <si>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</si>
  <si>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</si>
  <si>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</si>
  <si>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</si>
  <si>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</si>
  <si>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</si>
  <si>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</si>
  <si>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</si>
  <si>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</si>
  <si>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</si>
  <si>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</si>
  <si>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</si>
  <si>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</si>
  <si>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</si>
  <si>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mUI /µL</t>
  </si>
  <si>
    <t>C 1</t>
  </si>
  <si>
    <t>C 2</t>
  </si>
  <si>
    <t>C 3</t>
  </si>
  <si>
    <t>X  1</t>
  </si>
  <si>
    <t>X  2</t>
  </si>
  <si>
    <t>X  3</t>
  </si>
  <si>
    <t>DILUTIONS</t>
  </si>
  <si>
    <t>Control</t>
  </si>
  <si>
    <t>Average</t>
  </si>
  <si>
    <t>Slope</t>
  </si>
  <si>
    <t>STD 1</t>
  </si>
  <si>
    <t>Activity</t>
  </si>
  <si>
    <t>10 to 30</t>
  </si>
  <si>
    <t>STD 2</t>
  </si>
  <si>
    <t>STD 3</t>
  </si>
  <si>
    <t xml:space="preserve">Gold standard </t>
  </si>
  <si>
    <t xml:space="preserve"> 20 -80</t>
  </si>
  <si>
    <t>20 to 80</t>
  </si>
  <si>
    <t>Cycles variables</t>
  </si>
  <si>
    <t xml:space="preserve"> 1 - 7</t>
  </si>
  <si>
    <t xml:space="preserve"> 4- 20</t>
  </si>
  <si>
    <t xml:space="preserve"> 10 -30</t>
  </si>
  <si>
    <t>1 to 7</t>
  </si>
  <si>
    <t>4 to 20</t>
  </si>
  <si>
    <t>CDEF</t>
  </si>
  <si>
    <t>Calculé</t>
  </si>
  <si>
    <t>slope</t>
  </si>
  <si>
    <t>CoefA</t>
  </si>
  <si>
    <t>CoefB</t>
  </si>
  <si>
    <t>CoefR</t>
  </si>
  <si>
    <t>Coefficients</t>
  </si>
  <si>
    <t>-</t>
  </si>
  <si>
    <t xml:space="preserve"> U/µL</t>
  </si>
  <si>
    <t>à</t>
  </si>
  <si>
    <t>Valeurs attendues</t>
  </si>
  <si>
    <t>Renseigner l'activité du lot utilisé en contrôle</t>
  </si>
  <si>
    <t>Renseigner l'activité du lot utilisé en gold standard</t>
  </si>
  <si>
    <t>Contrôle</t>
  </si>
  <si>
    <t>NA</t>
  </si>
  <si>
    <t>Calcul de l'activité initiale</t>
  </si>
  <si>
    <t>Dilution réalisée</t>
  </si>
  <si>
    <t>Activité initiale</t>
  </si>
  <si>
    <t>Renseigner la dilution réalisée</t>
  </si>
  <si>
    <t>Résultats</t>
  </si>
  <si>
    <t>Contrôle de la solution mère</t>
  </si>
  <si>
    <t>U /µL</t>
  </si>
  <si>
    <r>
      <t xml:space="preserve">Si </t>
    </r>
    <r>
      <rPr>
        <b/>
        <sz val="10"/>
        <color rgb="FF0070C0"/>
        <rFont val="Arial"/>
        <family val="2"/>
      </rPr>
      <t>solution mère</t>
    </r>
  </si>
  <si>
    <r>
      <t xml:space="preserve">Si </t>
    </r>
    <r>
      <rPr>
        <b/>
        <sz val="10"/>
        <color rgb="FF0070C0"/>
        <rFont val="Arial"/>
        <family val="2"/>
      </rPr>
      <t>solution finale</t>
    </r>
  </si>
  <si>
    <t>STD</t>
  </si>
  <si>
    <t>STD1</t>
  </si>
  <si>
    <t>STD2</t>
  </si>
  <si>
    <t>STD3</t>
  </si>
  <si>
    <t>Référence du Produit Fini :</t>
  </si>
  <si>
    <t>Numéro de lot de Klentaq à contrôler :</t>
  </si>
  <si>
    <t>Numéro Equipement LC480 :</t>
  </si>
  <si>
    <t>Date :</t>
  </si>
  <si>
    <t>Nom :</t>
  </si>
  <si>
    <t>Visa :</t>
  </si>
  <si>
    <t>Numéro de lot du contrôle :</t>
  </si>
  <si>
    <t>Numéro de lot du Gold Standard :</t>
  </si>
  <si>
    <t xml:space="preserve">≥ 0.950 </t>
  </si>
  <si>
    <r>
      <rPr>
        <b/>
        <sz val="12"/>
        <rFont val="Calibri"/>
        <family val="2"/>
      </rPr>
      <t>≤</t>
    </r>
    <r>
      <rPr>
        <b/>
        <sz val="12"/>
        <rFont val="Arial"/>
        <family val="2"/>
      </rPr>
      <t xml:space="preserve"> 10%</t>
    </r>
  </si>
  <si>
    <t>Lot à contrôler</t>
  </si>
  <si>
    <t>Graphe du Lot à contrôler</t>
  </si>
  <si>
    <t>Graphe du Contrôle :</t>
  </si>
  <si>
    <t>Graphe du Gold standard :</t>
  </si>
  <si>
    <t>Etape du process :</t>
  </si>
  <si>
    <t xml:space="preserve">Après ajustement </t>
  </si>
  <si>
    <t>Après répartition</t>
  </si>
  <si>
    <t xml:space="preserve">Avant ajustement </t>
  </si>
  <si>
    <t>Engagement de l'utilisateur d'avoir travaillé à partir du répertoire ci-dessous.</t>
  </si>
  <si>
    <t>Chemin d'accès :</t>
  </si>
  <si>
    <t xml:space="preserve">Numéro de la plaque : </t>
  </si>
  <si>
    <t>Nom de l'opérateur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</si>
</sst>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"/>
    <numFmt numFmtId="166" formatCode="0.000"/>
    <numFmt numFmtId="167" formatCode="0.0000"/>
    <numFmt numFmtId="168" formatCode="0.0%"/>
    <numFmt numFmtId="169" formatCode="0.00000"/>
  </numFmts>
  <fonts count="5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8"/>
      <name val="Courier New"/>
      <family val="3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 Black"/>
      <family val="2"/>
    </font>
    <font>
      <b/>
      <sz val="10"/>
      <name val="Arial Black"/>
      <family val="2"/>
    </font>
    <font>
      <sz val="9"/>
      <name val="Arial"/>
      <family val="2"/>
    </font>
    <font>
      <b/>
      <sz val="9"/>
      <name val="Arial"/>
      <family val="2"/>
    </font>
    <font>
      <sz val="8"/>
      <color indexed="12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u/>
      <sz val="16"/>
      <color rgb="FF0070C0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70C0"/>
      <name val="Arial"/>
      <family val="2"/>
    </font>
    <font>
      <b/>
      <sz val="14"/>
      <color theme="3"/>
      <name val="Arial"/>
      <family val="2"/>
    </font>
    <font>
      <sz val="8"/>
      <color rgb="FF7030A0"/>
      <name val="Courier New"/>
      <family val="3"/>
    </font>
    <font>
      <b/>
      <sz val="8"/>
      <color rgb="FFFF0000"/>
      <name val="Arial"/>
      <family val="2"/>
    </font>
    <font>
      <b/>
      <sz val="8"/>
      <color rgb="FF00B050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0"/>
      <color rgb="FF0070C0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b/>
      <sz val="14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</font>
    <font>
      <b/>
      <sz val="14"/>
      <name val="Arial"/>
      <family val="2"/>
    </font>
    <font>
      <sz val="9"/>
      <color theme="1"/>
      <name val="Arial"/>
      <family val="2"/>
    </font>
    <font>
      <b/>
      <sz val="10"/>
      <color rgb="FF00B0F0"/>
      <name val="Arial"/>
      <family val="2"/>
    </font>
    <font>
      <b/>
      <sz val="10"/>
      <color rgb="FF00B050"/>
      <name val="Arial"/>
      <family val="2"/>
    </font>
    <font>
      <sz val="9"/>
      <color rgb="FF00B050"/>
      <name val="Arial"/>
      <family val="2"/>
    </font>
    <font>
      <sz val="9"/>
      <color rgb="FF00B0F0"/>
      <name val="Arial"/>
      <family val="2"/>
    </font>
    <font>
      <b/>
      <sz val="9"/>
      <color rgb="FF00B0F0"/>
      <name val="Arial"/>
      <family val="2"/>
    </font>
    <font>
      <b/>
      <u/>
      <sz val="11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  <font>
      <sz val="14"/>
      <name val="Arial"/>
      <family val="2"/>
    </font>
    <font>
      <u/>
      <sz val="14"/>
      <name val="Arial"/>
      <family val="2"/>
    </font>
    <font>
      <sz val="10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0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8" fillId="8" borderId="48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0" fillId="0" borderId="49" applyNumberFormat="0" applyFill="0" applyAlignment="0" applyProtection="0"/>
    <xf numFmtId="0" fontId="1" fillId="0" borderId="0"/>
    <xf numFmtId="0" fontId="53" fillId="0" borderId="0" applyNumberFormat="0" applyFill="0" applyBorder="0" applyAlignment="0" applyProtection="0"/>
    <xf numFmtId="0" fontId="3" fillId="0" borderId="0"/>
  </cellStyleXfs>
  <cellXfs count="462">
    <xf numFmtId="0" fontId="0" fillId="0" borderId="0" xfId="0"/>
    <xf numFmtId="0" fontId="7" fillId="0" borderId="0" xfId="0" applyFont="1" applyAlignment="1">
      <alignment horizontal="center"/>
    </xf>
    <xf numFmtId="0" fontId="0" fillId="0" borderId="0" xfId="0" applyBorder="1"/>
    <xf numFmtId="0" fontId="22" fillId="0" borderId="0" xfId="0" applyFont="1"/>
    <xf numFmtId="0" fontId="37" fillId="0" borderId="0" xfId="0" applyFont="1" applyBorder="1" applyAlignment="1">
      <alignment vertical="center"/>
    </xf>
    <xf numFmtId="0" fontId="22" fillId="22" borderId="5" xfId="0" applyFont="1" applyFill="1" applyBorder="1" applyAlignment="1">
      <alignment horizontal="centerContinuous"/>
    </xf>
    <xf numFmtId="0" fontId="22" fillId="22" borderId="36" xfId="0" applyFont="1" applyFill="1" applyBorder="1" applyAlignment="1">
      <alignment horizontal="centerContinuous"/>
    </xf>
    <xf numFmtId="0" fontId="22" fillId="22" borderId="60" xfId="0" applyFont="1" applyFill="1" applyBorder="1" applyAlignment="1">
      <alignment horizontal="centerContinuous"/>
    </xf>
    <xf numFmtId="0" fontId="22" fillId="22" borderId="21" xfId="0" applyFont="1" applyFill="1" applyBorder="1" applyAlignment="1">
      <alignment horizontal="centerContinuous"/>
    </xf>
    <xf numFmtId="0" fontId="22" fillId="22" borderId="22" xfId="0" applyFont="1" applyFill="1" applyBorder="1" applyAlignment="1">
      <alignment horizontal="centerContinuous"/>
    </xf>
    <xf numFmtId="0" fontId="22" fillId="22" borderId="39" xfId="0" applyFont="1" applyFill="1" applyBorder="1" applyAlignment="1">
      <alignment horizontal="centerContinuous"/>
    </xf>
    <xf numFmtId="0" fontId="14" fillId="18" borderId="0" xfId="0" applyFont="1" applyFill="1" applyBorder="1" applyAlignment="1">
      <alignment horizontal="centerContinuous"/>
    </xf>
    <xf numFmtId="0" fontId="14" fillId="15" borderId="0" xfId="0" applyFont="1" applyFill="1" applyAlignment="1">
      <alignment horizontal="centerContinuous"/>
    </xf>
    <xf numFmtId="0" fontId="0" fillId="15" borderId="0" xfId="0" applyFill="1" applyAlignment="1">
      <alignment horizontal="centerContinuous"/>
    </xf>
    <xf numFmtId="0" fontId="4" fillId="10" borderId="0" xfId="0" applyFont="1" applyFill="1" applyAlignment="1">
      <alignment horizontal="centerContinuous" vertical="center"/>
    </xf>
    <xf numFmtId="0" fontId="4" fillId="10" borderId="0" xfId="0" applyFont="1" applyFill="1" applyBorder="1" applyAlignment="1">
      <alignment horizontal="centerContinuous" vertical="center"/>
    </xf>
    <xf numFmtId="0" fontId="4" fillId="28" borderId="4" xfId="16" applyFont="1" applyFill="1" applyBorder="1" applyAlignment="1" applyProtection="1">
      <alignment horizontal="center"/>
    </xf>
    <xf numFmtId="0" fontId="3" fillId="0" borderId="0" xfId="16" applyBorder="1" applyAlignment="1" applyProtection="1">
      <alignment horizontal="center"/>
    </xf>
    <xf numFmtId="0" fontId="3" fillId="0" borderId="0" xfId="16" applyBorder="1" applyProtection="1"/>
    <xf numFmtId="0" fontId="3" fillId="0" borderId="0" xfId="16" applyFont="1" applyFill="1" applyBorder="1" applyAlignment="1" applyProtection="1">
      <alignment horizontal="center"/>
    </xf>
    <xf numFmtId="0" fontId="3" fillId="0" borderId="23" xfId="16" applyFont="1" applyFill="1" applyBorder="1" applyProtection="1"/>
    <xf numFmtId="0" fontId="3" fillId="0" borderId="23" xfId="16" quotePrefix="1" applyFont="1" applyFill="1" applyBorder="1" applyProtection="1"/>
    <xf numFmtId="0" fontId="3" fillId="0" borderId="0" xfId="16" applyFont="1" applyFill="1" applyBorder="1" applyProtection="1"/>
    <xf numFmtId="0" fontId="0" fillId="0" borderId="0" xfId="16" quotePrefix="1" applyFont="1" applyFill="1" applyBorder="1" applyProtection="1"/>
    <xf numFmtId="0" fontId="4" fillId="0" borderId="23" xfId="16" applyFont="1" applyFill="1" applyBorder="1" applyProtection="1"/>
    <xf numFmtId="0" fontId="0" fillId="0" borderId="0" xfId="16" applyFont="1" applyFill="1" applyBorder="1" applyProtection="1"/>
    <xf numFmtId="0" fontId="4" fillId="0" borderId="0" xfId="16" applyFont="1" applyFill="1" applyBorder="1" applyAlignment="1" applyProtection="1">
      <alignment horizontal="center"/>
    </xf>
    <xf numFmtId="0" fontId="55" fillId="0" borderId="0" xfId="29" applyFont="1" applyBorder="1" applyProtection="1"/>
    <xf numFmtId="0" fontId="55" fillId="0" borderId="0" xfId="29" quotePrefix="1" applyFont="1" applyBorder="1" applyAlignment="1" applyProtection="1">
      <alignment horizontal="left" vertical="center"/>
    </xf>
    <xf numFmtId="0" fontId="38" fillId="0" borderId="0" xfId="0" applyFont="1" applyBorder="1" applyProtection="1"/>
    <xf numFmtId="0" fontId="38" fillId="0" borderId="0" xfId="0" applyFont="1" applyProtection="1"/>
    <xf numFmtId="0" fontId="55" fillId="0" borderId="0" xfId="0" applyFont="1" applyBorder="1" applyProtection="1"/>
    <xf numFmtId="0" fontId="55" fillId="0" borderId="0" xfId="29" applyFont="1" applyBorder="1" applyAlignment="1" applyProtection="1">
      <alignment vertical="center"/>
    </xf>
    <xf numFmtId="0" fontId="53" fillId="0" borderId="0" xfId="28" applyAlignment="1" applyProtection="1">
      <alignment vertical="center"/>
    </xf>
    <xf numFmtId="0" fontId="56" fillId="0" borderId="0" xfId="0" applyFont="1" applyAlignment="1" applyProtection="1">
      <alignment vertical="center"/>
    </xf>
    <xf numFmtId="0" fontId="22" fillId="22" borderId="4" xfId="0" applyFont="1" applyFill="1" applyBorder="1" applyAlignment="1">
      <alignment horizontal="centerContinuous"/>
    </xf>
    <xf numFmtId="0" fontId="22" fillId="22" borderId="45" xfId="0" applyFont="1" applyFill="1" applyBorder="1" applyAlignment="1">
      <alignment horizontal="centerContinuous"/>
    </xf>
    <xf numFmtId="0" fontId="22" fillId="22" borderId="53" xfId="0" applyFont="1" applyFill="1" applyBorder="1" applyAlignment="1">
      <alignment horizontal="centerContinuous"/>
    </xf>
    <xf numFmtId="0" fontId="22" fillId="22" borderId="54" xfId="0" applyFont="1" applyFill="1" applyBorder="1" applyAlignment="1">
      <alignment horizontal="centerContinuous"/>
    </xf>
    <xf numFmtId="0" fontId="22" fillId="22" borderId="9" xfId="0" applyFont="1" applyFill="1" applyBorder="1" applyAlignment="1">
      <alignment horizontal="centerContinuous"/>
    </xf>
    <xf numFmtId="0" fontId="22" fillId="22" borderId="40" xfId="0" applyFont="1" applyFill="1" applyBorder="1" applyAlignment="1">
      <alignment horizontal="centerContinuous"/>
    </xf>
    <xf numFmtId="0" fontId="7" fillId="0" borderId="0" xfId="0" applyFont="1" applyAlignment="1" applyProtection="1">
      <alignment horizontal="center"/>
    </xf>
    <xf numFmtId="0" fontId="22" fillId="0" borderId="0" xfId="0" applyFont="1" applyProtection="1"/>
    <xf numFmtId="0" fontId="0" fillId="0" borderId="0" xfId="0" applyProtection="1"/>
    <xf numFmtId="0" fontId="7" fillId="0" borderId="0" xfId="0" applyFont="1" applyBorder="1" applyAlignment="1" applyProtection="1">
      <alignment horizontal="center"/>
    </xf>
    <xf numFmtId="0" fontId="5" fillId="19" borderId="0" xfId="0" applyFont="1" applyFill="1" applyAlignment="1" applyProtection="1">
      <alignment horizontal="center"/>
    </xf>
    <xf numFmtId="17" fontId="5" fillId="0" borderId="0" xfId="0" applyNumberFormat="1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0" fontId="28" fillId="0" borderId="0" xfId="0" applyFont="1" applyAlignment="1" applyProtection="1">
      <alignment horizontal="center"/>
    </xf>
    <xf numFmtId="0" fontId="28" fillId="0" borderId="0" xfId="0" applyFont="1" applyBorder="1" applyAlignment="1" applyProtection="1">
      <alignment horizontal="center"/>
    </xf>
    <xf numFmtId="0" fontId="17" fillId="20" borderId="0" xfId="0" applyFont="1" applyFill="1" applyAlignment="1" applyProtection="1">
      <alignment horizontal="center"/>
    </xf>
    <xf numFmtId="2" fontId="7" fillId="0" borderId="23" xfId="0" applyNumberFormat="1" applyFont="1" applyFill="1" applyBorder="1" applyAlignment="1" applyProtection="1">
      <alignment horizontal="center"/>
    </xf>
    <xf numFmtId="2" fontId="7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166" fontId="7" fillId="0" borderId="1" xfId="0" applyNumberFormat="1" applyFont="1" applyBorder="1" applyAlignment="1" applyProtection="1">
      <alignment horizontal="center"/>
    </xf>
    <xf numFmtId="166" fontId="7" fillId="0" borderId="23" xfId="0" applyNumberFormat="1" applyFont="1" applyFill="1" applyBorder="1" applyAlignment="1" applyProtection="1">
      <alignment horizontal="center"/>
    </xf>
    <xf numFmtId="166" fontId="7" fillId="0" borderId="0" xfId="0" applyNumberFormat="1" applyFont="1" applyFill="1" applyBorder="1" applyAlignment="1" applyProtection="1">
      <alignment horizontal="center"/>
    </xf>
    <xf numFmtId="0" fontId="7" fillId="0" borderId="0" xfId="0" applyFont="1" applyProtection="1"/>
    <xf numFmtId="0" fontId="15" fillId="11" borderId="38" xfId="0" applyFont="1" applyFill="1" applyBorder="1" applyAlignment="1" applyProtection="1">
      <alignment horizontal="center"/>
    </xf>
    <xf numFmtId="0" fontId="15" fillId="11" borderId="21" xfId="0" applyFont="1" applyFill="1" applyBorder="1" applyAlignment="1" applyProtection="1">
      <alignment horizontal="center"/>
    </xf>
    <xf numFmtId="0" fontId="15" fillId="11" borderId="22" xfId="0" applyFont="1" applyFill="1" applyBorder="1" applyAlignment="1" applyProtection="1">
      <alignment horizontal="center"/>
    </xf>
    <xf numFmtId="0" fontId="15" fillId="12" borderId="38" xfId="0" applyFont="1" applyFill="1" applyBorder="1" applyAlignment="1" applyProtection="1">
      <alignment horizontal="center"/>
    </xf>
    <xf numFmtId="0" fontId="15" fillId="12" borderId="21" xfId="0" applyFont="1" applyFill="1" applyBorder="1" applyAlignment="1" applyProtection="1">
      <alignment horizontal="center"/>
    </xf>
    <xf numFmtId="0" fontId="15" fillId="12" borderId="8" xfId="0" applyFont="1" applyFill="1" applyBorder="1" applyAlignment="1" applyProtection="1">
      <alignment horizontal="center"/>
    </xf>
    <xf numFmtId="0" fontId="15" fillId="12" borderId="9" xfId="0" applyFont="1" applyFill="1" applyBorder="1" applyAlignment="1" applyProtection="1">
      <alignment horizontal="center"/>
    </xf>
    <xf numFmtId="0" fontId="15" fillId="12" borderId="39" xfId="0" applyFont="1" applyFill="1" applyBorder="1" applyAlignment="1" applyProtection="1">
      <alignment horizontal="center"/>
    </xf>
    <xf numFmtId="0" fontId="15" fillId="15" borderId="38" xfId="0" applyFont="1" applyFill="1" applyBorder="1" applyAlignment="1" applyProtection="1">
      <alignment horizontal="center"/>
    </xf>
    <xf numFmtId="0" fontId="15" fillId="15" borderId="21" xfId="0" applyFont="1" applyFill="1" applyBorder="1" applyAlignment="1" applyProtection="1">
      <alignment horizontal="center"/>
    </xf>
    <xf numFmtId="0" fontId="15" fillId="15" borderId="22" xfId="0" applyFont="1" applyFill="1" applyBorder="1" applyAlignment="1" applyProtection="1">
      <alignment horizontal="center"/>
    </xf>
    <xf numFmtId="0" fontId="15" fillId="15" borderId="8" xfId="0" applyFont="1" applyFill="1" applyBorder="1" applyAlignment="1" applyProtection="1">
      <alignment horizontal="center"/>
    </xf>
    <xf numFmtId="0" fontId="15" fillId="15" borderId="9" xfId="0" applyFont="1" applyFill="1" applyBorder="1" applyAlignment="1" applyProtection="1">
      <alignment horizontal="center"/>
    </xf>
    <xf numFmtId="0" fontId="15" fillId="15" borderId="40" xfId="0" applyFont="1" applyFill="1" applyBorder="1" applyAlignment="1" applyProtection="1">
      <alignment horizontal="center"/>
    </xf>
    <xf numFmtId="0" fontId="15" fillId="12" borderId="22" xfId="0" applyFont="1" applyFill="1" applyBorder="1" applyAlignment="1" applyProtection="1">
      <alignment horizontal="center"/>
    </xf>
    <xf numFmtId="0" fontId="15" fillId="0" borderId="23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18" xfId="0" applyFont="1" applyBorder="1" applyProtection="1"/>
    <xf numFmtId="0" fontId="7" fillId="0" borderId="0" xfId="0" applyFont="1" applyBorder="1" applyProtection="1"/>
    <xf numFmtId="0" fontId="7" fillId="0" borderId="0" xfId="0" applyFont="1" applyFill="1" applyBorder="1" applyProtection="1"/>
    <xf numFmtId="167" fontId="8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>
      <alignment vertical="center"/>
    </xf>
    <xf numFmtId="168" fontId="29" fillId="0" borderId="0" xfId="0" applyNumberFormat="1" applyFont="1" applyFill="1" applyBorder="1" applyAlignment="1" applyProtection="1">
      <alignment vertical="center"/>
    </xf>
    <xf numFmtId="0" fontId="4" fillId="0" borderId="0" xfId="0" applyFont="1" applyAlignment="1" applyProtection="1"/>
    <xf numFmtId="0" fontId="4" fillId="0" borderId="0" xfId="0" applyFont="1" applyProtection="1"/>
    <xf numFmtId="166" fontId="13" fillId="0" borderId="0" xfId="0" applyNumberFormat="1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right"/>
    </xf>
    <xf numFmtId="0" fontId="13" fillId="0" borderId="4" xfId="0" applyFont="1" applyFill="1" applyBorder="1" applyAlignment="1" applyProtection="1">
      <alignment horizontal="center"/>
    </xf>
    <xf numFmtId="0" fontId="4" fillId="15" borderId="0" xfId="0" applyFont="1" applyFill="1" applyAlignment="1" applyProtection="1">
      <alignment horizontal="center"/>
    </xf>
    <xf numFmtId="0" fontId="14" fillId="15" borderId="0" xfId="0" applyFont="1" applyFill="1" applyAlignment="1" applyProtection="1">
      <alignment horizontal="center"/>
    </xf>
    <xf numFmtId="0" fontId="14" fillId="0" borderId="0" xfId="0" applyFont="1" applyAlignment="1" applyProtection="1">
      <alignment horizontal="center"/>
    </xf>
    <xf numFmtId="0" fontId="13" fillId="0" borderId="4" xfId="0" applyFont="1" applyBorder="1" applyAlignment="1" applyProtection="1">
      <alignment horizontal="center"/>
    </xf>
    <xf numFmtId="0" fontId="13" fillId="0" borderId="5" xfId="0" applyFont="1" applyBorder="1" applyAlignment="1" applyProtection="1">
      <alignment horizontal="center"/>
    </xf>
    <xf numFmtId="0" fontId="13" fillId="0" borderId="6" xfId="0" applyFont="1" applyBorder="1" applyAlignment="1" applyProtection="1">
      <alignment horizontal="center"/>
    </xf>
    <xf numFmtId="0" fontId="13" fillId="0" borderId="36" xfId="0" applyFont="1" applyBorder="1" applyAlignment="1" applyProtection="1">
      <alignment horizontal="center"/>
    </xf>
    <xf numFmtId="0" fontId="13" fillId="0" borderId="7" xfId="0" applyFont="1" applyBorder="1" applyAlignment="1" applyProtection="1">
      <alignment horizontal="center"/>
    </xf>
    <xf numFmtId="0" fontId="14" fillId="0" borderId="4" xfId="0" applyFont="1" applyFill="1" applyBorder="1" applyAlignment="1" applyProtection="1">
      <alignment horizontal="center"/>
    </xf>
    <xf numFmtId="0" fontId="4" fillId="0" borderId="10" xfId="0" applyFont="1" applyBorder="1" applyAlignment="1" applyProtection="1">
      <alignment horizontal="center" vertical="center"/>
    </xf>
    <xf numFmtId="0" fontId="13" fillId="0" borderId="46" xfId="0" applyFont="1" applyFill="1" applyBorder="1" applyAlignment="1" applyProtection="1">
      <alignment horizontal="center"/>
    </xf>
    <xf numFmtId="166" fontId="13" fillId="0" borderId="46" xfId="0" applyNumberFormat="1" applyFont="1" applyFill="1" applyBorder="1" applyAlignment="1" applyProtection="1">
      <alignment horizontal="center" vertical="center"/>
    </xf>
    <xf numFmtId="166" fontId="13" fillId="0" borderId="46" xfId="0" applyNumberFormat="1" applyFont="1" applyFill="1" applyBorder="1" applyAlignment="1" applyProtection="1">
      <alignment horizontal="center"/>
    </xf>
    <xf numFmtId="9" fontId="13" fillId="0" borderId="46" xfId="24" applyFont="1" applyFill="1" applyBorder="1" applyAlignment="1" applyProtection="1">
      <alignment horizontal="center"/>
    </xf>
    <xf numFmtId="0" fontId="13" fillId="0" borderId="46" xfId="0" applyFont="1" applyBorder="1" applyAlignment="1" applyProtection="1">
      <alignment horizontal="center"/>
    </xf>
    <xf numFmtId="2" fontId="13" fillId="17" borderId="4" xfId="0" applyNumberFormat="1" applyFont="1" applyFill="1" applyBorder="1" applyAlignment="1" applyProtection="1">
      <alignment horizontal="center"/>
    </xf>
    <xf numFmtId="0" fontId="13" fillId="17" borderId="4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center"/>
    </xf>
    <xf numFmtId="0" fontId="13" fillId="0" borderId="31" xfId="0" applyFont="1" applyFill="1" applyBorder="1" applyAlignment="1" applyProtection="1">
      <alignment horizontal="center"/>
    </xf>
    <xf numFmtId="166" fontId="13" fillId="0" borderId="31" xfId="0" applyNumberFormat="1" applyFont="1" applyFill="1" applyBorder="1" applyAlignment="1" applyProtection="1">
      <alignment horizontal="center" vertical="center"/>
    </xf>
    <xf numFmtId="166" fontId="13" fillId="0" borderId="31" xfId="0" applyNumberFormat="1" applyFont="1" applyFill="1" applyBorder="1" applyAlignment="1" applyProtection="1">
      <alignment horizontal="center"/>
    </xf>
    <xf numFmtId="9" fontId="13" fillId="0" borderId="31" xfId="24" applyFont="1" applyFill="1" applyBorder="1" applyAlignment="1" applyProtection="1">
      <alignment horizontal="center"/>
    </xf>
    <xf numFmtId="0" fontId="13" fillId="21" borderId="31" xfId="0" applyFont="1" applyFill="1" applyBorder="1" applyAlignment="1" applyProtection="1">
      <alignment horizontal="center"/>
    </xf>
    <xf numFmtId="1" fontId="13" fillId="21" borderId="4" xfId="0" applyNumberFormat="1" applyFont="1" applyFill="1" applyBorder="1" applyAlignment="1" applyProtection="1">
      <alignment horizontal="center"/>
    </xf>
    <xf numFmtId="2" fontId="13" fillId="21" borderId="4" xfId="0" applyNumberFormat="1" applyFont="1" applyFill="1" applyBorder="1" applyAlignment="1" applyProtection="1">
      <alignment horizontal="center"/>
    </xf>
    <xf numFmtId="165" fontId="8" fillId="15" borderId="41" xfId="0" applyNumberFormat="1" applyFont="1" applyFill="1" applyBorder="1" applyAlignment="1" applyProtection="1">
      <alignment horizontal="center" vertical="center"/>
    </xf>
    <xf numFmtId="165" fontId="32" fillId="0" borderId="13" xfId="0" applyNumberFormat="1" applyFont="1" applyBorder="1" applyAlignment="1" applyProtection="1">
      <alignment horizontal="center" vertical="center"/>
    </xf>
    <xf numFmtId="0" fontId="32" fillId="0" borderId="14" xfId="0" applyFont="1" applyBorder="1" applyAlignment="1" applyProtection="1">
      <alignment horizontal="center" vertical="center"/>
    </xf>
    <xf numFmtId="165" fontId="32" fillId="0" borderId="15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3" fillId="0" borderId="16" xfId="0" applyFont="1" applyFill="1" applyBorder="1" applyAlignment="1" applyProtection="1">
      <alignment horizontal="center"/>
    </xf>
    <xf numFmtId="0" fontId="4" fillId="0" borderId="41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168" fontId="8" fillId="15" borderId="12" xfId="22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Protection="1"/>
    <xf numFmtId="0" fontId="13" fillId="0" borderId="7" xfId="0" applyFont="1" applyFill="1" applyBorder="1" applyAlignment="1" applyProtection="1">
      <alignment horizontal="center"/>
    </xf>
    <xf numFmtId="166" fontId="13" fillId="0" borderId="7" xfId="0" applyNumberFormat="1" applyFont="1" applyFill="1" applyBorder="1" applyAlignment="1" applyProtection="1">
      <alignment horizontal="center" vertical="center"/>
    </xf>
    <xf numFmtId="166" fontId="13" fillId="0" borderId="7" xfId="0" applyNumberFormat="1" applyFont="1" applyFill="1" applyBorder="1" applyAlignment="1" applyProtection="1">
      <alignment horizontal="center"/>
    </xf>
    <xf numFmtId="9" fontId="13" fillId="0" borderId="7" xfId="24" applyFont="1" applyFill="1" applyBorder="1" applyAlignment="1" applyProtection="1">
      <alignment horizontal="center"/>
    </xf>
    <xf numFmtId="1" fontId="13" fillId="17" borderId="4" xfId="0" applyNumberFormat="1" applyFont="1" applyFill="1" applyBorder="1" applyAlignment="1" applyProtection="1">
      <alignment horizontal="center"/>
    </xf>
    <xf numFmtId="2" fontId="13" fillId="0" borderId="4" xfId="0" applyNumberFormat="1" applyFont="1" applyFill="1" applyBorder="1" applyAlignment="1" applyProtection="1">
      <alignment horizontal="center"/>
    </xf>
    <xf numFmtId="0" fontId="0" fillId="0" borderId="0" xfId="0" applyFill="1" applyProtection="1"/>
    <xf numFmtId="0" fontId="13" fillId="0" borderId="0" xfId="0" applyFont="1" applyFill="1" applyProtection="1"/>
    <xf numFmtId="0" fontId="14" fillId="0" borderId="4" xfId="0" applyFont="1" applyBorder="1" applyAlignment="1" applyProtection="1">
      <alignment horizontal="center"/>
    </xf>
    <xf numFmtId="2" fontId="4" fillId="0" borderId="4" xfId="0" applyNumberFormat="1" applyFont="1" applyFill="1" applyBorder="1" applyAlignment="1" applyProtection="1">
      <alignment horizontal="center"/>
    </xf>
    <xf numFmtId="0" fontId="14" fillId="18" borderId="0" xfId="0" applyFont="1" applyFill="1" applyBorder="1" applyAlignment="1" applyProtection="1">
      <alignment horizontal="centerContinuous"/>
    </xf>
    <xf numFmtId="167" fontId="13" fillId="0" borderId="0" xfId="0" applyNumberFormat="1" applyFont="1" applyFill="1" applyBorder="1" applyAlignment="1" applyProtection="1">
      <alignment horizontal="center" vertical="center"/>
    </xf>
    <xf numFmtId="167" fontId="13" fillId="0" borderId="0" xfId="0" applyNumberFormat="1" applyFont="1" applyFill="1" applyBorder="1" applyAlignment="1" applyProtection="1">
      <alignment horizontal="center"/>
    </xf>
    <xf numFmtId="9" fontId="13" fillId="0" borderId="0" xfId="24" applyFont="1" applyFill="1" applyBorder="1" applyAlignment="1" applyProtection="1">
      <alignment horizontal="center"/>
    </xf>
    <xf numFmtId="0" fontId="14" fillId="0" borderId="0" xfId="0" applyFont="1" applyFill="1" applyProtection="1"/>
    <xf numFmtId="0" fontId="13" fillId="14" borderId="31" xfId="0" applyFont="1" applyFill="1" applyBorder="1" applyAlignment="1" applyProtection="1">
      <alignment horizontal="center"/>
    </xf>
    <xf numFmtId="1" fontId="13" fillId="14" borderId="4" xfId="0" applyNumberFormat="1" applyFont="1" applyFill="1" applyBorder="1" applyAlignment="1" applyProtection="1">
      <alignment horizontal="center"/>
    </xf>
    <xf numFmtId="2" fontId="13" fillId="14" borderId="4" xfId="0" applyNumberFormat="1" applyFont="1" applyFill="1" applyBorder="1" applyAlignment="1" applyProtection="1">
      <alignment horizontal="center"/>
    </xf>
    <xf numFmtId="167" fontId="7" fillId="0" borderId="0" xfId="0" applyNumberFormat="1" applyFont="1" applyAlignment="1" applyProtection="1">
      <alignment horizontal="center"/>
    </xf>
    <xf numFmtId="165" fontId="8" fillId="18" borderId="41" xfId="0" applyNumberFormat="1" applyFont="1" applyFill="1" applyBorder="1" applyAlignment="1" applyProtection="1">
      <alignment horizontal="center" vertical="center"/>
    </xf>
    <xf numFmtId="0" fontId="32" fillId="0" borderId="13" xfId="0" applyFont="1" applyBorder="1" applyAlignment="1" applyProtection="1">
      <alignment horizontal="center" vertical="center"/>
    </xf>
    <xf numFmtId="0" fontId="32" fillId="0" borderId="15" xfId="0" applyFont="1" applyBorder="1" applyAlignment="1" applyProtection="1">
      <alignment horizontal="center" vertical="center"/>
    </xf>
    <xf numFmtId="168" fontId="8" fillId="18" borderId="12" xfId="22" applyNumberFormat="1" applyFont="1" applyFill="1" applyBorder="1" applyAlignment="1" applyProtection="1">
      <alignment horizontal="center" vertical="center"/>
    </xf>
    <xf numFmtId="0" fontId="0" fillId="0" borderId="0" xfId="0" applyFont="1" applyProtection="1"/>
    <xf numFmtId="167" fontId="13" fillId="0" borderId="47" xfId="0" applyNumberFormat="1" applyFont="1" applyFill="1" applyBorder="1" applyAlignment="1" applyProtection="1">
      <alignment horizontal="center" vertical="center"/>
    </xf>
    <xf numFmtId="167" fontId="13" fillId="0" borderId="47" xfId="0" applyNumberFormat="1" applyFont="1" applyFill="1" applyBorder="1" applyAlignment="1" applyProtection="1">
      <alignment horizontal="center"/>
    </xf>
    <xf numFmtId="9" fontId="13" fillId="0" borderId="47" xfId="24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14" fillId="0" borderId="0" xfId="0" applyFont="1" applyAlignment="1" applyProtection="1">
      <alignment horizontal="left"/>
    </xf>
    <xf numFmtId="0" fontId="13" fillId="0" borderId="0" xfId="0" applyFont="1" applyFill="1" applyBorder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4" fillId="0" borderId="0" xfId="0" applyFont="1" applyFill="1" applyAlignment="1" applyProtection="1"/>
    <xf numFmtId="165" fontId="4" fillId="0" borderId="5" xfId="0" applyNumberFormat="1" applyFont="1" applyFill="1" applyBorder="1" applyAlignment="1" applyProtection="1">
      <alignment vertical="center"/>
    </xf>
    <xf numFmtId="165" fontId="13" fillId="0" borderId="64" xfId="0" applyNumberFormat="1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2" fontId="13" fillId="0" borderId="0" xfId="0" applyNumberFormat="1" applyFont="1" applyFill="1" applyBorder="1" applyAlignment="1" applyProtection="1">
      <alignment horizontal="center"/>
    </xf>
    <xf numFmtId="165" fontId="13" fillId="0" borderId="36" xfId="0" applyNumberFormat="1" applyFont="1" applyFill="1" applyBorder="1" applyAlignment="1" applyProtection="1">
      <alignment vertical="center"/>
    </xf>
    <xf numFmtId="165" fontId="4" fillId="18" borderId="36" xfId="0" applyNumberFormat="1" applyFont="1" applyFill="1" applyBorder="1" applyAlignment="1" applyProtection="1">
      <alignment vertical="center"/>
    </xf>
    <xf numFmtId="165" fontId="4" fillId="0" borderId="6" xfId="0" applyNumberFormat="1" applyFont="1" applyFill="1" applyBorder="1" applyAlignment="1" applyProtection="1">
      <alignment vertical="center"/>
    </xf>
    <xf numFmtId="165" fontId="14" fillId="0" borderId="0" xfId="0" applyNumberFormat="1" applyFont="1" applyFill="1" applyBorder="1" applyAlignment="1" applyProtection="1">
      <alignment vertical="center"/>
    </xf>
    <xf numFmtId="165" fontId="13" fillId="0" borderId="0" xfId="0" applyNumberFormat="1" applyFont="1" applyFill="1" applyBorder="1" applyAlignment="1" applyProtection="1">
      <alignment vertical="center"/>
    </xf>
    <xf numFmtId="168" fontId="14" fillId="0" borderId="0" xfId="0" applyNumberFormat="1" applyFont="1" applyFill="1" applyBorder="1" applyAlignment="1" applyProtection="1">
      <alignment vertical="center"/>
    </xf>
    <xf numFmtId="0" fontId="13" fillId="0" borderId="43" xfId="0" applyFont="1" applyBorder="1" applyAlignment="1" applyProtection="1">
      <alignment horizontal="center"/>
    </xf>
    <xf numFmtId="0" fontId="13" fillId="0" borderId="42" xfId="0" applyFont="1" applyBorder="1" applyAlignment="1" applyProtection="1">
      <alignment horizontal="center"/>
    </xf>
    <xf numFmtId="0" fontId="4" fillId="24" borderId="63" xfId="0" applyFont="1" applyFill="1" applyBorder="1" applyAlignment="1" applyProtection="1">
      <alignment horizontal="center"/>
    </xf>
    <xf numFmtId="0" fontId="4" fillId="24" borderId="18" xfId="0" applyFont="1" applyFill="1" applyBorder="1" applyAlignment="1" applyProtection="1">
      <alignment horizontal="center"/>
    </xf>
    <xf numFmtId="0" fontId="13" fillId="0" borderId="43" xfId="0" applyFont="1" applyFill="1" applyBorder="1" applyAlignment="1" applyProtection="1">
      <alignment horizontal="center"/>
    </xf>
    <xf numFmtId="2" fontId="14" fillId="10" borderId="46" xfId="0" applyNumberFormat="1" applyFont="1" applyFill="1" applyBorder="1" applyAlignment="1" applyProtection="1">
      <alignment horizontal="center" vertical="center"/>
    </xf>
    <xf numFmtId="166" fontId="13" fillId="0" borderId="42" xfId="0" applyNumberFormat="1" applyFont="1" applyFill="1" applyBorder="1" applyAlignment="1" applyProtection="1">
      <alignment horizontal="center" vertical="center"/>
    </xf>
    <xf numFmtId="166" fontId="14" fillId="10" borderId="46" xfId="0" applyNumberFormat="1" applyFont="1" applyFill="1" applyBorder="1" applyAlignment="1" applyProtection="1">
      <alignment horizontal="center" vertical="center"/>
    </xf>
    <xf numFmtId="9" fontId="13" fillId="0" borderId="43" xfId="24" applyFont="1" applyBorder="1" applyAlignment="1" applyProtection="1">
      <alignment horizontal="center"/>
    </xf>
    <xf numFmtId="0" fontId="4" fillId="0" borderId="23" xfId="0" applyFont="1" applyBorder="1" applyProtection="1"/>
    <xf numFmtId="166" fontId="4" fillId="0" borderId="0" xfId="0" applyNumberFormat="1" applyFont="1" applyBorder="1" applyProtection="1"/>
    <xf numFmtId="0" fontId="13" fillId="0" borderId="31" xfId="0" applyFont="1" applyBorder="1" applyAlignment="1" applyProtection="1">
      <alignment horizontal="center"/>
    </xf>
    <xf numFmtId="2" fontId="14" fillId="10" borderId="31" xfId="0" applyNumberFormat="1" applyFont="1" applyFill="1" applyBorder="1" applyAlignment="1" applyProtection="1">
      <alignment horizontal="center" vertical="center"/>
    </xf>
    <xf numFmtId="166" fontId="13" fillId="0" borderId="51" xfId="0" applyNumberFormat="1" applyFont="1" applyFill="1" applyBorder="1" applyAlignment="1" applyProtection="1">
      <alignment horizontal="center" vertical="center"/>
    </xf>
    <xf numFmtId="166" fontId="14" fillId="10" borderId="31" xfId="0" applyNumberFormat="1" applyFont="1" applyFill="1" applyBorder="1" applyAlignment="1" applyProtection="1">
      <alignment horizontal="center" vertical="center"/>
    </xf>
    <xf numFmtId="9" fontId="13" fillId="0" borderId="16" xfId="24" applyFont="1" applyBorder="1" applyAlignment="1" applyProtection="1">
      <alignment horizontal="center"/>
    </xf>
    <xf numFmtId="0" fontId="7" fillId="0" borderId="0" xfId="0" applyFont="1" applyFill="1" applyBorder="1" applyAlignment="1" applyProtection="1"/>
    <xf numFmtId="168" fontId="30" fillId="0" borderId="0" xfId="0" applyNumberFormat="1" applyFont="1" applyFill="1" applyBorder="1" applyAlignment="1" applyProtection="1">
      <alignment vertical="center"/>
    </xf>
    <xf numFmtId="0" fontId="4" fillId="25" borderId="38" xfId="0" applyFont="1" applyFill="1" applyBorder="1" applyProtection="1"/>
    <xf numFmtId="166" fontId="4" fillId="25" borderId="21" xfId="22" applyNumberFormat="1" applyFont="1" applyFill="1" applyBorder="1" applyProtection="1"/>
    <xf numFmtId="166" fontId="5" fillId="0" borderId="0" xfId="0" applyNumberFormat="1" applyFont="1" applyFill="1" applyBorder="1" applyAlignment="1" applyProtection="1">
      <alignment horizontal="center"/>
    </xf>
    <xf numFmtId="167" fontId="5" fillId="0" borderId="0" xfId="0" applyNumberFormat="1" applyFont="1" applyFill="1" applyBorder="1" applyAlignment="1" applyProtection="1">
      <alignment horizontal="center"/>
    </xf>
    <xf numFmtId="0" fontId="13" fillId="0" borderId="50" xfId="0" applyFont="1" applyFill="1" applyBorder="1" applyAlignment="1" applyProtection="1">
      <alignment horizontal="center"/>
    </xf>
    <xf numFmtId="2" fontId="14" fillId="10" borderId="7" xfId="0" applyNumberFormat="1" applyFont="1" applyFill="1" applyBorder="1" applyAlignment="1" applyProtection="1">
      <alignment horizontal="center" vertical="center"/>
    </xf>
    <xf numFmtId="166" fontId="13" fillId="0" borderId="52" xfId="0" applyNumberFormat="1" applyFont="1" applyFill="1" applyBorder="1" applyAlignment="1" applyProtection="1">
      <alignment horizontal="center" vertical="center"/>
    </xf>
    <xf numFmtId="166" fontId="14" fillId="10" borderId="7" xfId="0" applyNumberFormat="1" applyFont="1" applyFill="1" applyBorder="1" applyAlignment="1" applyProtection="1">
      <alignment horizontal="center" vertical="center"/>
    </xf>
    <xf numFmtId="9" fontId="13" fillId="0" borderId="50" xfId="24" applyFont="1" applyBorder="1" applyAlignment="1" applyProtection="1">
      <alignment horizontal="center"/>
    </xf>
    <xf numFmtId="0" fontId="16" fillId="0" borderId="0" xfId="0" applyFont="1" applyProtection="1"/>
    <xf numFmtId="2" fontId="14" fillId="0" borderId="0" xfId="0" applyNumberFormat="1" applyFont="1" applyFill="1" applyBorder="1" applyAlignment="1" applyProtection="1">
      <alignment horizontal="center"/>
    </xf>
    <xf numFmtId="166" fontId="13" fillId="0" borderId="0" xfId="0" applyNumberFormat="1" applyFont="1" applyFill="1" applyBorder="1" applyAlignment="1" applyProtection="1">
      <alignment horizontal="center" vertical="center"/>
    </xf>
    <xf numFmtId="166" fontId="13" fillId="0" borderId="0" xfId="0" applyNumberFormat="1" applyFont="1" applyBorder="1" applyAlignment="1" applyProtection="1">
      <alignment horizontal="center" vertical="center"/>
    </xf>
    <xf numFmtId="9" fontId="13" fillId="0" borderId="0" xfId="24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36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2" fontId="7" fillId="0" borderId="43" xfId="0" applyNumberFormat="1" applyFont="1" applyBorder="1" applyAlignment="1" applyProtection="1">
      <alignment horizontal="center"/>
    </xf>
    <xf numFmtId="0" fontId="7" fillId="0" borderId="47" xfId="0" applyFont="1" applyBorder="1" applyAlignment="1" applyProtection="1">
      <alignment horizontal="center"/>
    </xf>
    <xf numFmtId="166" fontId="7" fillId="0" borderId="42" xfId="0" applyNumberFormat="1" applyFont="1" applyBorder="1" applyAlignment="1" applyProtection="1">
      <alignment horizontal="center"/>
    </xf>
    <xf numFmtId="2" fontId="7" fillId="0" borderId="16" xfId="0" applyNumberFormat="1" applyFont="1" applyBorder="1" applyAlignment="1" applyProtection="1">
      <alignment horizontal="center"/>
    </xf>
    <xf numFmtId="166" fontId="7" fillId="0" borderId="51" xfId="0" applyNumberFormat="1" applyFont="1" applyBorder="1" applyAlignment="1" applyProtection="1">
      <alignment horizontal="center"/>
    </xf>
    <xf numFmtId="166" fontId="13" fillId="0" borderId="0" xfId="0" applyNumberFormat="1" applyFont="1" applyBorder="1" applyAlignment="1" applyProtection="1">
      <alignment horizontal="center"/>
    </xf>
    <xf numFmtId="2" fontId="7" fillId="0" borderId="50" xfId="0" applyNumberFormat="1" applyFont="1" applyBorder="1" applyAlignment="1" applyProtection="1">
      <alignment horizontal="center"/>
    </xf>
    <xf numFmtId="0" fontId="7" fillId="0" borderId="65" xfId="0" applyFont="1" applyBorder="1" applyAlignment="1" applyProtection="1">
      <alignment horizontal="center"/>
    </xf>
    <xf numFmtId="166" fontId="7" fillId="0" borderId="52" xfId="0" applyNumberFormat="1" applyFont="1" applyBorder="1" applyAlignment="1" applyProtection="1">
      <alignment horizontal="center"/>
    </xf>
    <xf numFmtId="9" fontId="13" fillId="0" borderId="0" xfId="22" applyFont="1" applyBorder="1" applyAlignment="1" applyProtection="1">
      <alignment horizontal="center"/>
    </xf>
    <xf numFmtId="166" fontId="54" fillId="0" borderId="0" xfId="28" applyNumberFormat="1" applyFont="1" applyFill="1" applyBorder="1" applyAlignment="1" applyProtection="1">
      <alignment horizontal="left" vertical="center"/>
    </xf>
    <xf numFmtId="0" fontId="9" fillId="22" borderId="56" xfId="0" applyFont="1" applyFill="1" applyBorder="1" applyAlignment="1" applyProtection="1">
      <alignment horizontal="center" vertical="center"/>
      <protection locked="0"/>
    </xf>
    <xf numFmtId="0" fontId="9" fillId="22" borderId="56" xfId="0" applyFont="1" applyFill="1" applyBorder="1" applyAlignment="1" applyProtection="1">
      <alignment horizontal="center"/>
      <protection locked="0"/>
    </xf>
    <xf numFmtId="14" fontId="42" fillId="0" borderId="67" xfId="27" applyNumberFormat="1" applyFont="1" applyBorder="1" applyAlignment="1" applyProtection="1">
      <alignment horizontal="center" vertical="center"/>
      <protection locked="0"/>
    </xf>
    <xf numFmtId="49" fontId="42" fillId="0" borderId="67" xfId="27" applyNumberFormat="1" applyFont="1" applyBorder="1" applyAlignment="1" applyProtection="1">
      <alignment horizontal="center" vertical="center"/>
      <protection locked="0"/>
    </xf>
    <xf numFmtId="0" fontId="42" fillId="0" borderId="67" xfId="27" applyFont="1" applyBorder="1" applyAlignment="1" applyProtection="1">
      <alignment horizontal="center" vertical="center" wrapText="1"/>
      <protection locked="0"/>
    </xf>
    <xf numFmtId="0" fontId="42" fillId="0" borderId="67" xfId="27" quotePrefix="1" applyNumberFormat="1" applyFont="1" applyBorder="1" applyAlignment="1" applyProtection="1">
      <alignment horizontal="center" vertical="center" wrapText="1"/>
      <protection locked="0"/>
    </xf>
    <xf numFmtId="0" fontId="42" fillId="0" borderId="67" xfId="27" applyFont="1" applyBorder="1" applyAlignment="1" applyProtection="1">
      <alignment vertical="center"/>
      <protection locked="0"/>
    </xf>
    <xf numFmtId="14" fontId="42" fillId="13" borderId="67" xfId="27" applyNumberFormat="1" applyFont="1" applyFill="1" applyBorder="1" applyAlignment="1" applyProtection="1">
      <alignment horizontal="center" vertical="center"/>
      <protection locked="0"/>
    </xf>
    <xf numFmtId="0" fontId="42" fillId="13" borderId="67" xfId="27" applyFont="1" applyFill="1" applyBorder="1" applyAlignment="1" applyProtection="1">
      <alignment horizontal="center" vertical="center"/>
      <protection locked="0"/>
    </xf>
    <xf numFmtId="0" fontId="42" fillId="13" borderId="67" xfId="27" applyFont="1" applyFill="1" applyBorder="1" applyAlignment="1" applyProtection="1">
      <alignment horizontal="center" vertical="center" wrapText="1"/>
      <protection locked="0"/>
    </xf>
    <xf numFmtId="49" fontId="42" fillId="13" borderId="67" xfId="27" applyNumberFormat="1" applyFont="1" applyFill="1" applyBorder="1" applyAlignment="1" applyProtection="1">
      <alignment horizontal="center" vertical="center" wrapText="1"/>
      <protection locked="0"/>
    </xf>
    <xf numFmtId="0" fontId="42" fillId="13" borderId="67" xfId="27" applyFont="1" applyFill="1" applyBorder="1" applyAlignment="1" applyProtection="1">
      <alignment vertical="center" wrapText="1"/>
      <protection locked="0"/>
    </xf>
    <xf numFmtId="0" fontId="42" fillId="13" borderId="67" xfId="27" applyFont="1" applyFill="1" applyBorder="1" applyAlignment="1" applyProtection="1">
      <alignment vertical="center"/>
      <protection locked="0"/>
    </xf>
    <xf numFmtId="0" fontId="21" fillId="0" borderId="0" xfId="0" applyFont="1" applyProtection="1"/>
    <xf numFmtId="0" fontId="23" fillId="0" borderId="0" xfId="0" applyFont="1" applyFill="1" applyAlignment="1" applyProtection="1">
      <alignment horizontal="center"/>
    </xf>
    <xf numFmtId="0" fontId="23" fillId="0" borderId="0" xfId="0" applyFont="1" applyFill="1" applyAlignment="1" applyProtection="1"/>
    <xf numFmtId="0" fontId="21" fillId="0" borderId="0" xfId="0" quotePrefix="1" applyFont="1" applyFill="1" applyBorder="1" applyAlignment="1" applyProtection="1"/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22" fillId="0" borderId="0" xfId="0" applyFont="1" applyBorder="1" applyProtection="1"/>
    <xf numFmtId="0" fontId="35" fillId="0" borderId="0" xfId="0" applyFont="1" applyBorder="1" applyAlignment="1" applyProtection="1">
      <alignment horizontal="right" vertical="center"/>
    </xf>
    <xf numFmtId="0" fontId="23" fillId="0" borderId="0" xfId="0" applyFont="1" applyAlignment="1" applyProtection="1">
      <alignment horizontal="center"/>
    </xf>
    <xf numFmtId="14" fontId="25" fillId="0" borderId="0" xfId="0" applyNumberFormat="1" applyFont="1" applyFill="1" applyAlignment="1" applyProtection="1">
      <alignment horizontal="center"/>
    </xf>
    <xf numFmtId="0" fontId="10" fillId="0" borderId="0" xfId="0" applyFont="1" applyFill="1" applyProtection="1"/>
    <xf numFmtId="0" fontId="10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14" fontId="24" fillId="0" borderId="0" xfId="0" applyNumberFormat="1" applyFont="1" applyFill="1" applyAlignment="1" applyProtection="1">
      <alignment horizontal="left" vertical="center"/>
    </xf>
    <xf numFmtId="0" fontId="0" fillId="0" borderId="0" xfId="0" applyFill="1" applyAlignment="1" applyProtection="1"/>
    <xf numFmtId="0" fontId="22" fillId="0" borderId="0" xfId="0" applyFont="1" applyFill="1" applyProtection="1"/>
    <xf numFmtId="0" fontId="26" fillId="0" borderId="0" xfId="0" applyFont="1" applyProtection="1"/>
    <xf numFmtId="0" fontId="31" fillId="0" borderId="41" xfId="0" applyFont="1" applyBorder="1" applyAlignment="1" applyProtection="1">
      <alignment horizontal="center" vertical="center" wrapText="1"/>
    </xf>
    <xf numFmtId="0" fontId="31" fillId="0" borderId="2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31" fillId="0" borderId="26" xfId="0" applyFont="1" applyBorder="1" applyAlignment="1" applyProtection="1">
      <alignment horizontal="center" vertical="center" wrapText="1"/>
    </xf>
    <xf numFmtId="0" fontId="22" fillId="0" borderId="0" xfId="0" applyFont="1" applyFill="1" applyBorder="1" applyProtection="1"/>
    <xf numFmtId="0" fontId="10" fillId="0" borderId="24" xfId="0" applyFont="1" applyBorder="1" applyAlignment="1" applyProtection="1">
      <alignment horizontal="center" vertical="center"/>
    </xf>
    <xf numFmtId="0" fontId="10" fillId="0" borderId="44" xfId="0" applyFont="1" applyBorder="1" applyAlignment="1" applyProtection="1">
      <alignment horizontal="center" vertical="center"/>
    </xf>
    <xf numFmtId="0" fontId="10" fillId="0" borderId="45" xfId="0" applyFont="1" applyBorder="1" applyAlignment="1" applyProtection="1">
      <alignment horizontal="center" vertical="center"/>
    </xf>
    <xf numFmtId="167" fontId="10" fillId="0" borderId="28" xfId="0" applyNumberFormat="1" applyFont="1" applyBorder="1" applyAlignment="1" applyProtection="1">
      <alignment horizontal="center" vertical="center"/>
    </xf>
    <xf numFmtId="2" fontId="10" fillId="0" borderId="53" xfId="0" applyNumberFormat="1" applyFont="1" applyBorder="1" applyAlignment="1" applyProtection="1">
      <alignment horizontal="center" vertical="center"/>
    </xf>
    <xf numFmtId="0" fontId="10" fillId="9" borderId="17" xfId="0" applyFont="1" applyFill="1" applyBorder="1" applyAlignment="1" applyProtection="1">
      <alignment horizontal="center" vertical="center"/>
    </xf>
    <xf numFmtId="0" fontId="10" fillId="9" borderId="6" xfId="0" applyFont="1" applyFill="1" applyBorder="1" applyAlignment="1" applyProtection="1">
      <alignment horizontal="center" vertical="center"/>
    </xf>
    <xf numFmtId="0" fontId="10" fillId="9" borderId="4" xfId="0" applyFont="1" applyFill="1" applyBorder="1" applyAlignment="1" applyProtection="1">
      <alignment horizontal="center" vertical="center"/>
    </xf>
    <xf numFmtId="2" fontId="10" fillId="9" borderId="4" xfId="0" applyNumberFormat="1" applyFont="1" applyFill="1" applyBorder="1" applyAlignment="1" applyProtection="1">
      <alignment horizontal="center" vertical="center"/>
    </xf>
    <xf numFmtId="167" fontId="10" fillId="9" borderId="46" xfId="0" applyNumberFormat="1" applyFont="1" applyFill="1" applyBorder="1" applyAlignment="1" applyProtection="1">
      <alignment horizontal="center" vertical="center"/>
    </xf>
    <xf numFmtId="2" fontId="10" fillId="9" borderId="54" xfId="0" applyNumberFormat="1" applyFont="1" applyFill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2" fontId="10" fillId="0" borderId="4" xfId="0" applyNumberFormat="1" applyFont="1" applyBorder="1" applyAlignment="1" applyProtection="1">
      <alignment horizontal="center" vertical="center"/>
    </xf>
    <xf numFmtId="167" fontId="10" fillId="0" borderId="4" xfId="0" applyNumberFormat="1" applyFont="1" applyBorder="1" applyAlignment="1" applyProtection="1">
      <alignment horizontal="center" vertical="center"/>
    </xf>
    <xf numFmtId="2" fontId="9" fillId="0" borderId="54" xfId="0" applyNumberFormat="1" applyFont="1" applyBorder="1" applyAlignment="1" applyProtection="1">
      <alignment horizontal="center" vertical="center"/>
    </xf>
    <xf numFmtId="0" fontId="10" fillId="9" borderId="25" xfId="0" applyFont="1" applyFill="1" applyBorder="1" applyAlignment="1" applyProtection="1">
      <alignment horizontal="center" vertical="center"/>
    </xf>
    <xf numFmtId="0" fontId="10" fillId="9" borderId="55" xfId="0" applyFont="1" applyFill="1" applyBorder="1" applyAlignment="1" applyProtection="1">
      <alignment horizontal="center" vertical="center"/>
    </xf>
    <xf numFmtId="0" fontId="10" fillId="9" borderId="9" xfId="0" applyFont="1" applyFill="1" applyBorder="1" applyAlignment="1" applyProtection="1">
      <alignment horizontal="center" vertical="center"/>
    </xf>
    <xf numFmtId="2" fontId="10" fillId="9" borderId="9" xfId="0" applyNumberFormat="1" applyFont="1" applyFill="1" applyBorder="1" applyAlignment="1" applyProtection="1">
      <alignment horizontal="center" vertical="center"/>
    </xf>
    <xf numFmtId="169" fontId="10" fillId="9" borderId="34" xfId="0" applyNumberFormat="1" applyFont="1" applyFill="1" applyBorder="1" applyAlignment="1" applyProtection="1">
      <alignment horizontal="center" vertical="center"/>
    </xf>
    <xf numFmtId="2" fontId="10" fillId="9" borderId="40" xfId="0" applyNumberFormat="1" applyFont="1" applyFill="1" applyBorder="1" applyAlignment="1" applyProtection="1">
      <alignment horizontal="center" vertical="center"/>
    </xf>
    <xf numFmtId="0" fontId="24" fillId="0" borderId="0" xfId="0" applyFont="1" applyAlignment="1" applyProtection="1"/>
    <xf numFmtId="0" fontId="31" fillId="13" borderId="2" xfId="15" applyFont="1" applyFill="1" applyBorder="1" applyAlignment="1" applyProtection="1">
      <alignment horizontal="center" vertical="center" wrapText="1"/>
    </xf>
    <xf numFmtId="0" fontId="31" fillId="10" borderId="2" xfId="15" applyFont="1" applyFill="1" applyBorder="1" applyAlignment="1" applyProtection="1">
      <alignment horizontal="center" vertical="center" wrapText="1"/>
    </xf>
    <xf numFmtId="0" fontId="31" fillId="23" borderId="2" xfId="15" applyFont="1" applyFill="1" applyBorder="1" applyAlignment="1" applyProtection="1">
      <alignment horizontal="center" vertical="center" wrapText="1"/>
    </xf>
    <xf numFmtId="0" fontId="22" fillId="0" borderId="0" xfId="14" applyFont="1" applyFill="1" applyProtection="1"/>
    <xf numFmtId="0" fontId="11" fillId="0" borderId="13" xfId="14" applyFont="1" applyFill="1" applyBorder="1" applyAlignment="1" applyProtection="1">
      <alignment horizontal="center" vertical="center"/>
    </xf>
    <xf numFmtId="0" fontId="11" fillId="0" borderId="2" xfId="14" applyFont="1" applyFill="1" applyBorder="1" applyAlignment="1" applyProtection="1">
      <alignment horizontal="center" vertical="center"/>
    </xf>
    <xf numFmtId="0" fontId="11" fillId="0" borderId="3" xfId="14" applyFont="1" applyFill="1" applyBorder="1" applyAlignment="1" applyProtection="1">
      <alignment horizontal="center" vertical="center"/>
    </xf>
    <xf numFmtId="0" fontId="11" fillId="0" borderId="26" xfId="14" applyFont="1" applyFill="1" applyBorder="1" applyAlignment="1" applyProtection="1">
      <alignment horizontal="center" vertical="center"/>
    </xf>
    <xf numFmtId="0" fontId="11" fillId="0" borderId="14" xfId="14" applyFont="1" applyFill="1" applyBorder="1" applyAlignment="1" applyProtection="1">
      <alignment horizontal="center" vertical="center"/>
    </xf>
    <xf numFmtId="0" fontId="11" fillId="0" borderId="15" xfId="14" applyFont="1" applyFill="1" applyBorder="1" applyAlignment="1" applyProtection="1">
      <alignment horizontal="center" vertical="center"/>
    </xf>
    <xf numFmtId="0" fontId="12" fillId="0" borderId="10" xfId="14" applyFont="1" applyFill="1" applyBorder="1" applyAlignment="1" applyProtection="1">
      <alignment horizontal="center" vertical="center"/>
    </xf>
    <xf numFmtId="0" fontId="0" fillId="0" borderId="18" xfId="0" applyBorder="1" applyProtection="1"/>
    <xf numFmtId="0" fontId="27" fillId="0" borderId="27" xfId="14" applyNumberFormat="1" applyFont="1" applyFill="1" applyBorder="1" applyAlignment="1" applyProtection="1">
      <alignment horizontal="center" vertical="center" wrapText="1"/>
    </xf>
    <xf numFmtId="0" fontId="27" fillId="0" borderId="28" xfId="14" applyNumberFormat="1" applyFont="1" applyFill="1" applyBorder="1" applyAlignment="1" applyProtection="1">
      <alignment horizontal="center" vertical="center" wrapText="1"/>
    </xf>
    <xf numFmtId="0" fontId="27" fillId="0" borderId="29" xfId="14" applyNumberFormat="1" applyFont="1" applyFill="1" applyBorder="1" applyAlignment="1" applyProtection="1">
      <alignment horizontal="center" vertical="center" wrapText="1"/>
    </xf>
    <xf numFmtId="0" fontId="27" fillId="0" borderId="18" xfId="14" applyNumberFormat="1" applyFont="1" applyFill="1" applyBorder="1" applyAlignment="1" applyProtection="1">
      <alignment horizontal="center" vertical="center" wrapText="1"/>
    </xf>
    <xf numFmtId="0" fontId="27" fillId="0" borderId="19" xfId="14" applyNumberFormat="1" applyFont="1" applyFill="1" applyBorder="1" applyAlignment="1" applyProtection="1">
      <alignment horizontal="center" vertical="center" wrapText="1"/>
    </xf>
    <xf numFmtId="0" fontId="12" fillId="0" borderId="11" xfId="14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27" fillId="0" borderId="30" xfId="14" applyNumberFormat="1" applyFont="1" applyFill="1" applyBorder="1" applyAlignment="1" applyProtection="1">
      <alignment horizontal="center" vertical="center" wrapText="1"/>
    </xf>
    <xf numFmtId="0" fontId="27" fillId="0" borderId="31" xfId="14" applyNumberFormat="1" applyFont="1" applyFill="1" applyBorder="1" applyAlignment="1" applyProtection="1">
      <alignment horizontal="center" vertical="center" wrapText="1"/>
    </xf>
    <xf numFmtId="0" fontId="27" fillId="0" borderId="32" xfId="14" applyNumberFormat="1" applyFont="1" applyFill="1" applyBorder="1" applyAlignment="1" applyProtection="1">
      <alignment horizontal="center" vertical="center" wrapText="1"/>
    </xf>
    <xf numFmtId="0" fontId="27" fillId="0" borderId="0" xfId="14" applyNumberFormat="1" applyFont="1" applyFill="1" applyBorder="1" applyAlignment="1" applyProtection="1">
      <alignment horizontal="center" vertical="center" wrapText="1"/>
    </xf>
    <xf numFmtId="0" fontId="27" fillId="0" borderId="20" xfId="14" applyNumberFormat="1" applyFont="1" applyFill="1" applyBorder="1" applyAlignment="1" applyProtection="1">
      <alignment horizontal="center" vertical="center" wrapText="1"/>
    </xf>
    <xf numFmtId="0" fontId="12" fillId="0" borderId="12" xfId="14" applyFont="1" applyFill="1" applyBorder="1" applyAlignment="1" applyProtection="1">
      <alignment horizontal="center" vertical="center"/>
    </xf>
    <xf numFmtId="0" fontId="0" fillId="0" borderId="21" xfId="0" applyBorder="1" applyProtection="1"/>
    <xf numFmtId="0" fontId="27" fillId="0" borderId="33" xfId="14" applyNumberFormat="1" applyFont="1" applyFill="1" applyBorder="1" applyAlignment="1" applyProtection="1">
      <alignment horizontal="center" vertical="center" wrapText="1"/>
    </xf>
    <xf numFmtId="0" fontId="27" fillId="0" borderId="34" xfId="14" applyNumberFormat="1" applyFont="1" applyFill="1" applyBorder="1" applyAlignment="1" applyProtection="1">
      <alignment horizontal="center" vertical="center" wrapText="1"/>
    </xf>
    <xf numFmtId="0" fontId="27" fillId="0" borderId="35" xfId="14" applyNumberFormat="1" applyFont="1" applyFill="1" applyBorder="1" applyAlignment="1" applyProtection="1">
      <alignment horizontal="center" vertical="center" wrapText="1"/>
    </xf>
    <xf numFmtId="0" fontId="27" fillId="0" borderId="21" xfId="14" applyNumberFormat="1" applyFont="1" applyFill="1" applyBorder="1" applyAlignment="1" applyProtection="1">
      <alignment horizontal="center" vertical="center" wrapText="1"/>
    </xf>
    <xf numFmtId="0" fontId="27" fillId="0" borderId="22" xfId="14" applyNumberFormat="1" applyFont="1" applyFill="1" applyBorder="1" applyAlignment="1" applyProtection="1">
      <alignment horizontal="center" vertical="center" wrapText="1"/>
    </xf>
    <xf numFmtId="0" fontId="52" fillId="0" borderId="0" xfId="0" applyFont="1" applyProtection="1"/>
    <xf numFmtId="0" fontId="21" fillId="0" borderId="0" xfId="0" applyFont="1" applyBorder="1" applyProtection="1"/>
    <xf numFmtId="0" fontId="21" fillId="0" borderId="0" xfId="0" applyFont="1" applyBorder="1" applyAlignment="1" applyProtection="1">
      <alignment horizontal="center" vertical="center" wrapText="1"/>
    </xf>
    <xf numFmtId="0" fontId="47" fillId="0" borderId="0" xfId="0" applyFont="1" applyBorder="1" applyAlignment="1" applyProtection="1">
      <alignment horizontal="right" vertical="center"/>
    </xf>
    <xf numFmtId="0" fontId="48" fillId="0" borderId="0" xfId="0" applyFont="1" applyBorder="1" applyAlignment="1" applyProtection="1">
      <alignment horizontal="right" vertical="center"/>
    </xf>
    <xf numFmtId="0" fontId="21" fillId="0" borderId="16" xfId="0" applyFont="1" applyBorder="1" applyAlignment="1" applyProtection="1">
      <alignment horizontal="center" vertical="center" wrapText="1"/>
    </xf>
    <xf numFmtId="0" fontId="46" fillId="0" borderId="4" xfId="0" applyFont="1" applyBorder="1" applyProtection="1"/>
    <xf numFmtId="0" fontId="46" fillId="0" borderId="0" xfId="0" applyFont="1" applyBorder="1" applyAlignment="1" applyProtection="1">
      <alignment horizontal="right" vertical="center"/>
    </xf>
    <xf numFmtId="0" fontId="47" fillId="0" borderId="0" xfId="0" applyFont="1" applyBorder="1" applyAlignment="1" applyProtection="1">
      <alignment horizontal="center" vertical="center"/>
    </xf>
    <xf numFmtId="0" fontId="48" fillId="0" borderId="16" xfId="0" applyFont="1" applyBorder="1" applyProtection="1"/>
    <xf numFmtId="0" fontId="21" fillId="0" borderId="0" xfId="0" applyFont="1" applyBorder="1" applyAlignment="1" applyProtection="1">
      <alignment vertical="center" wrapText="1"/>
    </xf>
    <xf numFmtId="0" fontId="47" fillId="0" borderId="0" xfId="0" applyFont="1" applyBorder="1" applyAlignment="1" applyProtection="1">
      <alignment vertical="center"/>
    </xf>
    <xf numFmtId="0" fontId="47" fillId="0" borderId="0" xfId="0" applyFont="1" applyBorder="1" applyAlignment="1" applyProtection="1">
      <alignment horizontal="left" vertical="center"/>
    </xf>
    <xf numFmtId="0" fontId="46" fillId="0" borderId="0" xfId="0" applyFont="1" applyProtection="1"/>
    <xf numFmtId="0" fontId="46" fillId="0" borderId="0" xfId="0" applyFont="1" applyBorder="1" applyAlignment="1" applyProtection="1">
      <alignment vertical="center" wrapText="1"/>
    </xf>
    <xf numFmtId="0" fontId="46" fillId="0" borderId="0" xfId="0" applyFont="1" applyBorder="1" applyProtection="1"/>
    <xf numFmtId="0" fontId="13" fillId="0" borderId="0" xfId="0" applyFont="1" applyBorder="1" applyAlignment="1" applyProtection="1">
      <alignment vertical="center" wrapText="1"/>
    </xf>
    <xf numFmtId="0" fontId="46" fillId="0" borderId="0" xfId="0" applyFont="1" applyBorder="1" applyAlignment="1" applyProtection="1">
      <alignment vertical="center"/>
    </xf>
    <xf numFmtId="0" fontId="48" fillId="0" borderId="0" xfId="0" applyFont="1" applyBorder="1" applyAlignment="1" applyProtection="1">
      <alignment vertical="center"/>
    </xf>
    <xf numFmtId="0" fontId="48" fillId="0" borderId="0" xfId="0" applyFont="1" applyBorder="1" applyProtection="1"/>
    <xf numFmtId="0" fontId="49" fillId="0" borderId="0" xfId="0" applyFont="1" applyBorder="1" applyAlignment="1" applyProtection="1">
      <alignment vertical="center" wrapText="1"/>
    </xf>
    <xf numFmtId="0" fontId="50" fillId="0" borderId="0" xfId="0" applyFont="1" applyBorder="1" applyAlignment="1" applyProtection="1">
      <alignment vertical="center" wrapText="1"/>
    </xf>
    <xf numFmtId="0" fontId="50" fillId="0" borderId="0" xfId="0" applyFont="1" applyBorder="1" applyAlignment="1" applyProtection="1">
      <alignment vertical="center"/>
    </xf>
    <xf numFmtId="166" fontId="7" fillId="16" borderId="37" xfId="0" applyNumberFormat="1" applyFont="1" applyFill="1" applyBorder="1" applyAlignment="1" applyProtection="1">
      <alignment horizontal="center"/>
    </xf>
    <xf numFmtId="0" fontId="40" fillId="0" borderId="0" xfId="27" applyFont="1" applyAlignment="1" applyProtection="1">
      <alignment vertical="center"/>
    </xf>
    <xf numFmtId="0" fontId="41" fillId="27" borderId="67" xfId="27" applyFont="1" applyFill="1" applyBorder="1" applyAlignment="1" applyProtection="1">
      <alignment vertical="center"/>
    </xf>
    <xf numFmtId="0" fontId="43" fillId="0" borderId="67" xfId="27" applyFont="1" applyFill="1" applyBorder="1" applyAlignment="1" applyProtection="1">
      <alignment vertical="center"/>
    </xf>
    <xf numFmtId="0" fontId="0" fillId="0" borderId="63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4" fillId="22" borderId="56" xfId="0" applyNumberFormat="1" applyFont="1" applyFill="1" applyBorder="1" applyAlignment="1" applyProtection="1">
      <alignment vertical="center"/>
      <protection locked="0"/>
    </xf>
    <xf numFmtId="0" fontId="31" fillId="0" borderId="0" xfId="0" applyFont="1" applyFill="1" applyBorder="1" applyAlignment="1" applyProtection="1"/>
    <xf numFmtId="0" fontId="0" fillId="0" borderId="0" xfId="16" quotePrefix="1" applyFont="1" applyFill="1" applyBorder="1" applyAlignment="1" applyProtection="1">
      <alignment horizontal="left"/>
    </xf>
    <xf numFmtId="0" fontId="3" fillId="0" borderId="0" xfId="16" applyFont="1" applyFill="1" applyBorder="1" applyAlignment="1" applyProtection="1">
      <alignment horizontal="left"/>
    </xf>
    <xf numFmtId="0" fontId="23" fillId="0" borderId="0" xfId="0" applyFont="1" applyFill="1" applyAlignment="1" applyProtection="1">
      <alignment horizontal="left"/>
    </xf>
    <xf numFmtId="0" fontId="21" fillId="0" borderId="0" xfId="0" applyFont="1"/>
    <xf numFmtId="0" fontId="31" fillId="0" borderId="0" xfId="0" applyFont="1"/>
    <xf numFmtId="0" fontId="57" fillId="0" borderId="0" xfId="16" applyFont="1" applyFill="1" applyBorder="1" applyProtection="1"/>
    <xf numFmtId="0" fontId="34" fillId="27" borderId="67" xfId="27" applyFont="1" applyFill="1" applyBorder="1" applyAlignment="1" applyProtection="1">
      <alignment horizontal="center" vertical="center"/>
    </xf>
    <xf numFmtId="0" fontId="43" fillId="0" borderId="68" xfId="27" applyFont="1" applyFill="1" applyBorder="1" applyAlignment="1" applyProtection="1">
      <alignment horizontal="left" vertical="center"/>
    </xf>
    <xf numFmtId="0" fontId="43" fillId="0" borderId="69" xfId="27" applyFont="1" applyFill="1" applyBorder="1" applyAlignment="1" applyProtection="1">
      <alignment horizontal="left" vertical="center"/>
    </xf>
    <xf numFmtId="0" fontId="43" fillId="0" borderId="70" xfId="27" applyFont="1" applyFill="1" applyBorder="1" applyAlignment="1" applyProtection="1">
      <alignment horizontal="left" vertical="center"/>
    </xf>
    <xf numFmtId="0" fontId="46" fillId="0" borderId="5" xfId="0" applyFont="1" applyBorder="1" applyAlignment="1" applyProtection="1">
      <alignment horizontal="center" vertical="center" wrapText="1"/>
    </xf>
    <xf numFmtId="0" fontId="46" fillId="0" borderId="6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49" fillId="0" borderId="5" xfId="0" applyFont="1" applyBorder="1" applyAlignment="1" applyProtection="1">
      <alignment horizontal="center" vertical="center" wrapText="1"/>
    </xf>
    <xf numFmtId="0" fontId="49" fillId="0" borderId="6" xfId="0" applyFont="1" applyBorder="1" applyAlignment="1" applyProtection="1">
      <alignment horizontal="center" vertical="center" wrapText="1"/>
    </xf>
    <xf numFmtId="0" fontId="49" fillId="0" borderId="43" xfId="0" applyFont="1" applyBorder="1" applyAlignment="1" applyProtection="1">
      <alignment horizontal="center" vertical="center" wrapText="1"/>
    </xf>
    <xf numFmtId="0" fontId="49" fillId="0" borderId="42" xfId="0" applyFont="1" applyBorder="1" applyAlignment="1" applyProtection="1">
      <alignment horizontal="center" vertical="center" wrapText="1"/>
    </xf>
    <xf numFmtId="0" fontId="49" fillId="0" borderId="50" xfId="0" applyFont="1" applyBorder="1" applyAlignment="1" applyProtection="1">
      <alignment horizontal="center" vertical="center" wrapText="1"/>
    </xf>
    <xf numFmtId="0" fontId="49" fillId="0" borderId="52" xfId="0" applyFont="1" applyBorder="1" applyAlignment="1" applyProtection="1">
      <alignment horizontal="center" vertical="center" wrapText="1"/>
    </xf>
    <xf numFmtId="0" fontId="46" fillId="0" borderId="43" xfId="0" applyFont="1" applyBorder="1" applyAlignment="1" applyProtection="1">
      <alignment horizontal="center" vertical="center" wrapText="1"/>
    </xf>
    <xf numFmtId="0" fontId="46" fillId="0" borderId="42" xfId="0" applyFont="1" applyBorder="1" applyAlignment="1" applyProtection="1">
      <alignment horizontal="center" vertical="center" wrapText="1"/>
    </xf>
    <xf numFmtId="0" fontId="46" fillId="0" borderId="50" xfId="0" applyFont="1" applyBorder="1" applyAlignment="1" applyProtection="1">
      <alignment horizontal="center" vertical="center" wrapText="1"/>
    </xf>
    <xf numFmtId="0" fontId="46" fillId="0" borderId="52" xfId="0" applyFont="1" applyBorder="1" applyAlignment="1" applyProtection="1">
      <alignment horizontal="center" vertical="center" wrapText="1"/>
    </xf>
    <xf numFmtId="0" fontId="45" fillId="29" borderId="13" xfId="16" applyFont="1" applyFill="1" applyBorder="1" applyAlignment="1" applyProtection="1">
      <alignment horizontal="center" vertical="center" wrapText="1"/>
    </xf>
    <xf numFmtId="0" fontId="45" fillId="29" borderId="14" xfId="16" applyFont="1" applyFill="1" applyBorder="1" applyAlignment="1" applyProtection="1">
      <alignment horizontal="center" vertical="center" wrapText="1"/>
    </xf>
    <xf numFmtId="0" fontId="45" fillId="29" borderId="15" xfId="16" applyFont="1" applyFill="1" applyBorder="1" applyAlignment="1" applyProtection="1">
      <alignment horizontal="center" vertical="center" wrapText="1"/>
    </xf>
    <xf numFmtId="0" fontId="31" fillId="0" borderId="13" xfId="0" applyFont="1" applyBorder="1" applyAlignment="1" applyProtection="1">
      <alignment horizontal="center" vertical="center" wrapText="1"/>
    </xf>
    <xf numFmtId="0" fontId="31" fillId="0" borderId="14" xfId="0" applyFont="1" applyBorder="1" applyAlignment="1" applyProtection="1">
      <alignment horizontal="center" vertical="center" wrapText="1"/>
    </xf>
    <xf numFmtId="0" fontId="31" fillId="0" borderId="15" xfId="0" applyFont="1" applyBorder="1" applyAlignment="1" applyProtection="1">
      <alignment horizontal="center" vertical="center" wrapText="1"/>
    </xf>
    <xf numFmtId="0" fontId="4" fillId="28" borderId="5" xfId="16" applyFont="1" applyFill="1" applyBorder="1" applyAlignment="1" applyProtection="1">
      <alignment horizontal="center"/>
    </xf>
    <xf numFmtId="0" fontId="4" fillId="28" borderId="36" xfId="16" applyFont="1" applyFill="1" applyBorder="1" applyAlignment="1" applyProtection="1">
      <alignment horizontal="center"/>
    </xf>
    <xf numFmtId="0" fontId="4" fillId="28" borderId="6" xfId="16" applyFont="1" applyFill="1" applyBorder="1" applyAlignment="1" applyProtection="1">
      <alignment horizontal="center"/>
    </xf>
    <xf numFmtId="0" fontId="47" fillId="0" borderId="5" xfId="0" applyFont="1" applyBorder="1" applyAlignment="1" applyProtection="1">
      <alignment horizontal="center" vertical="center" wrapText="1"/>
    </xf>
    <xf numFmtId="0" fontId="47" fillId="0" borderId="6" xfId="0" applyFont="1" applyBorder="1" applyAlignment="1" applyProtection="1">
      <alignment horizontal="center" vertical="center" wrapText="1"/>
    </xf>
    <xf numFmtId="0" fontId="51" fillId="0" borderId="6" xfId="0" applyFont="1" applyBorder="1" applyAlignment="1" applyProtection="1">
      <alignment horizontal="center" vertical="center" wrapText="1"/>
    </xf>
    <xf numFmtId="0" fontId="35" fillId="0" borderId="8" xfId="0" applyFont="1" applyBorder="1" applyAlignment="1" applyProtection="1">
      <alignment horizontal="right" vertical="center"/>
    </xf>
    <xf numFmtId="0" fontId="35" fillId="0" borderId="9" xfId="0" applyFont="1" applyBorder="1" applyAlignment="1" applyProtection="1">
      <alignment horizontal="right" vertical="center"/>
    </xf>
    <xf numFmtId="0" fontId="36" fillId="0" borderId="37" xfId="0" applyFont="1" applyBorder="1" applyAlignment="1" applyProtection="1">
      <alignment horizontal="right" vertical="center"/>
    </xf>
    <xf numFmtId="0" fontId="36" fillId="0" borderId="45" xfId="0" applyFont="1" applyBorder="1" applyAlignment="1" applyProtection="1">
      <alignment horizontal="right" vertical="center"/>
    </xf>
    <xf numFmtId="0" fontId="38" fillId="22" borderId="45" xfId="0" applyFont="1" applyFill="1" applyBorder="1" applyAlignment="1" applyProtection="1">
      <alignment horizontal="center"/>
      <protection locked="0"/>
    </xf>
    <xf numFmtId="0" fontId="38" fillId="22" borderId="53" xfId="0" applyFont="1" applyFill="1" applyBorder="1" applyAlignment="1" applyProtection="1">
      <alignment horizontal="center"/>
      <protection locked="0"/>
    </xf>
    <xf numFmtId="0" fontId="22" fillId="22" borderId="39" xfId="0" applyFont="1" applyFill="1" applyBorder="1" applyAlignment="1" applyProtection="1">
      <alignment horizontal="center"/>
      <protection locked="0"/>
    </xf>
    <xf numFmtId="0" fontId="22" fillId="22" borderId="61" xfId="0" applyFont="1" applyFill="1" applyBorder="1" applyAlignment="1" applyProtection="1">
      <alignment horizontal="center"/>
      <protection locked="0"/>
    </xf>
    <xf numFmtId="0" fontId="22" fillId="22" borderId="62" xfId="0" applyFont="1" applyFill="1" applyBorder="1" applyAlignment="1" applyProtection="1">
      <alignment horizontal="center"/>
      <protection locked="0"/>
    </xf>
    <xf numFmtId="0" fontId="4" fillId="26" borderId="45" xfId="0" applyFont="1" applyFill="1" applyBorder="1" applyAlignment="1" applyProtection="1">
      <alignment horizontal="center"/>
    </xf>
    <xf numFmtId="0" fontId="4" fillId="26" borderId="53" xfId="0" applyFont="1" applyFill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4" xfId="0" applyFont="1" applyBorder="1" applyAlignment="1" applyProtection="1">
      <alignment horizontal="center"/>
    </xf>
    <xf numFmtId="0" fontId="4" fillId="25" borderId="9" xfId="0" applyFont="1" applyFill="1" applyBorder="1" applyAlignment="1" applyProtection="1">
      <alignment horizontal="center"/>
    </xf>
    <xf numFmtId="0" fontId="4" fillId="25" borderId="40" xfId="0" applyFont="1" applyFill="1" applyBorder="1" applyAlignment="1" applyProtection="1">
      <alignment horizontal="center"/>
    </xf>
    <xf numFmtId="0" fontId="36" fillId="0" borderId="1" xfId="0" applyFont="1" applyBorder="1" applyAlignment="1" applyProtection="1">
      <alignment horizontal="right" vertical="center"/>
    </xf>
    <xf numFmtId="0" fontId="36" fillId="0" borderId="4" xfId="0" applyFont="1" applyBorder="1" applyAlignment="1" applyProtection="1">
      <alignment horizontal="right" vertical="center"/>
    </xf>
    <xf numFmtId="0" fontId="38" fillId="22" borderId="4" xfId="0" applyFont="1" applyFill="1" applyBorder="1" applyAlignment="1" applyProtection="1">
      <alignment horizontal="center"/>
      <protection locked="0"/>
    </xf>
    <xf numFmtId="0" fontId="38" fillId="22" borderId="54" xfId="0" applyFont="1" applyFill="1" applyBorder="1" applyAlignment="1" applyProtection="1">
      <alignment horizontal="center"/>
      <protection locked="0"/>
    </xf>
    <xf numFmtId="0" fontId="36" fillId="0" borderId="8" xfId="0" applyFont="1" applyBorder="1" applyAlignment="1" applyProtection="1">
      <alignment horizontal="right" vertical="center"/>
    </xf>
    <xf numFmtId="0" fontId="36" fillId="0" borderId="9" xfId="0" applyFont="1" applyBorder="1" applyAlignment="1" applyProtection="1">
      <alignment horizontal="right" vertical="center"/>
    </xf>
    <xf numFmtId="0" fontId="38" fillId="22" borderId="9" xfId="0" applyFont="1" applyFill="1" applyBorder="1" applyAlignment="1" applyProtection="1">
      <alignment horizontal="center"/>
      <protection locked="0"/>
    </xf>
    <xf numFmtId="0" fontId="38" fillId="22" borderId="40" xfId="0" applyFont="1" applyFill="1" applyBorder="1" applyAlignment="1" applyProtection="1">
      <alignment horizontal="center"/>
      <protection locked="0"/>
    </xf>
    <xf numFmtId="0" fontId="35" fillId="0" borderId="1" xfId="0" applyFont="1" applyBorder="1" applyAlignment="1" applyProtection="1">
      <alignment horizontal="right" vertical="center"/>
    </xf>
    <xf numFmtId="0" fontId="35" fillId="0" borderId="4" xfId="0" applyFont="1" applyBorder="1" applyAlignment="1" applyProtection="1">
      <alignment horizontal="right" vertical="center"/>
    </xf>
    <xf numFmtId="0" fontId="35" fillId="0" borderId="5" xfId="0" applyFont="1" applyBorder="1" applyAlignment="1" applyProtection="1">
      <alignment horizontal="right" vertical="center"/>
    </xf>
    <xf numFmtId="0" fontId="13" fillId="0" borderId="5" xfId="0" applyFont="1" applyFill="1" applyBorder="1" applyAlignment="1" applyProtection="1">
      <alignment horizontal="center"/>
    </xf>
    <xf numFmtId="0" fontId="13" fillId="0" borderId="36" xfId="0" applyFont="1" applyFill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10" borderId="0" xfId="0" applyFont="1" applyFill="1" applyAlignment="1" applyProtection="1">
      <alignment horizontal="center" vertical="center"/>
    </xf>
    <xf numFmtId="0" fontId="4" fillId="10" borderId="57" xfId="0" applyFont="1" applyFill="1" applyBorder="1" applyAlignment="1" applyProtection="1">
      <alignment horizontal="center" vertical="center"/>
    </xf>
    <xf numFmtId="0" fontId="4" fillId="0" borderId="63" xfId="0" applyFont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22" fillId="22" borderId="5" xfId="0" applyFont="1" applyFill="1" applyBorder="1" applyAlignment="1" applyProtection="1">
      <alignment horizontal="center"/>
      <protection locked="0"/>
    </xf>
    <xf numFmtId="0" fontId="22" fillId="22" borderId="36" xfId="0" applyFont="1" applyFill="1" applyBorder="1" applyAlignment="1" applyProtection="1">
      <alignment horizontal="center"/>
      <protection locked="0"/>
    </xf>
    <xf numFmtId="0" fontId="22" fillId="22" borderId="60" xfId="0" applyFont="1" applyFill="1" applyBorder="1" applyAlignment="1" applyProtection="1">
      <alignment horizontal="center"/>
      <protection locked="0"/>
    </xf>
    <xf numFmtId="0" fontId="37" fillId="0" borderId="13" xfId="0" applyFont="1" applyBorder="1" applyAlignment="1" applyProtection="1">
      <alignment horizontal="center" vertical="center"/>
    </xf>
    <xf numFmtId="0" fontId="37" fillId="0" borderId="14" xfId="0" applyFont="1" applyBorder="1" applyAlignment="1" applyProtection="1">
      <alignment horizontal="center" vertical="center"/>
    </xf>
    <xf numFmtId="0" fontId="37" fillId="0" borderId="15" xfId="0" applyFont="1" applyBorder="1" applyAlignment="1" applyProtection="1">
      <alignment horizontal="center" vertical="center"/>
    </xf>
    <xf numFmtId="0" fontId="35" fillId="0" borderId="37" xfId="0" applyFont="1" applyBorder="1" applyAlignment="1" applyProtection="1">
      <alignment horizontal="right" vertical="center"/>
    </xf>
    <xf numFmtId="0" fontId="35" fillId="0" borderId="45" xfId="0" applyFont="1" applyBorder="1" applyAlignment="1" applyProtection="1">
      <alignment horizontal="right" vertical="center"/>
    </xf>
    <xf numFmtId="0" fontId="25" fillId="0" borderId="28" xfId="0" applyFont="1" applyFill="1" applyBorder="1" applyAlignment="1" applyProtection="1">
      <alignment horizontal="center" vertical="center"/>
    </xf>
    <xf numFmtId="0" fontId="25" fillId="0" borderId="29" xfId="0" applyFont="1" applyFill="1" applyBorder="1" applyAlignment="1" applyProtection="1">
      <alignment horizontal="center" vertical="center"/>
    </xf>
    <xf numFmtId="0" fontId="4" fillId="0" borderId="63" xfId="0" applyFont="1" applyBorder="1" applyAlignment="1" applyProtection="1">
      <alignment horizontal="center"/>
    </xf>
    <xf numFmtId="0" fontId="4" fillId="0" borderId="18" xfId="0" applyFont="1" applyBorder="1" applyAlignment="1" applyProtection="1">
      <alignment horizontal="center"/>
    </xf>
    <xf numFmtId="0" fontId="4" fillId="0" borderId="19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0" borderId="14" xfId="0" applyFont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0" borderId="38" xfId="0" applyFont="1" applyBorder="1" applyAlignment="1" applyProtection="1">
      <alignment horizontal="center"/>
    </xf>
    <xf numFmtId="0" fontId="4" fillId="0" borderId="21" xfId="0" applyFont="1" applyBorder="1" applyAlignment="1" applyProtection="1">
      <alignment horizontal="center"/>
    </xf>
    <xf numFmtId="0" fontId="4" fillId="0" borderId="22" xfId="0" applyFont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25" fillId="22" borderId="66" xfId="0" applyFont="1" applyFill="1" applyBorder="1" applyAlignment="1" applyProtection="1">
      <alignment horizontal="center" vertical="center"/>
      <protection locked="0"/>
    </xf>
    <xf numFmtId="0" fontId="25" fillId="22" borderId="58" xfId="0" applyFont="1" applyFill="1" applyBorder="1" applyAlignment="1" applyProtection="1">
      <alignment horizontal="center" vertical="center"/>
      <protection locked="0"/>
    </xf>
    <xf numFmtId="0" fontId="25" fillId="22" borderId="59" xfId="0" applyFont="1" applyFill="1" applyBorder="1" applyAlignment="1" applyProtection="1">
      <alignment horizontal="center" vertical="center"/>
      <protection locked="0"/>
    </xf>
    <xf numFmtId="0" fontId="35" fillId="0" borderId="8" xfId="0" applyFont="1" applyBorder="1" applyAlignment="1">
      <alignment horizontal="right" vertical="center"/>
    </xf>
    <xf numFmtId="0" fontId="35" fillId="0" borderId="9" xfId="0" applyFont="1" applyBorder="1" applyAlignment="1">
      <alignment horizontal="right" vertical="center"/>
    </xf>
    <xf numFmtId="0" fontId="35" fillId="0" borderId="37" xfId="0" applyFont="1" applyBorder="1" applyAlignment="1">
      <alignment horizontal="right" vertical="center"/>
    </xf>
    <xf numFmtId="0" fontId="35" fillId="0" borderId="45" xfId="0" applyFont="1" applyBorder="1" applyAlignment="1">
      <alignment horizontal="right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right" vertical="center"/>
    </xf>
    <xf numFmtId="0" fontId="35" fillId="0" borderId="4" xfId="0" applyFont="1" applyBorder="1" applyAlignment="1">
      <alignment horizontal="right" vertical="center"/>
    </xf>
    <xf numFmtId="0" fontId="35" fillId="0" borderId="5" xfId="0" applyFont="1" applyBorder="1" applyAlignment="1">
      <alignment horizontal="right" vertical="center"/>
    </xf>
    <xf numFmtId="0" fontId="37" fillId="0" borderId="13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/>
    </xf>
    <xf numFmtId="1" fontId="5" fillId="0" borderId="0" xfId="0" applyNumberFormat="1" applyFont="1" applyAlignment="1" applyProtection="1">
      <alignment horizontal="center"/>
    </xf>
    <xf numFmtId="0" fontId="15" fillId="11" borderId="0" xfId="0" applyFont="1" applyFill="1" applyBorder="1" applyAlignment="1" applyProtection="1">
      <alignment horizontal="center"/>
    </xf>
    <xf numFmtId="0" fontId="15" fillId="12" borderId="0" xfId="0" applyFont="1" applyFill="1" applyBorder="1" applyAlignment="1" applyProtection="1">
      <alignment horizontal="center"/>
    </xf>
    <xf numFmtId="0" fontId="15" fillId="15" borderId="0" xfId="0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1" fontId="0" fillId="0" borderId="0" xfId="0" applyNumberFormat="1" applyProtection="1"/>
  </cellXfs>
  <cellStyles count="30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entaire 2" xfId="7"/>
    <cellStyle name="Euro" xfId="8"/>
    <cellStyle name="Euro 2" xfId="9"/>
    <cellStyle name="Lien hypertexte" xfId="28" builtinId="8"/>
    <cellStyle name="Milliers 2" xfId="10"/>
    <cellStyle name="Milliers 2 2" xfId="11"/>
    <cellStyle name="Milliers 2 2 2" xfId="12"/>
    <cellStyle name="Milliers 2 3" xfId="13"/>
    <cellStyle name="Normal" xfId="0" builtinId="0"/>
    <cellStyle name="Normal 2" xfId="14"/>
    <cellStyle name="Normal 2 2" xfId="15"/>
    <cellStyle name="Normal 3" xfId="16"/>
    <cellStyle name="Normal 4" xfId="17"/>
    <cellStyle name="Normal 5" xfId="18"/>
    <cellStyle name="Normal 6" xfId="19"/>
    <cellStyle name="Normal 7" xfId="20"/>
    <cellStyle name="Normal 8" xfId="27"/>
    <cellStyle name="Normal_Méthodes des rapports trame" xfId="29"/>
    <cellStyle name="Percent 2" xfId="21"/>
    <cellStyle name="Pourcentage" xfId="22" builtinId="5"/>
    <cellStyle name="Pourcentage 2" xfId="23"/>
    <cellStyle name="Pourcentage 3" xfId="24"/>
    <cellStyle name="Pourcentage 4" xfId="25"/>
    <cellStyle name="Total" xfId="26" builtinId="25" customBuiltin="1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0.00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800"/>
              <a:t>Calibration curve 6 points</a:t>
            </a:r>
          </a:p>
          <a:p>
            <a:pPr>
              <a:defRPr/>
            </a:pPr>
            <a:r>
              <a:rPr lang="fr-FR" sz="1800"/>
              <a:t> LC480 60°C</a:t>
            </a:r>
          </a:p>
        </c:rich>
      </c:tx>
      <c:layout>
        <c:manualLayout>
          <c:xMode val="edge"/>
          <c:yMode val="edge"/>
          <c:x val="0.34676670651770619"/>
          <c:y val="1.0636828291200441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76541547538977"/>
          <c:y val="0.18924506677200226"/>
          <c:w val="0.79993032688056653"/>
          <c:h val="0.64290103072733751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'CALCULS '!$F$43</c:f>
              <c:strCache>
                <c:ptCount val="1"/>
                <c:pt idx="0">
                  <c:v>Gold standard 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1"/>
              </a:solidFill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43639048700112681"/>
                  <c:y val="-1.9643898739093796E-2"/>
                </c:manualLayout>
              </c:layout>
              <c:numFmt formatCode="#,##0.000" sourceLinked="0"/>
              <c:spPr>
                <a:solidFill>
                  <a:schemeClr val="accent1">
                    <a:lumMod val="20000"/>
                    <a:lumOff val="80000"/>
                  </a:schemeClr>
                </a:solidFill>
              </c:spPr>
              <c:txPr>
                <a:bodyPr/>
                <a:lstStyle/>
                <a:p>
                  <a:pPr>
                    <a:defRPr sz="1600"/>
                  </a:pPr>
                  <a:endParaRPr lang="fr-FR"/>
                </a:p>
              </c:txPr>
            </c:trendlineLbl>
          </c:trendline>
          <c:trendline>
            <c:trendlineType val="linear"/>
            <c:dispRSqr val="0"/>
            <c:dispEq val="0"/>
          </c:trendline>
          <c:xVal>
            <c:numRef>
              <c:f>'CALCULS '!$F$59:$F$76</c:f>
              <c:numCache>
                <c:formatCode>0.00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xVal>
          <c:yVal>
            <c:numRef>
              <c:f>'CALCULS '!$H$59:$H$76</c:f>
              <c:numCache>
                <c:formatCode>0.000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42-4888-9E7A-4B59B3275E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0184936"/>
        <c:axId val="1"/>
      </c:scatterChart>
      <c:valAx>
        <c:axId val="450184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400" b="0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 sz="1400"/>
                  <a:t> </a:t>
                </a:r>
                <a:r>
                  <a:rPr lang="fr-FR" sz="1400" b="0" i="0" baseline="0">
                    <a:effectLst/>
                  </a:rPr>
                  <a:t>Activity (mU/µL)</a:t>
                </a:r>
                <a:r>
                  <a:rPr lang="fr-FR" sz="1400"/>
                  <a:t> </a:t>
                </a:r>
              </a:p>
            </c:rich>
          </c:tx>
          <c:layout/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/>
                </a:pPr>
                <a:r>
                  <a:rPr lang="fr-FR" sz="1400"/>
                  <a:t>Slope</a:t>
                </a:r>
              </a:p>
            </c:rich>
          </c:tx>
          <c:layout/>
          <c:overlay val="0"/>
        </c:title>
        <c:numFmt formatCode="0.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400"/>
            </a:pPr>
            <a:endParaRPr lang="fr-FR"/>
          </a:p>
        </c:txPr>
        <c:crossAx val="450184936"/>
        <c:crosses val="autoZero"/>
        <c:crossBetween val="midCat"/>
        <c:minorUnit val="0.1"/>
      </c:valAx>
    </c:plotArea>
    <c:plotVisOnly val="1"/>
    <c:dispBlanksAs val="gap"/>
    <c:showDLblsOverMax val="0"/>
  </c:chart>
  <c:txPr>
    <a:bodyPr/>
    <a:lstStyle/>
    <a:p>
      <a:pPr>
        <a:defRPr sz="2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1682</xdr:colOff>
      <xdr:row>43</xdr:row>
      <xdr:rowOff>222250</xdr:rowOff>
    </xdr:from>
    <xdr:to>
      <xdr:col>5</xdr:col>
      <xdr:colOff>1341437</xdr:colOff>
      <xdr:row>50</xdr:row>
      <xdr:rowOff>19050</xdr:rowOff>
    </xdr:to>
    <xdr:sp macro="" textlink="">
      <xdr:nvSpPr>
        <xdr:cNvPr id="2" name="Rectangle 1"/>
        <xdr:cNvSpPr/>
      </xdr:nvSpPr>
      <xdr:spPr>
        <a:xfrm>
          <a:off x="366807" y="13231813"/>
          <a:ext cx="7030943" cy="1074737"/>
        </a:xfrm>
        <a:prstGeom prst="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1079506</xdr:colOff>
      <xdr:row>70</xdr:row>
      <xdr:rowOff>7937</xdr:rowOff>
    </xdr:from>
    <xdr:to>
      <xdr:col>3</xdr:col>
      <xdr:colOff>1158882</xdr:colOff>
      <xdr:row>70</xdr:row>
      <xdr:rowOff>7937</xdr:rowOff>
    </xdr:to>
    <xdr:cxnSp macro="">
      <xdr:nvCxnSpPr>
        <xdr:cNvPr id="25" name="Connecteur droit avec flèche 24"/>
        <xdr:cNvCxnSpPr/>
      </xdr:nvCxnSpPr>
      <xdr:spPr bwMode="auto">
        <a:xfrm flipH="1">
          <a:off x="2651131" y="7969250"/>
          <a:ext cx="1246189" cy="0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67</xdr:row>
      <xdr:rowOff>0</xdr:rowOff>
    </xdr:from>
    <xdr:to>
      <xdr:col>5</xdr:col>
      <xdr:colOff>0</xdr:colOff>
      <xdr:row>68</xdr:row>
      <xdr:rowOff>150812</xdr:rowOff>
    </xdr:to>
    <xdr:cxnSp macro="">
      <xdr:nvCxnSpPr>
        <xdr:cNvPr id="26" name="Connecteur droit avec flèche 25"/>
        <xdr:cNvCxnSpPr/>
      </xdr:nvCxnSpPr>
      <xdr:spPr bwMode="auto">
        <a:xfrm>
          <a:off x="5072063" y="7024688"/>
          <a:ext cx="0" cy="325437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7938</xdr:colOff>
      <xdr:row>76</xdr:row>
      <xdr:rowOff>7056</xdr:rowOff>
    </xdr:from>
    <xdr:to>
      <xdr:col>3</xdr:col>
      <xdr:colOff>1121833</xdr:colOff>
      <xdr:row>76</xdr:row>
      <xdr:rowOff>166687</xdr:rowOff>
    </xdr:to>
    <xdr:cxnSp macro="">
      <xdr:nvCxnSpPr>
        <xdr:cNvPr id="33" name="Connecteur droit avec flèche 32"/>
        <xdr:cNvCxnSpPr/>
      </xdr:nvCxnSpPr>
      <xdr:spPr bwMode="auto">
        <a:xfrm flipH="1">
          <a:off x="2752549" y="15733889"/>
          <a:ext cx="1113895" cy="159631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76</xdr:row>
      <xdr:rowOff>0</xdr:rowOff>
    </xdr:from>
    <xdr:to>
      <xdr:col>5</xdr:col>
      <xdr:colOff>7938</xdr:colOff>
      <xdr:row>78</xdr:row>
      <xdr:rowOff>206375</xdr:rowOff>
    </xdr:to>
    <xdr:cxnSp macro="">
      <xdr:nvCxnSpPr>
        <xdr:cNvPr id="37" name="Connecteur droit avec flèche 36"/>
        <xdr:cNvCxnSpPr/>
      </xdr:nvCxnSpPr>
      <xdr:spPr bwMode="auto">
        <a:xfrm>
          <a:off x="16875125" y="9517063"/>
          <a:ext cx="7938" cy="1174750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70</xdr:row>
      <xdr:rowOff>10583</xdr:rowOff>
    </xdr:from>
    <xdr:to>
      <xdr:col>5</xdr:col>
      <xdr:colOff>0</xdr:colOff>
      <xdr:row>74</xdr:row>
      <xdr:rowOff>158750</xdr:rowOff>
    </xdr:to>
    <xdr:cxnSp macro="">
      <xdr:nvCxnSpPr>
        <xdr:cNvPr id="38" name="Connecteur droit avec flèche 37"/>
        <xdr:cNvCxnSpPr/>
      </xdr:nvCxnSpPr>
      <xdr:spPr bwMode="auto">
        <a:xfrm>
          <a:off x="16584083" y="7810500"/>
          <a:ext cx="0" cy="825500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1079506</xdr:colOff>
      <xdr:row>90</xdr:row>
      <xdr:rowOff>7937</xdr:rowOff>
    </xdr:from>
    <xdr:to>
      <xdr:col>3</xdr:col>
      <xdr:colOff>1158882</xdr:colOff>
      <xdr:row>90</xdr:row>
      <xdr:rowOff>7937</xdr:rowOff>
    </xdr:to>
    <xdr:cxnSp macro="">
      <xdr:nvCxnSpPr>
        <xdr:cNvPr id="41" name="Connecteur droit avec flèche 40"/>
        <xdr:cNvCxnSpPr/>
      </xdr:nvCxnSpPr>
      <xdr:spPr bwMode="auto">
        <a:xfrm flipH="1">
          <a:off x="14444139" y="7807854"/>
          <a:ext cx="1065743" cy="0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87</xdr:row>
      <xdr:rowOff>0</xdr:rowOff>
    </xdr:from>
    <xdr:to>
      <xdr:col>5</xdr:col>
      <xdr:colOff>0</xdr:colOff>
      <xdr:row>88</xdr:row>
      <xdr:rowOff>150812</xdr:rowOff>
    </xdr:to>
    <xdr:cxnSp macro="">
      <xdr:nvCxnSpPr>
        <xdr:cNvPr id="42" name="Connecteur droit avec flèche 41"/>
        <xdr:cNvCxnSpPr/>
      </xdr:nvCxnSpPr>
      <xdr:spPr bwMode="auto">
        <a:xfrm>
          <a:off x="16584083" y="6879167"/>
          <a:ext cx="0" cy="320145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90</xdr:row>
      <xdr:rowOff>10583</xdr:rowOff>
    </xdr:from>
    <xdr:to>
      <xdr:col>5</xdr:col>
      <xdr:colOff>12700</xdr:colOff>
      <xdr:row>94</xdr:row>
      <xdr:rowOff>25400</xdr:rowOff>
    </xdr:to>
    <xdr:cxnSp macro="">
      <xdr:nvCxnSpPr>
        <xdr:cNvPr id="43" name="Connecteur droit avec flèche 42"/>
        <xdr:cNvCxnSpPr/>
      </xdr:nvCxnSpPr>
      <xdr:spPr bwMode="auto">
        <a:xfrm>
          <a:off x="5422900" y="20698883"/>
          <a:ext cx="12700" cy="726017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7937</xdr:colOff>
      <xdr:row>77</xdr:row>
      <xdr:rowOff>793747</xdr:rowOff>
    </xdr:from>
    <xdr:to>
      <xdr:col>2</xdr:col>
      <xdr:colOff>7938</xdr:colOff>
      <xdr:row>79</xdr:row>
      <xdr:rowOff>63498</xdr:rowOff>
    </xdr:to>
    <xdr:cxnSp macro="">
      <xdr:nvCxnSpPr>
        <xdr:cNvPr id="45" name="Connecteur droit avec flèche 44"/>
        <xdr:cNvCxnSpPr/>
      </xdr:nvCxnSpPr>
      <xdr:spPr bwMode="auto">
        <a:xfrm flipH="1">
          <a:off x="13430250" y="10485435"/>
          <a:ext cx="1" cy="309563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80</xdr:row>
      <xdr:rowOff>0</xdr:rowOff>
    </xdr:from>
    <xdr:to>
      <xdr:col>5</xdr:col>
      <xdr:colOff>1</xdr:colOff>
      <xdr:row>81</xdr:row>
      <xdr:rowOff>21167</xdr:rowOff>
    </xdr:to>
    <xdr:cxnSp macro="">
      <xdr:nvCxnSpPr>
        <xdr:cNvPr id="48" name="Connecteur droit avec flèche 47"/>
        <xdr:cNvCxnSpPr/>
      </xdr:nvCxnSpPr>
      <xdr:spPr bwMode="auto">
        <a:xfrm>
          <a:off x="16613188" y="9517063"/>
          <a:ext cx="1" cy="195792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78</xdr:row>
      <xdr:rowOff>0</xdr:rowOff>
    </xdr:from>
    <xdr:to>
      <xdr:col>4</xdr:col>
      <xdr:colOff>23812</xdr:colOff>
      <xdr:row>79</xdr:row>
      <xdr:rowOff>7938</xdr:rowOff>
    </xdr:to>
    <xdr:cxnSp macro="">
      <xdr:nvCxnSpPr>
        <xdr:cNvPr id="56" name="Connecteur droit avec flèche 55"/>
        <xdr:cNvCxnSpPr/>
      </xdr:nvCxnSpPr>
      <xdr:spPr bwMode="auto">
        <a:xfrm>
          <a:off x="14485938" y="10485438"/>
          <a:ext cx="1087437" cy="254000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80</xdr:row>
      <xdr:rowOff>0</xdr:rowOff>
    </xdr:from>
    <xdr:to>
      <xdr:col>7</xdr:col>
      <xdr:colOff>23812</xdr:colOff>
      <xdr:row>81</xdr:row>
      <xdr:rowOff>7938</xdr:rowOff>
    </xdr:to>
    <xdr:cxnSp macro="">
      <xdr:nvCxnSpPr>
        <xdr:cNvPr id="58" name="Connecteur droit avec flèche 57"/>
        <xdr:cNvCxnSpPr/>
      </xdr:nvCxnSpPr>
      <xdr:spPr bwMode="auto">
        <a:xfrm>
          <a:off x="14485938" y="10485438"/>
          <a:ext cx="1087437" cy="254000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25400</xdr:colOff>
      <xdr:row>82</xdr:row>
      <xdr:rowOff>1587</xdr:rowOff>
    </xdr:from>
    <xdr:to>
      <xdr:col>8</xdr:col>
      <xdr:colOff>25400</xdr:colOff>
      <xdr:row>83</xdr:row>
      <xdr:rowOff>57149</xdr:rowOff>
    </xdr:to>
    <xdr:cxnSp macro="">
      <xdr:nvCxnSpPr>
        <xdr:cNvPr id="59" name="Connecteur droit avec flèche 58"/>
        <xdr:cNvCxnSpPr/>
      </xdr:nvCxnSpPr>
      <xdr:spPr bwMode="auto">
        <a:xfrm>
          <a:off x="19027775" y="15090775"/>
          <a:ext cx="0" cy="325437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7937</xdr:colOff>
      <xdr:row>95</xdr:row>
      <xdr:rowOff>1588</xdr:rowOff>
    </xdr:from>
    <xdr:to>
      <xdr:col>3</xdr:col>
      <xdr:colOff>1038756</xdr:colOff>
      <xdr:row>95</xdr:row>
      <xdr:rowOff>166687</xdr:rowOff>
    </xdr:to>
    <xdr:cxnSp macro="">
      <xdr:nvCxnSpPr>
        <xdr:cNvPr id="35" name="Connecteur droit avec flèche 34"/>
        <xdr:cNvCxnSpPr/>
      </xdr:nvCxnSpPr>
      <xdr:spPr bwMode="auto">
        <a:xfrm flipH="1">
          <a:off x="14493875" y="9518651"/>
          <a:ext cx="1030819" cy="165099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95</xdr:row>
      <xdr:rowOff>0</xdr:rowOff>
    </xdr:from>
    <xdr:to>
      <xdr:col>6</xdr:col>
      <xdr:colOff>23812</xdr:colOff>
      <xdr:row>96</xdr:row>
      <xdr:rowOff>7938</xdr:rowOff>
    </xdr:to>
    <xdr:cxnSp macro="">
      <xdr:nvCxnSpPr>
        <xdr:cNvPr id="50" name="Connecteur droit avec flèche 49"/>
        <xdr:cNvCxnSpPr/>
      </xdr:nvCxnSpPr>
      <xdr:spPr bwMode="auto">
        <a:xfrm>
          <a:off x="14485938" y="10485438"/>
          <a:ext cx="1087437" cy="254000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99</xdr:row>
      <xdr:rowOff>166688</xdr:rowOff>
    </xdr:to>
    <xdr:cxnSp macro="">
      <xdr:nvCxnSpPr>
        <xdr:cNvPr id="57" name="Connecteur droit avec flèche 56"/>
        <xdr:cNvCxnSpPr/>
      </xdr:nvCxnSpPr>
      <xdr:spPr bwMode="auto">
        <a:xfrm>
          <a:off x="19002375" y="19812000"/>
          <a:ext cx="0" cy="341313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25400</xdr:colOff>
      <xdr:row>102</xdr:row>
      <xdr:rowOff>1587</xdr:rowOff>
    </xdr:from>
    <xdr:to>
      <xdr:col>7</xdr:col>
      <xdr:colOff>25400</xdr:colOff>
      <xdr:row>103</xdr:row>
      <xdr:rowOff>57149</xdr:rowOff>
    </xdr:to>
    <xdr:cxnSp macro="">
      <xdr:nvCxnSpPr>
        <xdr:cNvPr id="22" name="Connecteur droit avec flèche 21"/>
        <xdr:cNvCxnSpPr/>
      </xdr:nvCxnSpPr>
      <xdr:spPr bwMode="auto">
        <a:xfrm>
          <a:off x="8570686" y="12465730"/>
          <a:ext cx="0" cy="227919"/>
        </a:xfrm>
        <a:prstGeom prst="straightConnector1">
          <a:avLst/>
        </a:prstGeom>
        <a:ln w="28575">
          <a:headEnd type="none" w="med" len="med"/>
          <a:tailEnd type="triangle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763587</xdr:colOff>
      <xdr:row>54</xdr:row>
      <xdr:rowOff>128587</xdr:rowOff>
    </xdr:from>
    <xdr:to>
      <xdr:col>14</xdr:col>
      <xdr:colOff>711200</xdr:colOff>
      <xdr:row>76</xdr:row>
      <xdr:rowOff>190500</xdr:rowOff>
    </xdr:to>
    <xdr:graphicFrame macro="">
      <xdr:nvGraphicFramePr>
        <xdr:cNvPr id="1351448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676275</xdr:colOff>
          <xdr:row>16</xdr:row>
          <xdr:rowOff>0</xdr:rowOff>
        </xdr:from>
        <xdr:to>
          <xdr:col>2</xdr:col>
          <xdr:colOff>371475</xdr:colOff>
          <xdr:row>19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un CSV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111125</xdr:colOff>
      <xdr:row>17</xdr:row>
      <xdr:rowOff>0</xdr:rowOff>
    </xdr:from>
    <xdr:to>
      <xdr:col>15</xdr:col>
      <xdr:colOff>269875</xdr:colOff>
      <xdr:row>17</xdr:row>
      <xdr:rowOff>127000</xdr:rowOff>
    </xdr:to>
    <xdr:cxnSp macro="">
      <xdr:nvCxnSpPr>
        <xdr:cNvPr id="3" name="Connecteur droit avec flèche 2"/>
        <xdr:cNvCxnSpPr/>
      </xdr:nvCxnSpPr>
      <xdr:spPr bwMode="auto">
        <a:xfrm>
          <a:off x="12112625" y="1722438"/>
          <a:ext cx="158750" cy="325437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579438</xdr:colOff>
      <xdr:row>40</xdr:row>
      <xdr:rowOff>150810</xdr:rowOff>
    </xdr:from>
    <xdr:to>
      <xdr:col>8</xdr:col>
      <xdr:colOff>230188</xdr:colOff>
      <xdr:row>41</xdr:row>
      <xdr:rowOff>131761</xdr:rowOff>
    </xdr:to>
    <xdr:cxnSp macro="">
      <xdr:nvCxnSpPr>
        <xdr:cNvPr id="8" name="Connecteur droit avec flèche 7"/>
        <xdr:cNvCxnSpPr/>
      </xdr:nvCxnSpPr>
      <xdr:spPr bwMode="auto">
        <a:xfrm flipH="1">
          <a:off x="7294563" y="6000748"/>
          <a:ext cx="261938" cy="147638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25</xdr:col>
      <xdr:colOff>55563</xdr:colOff>
      <xdr:row>42</xdr:row>
      <xdr:rowOff>103187</xdr:rowOff>
    </xdr:from>
    <xdr:to>
      <xdr:col>25</xdr:col>
      <xdr:colOff>619125</xdr:colOff>
      <xdr:row>42</xdr:row>
      <xdr:rowOff>103187</xdr:rowOff>
    </xdr:to>
    <xdr:cxnSp macro="">
      <xdr:nvCxnSpPr>
        <xdr:cNvPr id="10" name="Connecteur droit avec flèche 9"/>
        <xdr:cNvCxnSpPr/>
      </xdr:nvCxnSpPr>
      <xdr:spPr bwMode="auto">
        <a:xfrm flipH="1">
          <a:off x="19589751" y="6111875"/>
          <a:ext cx="563562" cy="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~1\mestal\LOCALS~1\Temp\T0019_20130220THEMIS_TAQPOL-TAQRASconc_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xperiments\Faisabilite\PCR%20enzymes\2013\SEA%20Taq%20Pol\20130704PB_TAQPOL-FAISA-MANIP%2302\T0019_20130704PB01_TaqPol_Faisa_Manip%2302_Run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xperiments\Faisabilite\PCR%20enzymes\2014\20140211PB_TAQPOL_Klen-Bst-RT\T0019_20130830THEMIS_LMtaqpol_blackMT_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mant02\Global_R&amp;D_IA\personal\remy_dethurens_biomerieux_com\Documents\Projets\VBA%20GuideLine\Outil%20VBA%20Exempl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Experiments\Faisabilite\PCR%20enzymes\2012\Accelerated%20studies\Oct%202012\121019PB01_T0_Analytical\T0019_THEMIS_121019PB02_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B0839-Enzyme_technology_support_and_improvements\Experiments\Faisabilite\PCR%20enzymes\2012\Accelerated%20studies\Oct%202012\121019PB01_T0_Analytical\121019PB02-Stabilit&#233;%20acc&#233;l&#233;r&#233;e%20T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M"/>
      <sheetName val="ROX"/>
      <sheetName val="Data Slope"/>
      <sheetName val="Parameters"/>
      <sheetName val="Graph"/>
      <sheetName val="Slope 1-5"/>
      <sheetName val="Data"/>
      <sheetName val="Samples"/>
      <sheetName val="Max Graph"/>
      <sheetName val="Resultats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G11">
            <v>0.99682512089668052</v>
          </cell>
        </row>
      </sheetData>
      <sheetData sheetId="6" refreshError="1">
        <row r="1">
          <cell r="C1">
            <v>0.1</v>
          </cell>
          <cell r="G1" t="str">
            <v>FAM</v>
          </cell>
        </row>
        <row r="2">
          <cell r="C2">
            <v>0.95</v>
          </cell>
          <cell r="G2" t="str">
            <v>ROX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M"/>
      <sheetName val="ROX"/>
      <sheetName val="Data Slope"/>
      <sheetName val="Parameters"/>
      <sheetName val="Graph"/>
      <sheetName val="Slope 1-5"/>
      <sheetName val="Data"/>
      <sheetName val="Samples"/>
      <sheetName val="Max Graph"/>
      <sheetName val="Resultats"/>
      <sheetName val="Versions"/>
    </sheetNames>
    <sheetDataSet>
      <sheetData sheetId="0" refreshError="1"/>
      <sheetData sheetId="1" refreshError="1"/>
      <sheetData sheetId="2" refreshError="1"/>
      <sheetData sheetId="3" refreshError="1">
        <row r="16">
          <cell r="E16">
            <v>50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M"/>
      <sheetName val="ROX"/>
      <sheetName val="Data Slope"/>
      <sheetName val="Parameters"/>
      <sheetName val="Graph"/>
      <sheetName val="Slope 1-5"/>
      <sheetName val="Data"/>
      <sheetName val="Samples"/>
      <sheetName val="Max Graph"/>
      <sheetName val="Resultats"/>
      <sheetName val="Versions"/>
    </sheetNames>
    <sheetDataSet>
      <sheetData sheetId="0"/>
      <sheetData sheetId="1"/>
      <sheetData sheetId="2"/>
      <sheetData sheetId="3"/>
      <sheetData sheetId="4"/>
      <sheetData sheetId="5">
        <row r="4">
          <cell r="M4">
            <v>3.5491842452902628E-2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temporaire"/>
      <sheetName val="TabRef"/>
      <sheetName val="Sous famille"/>
      <sheetName val="Infos Produits"/>
      <sheetName val="Import"/>
      <sheetName val="Calcul des Besoins"/>
      <sheetName val="Vtes SAP"/>
      <sheetName val="Vtes Cons."/>
      <sheetName val="Calcul"/>
      <sheetName val="StkIDC"/>
      <sheetName val="WIP"/>
      <sheetName val="CdesFR"/>
      <sheetName val="CdesSTO"/>
      <sheetName val="Suggestion SAP"/>
      <sheetName val="Insp. Lots"/>
      <sheetName val="OP à Rejalonn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6">
          <cell r="T36" t="str">
            <v>Boites</v>
          </cell>
        </row>
        <row r="37">
          <cell r="T37" t="str">
            <v>Tubes</v>
          </cell>
        </row>
        <row r="38">
          <cell r="T38" t="str">
            <v>Flacons</v>
          </cell>
        </row>
        <row r="39">
          <cell r="T39" t="str">
            <v>Poches</v>
          </cell>
        </row>
        <row r="40">
          <cell r="T40" t="str">
            <v>Minibags</v>
          </cell>
        </row>
        <row r="41">
          <cell r="T41" t="str">
            <v>Deshydratés</v>
          </cell>
        </row>
        <row r="42">
          <cell r="T42" t="str">
            <v>Divers &amp; Additifs</v>
          </cell>
        </row>
        <row r="43">
          <cell r="T43" t="str">
            <v>Cytométrie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M"/>
      <sheetName val="ROX"/>
      <sheetName val="Data Slope"/>
      <sheetName val="Parameters"/>
      <sheetName val="Graph"/>
      <sheetName val="Slope 1-5"/>
      <sheetName val="Data"/>
      <sheetName val="Samples"/>
      <sheetName val="Max Graph"/>
      <sheetName val="Resultats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M3">
            <v>-3.4117901200647616E-4</v>
          </cell>
        </row>
        <row r="4">
          <cell r="M4">
            <v>0.16937106331101809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 up"/>
      <sheetName val="Results"/>
      <sheetName val="Protocol"/>
      <sheetName val="Stab study"/>
      <sheetName val="Calc"/>
      <sheetName val="FAM"/>
      <sheetName val="ROX"/>
    </sheetNames>
    <sheetDataSet>
      <sheetData sheetId="0"/>
      <sheetData sheetId="1"/>
      <sheetData sheetId="2"/>
      <sheetData sheetId="3"/>
      <sheetData sheetId="4">
        <row r="9">
          <cell r="G9">
            <v>2.7886645675125021</v>
          </cell>
        </row>
        <row r="10">
          <cell r="G10">
            <v>2.9037711313394019</v>
          </cell>
        </row>
      </sheetData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O48:P51" totalsRowShown="0" headerRowDxfId="3" dataDxfId="2">
  <tableColumns count="2">
    <tableColumn id="1" name="-" dataDxfId="1"/>
    <tableColumn id="2" name="Coefficient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Cartouche">
    <pageSetUpPr fitToPage="1"/>
  </sheetPr>
  <dimension ref="B2:F17"/>
  <sheetViews>
    <sheetView showGridLines="0" view="pageLayout" topLeftCell="A43" zoomScaleNormal="100" workbookViewId="0">
      <selection activeCell="F7" sqref="F7"/>
    </sheetView>
  </sheetViews>
  <sheetFormatPr baseColWidth="10" defaultColWidth="11.42578125" defaultRowHeight="12.75" x14ac:dyDescent="0.2"/>
  <cols>
    <col min="1" max="1" width="5.42578125" style="329" customWidth="1"/>
    <col min="2" max="2" width="20" style="329" customWidth="1"/>
    <col min="3" max="3" width="9.42578125" style="329" customWidth="1"/>
    <col min="4" max="4" width="20" style="329" customWidth="1"/>
    <col min="5" max="5" width="18.5703125" style="329" customWidth="1"/>
    <col min="6" max="6" width="91.5703125" style="329" customWidth="1"/>
    <col min="7" max="16384" width="11.42578125" style="329"/>
  </cols>
  <sheetData>
    <row r="2" spans="2:6" ht="18" customHeight="1" x14ac:dyDescent="0.2">
      <c r="B2" s="349"/>
      <c r="C2" s="349"/>
      <c r="D2" s="349"/>
      <c r="E2" s="349"/>
      <c r="F2" s="349"/>
    </row>
    <row r="3" spans="2:6" ht="18" customHeight="1" x14ac:dyDescent="0.2">
      <c r="B3" s="330"/>
      <c r="C3" s="330"/>
      <c r="D3" s="330"/>
      <c r="E3" s="330"/>
      <c r="F3" s="330"/>
    </row>
    <row r="4" spans="2:6" ht="26.25" customHeight="1" x14ac:dyDescent="0.2">
      <c r="B4" s="215"/>
      <c r="C4" s="216"/>
      <c r="D4" s="217"/>
      <c r="E4" s="218"/>
      <c r="F4" s="219"/>
    </row>
    <row r="5" spans="2:6" ht="26.25" customHeight="1" x14ac:dyDescent="0.2">
      <c r="B5" s="220"/>
      <c r="C5" s="221"/>
      <c r="D5" s="222"/>
      <c r="E5" s="223"/>
      <c r="F5" s="224"/>
    </row>
    <row r="6" spans="2:6" ht="26.25" customHeight="1" x14ac:dyDescent="0.2">
      <c r="B6" s="219"/>
      <c r="C6" s="219"/>
      <c r="D6" s="219"/>
      <c r="E6" s="219"/>
      <c r="F6" s="219"/>
    </row>
    <row r="7" spans="2:6" ht="26.25" customHeight="1" x14ac:dyDescent="0.2">
      <c r="B7" s="225"/>
      <c r="C7" s="225"/>
      <c r="D7" s="225"/>
      <c r="E7" s="225"/>
      <c r="F7" s="225"/>
    </row>
    <row r="8" spans="2:6" ht="26.25" customHeight="1" x14ac:dyDescent="0.2">
      <c r="B8" s="219"/>
      <c r="C8" s="219"/>
      <c r="D8" s="219"/>
      <c r="E8" s="219"/>
      <c r="F8" s="219"/>
    </row>
    <row r="9" spans="2:6" ht="26.25" customHeight="1" x14ac:dyDescent="0.2">
      <c r="B9" s="225"/>
      <c r="C9" s="225"/>
      <c r="D9" s="225"/>
      <c r="E9" s="225"/>
      <c r="F9" s="225"/>
    </row>
    <row r="10" spans="2:6" ht="26.25" customHeight="1" x14ac:dyDescent="0.2">
      <c r="B10" s="219"/>
      <c r="C10" s="219"/>
      <c r="D10" s="219"/>
      <c r="E10" s="219"/>
      <c r="F10" s="219"/>
    </row>
    <row r="11" spans="2:6" ht="26.25" customHeight="1" x14ac:dyDescent="0.2">
      <c r="B11" s="225"/>
      <c r="C11" s="225"/>
      <c r="D11" s="225"/>
      <c r="E11" s="225"/>
      <c r="F11" s="225"/>
    </row>
    <row r="12" spans="2:6" ht="26.25" customHeight="1" x14ac:dyDescent="0.2">
      <c r="B12" s="219"/>
      <c r="C12" s="219"/>
      <c r="D12" s="219"/>
      <c r="E12" s="219"/>
      <c r="F12" s="219"/>
    </row>
    <row r="13" spans="2:6" ht="26.25" customHeight="1" x14ac:dyDescent="0.2">
      <c r="B13" s="225"/>
      <c r="C13" s="225"/>
      <c r="D13" s="225"/>
      <c r="E13" s="225"/>
      <c r="F13" s="225"/>
    </row>
    <row r="14" spans="2:6" ht="12" customHeight="1" x14ac:dyDescent="0.2"/>
    <row r="15" spans="2:6" ht="31.5" customHeight="1" x14ac:dyDescent="0.2">
      <c r="B15" s="349"/>
      <c r="C15" s="349"/>
      <c r="D15" s="349"/>
      <c r="E15" s="349"/>
      <c r="F15" s="349"/>
    </row>
    <row r="16" spans="2:6" ht="24.75" customHeight="1" x14ac:dyDescent="0.2">
      <c r="B16" s="331"/>
      <c r="C16" s="350"/>
      <c r="D16" s="351"/>
      <c r="E16" s="351"/>
      <c r="F16" s="352"/>
    </row>
    <row r="17" ht="12" customHeight="1" x14ac:dyDescent="0.2"/>
  </sheetData>
  <sheetProtection selectLockedCells="1"/>
  <mergeCells count="3">
    <mergeCell ref="B2:F2"/>
    <mergeCell ref="B15:F15"/>
    <mergeCell ref="C16:F16"/>
  </mergeCells>
  <dataValidations count="1">
    <dataValidation type="list" allowBlank="1" showInputMessage="1" showErrorMessage="1" sqref="C16">
      <formula1>"Excel 2000,Excel 2003,Excel 2007,Excel 2010,Excel 2013,Excel 2016"</formula1>
    </dataValidation>
  </dataValidations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Footer>&amp;LbioMérieux Confidential Information&amp;CKlenTaq_Contrôle Activité spécifique.R00&amp;RPage 1/1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105"/>
  <sheetViews>
    <sheetView view="pageLayout" zoomScaleNormal="70" zoomScaleSheetLayoutView="50" workbookViewId="0">
      <selection activeCell="E10" sqref="E10"/>
    </sheetView>
  </sheetViews>
  <sheetFormatPr baseColWidth="10" defaultColWidth="9.140625" defaultRowHeight="14.25" x14ac:dyDescent="0.2"/>
  <cols>
    <col min="1" max="1" width="12.5703125" style="42" customWidth="1"/>
    <col min="2" max="2" width="9.85546875" style="42" customWidth="1"/>
    <col min="3" max="4" width="16.7109375" style="42" customWidth="1"/>
    <col min="5" max="6" width="25.42578125" style="42" customWidth="1"/>
    <col min="7" max="8" width="20.7109375" style="42" customWidth="1"/>
    <col min="9" max="9" width="13.7109375" style="42" customWidth="1"/>
    <col min="10" max="11" width="12.42578125" style="42" customWidth="1"/>
    <col min="12" max="13" width="3.5703125" style="42" bestFit="1" customWidth="1"/>
    <col min="14" max="16" width="8.85546875" style="42" customWidth="1"/>
    <col min="17" max="18" width="15.28515625" style="42" customWidth="1"/>
    <col min="19" max="19" width="19" style="42" customWidth="1"/>
    <col min="20" max="22" width="15.28515625" style="42" customWidth="1"/>
    <col min="23" max="255" width="9.140625" style="42"/>
    <col min="256" max="256" width="5.140625" style="42" customWidth="1"/>
    <col min="257" max="257" width="13.85546875" style="42" customWidth="1"/>
    <col min="258" max="258" width="13" style="42" customWidth="1"/>
    <col min="259" max="259" width="20.5703125" style="42" customWidth="1"/>
    <col min="260" max="260" width="13.140625" style="42" customWidth="1"/>
    <col min="261" max="261" width="20.85546875" style="42" customWidth="1"/>
    <col min="262" max="262" width="19.42578125" style="42" customWidth="1"/>
    <col min="263" max="263" width="18.42578125" style="42" bestFit="1" customWidth="1"/>
    <col min="264" max="266" width="8.85546875" style="42" customWidth="1"/>
    <col min="267" max="267" width="8.140625" style="42" customWidth="1"/>
    <col min="268" max="277" width="8.85546875" style="42" customWidth="1"/>
    <col min="278" max="511" width="9.140625" style="42"/>
    <col min="512" max="512" width="5.140625" style="42" customWidth="1"/>
    <col min="513" max="513" width="13.85546875" style="42" customWidth="1"/>
    <col min="514" max="514" width="13" style="42" customWidth="1"/>
    <col min="515" max="515" width="20.5703125" style="42" customWidth="1"/>
    <col min="516" max="516" width="13.140625" style="42" customWidth="1"/>
    <col min="517" max="517" width="20.85546875" style="42" customWidth="1"/>
    <col min="518" max="518" width="19.42578125" style="42" customWidth="1"/>
    <col min="519" max="519" width="18.42578125" style="42" bestFit="1" customWidth="1"/>
    <col min="520" max="522" width="8.85546875" style="42" customWidth="1"/>
    <col min="523" max="523" width="8.140625" style="42" customWidth="1"/>
    <col min="524" max="533" width="8.85546875" style="42" customWidth="1"/>
    <col min="534" max="767" width="9.140625" style="42"/>
    <col min="768" max="768" width="5.140625" style="42" customWidth="1"/>
    <col min="769" max="769" width="13.85546875" style="42" customWidth="1"/>
    <col min="770" max="770" width="13" style="42" customWidth="1"/>
    <col min="771" max="771" width="20.5703125" style="42" customWidth="1"/>
    <col min="772" max="772" width="13.140625" style="42" customWidth="1"/>
    <col min="773" max="773" width="20.85546875" style="42" customWidth="1"/>
    <col min="774" max="774" width="19.42578125" style="42" customWidth="1"/>
    <col min="775" max="775" width="18.42578125" style="42" bestFit="1" customWidth="1"/>
    <col min="776" max="778" width="8.85546875" style="42" customWidth="1"/>
    <col min="779" max="779" width="8.140625" style="42" customWidth="1"/>
    <col min="780" max="789" width="8.85546875" style="42" customWidth="1"/>
    <col min="790" max="1023" width="9.140625" style="42"/>
    <col min="1024" max="1024" width="5.140625" style="42" customWidth="1"/>
    <col min="1025" max="1025" width="13.85546875" style="42" customWidth="1"/>
    <col min="1026" max="1026" width="13" style="42" customWidth="1"/>
    <col min="1027" max="1027" width="20.5703125" style="42" customWidth="1"/>
    <col min="1028" max="1028" width="13.140625" style="42" customWidth="1"/>
    <col min="1029" max="1029" width="20.85546875" style="42" customWidth="1"/>
    <col min="1030" max="1030" width="19.42578125" style="42" customWidth="1"/>
    <col min="1031" max="1031" width="18.42578125" style="42" bestFit="1" customWidth="1"/>
    <col min="1032" max="1034" width="8.85546875" style="42" customWidth="1"/>
    <col min="1035" max="1035" width="8.140625" style="42" customWidth="1"/>
    <col min="1036" max="1045" width="8.85546875" style="42" customWidth="1"/>
    <col min="1046" max="1279" width="9.140625" style="42"/>
    <col min="1280" max="1280" width="5.140625" style="42" customWidth="1"/>
    <col min="1281" max="1281" width="13.85546875" style="42" customWidth="1"/>
    <col min="1282" max="1282" width="13" style="42" customWidth="1"/>
    <col min="1283" max="1283" width="20.5703125" style="42" customWidth="1"/>
    <col min="1284" max="1284" width="13.140625" style="42" customWidth="1"/>
    <col min="1285" max="1285" width="20.85546875" style="42" customWidth="1"/>
    <col min="1286" max="1286" width="19.42578125" style="42" customWidth="1"/>
    <col min="1287" max="1287" width="18.42578125" style="42" bestFit="1" customWidth="1"/>
    <col min="1288" max="1290" width="8.85546875" style="42" customWidth="1"/>
    <col min="1291" max="1291" width="8.140625" style="42" customWidth="1"/>
    <col min="1292" max="1301" width="8.85546875" style="42" customWidth="1"/>
    <col min="1302" max="1535" width="9.140625" style="42"/>
    <col min="1536" max="1536" width="5.140625" style="42" customWidth="1"/>
    <col min="1537" max="1537" width="13.85546875" style="42" customWidth="1"/>
    <col min="1538" max="1538" width="13" style="42" customWidth="1"/>
    <col min="1539" max="1539" width="20.5703125" style="42" customWidth="1"/>
    <col min="1540" max="1540" width="13.140625" style="42" customWidth="1"/>
    <col min="1541" max="1541" width="20.85546875" style="42" customWidth="1"/>
    <col min="1542" max="1542" width="19.42578125" style="42" customWidth="1"/>
    <col min="1543" max="1543" width="18.42578125" style="42" bestFit="1" customWidth="1"/>
    <col min="1544" max="1546" width="8.85546875" style="42" customWidth="1"/>
    <col min="1547" max="1547" width="8.140625" style="42" customWidth="1"/>
    <col min="1548" max="1557" width="8.85546875" style="42" customWidth="1"/>
    <col min="1558" max="1791" width="9.140625" style="42"/>
    <col min="1792" max="1792" width="5.140625" style="42" customWidth="1"/>
    <col min="1793" max="1793" width="13.85546875" style="42" customWidth="1"/>
    <col min="1794" max="1794" width="13" style="42" customWidth="1"/>
    <col min="1795" max="1795" width="20.5703125" style="42" customWidth="1"/>
    <col min="1796" max="1796" width="13.140625" style="42" customWidth="1"/>
    <col min="1797" max="1797" width="20.85546875" style="42" customWidth="1"/>
    <col min="1798" max="1798" width="19.42578125" style="42" customWidth="1"/>
    <col min="1799" max="1799" width="18.42578125" style="42" bestFit="1" customWidth="1"/>
    <col min="1800" max="1802" width="8.85546875" style="42" customWidth="1"/>
    <col min="1803" max="1803" width="8.140625" style="42" customWidth="1"/>
    <col min="1804" max="1813" width="8.85546875" style="42" customWidth="1"/>
    <col min="1814" max="2047" width="9.140625" style="42"/>
    <col min="2048" max="2048" width="5.140625" style="42" customWidth="1"/>
    <col min="2049" max="2049" width="13.85546875" style="42" customWidth="1"/>
    <col min="2050" max="2050" width="13" style="42" customWidth="1"/>
    <col min="2051" max="2051" width="20.5703125" style="42" customWidth="1"/>
    <col min="2052" max="2052" width="13.140625" style="42" customWidth="1"/>
    <col min="2053" max="2053" width="20.85546875" style="42" customWidth="1"/>
    <col min="2054" max="2054" width="19.42578125" style="42" customWidth="1"/>
    <col min="2055" max="2055" width="18.42578125" style="42" bestFit="1" customWidth="1"/>
    <col min="2056" max="2058" width="8.85546875" style="42" customWidth="1"/>
    <col min="2059" max="2059" width="8.140625" style="42" customWidth="1"/>
    <col min="2060" max="2069" width="8.85546875" style="42" customWidth="1"/>
    <col min="2070" max="2303" width="9.140625" style="42"/>
    <col min="2304" max="2304" width="5.140625" style="42" customWidth="1"/>
    <col min="2305" max="2305" width="13.85546875" style="42" customWidth="1"/>
    <col min="2306" max="2306" width="13" style="42" customWidth="1"/>
    <col min="2307" max="2307" width="20.5703125" style="42" customWidth="1"/>
    <col min="2308" max="2308" width="13.140625" style="42" customWidth="1"/>
    <col min="2309" max="2309" width="20.85546875" style="42" customWidth="1"/>
    <col min="2310" max="2310" width="19.42578125" style="42" customWidth="1"/>
    <col min="2311" max="2311" width="18.42578125" style="42" bestFit="1" customWidth="1"/>
    <col min="2312" max="2314" width="8.85546875" style="42" customWidth="1"/>
    <col min="2315" max="2315" width="8.140625" style="42" customWidth="1"/>
    <col min="2316" max="2325" width="8.85546875" style="42" customWidth="1"/>
    <col min="2326" max="2559" width="9.140625" style="42"/>
    <col min="2560" max="2560" width="5.140625" style="42" customWidth="1"/>
    <col min="2561" max="2561" width="13.85546875" style="42" customWidth="1"/>
    <col min="2562" max="2562" width="13" style="42" customWidth="1"/>
    <col min="2563" max="2563" width="20.5703125" style="42" customWidth="1"/>
    <col min="2564" max="2564" width="13.140625" style="42" customWidth="1"/>
    <col min="2565" max="2565" width="20.85546875" style="42" customWidth="1"/>
    <col min="2566" max="2566" width="19.42578125" style="42" customWidth="1"/>
    <col min="2567" max="2567" width="18.42578125" style="42" bestFit="1" customWidth="1"/>
    <col min="2568" max="2570" width="8.85546875" style="42" customWidth="1"/>
    <col min="2571" max="2571" width="8.140625" style="42" customWidth="1"/>
    <col min="2572" max="2581" width="8.85546875" style="42" customWidth="1"/>
    <col min="2582" max="2815" width="9.140625" style="42"/>
    <col min="2816" max="2816" width="5.140625" style="42" customWidth="1"/>
    <col min="2817" max="2817" width="13.85546875" style="42" customWidth="1"/>
    <col min="2818" max="2818" width="13" style="42" customWidth="1"/>
    <col min="2819" max="2819" width="20.5703125" style="42" customWidth="1"/>
    <col min="2820" max="2820" width="13.140625" style="42" customWidth="1"/>
    <col min="2821" max="2821" width="20.85546875" style="42" customWidth="1"/>
    <col min="2822" max="2822" width="19.42578125" style="42" customWidth="1"/>
    <col min="2823" max="2823" width="18.42578125" style="42" bestFit="1" customWidth="1"/>
    <col min="2824" max="2826" width="8.85546875" style="42" customWidth="1"/>
    <col min="2827" max="2827" width="8.140625" style="42" customWidth="1"/>
    <col min="2828" max="2837" width="8.85546875" style="42" customWidth="1"/>
    <col min="2838" max="3071" width="9.140625" style="42"/>
    <col min="3072" max="3072" width="5.140625" style="42" customWidth="1"/>
    <col min="3073" max="3073" width="13.85546875" style="42" customWidth="1"/>
    <col min="3074" max="3074" width="13" style="42" customWidth="1"/>
    <col min="3075" max="3075" width="20.5703125" style="42" customWidth="1"/>
    <col min="3076" max="3076" width="13.140625" style="42" customWidth="1"/>
    <col min="3077" max="3077" width="20.85546875" style="42" customWidth="1"/>
    <col min="3078" max="3078" width="19.42578125" style="42" customWidth="1"/>
    <col min="3079" max="3079" width="18.42578125" style="42" bestFit="1" customWidth="1"/>
    <col min="3080" max="3082" width="8.85546875" style="42" customWidth="1"/>
    <col min="3083" max="3083" width="8.140625" style="42" customWidth="1"/>
    <col min="3084" max="3093" width="8.85546875" style="42" customWidth="1"/>
    <col min="3094" max="3327" width="9.140625" style="42"/>
    <col min="3328" max="3328" width="5.140625" style="42" customWidth="1"/>
    <col min="3329" max="3329" width="13.85546875" style="42" customWidth="1"/>
    <col min="3330" max="3330" width="13" style="42" customWidth="1"/>
    <col min="3331" max="3331" width="20.5703125" style="42" customWidth="1"/>
    <col min="3332" max="3332" width="13.140625" style="42" customWidth="1"/>
    <col min="3333" max="3333" width="20.85546875" style="42" customWidth="1"/>
    <col min="3334" max="3334" width="19.42578125" style="42" customWidth="1"/>
    <col min="3335" max="3335" width="18.42578125" style="42" bestFit="1" customWidth="1"/>
    <col min="3336" max="3338" width="8.85546875" style="42" customWidth="1"/>
    <col min="3339" max="3339" width="8.140625" style="42" customWidth="1"/>
    <col min="3340" max="3349" width="8.85546875" style="42" customWidth="1"/>
    <col min="3350" max="3583" width="9.140625" style="42"/>
    <col min="3584" max="3584" width="5.140625" style="42" customWidth="1"/>
    <col min="3585" max="3585" width="13.85546875" style="42" customWidth="1"/>
    <col min="3586" max="3586" width="13" style="42" customWidth="1"/>
    <col min="3587" max="3587" width="20.5703125" style="42" customWidth="1"/>
    <col min="3588" max="3588" width="13.140625" style="42" customWidth="1"/>
    <col min="3589" max="3589" width="20.85546875" style="42" customWidth="1"/>
    <col min="3590" max="3590" width="19.42578125" style="42" customWidth="1"/>
    <col min="3591" max="3591" width="18.42578125" style="42" bestFit="1" customWidth="1"/>
    <col min="3592" max="3594" width="8.85546875" style="42" customWidth="1"/>
    <col min="3595" max="3595" width="8.140625" style="42" customWidth="1"/>
    <col min="3596" max="3605" width="8.85546875" style="42" customWidth="1"/>
    <col min="3606" max="3839" width="9.140625" style="42"/>
    <col min="3840" max="3840" width="5.140625" style="42" customWidth="1"/>
    <col min="3841" max="3841" width="13.85546875" style="42" customWidth="1"/>
    <col min="3842" max="3842" width="13" style="42" customWidth="1"/>
    <col min="3843" max="3843" width="20.5703125" style="42" customWidth="1"/>
    <col min="3844" max="3844" width="13.140625" style="42" customWidth="1"/>
    <col min="3845" max="3845" width="20.85546875" style="42" customWidth="1"/>
    <col min="3846" max="3846" width="19.42578125" style="42" customWidth="1"/>
    <col min="3847" max="3847" width="18.42578125" style="42" bestFit="1" customWidth="1"/>
    <col min="3848" max="3850" width="8.85546875" style="42" customWidth="1"/>
    <col min="3851" max="3851" width="8.140625" style="42" customWidth="1"/>
    <col min="3852" max="3861" width="8.85546875" style="42" customWidth="1"/>
    <col min="3862" max="4095" width="9.140625" style="42"/>
    <col min="4096" max="4096" width="5.140625" style="42" customWidth="1"/>
    <col min="4097" max="4097" width="13.85546875" style="42" customWidth="1"/>
    <col min="4098" max="4098" width="13" style="42" customWidth="1"/>
    <col min="4099" max="4099" width="20.5703125" style="42" customWidth="1"/>
    <col min="4100" max="4100" width="13.140625" style="42" customWidth="1"/>
    <col min="4101" max="4101" width="20.85546875" style="42" customWidth="1"/>
    <col min="4102" max="4102" width="19.42578125" style="42" customWidth="1"/>
    <col min="4103" max="4103" width="18.42578125" style="42" bestFit="1" customWidth="1"/>
    <col min="4104" max="4106" width="8.85546875" style="42" customWidth="1"/>
    <col min="4107" max="4107" width="8.140625" style="42" customWidth="1"/>
    <col min="4108" max="4117" width="8.85546875" style="42" customWidth="1"/>
    <col min="4118" max="4351" width="9.140625" style="42"/>
    <col min="4352" max="4352" width="5.140625" style="42" customWidth="1"/>
    <col min="4353" max="4353" width="13.85546875" style="42" customWidth="1"/>
    <col min="4354" max="4354" width="13" style="42" customWidth="1"/>
    <col min="4355" max="4355" width="20.5703125" style="42" customWidth="1"/>
    <col min="4356" max="4356" width="13.140625" style="42" customWidth="1"/>
    <col min="4357" max="4357" width="20.85546875" style="42" customWidth="1"/>
    <col min="4358" max="4358" width="19.42578125" style="42" customWidth="1"/>
    <col min="4359" max="4359" width="18.42578125" style="42" bestFit="1" customWidth="1"/>
    <col min="4360" max="4362" width="8.85546875" style="42" customWidth="1"/>
    <col min="4363" max="4363" width="8.140625" style="42" customWidth="1"/>
    <col min="4364" max="4373" width="8.85546875" style="42" customWidth="1"/>
    <col min="4374" max="4607" width="9.140625" style="42"/>
    <col min="4608" max="4608" width="5.140625" style="42" customWidth="1"/>
    <col min="4609" max="4609" width="13.85546875" style="42" customWidth="1"/>
    <col min="4610" max="4610" width="13" style="42" customWidth="1"/>
    <col min="4611" max="4611" width="20.5703125" style="42" customWidth="1"/>
    <col min="4612" max="4612" width="13.140625" style="42" customWidth="1"/>
    <col min="4613" max="4613" width="20.85546875" style="42" customWidth="1"/>
    <col min="4614" max="4614" width="19.42578125" style="42" customWidth="1"/>
    <col min="4615" max="4615" width="18.42578125" style="42" bestFit="1" customWidth="1"/>
    <col min="4616" max="4618" width="8.85546875" style="42" customWidth="1"/>
    <col min="4619" max="4619" width="8.140625" style="42" customWidth="1"/>
    <col min="4620" max="4629" width="8.85546875" style="42" customWidth="1"/>
    <col min="4630" max="4863" width="9.140625" style="42"/>
    <col min="4864" max="4864" width="5.140625" style="42" customWidth="1"/>
    <col min="4865" max="4865" width="13.85546875" style="42" customWidth="1"/>
    <col min="4866" max="4866" width="13" style="42" customWidth="1"/>
    <col min="4867" max="4867" width="20.5703125" style="42" customWidth="1"/>
    <col min="4868" max="4868" width="13.140625" style="42" customWidth="1"/>
    <col min="4869" max="4869" width="20.85546875" style="42" customWidth="1"/>
    <col min="4870" max="4870" width="19.42578125" style="42" customWidth="1"/>
    <col min="4871" max="4871" width="18.42578125" style="42" bestFit="1" customWidth="1"/>
    <col min="4872" max="4874" width="8.85546875" style="42" customWidth="1"/>
    <col min="4875" max="4875" width="8.140625" style="42" customWidth="1"/>
    <col min="4876" max="4885" width="8.85546875" style="42" customWidth="1"/>
    <col min="4886" max="5119" width="9.140625" style="42"/>
    <col min="5120" max="5120" width="5.140625" style="42" customWidth="1"/>
    <col min="5121" max="5121" width="13.85546875" style="42" customWidth="1"/>
    <col min="5122" max="5122" width="13" style="42" customWidth="1"/>
    <col min="5123" max="5123" width="20.5703125" style="42" customWidth="1"/>
    <col min="5124" max="5124" width="13.140625" style="42" customWidth="1"/>
    <col min="5125" max="5125" width="20.85546875" style="42" customWidth="1"/>
    <col min="5126" max="5126" width="19.42578125" style="42" customWidth="1"/>
    <col min="5127" max="5127" width="18.42578125" style="42" bestFit="1" customWidth="1"/>
    <col min="5128" max="5130" width="8.85546875" style="42" customWidth="1"/>
    <col min="5131" max="5131" width="8.140625" style="42" customWidth="1"/>
    <col min="5132" max="5141" width="8.85546875" style="42" customWidth="1"/>
    <col min="5142" max="5375" width="9.140625" style="42"/>
    <col min="5376" max="5376" width="5.140625" style="42" customWidth="1"/>
    <col min="5377" max="5377" width="13.85546875" style="42" customWidth="1"/>
    <col min="5378" max="5378" width="13" style="42" customWidth="1"/>
    <col min="5379" max="5379" width="20.5703125" style="42" customWidth="1"/>
    <col min="5380" max="5380" width="13.140625" style="42" customWidth="1"/>
    <col min="5381" max="5381" width="20.85546875" style="42" customWidth="1"/>
    <col min="5382" max="5382" width="19.42578125" style="42" customWidth="1"/>
    <col min="5383" max="5383" width="18.42578125" style="42" bestFit="1" customWidth="1"/>
    <col min="5384" max="5386" width="8.85546875" style="42" customWidth="1"/>
    <col min="5387" max="5387" width="8.140625" style="42" customWidth="1"/>
    <col min="5388" max="5397" width="8.85546875" style="42" customWidth="1"/>
    <col min="5398" max="5631" width="9.140625" style="42"/>
    <col min="5632" max="5632" width="5.140625" style="42" customWidth="1"/>
    <col min="5633" max="5633" width="13.85546875" style="42" customWidth="1"/>
    <col min="5634" max="5634" width="13" style="42" customWidth="1"/>
    <col min="5635" max="5635" width="20.5703125" style="42" customWidth="1"/>
    <col min="5636" max="5636" width="13.140625" style="42" customWidth="1"/>
    <col min="5637" max="5637" width="20.85546875" style="42" customWidth="1"/>
    <col min="5638" max="5638" width="19.42578125" style="42" customWidth="1"/>
    <col min="5639" max="5639" width="18.42578125" style="42" bestFit="1" customWidth="1"/>
    <col min="5640" max="5642" width="8.85546875" style="42" customWidth="1"/>
    <col min="5643" max="5643" width="8.140625" style="42" customWidth="1"/>
    <col min="5644" max="5653" width="8.85546875" style="42" customWidth="1"/>
    <col min="5654" max="5887" width="9.140625" style="42"/>
    <col min="5888" max="5888" width="5.140625" style="42" customWidth="1"/>
    <col min="5889" max="5889" width="13.85546875" style="42" customWidth="1"/>
    <col min="5890" max="5890" width="13" style="42" customWidth="1"/>
    <col min="5891" max="5891" width="20.5703125" style="42" customWidth="1"/>
    <col min="5892" max="5892" width="13.140625" style="42" customWidth="1"/>
    <col min="5893" max="5893" width="20.85546875" style="42" customWidth="1"/>
    <col min="5894" max="5894" width="19.42578125" style="42" customWidth="1"/>
    <col min="5895" max="5895" width="18.42578125" style="42" bestFit="1" customWidth="1"/>
    <col min="5896" max="5898" width="8.85546875" style="42" customWidth="1"/>
    <col min="5899" max="5899" width="8.140625" style="42" customWidth="1"/>
    <col min="5900" max="5909" width="8.85546875" style="42" customWidth="1"/>
    <col min="5910" max="6143" width="9.140625" style="42"/>
    <col min="6144" max="6144" width="5.140625" style="42" customWidth="1"/>
    <col min="6145" max="6145" width="13.85546875" style="42" customWidth="1"/>
    <col min="6146" max="6146" width="13" style="42" customWidth="1"/>
    <col min="6147" max="6147" width="20.5703125" style="42" customWidth="1"/>
    <col min="6148" max="6148" width="13.140625" style="42" customWidth="1"/>
    <col min="6149" max="6149" width="20.85546875" style="42" customWidth="1"/>
    <col min="6150" max="6150" width="19.42578125" style="42" customWidth="1"/>
    <col min="6151" max="6151" width="18.42578125" style="42" bestFit="1" customWidth="1"/>
    <col min="6152" max="6154" width="8.85546875" style="42" customWidth="1"/>
    <col min="6155" max="6155" width="8.140625" style="42" customWidth="1"/>
    <col min="6156" max="6165" width="8.85546875" style="42" customWidth="1"/>
    <col min="6166" max="6399" width="9.140625" style="42"/>
    <col min="6400" max="6400" width="5.140625" style="42" customWidth="1"/>
    <col min="6401" max="6401" width="13.85546875" style="42" customWidth="1"/>
    <col min="6402" max="6402" width="13" style="42" customWidth="1"/>
    <col min="6403" max="6403" width="20.5703125" style="42" customWidth="1"/>
    <col min="6404" max="6404" width="13.140625" style="42" customWidth="1"/>
    <col min="6405" max="6405" width="20.85546875" style="42" customWidth="1"/>
    <col min="6406" max="6406" width="19.42578125" style="42" customWidth="1"/>
    <col min="6407" max="6407" width="18.42578125" style="42" bestFit="1" customWidth="1"/>
    <col min="6408" max="6410" width="8.85546875" style="42" customWidth="1"/>
    <col min="6411" max="6411" width="8.140625" style="42" customWidth="1"/>
    <col min="6412" max="6421" width="8.85546875" style="42" customWidth="1"/>
    <col min="6422" max="6655" width="9.140625" style="42"/>
    <col min="6656" max="6656" width="5.140625" style="42" customWidth="1"/>
    <col min="6657" max="6657" width="13.85546875" style="42" customWidth="1"/>
    <col min="6658" max="6658" width="13" style="42" customWidth="1"/>
    <col min="6659" max="6659" width="20.5703125" style="42" customWidth="1"/>
    <col min="6660" max="6660" width="13.140625" style="42" customWidth="1"/>
    <col min="6661" max="6661" width="20.85546875" style="42" customWidth="1"/>
    <col min="6662" max="6662" width="19.42578125" style="42" customWidth="1"/>
    <col min="6663" max="6663" width="18.42578125" style="42" bestFit="1" customWidth="1"/>
    <col min="6664" max="6666" width="8.85546875" style="42" customWidth="1"/>
    <col min="6667" max="6667" width="8.140625" style="42" customWidth="1"/>
    <col min="6668" max="6677" width="8.85546875" style="42" customWidth="1"/>
    <col min="6678" max="6911" width="9.140625" style="42"/>
    <col min="6912" max="6912" width="5.140625" style="42" customWidth="1"/>
    <col min="6913" max="6913" width="13.85546875" style="42" customWidth="1"/>
    <col min="6914" max="6914" width="13" style="42" customWidth="1"/>
    <col min="6915" max="6915" width="20.5703125" style="42" customWidth="1"/>
    <col min="6916" max="6916" width="13.140625" style="42" customWidth="1"/>
    <col min="6917" max="6917" width="20.85546875" style="42" customWidth="1"/>
    <col min="6918" max="6918" width="19.42578125" style="42" customWidth="1"/>
    <col min="6919" max="6919" width="18.42578125" style="42" bestFit="1" customWidth="1"/>
    <col min="6920" max="6922" width="8.85546875" style="42" customWidth="1"/>
    <col min="6923" max="6923" width="8.140625" style="42" customWidth="1"/>
    <col min="6924" max="6933" width="8.85546875" style="42" customWidth="1"/>
    <col min="6934" max="7167" width="9.140625" style="42"/>
    <col min="7168" max="7168" width="5.140625" style="42" customWidth="1"/>
    <col min="7169" max="7169" width="13.85546875" style="42" customWidth="1"/>
    <col min="7170" max="7170" width="13" style="42" customWidth="1"/>
    <col min="7171" max="7171" width="20.5703125" style="42" customWidth="1"/>
    <col min="7172" max="7172" width="13.140625" style="42" customWidth="1"/>
    <col min="7173" max="7173" width="20.85546875" style="42" customWidth="1"/>
    <col min="7174" max="7174" width="19.42578125" style="42" customWidth="1"/>
    <col min="7175" max="7175" width="18.42578125" style="42" bestFit="1" customWidth="1"/>
    <col min="7176" max="7178" width="8.85546875" style="42" customWidth="1"/>
    <col min="7179" max="7179" width="8.140625" style="42" customWidth="1"/>
    <col min="7180" max="7189" width="8.85546875" style="42" customWidth="1"/>
    <col min="7190" max="7423" width="9.140625" style="42"/>
    <col min="7424" max="7424" width="5.140625" style="42" customWidth="1"/>
    <col min="7425" max="7425" width="13.85546875" style="42" customWidth="1"/>
    <col min="7426" max="7426" width="13" style="42" customWidth="1"/>
    <col min="7427" max="7427" width="20.5703125" style="42" customWidth="1"/>
    <col min="7428" max="7428" width="13.140625" style="42" customWidth="1"/>
    <col min="7429" max="7429" width="20.85546875" style="42" customWidth="1"/>
    <col min="7430" max="7430" width="19.42578125" style="42" customWidth="1"/>
    <col min="7431" max="7431" width="18.42578125" style="42" bestFit="1" customWidth="1"/>
    <col min="7432" max="7434" width="8.85546875" style="42" customWidth="1"/>
    <col min="7435" max="7435" width="8.140625" style="42" customWidth="1"/>
    <col min="7436" max="7445" width="8.85546875" style="42" customWidth="1"/>
    <col min="7446" max="7679" width="9.140625" style="42"/>
    <col min="7680" max="7680" width="5.140625" style="42" customWidth="1"/>
    <col min="7681" max="7681" width="13.85546875" style="42" customWidth="1"/>
    <col min="7682" max="7682" width="13" style="42" customWidth="1"/>
    <col min="7683" max="7683" width="20.5703125" style="42" customWidth="1"/>
    <col min="7684" max="7684" width="13.140625" style="42" customWidth="1"/>
    <col min="7685" max="7685" width="20.85546875" style="42" customWidth="1"/>
    <col min="7686" max="7686" width="19.42578125" style="42" customWidth="1"/>
    <col min="7687" max="7687" width="18.42578125" style="42" bestFit="1" customWidth="1"/>
    <col min="7688" max="7690" width="8.85546875" style="42" customWidth="1"/>
    <col min="7691" max="7691" width="8.140625" style="42" customWidth="1"/>
    <col min="7692" max="7701" width="8.85546875" style="42" customWidth="1"/>
    <col min="7702" max="7935" width="9.140625" style="42"/>
    <col min="7936" max="7936" width="5.140625" style="42" customWidth="1"/>
    <col min="7937" max="7937" width="13.85546875" style="42" customWidth="1"/>
    <col min="7938" max="7938" width="13" style="42" customWidth="1"/>
    <col min="7939" max="7939" width="20.5703125" style="42" customWidth="1"/>
    <col min="7940" max="7940" width="13.140625" style="42" customWidth="1"/>
    <col min="7941" max="7941" width="20.85546875" style="42" customWidth="1"/>
    <col min="7942" max="7942" width="19.42578125" style="42" customWidth="1"/>
    <col min="7943" max="7943" width="18.42578125" style="42" bestFit="1" customWidth="1"/>
    <col min="7944" max="7946" width="8.85546875" style="42" customWidth="1"/>
    <col min="7947" max="7947" width="8.140625" style="42" customWidth="1"/>
    <col min="7948" max="7957" width="8.85546875" style="42" customWidth="1"/>
    <col min="7958" max="8191" width="9.140625" style="42"/>
    <col min="8192" max="8192" width="5.140625" style="42" customWidth="1"/>
    <col min="8193" max="8193" width="13.85546875" style="42" customWidth="1"/>
    <col min="8194" max="8194" width="13" style="42" customWidth="1"/>
    <col min="8195" max="8195" width="20.5703125" style="42" customWidth="1"/>
    <col min="8196" max="8196" width="13.140625" style="42" customWidth="1"/>
    <col min="8197" max="8197" width="20.85546875" style="42" customWidth="1"/>
    <col min="8198" max="8198" width="19.42578125" style="42" customWidth="1"/>
    <col min="8199" max="8199" width="18.42578125" style="42" bestFit="1" customWidth="1"/>
    <col min="8200" max="8202" width="8.85546875" style="42" customWidth="1"/>
    <col min="8203" max="8203" width="8.140625" style="42" customWidth="1"/>
    <col min="8204" max="8213" width="8.85546875" style="42" customWidth="1"/>
    <col min="8214" max="8447" width="9.140625" style="42"/>
    <col min="8448" max="8448" width="5.140625" style="42" customWidth="1"/>
    <col min="8449" max="8449" width="13.85546875" style="42" customWidth="1"/>
    <col min="8450" max="8450" width="13" style="42" customWidth="1"/>
    <col min="8451" max="8451" width="20.5703125" style="42" customWidth="1"/>
    <col min="8452" max="8452" width="13.140625" style="42" customWidth="1"/>
    <col min="8453" max="8453" width="20.85546875" style="42" customWidth="1"/>
    <col min="8454" max="8454" width="19.42578125" style="42" customWidth="1"/>
    <col min="8455" max="8455" width="18.42578125" style="42" bestFit="1" customWidth="1"/>
    <col min="8456" max="8458" width="8.85546875" style="42" customWidth="1"/>
    <col min="8459" max="8459" width="8.140625" style="42" customWidth="1"/>
    <col min="8460" max="8469" width="8.85546875" style="42" customWidth="1"/>
    <col min="8470" max="8703" width="9.140625" style="42"/>
    <col min="8704" max="8704" width="5.140625" style="42" customWidth="1"/>
    <col min="8705" max="8705" width="13.85546875" style="42" customWidth="1"/>
    <col min="8706" max="8706" width="13" style="42" customWidth="1"/>
    <col min="8707" max="8707" width="20.5703125" style="42" customWidth="1"/>
    <col min="8708" max="8708" width="13.140625" style="42" customWidth="1"/>
    <col min="8709" max="8709" width="20.85546875" style="42" customWidth="1"/>
    <col min="8710" max="8710" width="19.42578125" style="42" customWidth="1"/>
    <col min="8711" max="8711" width="18.42578125" style="42" bestFit="1" customWidth="1"/>
    <col min="8712" max="8714" width="8.85546875" style="42" customWidth="1"/>
    <col min="8715" max="8715" width="8.140625" style="42" customWidth="1"/>
    <col min="8716" max="8725" width="8.85546875" style="42" customWidth="1"/>
    <col min="8726" max="8959" width="9.140625" style="42"/>
    <col min="8960" max="8960" width="5.140625" style="42" customWidth="1"/>
    <col min="8961" max="8961" width="13.85546875" style="42" customWidth="1"/>
    <col min="8962" max="8962" width="13" style="42" customWidth="1"/>
    <col min="8963" max="8963" width="20.5703125" style="42" customWidth="1"/>
    <col min="8964" max="8964" width="13.140625" style="42" customWidth="1"/>
    <col min="8965" max="8965" width="20.85546875" style="42" customWidth="1"/>
    <col min="8966" max="8966" width="19.42578125" style="42" customWidth="1"/>
    <col min="8967" max="8967" width="18.42578125" style="42" bestFit="1" customWidth="1"/>
    <col min="8968" max="8970" width="8.85546875" style="42" customWidth="1"/>
    <col min="8971" max="8971" width="8.140625" style="42" customWidth="1"/>
    <col min="8972" max="8981" width="8.85546875" style="42" customWidth="1"/>
    <col min="8982" max="9215" width="9.140625" style="42"/>
    <col min="9216" max="9216" width="5.140625" style="42" customWidth="1"/>
    <col min="9217" max="9217" width="13.85546875" style="42" customWidth="1"/>
    <col min="9218" max="9218" width="13" style="42" customWidth="1"/>
    <col min="9219" max="9219" width="20.5703125" style="42" customWidth="1"/>
    <col min="9220" max="9220" width="13.140625" style="42" customWidth="1"/>
    <col min="9221" max="9221" width="20.85546875" style="42" customWidth="1"/>
    <col min="9222" max="9222" width="19.42578125" style="42" customWidth="1"/>
    <col min="9223" max="9223" width="18.42578125" style="42" bestFit="1" customWidth="1"/>
    <col min="9224" max="9226" width="8.85546875" style="42" customWidth="1"/>
    <col min="9227" max="9227" width="8.140625" style="42" customWidth="1"/>
    <col min="9228" max="9237" width="8.85546875" style="42" customWidth="1"/>
    <col min="9238" max="9471" width="9.140625" style="42"/>
    <col min="9472" max="9472" width="5.140625" style="42" customWidth="1"/>
    <col min="9473" max="9473" width="13.85546875" style="42" customWidth="1"/>
    <col min="9474" max="9474" width="13" style="42" customWidth="1"/>
    <col min="9475" max="9475" width="20.5703125" style="42" customWidth="1"/>
    <col min="9476" max="9476" width="13.140625" style="42" customWidth="1"/>
    <col min="9477" max="9477" width="20.85546875" style="42" customWidth="1"/>
    <col min="9478" max="9478" width="19.42578125" style="42" customWidth="1"/>
    <col min="9479" max="9479" width="18.42578125" style="42" bestFit="1" customWidth="1"/>
    <col min="9480" max="9482" width="8.85546875" style="42" customWidth="1"/>
    <col min="9483" max="9483" width="8.140625" style="42" customWidth="1"/>
    <col min="9484" max="9493" width="8.85546875" style="42" customWidth="1"/>
    <col min="9494" max="9727" width="9.140625" style="42"/>
    <col min="9728" max="9728" width="5.140625" style="42" customWidth="1"/>
    <col min="9729" max="9729" width="13.85546875" style="42" customWidth="1"/>
    <col min="9730" max="9730" width="13" style="42" customWidth="1"/>
    <col min="9731" max="9731" width="20.5703125" style="42" customWidth="1"/>
    <col min="9732" max="9732" width="13.140625" style="42" customWidth="1"/>
    <col min="9733" max="9733" width="20.85546875" style="42" customWidth="1"/>
    <col min="9734" max="9734" width="19.42578125" style="42" customWidth="1"/>
    <col min="9735" max="9735" width="18.42578125" style="42" bestFit="1" customWidth="1"/>
    <col min="9736" max="9738" width="8.85546875" style="42" customWidth="1"/>
    <col min="9739" max="9739" width="8.140625" style="42" customWidth="1"/>
    <col min="9740" max="9749" width="8.85546875" style="42" customWidth="1"/>
    <col min="9750" max="9983" width="9.140625" style="42"/>
    <col min="9984" max="9984" width="5.140625" style="42" customWidth="1"/>
    <col min="9985" max="9985" width="13.85546875" style="42" customWidth="1"/>
    <col min="9986" max="9986" width="13" style="42" customWidth="1"/>
    <col min="9987" max="9987" width="20.5703125" style="42" customWidth="1"/>
    <col min="9988" max="9988" width="13.140625" style="42" customWidth="1"/>
    <col min="9989" max="9989" width="20.85546875" style="42" customWidth="1"/>
    <col min="9990" max="9990" width="19.42578125" style="42" customWidth="1"/>
    <col min="9991" max="9991" width="18.42578125" style="42" bestFit="1" customWidth="1"/>
    <col min="9992" max="9994" width="8.85546875" style="42" customWidth="1"/>
    <col min="9995" max="9995" width="8.140625" style="42" customWidth="1"/>
    <col min="9996" max="10005" width="8.85546875" style="42" customWidth="1"/>
    <col min="10006" max="10239" width="9.140625" style="42"/>
    <col min="10240" max="10240" width="5.140625" style="42" customWidth="1"/>
    <col min="10241" max="10241" width="13.85546875" style="42" customWidth="1"/>
    <col min="10242" max="10242" width="13" style="42" customWidth="1"/>
    <col min="10243" max="10243" width="20.5703125" style="42" customWidth="1"/>
    <col min="10244" max="10244" width="13.140625" style="42" customWidth="1"/>
    <col min="10245" max="10245" width="20.85546875" style="42" customWidth="1"/>
    <col min="10246" max="10246" width="19.42578125" style="42" customWidth="1"/>
    <col min="10247" max="10247" width="18.42578125" style="42" bestFit="1" customWidth="1"/>
    <col min="10248" max="10250" width="8.85546875" style="42" customWidth="1"/>
    <col min="10251" max="10251" width="8.140625" style="42" customWidth="1"/>
    <col min="10252" max="10261" width="8.85546875" style="42" customWidth="1"/>
    <col min="10262" max="10495" width="9.140625" style="42"/>
    <col min="10496" max="10496" width="5.140625" style="42" customWidth="1"/>
    <col min="10497" max="10497" width="13.85546875" style="42" customWidth="1"/>
    <col min="10498" max="10498" width="13" style="42" customWidth="1"/>
    <col min="10499" max="10499" width="20.5703125" style="42" customWidth="1"/>
    <col min="10500" max="10500" width="13.140625" style="42" customWidth="1"/>
    <col min="10501" max="10501" width="20.85546875" style="42" customWidth="1"/>
    <col min="10502" max="10502" width="19.42578125" style="42" customWidth="1"/>
    <col min="10503" max="10503" width="18.42578125" style="42" bestFit="1" customWidth="1"/>
    <col min="10504" max="10506" width="8.85546875" style="42" customWidth="1"/>
    <col min="10507" max="10507" width="8.140625" style="42" customWidth="1"/>
    <col min="10508" max="10517" width="8.85546875" style="42" customWidth="1"/>
    <col min="10518" max="10751" width="9.140625" style="42"/>
    <col min="10752" max="10752" width="5.140625" style="42" customWidth="1"/>
    <col min="10753" max="10753" width="13.85546875" style="42" customWidth="1"/>
    <col min="10754" max="10754" width="13" style="42" customWidth="1"/>
    <col min="10755" max="10755" width="20.5703125" style="42" customWidth="1"/>
    <col min="10756" max="10756" width="13.140625" style="42" customWidth="1"/>
    <col min="10757" max="10757" width="20.85546875" style="42" customWidth="1"/>
    <col min="10758" max="10758" width="19.42578125" style="42" customWidth="1"/>
    <col min="10759" max="10759" width="18.42578125" style="42" bestFit="1" customWidth="1"/>
    <col min="10760" max="10762" width="8.85546875" style="42" customWidth="1"/>
    <col min="10763" max="10763" width="8.140625" style="42" customWidth="1"/>
    <col min="10764" max="10773" width="8.85546875" style="42" customWidth="1"/>
    <col min="10774" max="11007" width="9.140625" style="42"/>
    <col min="11008" max="11008" width="5.140625" style="42" customWidth="1"/>
    <col min="11009" max="11009" width="13.85546875" style="42" customWidth="1"/>
    <col min="11010" max="11010" width="13" style="42" customWidth="1"/>
    <col min="11011" max="11011" width="20.5703125" style="42" customWidth="1"/>
    <col min="11012" max="11012" width="13.140625" style="42" customWidth="1"/>
    <col min="11013" max="11013" width="20.85546875" style="42" customWidth="1"/>
    <col min="11014" max="11014" width="19.42578125" style="42" customWidth="1"/>
    <col min="11015" max="11015" width="18.42578125" style="42" bestFit="1" customWidth="1"/>
    <col min="11016" max="11018" width="8.85546875" style="42" customWidth="1"/>
    <col min="11019" max="11019" width="8.140625" style="42" customWidth="1"/>
    <col min="11020" max="11029" width="8.85546875" style="42" customWidth="1"/>
    <col min="11030" max="11263" width="9.140625" style="42"/>
    <col min="11264" max="11264" width="5.140625" style="42" customWidth="1"/>
    <col min="11265" max="11265" width="13.85546875" style="42" customWidth="1"/>
    <col min="11266" max="11266" width="13" style="42" customWidth="1"/>
    <col min="11267" max="11267" width="20.5703125" style="42" customWidth="1"/>
    <col min="11268" max="11268" width="13.140625" style="42" customWidth="1"/>
    <col min="11269" max="11269" width="20.85546875" style="42" customWidth="1"/>
    <col min="11270" max="11270" width="19.42578125" style="42" customWidth="1"/>
    <col min="11271" max="11271" width="18.42578125" style="42" bestFit="1" customWidth="1"/>
    <col min="11272" max="11274" width="8.85546875" style="42" customWidth="1"/>
    <col min="11275" max="11275" width="8.140625" style="42" customWidth="1"/>
    <col min="11276" max="11285" width="8.85546875" style="42" customWidth="1"/>
    <col min="11286" max="11519" width="9.140625" style="42"/>
    <col min="11520" max="11520" width="5.140625" style="42" customWidth="1"/>
    <col min="11521" max="11521" width="13.85546875" style="42" customWidth="1"/>
    <col min="11522" max="11522" width="13" style="42" customWidth="1"/>
    <col min="11523" max="11523" width="20.5703125" style="42" customWidth="1"/>
    <col min="11524" max="11524" width="13.140625" style="42" customWidth="1"/>
    <col min="11525" max="11525" width="20.85546875" style="42" customWidth="1"/>
    <col min="11526" max="11526" width="19.42578125" style="42" customWidth="1"/>
    <col min="11527" max="11527" width="18.42578125" style="42" bestFit="1" customWidth="1"/>
    <col min="11528" max="11530" width="8.85546875" style="42" customWidth="1"/>
    <col min="11531" max="11531" width="8.140625" style="42" customWidth="1"/>
    <col min="11532" max="11541" width="8.85546875" style="42" customWidth="1"/>
    <col min="11542" max="11775" width="9.140625" style="42"/>
    <col min="11776" max="11776" width="5.140625" style="42" customWidth="1"/>
    <col min="11777" max="11777" width="13.85546875" style="42" customWidth="1"/>
    <col min="11778" max="11778" width="13" style="42" customWidth="1"/>
    <col min="11779" max="11779" width="20.5703125" style="42" customWidth="1"/>
    <col min="11780" max="11780" width="13.140625" style="42" customWidth="1"/>
    <col min="11781" max="11781" width="20.85546875" style="42" customWidth="1"/>
    <col min="11782" max="11782" width="19.42578125" style="42" customWidth="1"/>
    <col min="11783" max="11783" width="18.42578125" style="42" bestFit="1" customWidth="1"/>
    <col min="11784" max="11786" width="8.85546875" style="42" customWidth="1"/>
    <col min="11787" max="11787" width="8.140625" style="42" customWidth="1"/>
    <col min="11788" max="11797" width="8.85546875" style="42" customWidth="1"/>
    <col min="11798" max="12031" width="9.140625" style="42"/>
    <col min="12032" max="12032" width="5.140625" style="42" customWidth="1"/>
    <col min="12033" max="12033" width="13.85546875" style="42" customWidth="1"/>
    <col min="12034" max="12034" width="13" style="42" customWidth="1"/>
    <col min="12035" max="12035" width="20.5703125" style="42" customWidth="1"/>
    <col min="12036" max="12036" width="13.140625" style="42" customWidth="1"/>
    <col min="12037" max="12037" width="20.85546875" style="42" customWidth="1"/>
    <col min="12038" max="12038" width="19.42578125" style="42" customWidth="1"/>
    <col min="12039" max="12039" width="18.42578125" style="42" bestFit="1" customWidth="1"/>
    <col min="12040" max="12042" width="8.85546875" style="42" customWidth="1"/>
    <col min="12043" max="12043" width="8.140625" style="42" customWidth="1"/>
    <col min="12044" max="12053" width="8.85546875" style="42" customWidth="1"/>
    <col min="12054" max="12287" width="9.140625" style="42"/>
    <col min="12288" max="12288" width="5.140625" style="42" customWidth="1"/>
    <col min="12289" max="12289" width="13.85546875" style="42" customWidth="1"/>
    <col min="12290" max="12290" width="13" style="42" customWidth="1"/>
    <col min="12291" max="12291" width="20.5703125" style="42" customWidth="1"/>
    <col min="12292" max="12292" width="13.140625" style="42" customWidth="1"/>
    <col min="12293" max="12293" width="20.85546875" style="42" customWidth="1"/>
    <col min="12294" max="12294" width="19.42578125" style="42" customWidth="1"/>
    <col min="12295" max="12295" width="18.42578125" style="42" bestFit="1" customWidth="1"/>
    <col min="12296" max="12298" width="8.85546875" style="42" customWidth="1"/>
    <col min="12299" max="12299" width="8.140625" style="42" customWidth="1"/>
    <col min="12300" max="12309" width="8.85546875" style="42" customWidth="1"/>
    <col min="12310" max="12543" width="9.140625" style="42"/>
    <col min="12544" max="12544" width="5.140625" style="42" customWidth="1"/>
    <col min="12545" max="12545" width="13.85546875" style="42" customWidth="1"/>
    <col min="12546" max="12546" width="13" style="42" customWidth="1"/>
    <col min="12547" max="12547" width="20.5703125" style="42" customWidth="1"/>
    <col min="12548" max="12548" width="13.140625" style="42" customWidth="1"/>
    <col min="12549" max="12549" width="20.85546875" style="42" customWidth="1"/>
    <col min="12550" max="12550" width="19.42578125" style="42" customWidth="1"/>
    <col min="12551" max="12551" width="18.42578125" style="42" bestFit="1" customWidth="1"/>
    <col min="12552" max="12554" width="8.85546875" style="42" customWidth="1"/>
    <col min="12555" max="12555" width="8.140625" style="42" customWidth="1"/>
    <col min="12556" max="12565" width="8.85546875" style="42" customWidth="1"/>
    <col min="12566" max="12799" width="9.140625" style="42"/>
    <col min="12800" max="12800" width="5.140625" style="42" customWidth="1"/>
    <col min="12801" max="12801" width="13.85546875" style="42" customWidth="1"/>
    <col min="12802" max="12802" width="13" style="42" customWidth="1"/>
    <col min="12803" max="12803" width="20.5703125" style="42" customWidth="1"/>
    <col min="12804" max="12804" width="13.140625" style="42" customWidth="1"/>
    <col min="12805" max="12805" width="20.85546875" style="42" customWidth="1"/>
    <col min="12806" max="12806" width="19.42578125" style="42" customWidth="1"/>
    <col min="12807" max="12807" width="18.42578125" style="42" bestFit="1" customWidth="1"/>
    <col min="12808" max="12810" width="8.85546875" style="42" customWidth="1"/>
    <col min="12811" max="12811" width="8.140625" style="42" customWidth="1"/>
    <col min="12812" max="12821" width="8.85546875" style="42" customWidth="1"/>
    <col min="12822" max="13055" width="9.140625" style="42"/>
    <col min="13056" max="13056" width="5.140625" style="42" customWidth="1"/>
    <col min="13057" max="13057" width="13.85546875" style="42" customWidth="1"/>
    <col min="13058" max="13058" width="13" style="42" customWidth="1"/>
    <col min="13059" max="13059" width="20.5703125" style="42" customWidth="1"/>
    <col min="13060" max="13060" width="13.140625" style="42" customWidth="1"/>
    <col min="13061" max="13061" width="20.85546875" style="42" customWidth="1"/>
    <col min="13062" max="13062" width="19.42578125" style="42" customWidth="1"/>
    <col min="13063" max="13063" width="18.42578125" style="42" bestFit="1" customWidth="1"/>
    <col min="13064" max="13066" width="8.85546875" style="42" customWidth="1"/>
    <col min="13067" max="13067" width="8.140625" style="42" customWidth="1"/>
    <col min="13068" max="13077" width="8.85546875" style="42" customWidth="1"/>
    <col min="13078" max="13311" width="9.140625" style="42"/>
    <col min="13312" max="13312" width="5.140625" style="42" customWidth="1"/>
    <col min="13313" max="13313" width="13.85546875" style="42" customWidth="1"/>
    <col min="13314" max="13314" width="13" style="42" customWidth="1"/>
    <col min="13315" max="13315" width="20.5703125" style="42" customWidth="1"/>
    <col min="13316" max="13316" width="13.140625" style="42" customWidth="1"/>
    <col min="13317" max="13317" width="20.85546875" style="42" customWidth="1"/>
    <col min="13318" max="13318" width="19.42578125" style="42" customWidth="1"/>
    <col min="13319" max="13319" width="18.42578125" style="42" bestFit="1" customWidth="1"/>
    <col min="13320" max="13322" width="8.85546875" style="42" customWidth="1"/>
    <col min="13323" max="13323" width="8.140625" style="42" customWidth="1"/>
    <col min="13324" max="13333" width="8.85546875" style="42" customWidth="1"/>
    <col min="13334" max="13567" width="9.140625" style="42"/>
    <col min="13568" max="13568" width="5.140625" style="42" customWidth="1"/>
    <col min="13569" max="13569" width="13.85546875" style="42" customWidth="1"/>
    <col min="13570" max="13570" width="13" style="42" customWidth="1"/>
    <col min="13571" max="13571" width="20.5703125" style="42" customWidth="1"/>
    <col min="13572" max="13572" width="13.140625" style="42" customWidth="1"/>
    <col min="13573" max="13573" width="20.85546875" style="42" customWidth="1"/>
    <col min="13574" max="13574" width="19.42578125" style="42" customWidth="1"/>
    <col min="13575" max="13575" width="18.42578125" style="42" bestFit="1" customWidth="1"/>
    <col min="13576" max="13578" width="8.85546875" style="42" customWidth="1"/>
    <col min="13579" max="13579" width="8.140625" style="42" customWidth="1"/>
    <col min="13580" max="13589" width="8.85546875" style="42" customWidth="1"/>
    <col min="13590" max="13823" width="9.140625" style="42"/>
    <col min="13824" max="13824" width="5.140625" style="42" customWidth="1"/>
    <col min="13825" max="13825" width="13.85546875" style="42" customWidth="1"/>
    <col min="13826" max="13826" width="13" style="42" customWidth="1"/>
    <col min="13827" max="13827" width="20.5703125" style="42" customWidth="1"/>
    <col min="13828" max="13828" width="13.140625" style="42" customWidth="1"/>
    <col min="13829" max="13829" width="20.85546875" style="42" customWidth="1"/>
    <col min="13830" max="13830" width="19.42578125" style="42" customWidth="1"/>
    <col min="13831" max="13831" width="18.42578125" style="42" bestFit="1" customWidth="1"/>
    <col min="13832" max="13834" width="8.85546875" style="42" customWidth="1"/>
    <col min="13835" max="13835" width="8.140625" style="42" customWidth="1"/>
    <col min="13836" max="13845" width="8.85546875" style="42" customWidth="1"/>
    <col min="13846" max="14079" width="9.140625" style="42"/>
    <col min="14080" max="14080" width="5.140625" style="42" customWidth="1"/>
    <col min="14081" max="14081" width="13.85546875" style="42" customWidth="1"/>
    <col min="14082" max="14082" width="13" style="42" customWidth="1"/>
    <col min="14083" max="14083" width="20.5703125" style="42" customWidth="1"/>
    <col min="14084" max="14084" width="13.140625" style="42" customWidth="1"/>
    <col min="14085" max="14085" width="20.85546875" style="42" customWidth="1"/>
    <col min="14086" max="14086" width="19.42578125" style="42" customWidth="1"/>
    <col min="14087" max="14087" width="18.42578125" style="42" bestFit="1" customWidth="1"/>
    <col min="14088" max="14090" width="8.85546875" style="42" customWidth="1"/>
    <col min="14091" max="14091" width="8.140625" style="42" customWidth="1"/>
    <col min="14092" max="14101" width="8.85546875" style="42" customWidth="1"/>
    <col min="14102" max="14335" width="9.140625" style="42"/>
    <col min="14336" max="14336" width="5.140625" style="42" customWidth="1"/>
    <col min="14337" max="14337" width="13.85546875" style="42" customWidth="1"/>
    <col min="14338" max="14338" width="13" style="42" customWidth="1"/>
    <col min="14339" max="14339" width="20.5703125" style="42" customWidth="1"/>
    <col min="14340" max="14340" width="13.140625" style="42" customWidth="1"/>
    <col min="14341" max="14341" width="20.85546875" style="42" customWidth="1"/>
    <col min="14342" max="14342" width="19.42578125" style="42" customWidth="1"/>
    <col min="14343" max="14343" width="18.42578125" style="42" bestFit="1" customWidth="1"/>
    <col min="14344" max="14346" width="8.85546875" style="42" customWidth="1"/>
    <col min="14347" max="14347" width="8.140625" style="42" customWidth="1"/>
    <col min="14348" max="14357" width="8.85546875" style="42" customWidth="1"/>
    <col min="14358" max="14591" width="9.140625" style="42"/>
    <col min="14592" max="14592" width="5.140625" style="42" customWidth="1"/>
    <col min="14593" max="14593" width="13.85546875" style="42" customWidth="1"/>
    <col min="14594" max="14594" width="13" style="42" customWidth="1"/>
    <col min="14595" max="14595" width="20.5703125" style="42" customWidth="1"/>
    <col min="14596" max="14596" width="13.140625" style="42" customWidth="1"/>
    <col min="14597" max="14597" width="20.85546875" style="42" customWidth="1"/>
    <col min="14598" max="14598" width="19.42578125" style="42" customWidth="1"/>
    <col min="14599" max="14599" width="18.42578125" style="42" bestFit="1" customWidth="1"/>
    <col min="14600" max="14602" width="8.85546875" style="42" customWidth="1"/>
    <col min="14603" max="14603" width="8.140625" style="42" customWidth="1"/>
    <col min="14604" max="14613" width="8.85546875" style="42" customWidth="1"/>
    <col min="14614" max="14847" width="9.140625" style="42"/>
    <col min="14848" max="14848" width="5.140625" style="42" customWidth="1"/>
    <col min="14849" max="14849" width="13.85546875" style="42" customWidth="1"/>
    <col min="14850" max="14850" width="13" style="42" customWidth="1"/>
    <col min="14851" max="14851" width="20.5703125" style="42" customWidth="1"/>
    <col min="14852" max="14852" width="13.140625" style="42" customWidth="1"/>
    <col min="14853" max="14853" width="20.85546875" style="42" customWidth="1"/>
    <col min="14854" max="14854" width="19.42578125" style="42" customWidth="1"/>
    <col min="14855" max="14855" width="18.42578125" style="42" bestFit="1" customWidth="1"/>
    <col min="14856" max="14858" width="8.85546875" style="42" customWidth="1"/>
    <col min="14859" max="14859" width="8.140625" style="42" customWidth="1"/>
    <col min="14860" max="14869" width="8.85546875" style="42" customWidth="1"/>
    <col min="14870" max="15103" width="9.140625" style="42"/>
    <col min="15104" max="15104" width="5.140625" style="42" customWidth="1"/>
    <col min="15105" max="15105" width="13.85546875" style="42" customWidth="1"/>
    <col min="15106" max="15106" width="13" style="42" customWidth="1"/>
    <col min="15107" max="15107" width="20.5703125" style="42" customWidth="1"/>
    <col min="15108" max="15108" width="13.140625" style="42" customWidth="1"/>
    <col min="15109" max="15109" width="20.85546875" style="42" customWidth="1"/>
    <col min="15110" max="15110" width="19.42578125" style="42" customWidth="1"/>
    <col min="15111" max="15111" width="18.42578125" style="42" bestFit="1" customWidth="1"/>
    <col min="15112" max="15114" width="8.85546875" style="42" customWidth="1"/>
    <col min="15115" max="15115" width="8.140625" style="42" customWidth="1"/>
    <col min="15116" max="15125" width="8.85546875" style="42" customWidth="1"/>
    <col min="15126" max="15359" width="9.140625" style="42"/>
    <col min="15360" max="15360" width="5.140625" style="42" customWidth="1"/>
    <col min="15361" max="15361" width="13.85546875" style="42" customWidth="1"/>
    <col min="15362" max="15362" width="13" style="42" customWidth="1"/>
    <col min="15363" max="15363" width="20.5703125" style="42" customWidth="1"/>
    <col min="15364" max="15364" width="13.140625" style="42" customWidth="1"/>
    <col min="15365" max="15365" width="20.85546875" style="42" customWidth="1"/>
    <col min="15366" max="15366" width="19.42578125" style="42" customWidth="1"/>
    <col min="15367" max="15367" width="18.42578125" style="42" bestFit="1" customWidth="1"/>
    <col min="15368" max="15370" width="8.85546875" style="42" customWidth="1"/>
    <col min="15371" max="15371" width="8.140625" style="42" customWidth="1"/>
    <col min="15372" max="15381" width="8.85546875" style="42" customWidth="1"/>
    <col min="15382" max="15615" width="9.140625" style="42"/>
    <col min="15616" max="15616" width="5.140625" style="42" customWidth="1"/>
    <col min="15617" max="15617" width="13.85546875" style="42" customWidth="1"/>
    <col min="15618" max="15618" width="13" style="42" customWidth="1"/>
    <col min="15619" max="15619" width="20.5703125" style="42" customWidth="1"/>
    <col min="15620" max="15620" width="13.140625" style="42" customWidth="1"/>
    <col min="15621" max="15621" width="20.85546875" style="42" customWidth="1"/>
    <col min="15622" max="15622" width="19.42578125" style="42" customWidth="1"/>
    <col min="15623" max="15623" width="18.42578125" style="42" bestFit="1" customWidth="1"/>
    <col min="15624" max="15626" width="8.85546875" style="42" customWidth="1"/>
    <col min="15627" max="15627" width="8.140625" style="42" customWidth="1"/>
    <col min="15628" max="15637" width="8.85546875" style="42" customWidth="1"/>
    <col min="15638" max="15871" width="9.140625" style="42"/>
    <col min="15872" max="15872" width="5.140625" style="42" customWidth="1"/>
    <col min="15873" max="15873" width="13.85546875" style="42" customWidth="1"/>
    <col min="15874" max="15874" width="13" style="42" customWidth="1"/>
    <col min="15875" max="15875" width="20.5703125" style="42" customWidth="1"/>
    <col min="15876" max="15876" width="13.140625" style="42" customWidth="1"/>
    <col min="15877" max="15877" width="20.85546875" style="42" customWidth="1"/>
    <col min="15878" max="15878" width="19.42578125" style="42" customWidth="1"/>
    <col min="15879" max="15879" width="18.42578125" style="42" bestFit="1" customWidth="1"/>
    <col min="15880" max="15882" width="8.85546875" style="42" customWidth="1"/>
    <col min="15883" max="15883" width="8.140625" style="42" customWidth="1"/>
    <col min="15884" max="15893" width="8.85546875" style="42" customWidth="1"/>
    <col min="15894" max="16127" width="9.140625" style="42"/>
    <col min="16128" max="16128" width="5.140625" style="42" customWidth="1"/>
    <col min="16129" max="16129" width="13.85546875" style="42" customWidth="1"/>
    <col min="16130" max="16130" width="13" style="42" customWidth="1"/>
    <col min="16131" max="16131" width="20.5703125" style="42" customWidth="1"/>
    <col min="16132" max="16132" width="13.140625" style="42" customWidth="1"/>
    <col min="16133" max="16133" width="20.85546875" style="42" customWidth="1"/>
    <col min="16134" max="16134" width="19.42578125" style="42" customWidth="1"/>
    <col min="16135" max="16135" width="18.42578125" style="42" bestFit="1" customWidth="1"/>
    <col min="16136" max="16138" width="8.85546875" style="42" customWidth="1"/>
    <col min="16139" max="16139" width="8.140625" style="42" customWidth="1"/>
    <col min="16140" max="16149" width="8.85546875" style="42" customWidth="1"/>
    <col min="16150" max="16384" width="9.140625" style="42"/>
  </cols>
  <sheetData>
    <row r="1" spans="1:14" s="226" customFormat="1" ht="51.95" customHeight="1" thickBot="1" x14ac:dyDescent="0.25">
      <c r="A1" s="367"/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9"/>
    </row>
    <row r="2" spans="1:14" s="226" customFormat="1" ht="11.45" customHeight="1" x14ac:dyDescent="0.3">
      <c r="B2" s="17"/>
      <c r="C2" s="18"/>
      <c r="D2" s="227"/>
      <c r="E2" s="227"/>
      <c r="F2" s="227"/>
      <c r="G2" s="227"/>
      <c r="H2" s="228"/>
    </row>
    <row r="3" spans="1:14" s="226" customFormat="1" ht="13.5" customHeight="1" x14ac:dyDescent="0.3">
      <c r="B3" s="17"/>
      <c r="C3" s="18"/>
      <c r="D3" s="227"/>
      <c r="E3" s="227"/>
      <c r="F3" s="227"/>
      <c r="G3" s="227"/>
      <c r="H3" s="228"/>
    </row>
    <row r="4" spans="1:14" s="226" customFormat="1" ht="13.5" customHeight="1" x14ac:dyDescent="0.3">
      <c r="A4" s="16"/>
      <c r="B4" s="17"/>
      <c r="C4" s="17"/>
      <c r="D4" s="227"/>
      <c r="E4" s="227"/>
      <c r="F4" s="227"/>
      <c r="G4" s="227"/>
      <c r="H4" s="228"/>
    </row>
    <row r="5" spans="1:14" s="226" customFormat="1" ht="13.5" customHeight="1" x14ac:dyDescent="0.3">
      <c r="A5" s="342"/>
      <c r="B5" s="19"/>
      <c r="C5" s="19"/>
      <c r="D5" s="227"/>
      <c r="E5" s="227"/>
      <c r="F5" s="227"/>
      <c r="G5" s="227"/>
      <c r="H5" s="228"/>
    </row>
    <row r="6" spans="1:14" s="226" customFormat="1" ht="13.5" customHeight="1" x14ac:dyDescent="0.3">
      <c r="A6" s="342"/>
      <c r="B6" s="19"/>
      <c r="C6" s="19"/>
      <c r="D6" s="227"/>
      <c r="E6" s="227"/>
      <c r="F6" s="227"/>
      <c r="G6" s="227"/>
      <c r="H6" s="228"/>
    </row>
    <row r="7" spans="1:14" s="226" customFormat="1" ht="13.5" customHeight="1" x14ac:dyDescent="0.3">
      <c r="A7" s="342"/>
      <c r="B7" s="343"/>
      <c r="C7" s="344"/>
      <c r="D7" s="345"/>
      <c r="E7" s="345"/>
      <c r="F7" s="345"/>
      <c r="G7" s="227"/>
      <c r="H7" s="228"/>
    </row>
    <row r="8" spans="1:14" s="226" customFormat="1" ht="13.5" customHeight="1" x14ac:dyDescent="0.3">
      <c r="A8" s="342"/>
      <c r="B8" s="343"/>
      <c r="C8" s="344"/>
      <c r="D8" s="345"/>
      <c r="E8" s="345"/>
      <c r="F8" s="345"/>
      <c r="G8" s="227"/>
      <c r="H8" s="228"/>
    </row>
    <row r="9" spans="1:14" s="226" customFormat="1" ht="13.5" customHeight="1" x14ac:dyDescent="0.3">
      <c r="A9" s="342"/>
      <c r="B9" s="343"/>
      <c r="C9" s="344"/>
      <c r="D9" s="345"/>
      <c r="E9" s="345"/>
      <c r="F9" s="345"/>
      <c r="G9" s="227"/>
      <c r="H9" s="228"/>
    </row>
    <row r="10" spans="1:14" s="226" customFormat="1" ht="13.5" customHeight="1" x14ac:dyDescent="0.3">
      <c r="A10" s="342"/>
      <c r="B10" s="343"/>
      <c r="C10" s="344"/>
      <c r="D10" s="345"/>
      <c r="E10" s="345"/>
      <c r="F10" s="345"/>
      <c r="G10" s="227"/>
      <c r="H10" s="228"/>
    </row>
    <row r="11" spans="1:14" s="226" customFormat="1" ht="13.5" customHeight="1" x14ac:dyDescent="0.3">
      <c r="A11" s="342"/>
      <c r="B11" s="346"/>
      <c r="C11" s="344"/>
      <c r="D11" s="345"/>
      <c r="E11" s="345"/>
      <c r="F11" s="345"/>
      <c r="G11" s="227"/>
      <c r="H11" s="228"/>
    </row>
    <row r="12" spans="1:14" s="226" customFormat="1" ht="13.5" customHeight="1" x14ac:dyDescent="0.3">
      <c r="A12" s="342"/>
      <c r="B12" s="346"/>
      <c r="C12" s="344"/>
      <c r="D12" s="345"/>
      <c r="E12" s="345"/>
      <c r="F12" s="345"/>
      <c r="G12" s="227"/>
      <c r="H12" s="228"/>
    </row>
    <row r="13" spans="1:14" s="226" customFormat="1" ht="13.5" customHeight="1" x14ac:dyDescent="0.3">
      <c r="A13" s="342"/>
      <c r="B13" s="346"/>
      <c r="C13" s="344"/>
      <c r="D13" s="345"/>
      <c r="E13" s="345"/>
      <c r="F13" s="345"/>
      <c r="G13" s="227"/>
      <c r="H13" s="228"/>
    </row>
    <row r="14" spans="1:14" s="226" customFormat="1" ht="13.5" customHeight="1" x14ac:dyDescent="0.3">
      <c r="B14" s="347"/>
      <c r="C14" s="19"/>
      <c r="D14" s="227"/>
      <c r="E14" s="227"/>
      <c r="F14" s="227"/>
      <c r="G14" s="227"/>
      <c r="H14" s="228"/>
      <c r="N14" s="229"/>
    </row>
    <row r="15" spans="1:14" s="226" customFormat="1" ht="13.5" customHeight="1" x14ac:dyDescent="0.3">
      <c r="A15" s="20"/>
      <c r="B15" s="19"/>
      <c r="C15" s="19"/>
      <c r="D15" s="227"/>
      <c r="E15" s="227"/>
      <c r="F15" s="227"/>
      <c r="G15" s="227"/>
      <c r="H15" s="228"/>
    </row>
    <row r="16" spans="1:14" s="226" customFormat="1" ht="13.5" customHeight="1" x14ac:dyDescent="0.3">
      <c r="A16" s="373"/>
      <c r="B16" s="374"/>
      <c r="C16" s="375"/>
      <c r="D16" s="227"/>
      <c r="E16" s="227"/>
    </row>
    <row r="17" spans="1:10" s="226" customFormat="1" ht="13.5" customHeight="1" x14ac:dyDescent="0.3">
      <c r="A17" s="20"/>
      <c r="B17" s="19"/>
      <c r="C17" s="19"/>
      <c r="D17" s="227"/>
      <c r="E17" s="227"/>
    </row>
    <row r="18" spans="1:10" s="226" customFormat="1" ht="13.5" customHeight="1" x14ac:dyDescent="0.3">
      <c r="A18" s="24"/>
      <c r="B18" s="19"/>
      <c r="C18" s="19"/>
      <c r="D18" s="227"/>
      <c r="E18" s="227"/>
    </row>
    <row r="19" spans="1:10" s="226" customFormat="1" ht="13.5" customHeight="1" x14ac:dyDescent="0.3">
      <c r="A19" s="21"/>
      <c r="B19" s="19"/>
      <c r="C19" s="19"/>
      <c r="D19" s="227"/>
      <c r="E19" s="227"/>
    </row>
    <row r="20" spans="1:10" s="226" customFormat="1" ht="13.5" customHeight="1" x14ac:dyDescent="0.2">
      <c r="B20" s="230"/>
      <c r="C20" s="231"/>
      <c r="D20" s="231"/>
      <c r="E20" s="232"/>
    </row>
    <row r="21" spans="1:10" s="226" customFormat="1" ht="13.5" customHeight="1" x14ac:dyDescent="0.2">
      <c r="B21" s="230"/>
      <c r="C21" s="231"/>
      <c r="D21" s="231"/>
      <c r="E21" s="232"/>
    </row>
    <row r="22" spans="1:10" s="226" customFormat="1" ht="13.5" customHeight="1" x14ac:dyDescent="0.2">
      <c r="B22" s="230"/>
      <c r="C22" s="231"/>
      <c r="D22" s="231"/>
      <c r="E22" s="232"/>
    </row>
    <row r="23" spans="1:10" s="226" customFormat="1" ht="13.5" customHeight="1" x14ac:dyDescent="0.2">
      <c r="B23" s="230"/>
      <c r="C23" s="231"/>
      <c r="D23" s="231"/>
      <c r="E23" s="231"/>
    </row>
    <row r="24" spans="1:10" s="226" customFormat="1" ht="13.5" customHeight="1" x14ac:dyDescent="0.2">
      <c r="B24" s="230"/>
      <c r="C24" s="231"/>
      <c r="D24" s="231"/>
      <c r="E24" s="231"/>
      <c r="F24" s="233"/>
      <c r="G24" s="233"/>
      <c r="H24" s="233"/>
      <c r="I24" s="233"/>
      <c r="J24" s="233"/>
    </row>
    <row r="25" spans="1:10" s="226" customFormat="1" ht="13.5" customHeight="1" x14ac:dyDescent="0.3">
      <c r="A25" s="22"/>
      <c r="B25" s="230"/>
      <c r="C25" s="19"/>
      <c r="D25" s="227"/>
      <c r="E25" s="227"/>
      <c r="F25" s="233"/>
      <c r="G25" s="233"/>
      <c r="H25" s="233"/>
      <c r="I25" s="233"/>
      <c r="J25" s="233"/>
    </row>
    <row r="26" spans="1:10" s="226" customFormat="1" ht="13.5" customHeight="1" x14ac:dyDescent="0.3">
      <c r="A26" s="22"/>
      <c r="B26" s="230"/>
      <c r="C26" s="19"/>
      <c r="D26" s="227"/>
      <c r="E26" s="227"/>
      <c r="F26" s="233"/>
      <c r="G26" s="233"/>
      <c r="H26" s="233"/>
      <c r="I26" s="233"/>
      <c r="J26" s="233"/>
    </row>
    <row r="27" spans="1:10" s="226" customFormat="1" ht="13.5" customHeight="1" x14ac:dyDescent="0.3">
      <c r="A27" s="22"/>
      <c r="B27" s="23"/>
      <c r="C27" s="19"/>
      <c r="D27" s="227"/>
      <c r="E27" s="227"/>
      <c r="F27" s="233"/>
      <c r="G27" s="233"/>
      <c r="H27" s="233"/>
      <c r="I27" s="233"/>
      <c r="J27" s="233"/>
    </row>
    <row r="28" spans="1:10" s="226" customFormat="1" ht="13.5" customHeight="1" x14ac:dyDescent="0.3">
      <c r="B28" s="19"/>
      <c r="C28" s="19"/>
      <c r="D28" s="227"/>
      <c r="E28" s="227"/>
      <c r="F28" s="233"/>
      <c r="G28" s="233"/>
      <c r="H28" s="233"/>
      <c r="I28" s="233"/>
      <c r="J28" s="233"/>
    </row>
    <row r="29" spans="1:10" s="226" customFormat="1" ht="13.5" customHeight="1" x14ac:dyDescent="0.3">
      <c r="A29" s="24"/>
      <c r="B29" s="19"/>
      <c r="C29" s="19"/>
      <c r="D29" s="227"/>
      <c r="E29" s="227"/>
      <c r="F29" s="233"/>
      <c r="G29" s="233"/>
      <c r="H29" s="233"/>
      <c r="I29" s="233"/>
      <c r="J29" s="233"/>
    </row>
    <row r="30" spans="1:10" s="226" customFormat="1" ht="13.5" customHeight="1" x14ac:dyDescent="0.3">
      <c r="A30" s="25"/>
      <c r="B30" s="19"/>
      <c r="C30" s="19"/>
      <c r="D30" s="227"/>
      <c r="E30" s="227"/>
      <c r="F30" s="233"/>
      <c r="G30" s="233"/>
      <c r="H30" s="233"/>
      <c r="I30" s="233"/>
      <c r="J30" s="233"/>
    </row>
    <row r="31" spans="1:10" s="226" customFormat="1" ht="13.5" customHeight="1" x14ac:dyDescent="0.3">
      <c r="A31" s="348"/>
      <c r="B31" s="19"/>
      <c r="C31" s="19"/>
      <c r="D31" s="227"/>
      <c r="E31" s="227"/>
      <c r="F31" s="233"/>
      <c r="G31" s="233"/>
      <c r="H31" s="233"/>
      <c r="I31" s="233"/>
      <c r="J31" s="233"/>
    </row>
    <row r="32" spans="1:10" s="226" customFormat="1" ht="13.5" customHeight="1" x14ac:dyDescent="0.3">
      <c r="A32" s="22"/>
      <c r="B32" s="19"/>
      <c r="C32" s="19"/>
      <c r="D32" s="227"/>
      <c r="E32" s="227"/>
      <c r="F32" s="233"/>
      <c r="G32" s="233"/>
      <c r="H32" s="233"/>
      <c r="I32" s="233"/>
      <c r="J32" s="233"/>
    </row>
    <row r="33" spans="1:24" s="226" customFormat="1" ht="13.5" customHeight="1" x14ac:dyDescent="0.3">
      <c r="A33" s="373"/>
      <c r="B33" s="374"/>
      <c r="C33" s="375"/>
      <c r="D33" s="227"/>
      <c r="E33" s="227"/>
      <c r="F33" s="227"/>
      <c r="G33" s="227"/>
      <c r="H33" s="228"/>
      <c r="I33" s="234"/>
    </row>
    <row r="34" spans="1:24" s="226" customFormat="1" ht="13.5" customHeight="1" x14ac:dyDescent="0.3">
      <c r="A34" s="26"/>
      <c r="B34" s="26"/>
      <c r="C34" s="26"/>
      <c r="D34" s="227"/>
      <c r="E34" s="227"/>
      <c r="F34" s="227"/>
      <c r="G34" s="227"/>
      <c r="H34" s="228"/>
      <c r="I34" s="234"/>
    </row>
    <row r="35" spans="1:24" s="226" customFormat="1" ht="13.5" customHeight="1" x14ac:dyDescent="0.2"/>
    <row r="36" spans="1:24" s="226" customFormat="1" ht="13.5" customHeight="1" x14ac:dyDescent="0.3">
      <c r="A36" s="227"/>
      <c r="B36" s="227"/>
      <c r="C36" s="227"/>
      <c r="D36" s="227"/>
      <c r="E36" s="227"/>
      <c r="F36" s="227"/>
      <c r="G36" s="227"/>
      <c r="H36" s="228"/>
      <c r="I36" s="234"/>
    </row>
    <row r="37" spans="1:24" s="226" customFormat="1" ht="13.5" customHeight="1" x14ac:dyDescent="0.25">
      <c r="A37" s="235"/>
      <c r="B37" s="130"/>
      <c r="C37" s="236"/>
      <c r="D37" s="237"/>
      <c r="E37" s="238"/>
      <c r="F37" s="239"/>
      <c r="G37" s="239"/>
      <c r="H37" s="239"/>
      <c r="I37" s="240"/>
    </row>
    <row r="38" spans="1:24" s="226" customFormat="1" ht="13.5" customHeight="1" x14ac:dyDescent="0.2">
      <c r="A38" s="241"/>
      <c r="B38" s="130"/>
      <c r="C38" s="236"/>
      <c r="D38" s="237"/>
      <c r="E38" s="238"/>
      <c r="F38" s="239"/>
      <c r="G38" s="239"/>
      <c r="H38" s="239"/>
      <c r="I38" s="240"/>
    </row>
    <row r="39" spans="1:24" ht="13.5" customHeight="1" x14ac:dyDescent="0.2">
      <c r="E39" s="242"/>
      <c r="G39" s="243"/>
      <c r="O39" s="226"/>
      <c r="P39" s="226"/>
      <c r="Q39" s="226"/>
      <c r="R39" s="226"/>
      <c r="S39" s="226"/>
      <c r="T39" s="226"/>
      <c r="U39" s="226"/>
      <c r="V39" s="226"/>
      <c r="W39" s="226"/>
      <c r="X39" s="226"/>
    </row>
    <row r="40" spans="1:24" x14ac:dyDescent="0.2">
      <c r="A40" s="236"/>
      <c r="G40" s="243"/>
      <c r="O40" s="226"/>
      <c r="P40" s="226"/>
      <c r="Q40" s="226"/>
      <c r="R40" s="226"/>
      <c r="S40" s="226"/>
      <c r="T40" s="226"/>
      <c r="U40" s="226"/>
      <c r="V40" s="226"/>
      <c r="W40" s="226"/>
      <c r="X40" s="226"/>
    </row>
    <row r="41" spans="1:24" ht="15" thickBot="1" x14ac:dyDescent="0.25">
      <c r="A41" s="236"/>
      <c r="D41" s="244"/>
      <c r="O41" s="226"/>
      <c r="P41" s="226"/>
      <c r="Q41" s="226"/>
      <c r="R41" s="226"/>
      <c r="S41" s="226"/>
      <c r="T41" s="226"/>
      <c r="U41" s="226"/>
      <c r="V41" s="226"/>
      <c r="W41" s="226"/>
      <c r="X41" s="226"/>
    </row>
    <row r="42" spans="1:24" ht="15" thickBot="1" x14ac:dyDescent="0.25">
      <c r="A42" s="245"/>
      <c r="B42" s="246"/>
      <c r="C42" s="247"/>
      <c r="D42" s="247"/>
      <c r="E42" s="247"/>
      <c r="F42" s="248"/>
      <c r="I42" s="249"/>
      <c r="O42" s="226"/>
      <c r="P42" s="226"/>
      <c r="Q42" s="226"/>
      <c r="R42" s="226"/>
      <c r="S42" s="226"/>
      <c r="T42" s="226"/>
      <c r="U42" s="226"/>
      <c r="V42" s="226"/>
      <c r="W42" s="226"/>
    </row>
    <row r="43" spans="1:24" ht="18" customHeight="1" x14ac:dyDescent="0.2">
      <c r="A43" s="250"/>
      <c r="B43" s="251"/>
      <c r="C43" s="252"/>
      <c r="D43" s="252"/>
      <c r="E43" s="253"/>
      <c r="F43" s="254"/>
      <c r="I43" s="249"/>
      <c r="O43" s="226"/>
      <c r="P43" s="226"/>
      <c r="Q43" s="226"/>
      <c r="R43" s="226"/>
      <c r="S43" s="226"/>
      <c r="T43" s="226"/>
      <c r="U43" s="226"/>
      <c r="V43" s="226"/>
      <c r="W43" s="226"/>
    </row>
    <row r="44" spans="1:24" ht="18" customHeight="1" x14ac:dyDescent="0.2">
      <c r="A44" s="255"/>
      <c r="B44" s="256"/>
      <c r="C44" s="257"/>
      <c r="D44" s="258"/>
      <c r="E44" s="259"/>
      <c r="F44" s="260"/>
      <c r="I44" s="249"/>
      <c r="O44" s="226"/>
      <c r="P44" s="226"/>
      <c r="Q44" s="226"/>
      <c r="R44" s="226"/>
      <c r="S44" s="226"/>
      <c r="T44" s="226"/>
      <c r="U44" s="226"/>
      <c r="V44" s="226"/>
      <c r="W44" s="226"/>
    </row>
    <row r="45" spans="1:24" ht="15" x14ac:dyDescent="0.2">
      <c r="A45" s="261"/>
      <c r="B45" s="262"/>
      <c r="C45" s="263"/>
      <c r="D45" s="264"/>
      <c r="E45" s="265"/>
      <c r="F45" s="266"/>
      <c r="I45" s="249"/>
      <c r="O45" s="226"/>
      <c r="P45" s="226"/>
      <c r="R45" s="43"/>
      <c r="W45" s="226"/>
    </row>
    <row r="46" spans="1:24" ht="15" x14ac:dyDescent="0.2">
      <c r="A46" s="261"/>
      <c r="B46" s="262"/>
      <c r="C46" s="263"/>
      <c r="D46" s="264"/>
      <c r="E46" s="265"/>
      <c r="F46" s="266"/>
      <c r="I46" s="249"/>
      <c r="O46" s="226"/>
      <c r="P46" s="226"/>
      <c r="R46" s="43"/>
      <c r="W46" s="226"/>
    </row>
    <row r="47" spans="1:24" ht="15" x14ac:dyDescent="0.2">
      <c r="A47" s="261"/>
      <c r="B47" s="262"/>
      <c r="C47" s="263"/>
      <c r="D47" s="264"/>
      <c r="E47" s="265"/>
      <c r="F47" s="266"/>
      <c r="I47" s="249"/>
      <c r="O47" s="226"/>
      <c r="R47" s="43"/>
      <c r="W47" s="226"/>
    </row>
    <row r="48" spans="1:24" ht="15" x14ac:dyDescent="0.2">
      <c r="A48" s="261"/>
      <c r="B48" s="262"/>
      <c r="C48" s="263"/>
      <c r="D48" s="264"/>
      <c r="E48" s="265"/>
      <c r="F48" s="266"/>
      <c r="I48" s="249"/>
      <c r="O48" s="226"/>
      <c r="R48" s="43"/>
      <c r="W48" s="226"/>
    </row>
    <row r="49" spans="1:23" ht="15" x14ac:dyDescent="0.2">
      <c r="A49" s="261"/>
      <c r="B49" s="262"/>
      <c r="C49" s="263"/>
      <c r="D49" s="264"/>
      <c r="E49" s="265"/>
      <c r="F49" s="266"/>
      <c r="I49" s="249"/>
      <c r="O49" s="226"/>
      <c r="R49" s="43"/>
      <c r="W49" s="226"/>
    </row>
    <row r="50" spans="1:23" ht="15" x14ac:dyDescent="0.2">
      <c r="A50" s="261"/>
      <c r="B50" s="262"/>
      <c r="C50" s="263"/>
      <c r="D50" s="264"/>
      <c r="E50" s="265"/>
      <c r="F50" s="266"/>
      <c r="I50" s="249"/>
      <c r="O50" s="226"/>
      <c r="R50" s="43"/>
      <c r="W50" s="226"/>
    </row>
    <row r="51" spans="1:23" ht="15" thickBot="1" x14ac:dyDescent="0.25">
      <c r="A51" s="267"/>
      <c r="B51" s="268"/>
      <c r="C51" s="269"/>
      <c r="D51" s="270"/>
      <c r="E51" s="271"/>
      <c r="F51" s="272"/>
      <c r="I51" s="249"/>
      <c r="O51" s="226"/>
      <c r="R51" s="43"/>
      <c r="W51" s="226"/>
    </row>
    <row r="52" spans="1:23" ht="15" customHeight="1" x14ac:dyDescent="0.2">
      <c r="O52" s="226"/>
      <c r="R52" s="43"/>
      <c r="W52" s="226"/>
    </row>
    <row r="53" spans="1:23" ht="15" customHeight="1" thickBot="1" x14ac:dyDescent="0.3">
      <c r="A53" s="273"/>
      <c r="O53" s="226"/>
      <c r="R53" s="43"/>
      <c r="W53" s="226"/>
    </row>
    <row r="54" spans="1:23" ht="15" customHeight="1" thickBot="1" x14ac:dyDescent="0.25">
      <c r="B54" s="43"/>
      <c r="C54" s="274"/>
      <c r="D54" s="274"/>
      <c r="E54" s="274"/>
      <c r="F54" s="275"/>
      <c r="G54" s="275"/>
      <c r="H54" s="275"/>
      <c r="I54" s="276"/>
      <c r="J54" s="276"/>
      <c r="K54" s="276"/>
      <c r="L54" s="43"/>
      <c r="M54" s="43"/>
      <c r="R54" s="43"/>
      <c r="W54" s="226"/>
    </row>
    <row r="55" spans="1:23" ht="15.75" thickBot="1" x14ac:dyDescent="0.25">
      <c r="A55" s="277"/>
      <c r="B55" s="278"/>
      <c r="C55" s="279"/>
      <c r="D55" s="280"/>
      <c r="E55" s="281"/>
      <c r="F55" s="279"/>
      <c r="G55" s="280"/>
      <c r="H55" s="281"/>
      <c r="I55" s="279"/>
      <c r="J55" s="280"/>
      <c r="K55" s="281"/>
      <c r="L55" s="282"/>
      <c r="M55" s="283"/>
      <c r="R55" s="43"/>
      <c r="W55" s="226"/>
    </row>
    <row r="56" spans="1:23" ht="18" x14ac:dyDescent="0.2">
      <c r="A56" s="284"/>
      <c r="B56" s="285"/>
      <c r="C56" s="286"/>
      <c r="D56" s="287"/>
      <c r="E56" s="288"/>
      <c r="F56" s="286"/>
      <c r="G56" s="287"/>
      <c r="H56" s="288"/>
      <c r="I56" s="286"/>
      <c r="J56" s="287"/>
      <c r="K56" s="288"/>
      <c r="L56" s="289"/>
      <c r="M56" s="290"/>
      <c r="R56" s="43"/>
      <c r="W56" s="226"/>
    </row>
    <row r="57" spans="1:23" ht="18" x14ac:dyDescent="0.2">
      <c r="A57" s="291"/>
      <c r="B57" s="292"/>
      <c r="C57" s="293"/>
      <c r="D57" s="294"/>
      <c r="E57" s="295"/>
      <c r="F57" s="293"/>
      <c r="G57" s="294"/>
      <c r="H57" s="295"/>
      <c r="I57" s="293"/>
      <c r="J57" s="294"/>
      <c r="K57" s="295"/>
      <c r="L57" s="296"/>
      <c r="M57" s="297"/>
      <c r="R57" s="43"/>
      <c r="W57" s="226"/>
    </row>
    <row r="58" spans="1:23" ht="18" x14ac:dyDescent="0.2">
      <c r="A58" s="291"/>
      <c r="B58" s="292"/>
      <c r="C58" s="293"/>
      <c r="D58" s="294"/>
      <c r="E58" s="295"/>
      <c r="F58" s="293"/>
      <c r="G58" s="294"/>
      <c r="H58" s="295"/>
      <c r="I58" s="293"/>
      <c r="J58" s="294"/>
      <c r="K58" s="295"/>
      <c r="L58" s="296"/>
      <c r="M58" s="297"/>
    </row>
    <row r="59" spans="1:23" ht="18" x14ac:dyDescent="0.2">
      <c r="A59" s="291"/>
      <c r="B59" s="292"/>
      <c r="C59" s="293"/>
      <c r="D59" s="294"/>
      <c r="E59" s="295"/>
      <c r="F59" s="293"/>
      <c r="G59" s="294"/>
      <c r="H59" s="295"/>
      <c r="I59" s="293"/>
      <c r="J59" s="294"/>
      <c r="K59" s="295"/>
      <c r="L59" s="296"/>
      <c r="M59" s="297"/>
    </row>
    <row r="60" spans="1:23" ht="18" x14ac:dyDescent="0.2">
      <c r="A60" s="291"/>
      <c r="B60" s="292"/>
      <c r="C60" s="293"/>
      <c r="D60" s="294"/>
      <c r="E60" s="295"/>
      <c r="F60" s="293"/>
      <c r="G60" s="294"/>
      <c r="H60" s="295"/>
      <c r="I60" s="293"/>
      <c r="J60" s="294"/>
      <c r="K60" s="295"/>
      <c r="L60" s="296"/>
      <c r="M60" s="297"/>
    </row>
    <row r="61" spans="1:23" ht="18" x14ac:dyDescent="0.2">
      <c r="A61" s="291"/>
      <c r="B61" s="292"/>
      <c r="C61" s="293"/>
      <c r="D61" s="294"/>
      <c r="E61" s="295"/>
      <c r="F61" s="293"/>
      <c r="G61" s="294"/>
      <c r="H61" s="295"/>
      <c r="I61" s="293"/>
      <c r="J61" s="294"/>
      <c r="K61" s="295"/>
      <c r="L61" s="296"/>
      <c r="M61" s="297"/>
    </row>
    <row r="62" spans="1:23" ht="18" x14ac:dyDescent="0.2">
      <c r="A62" s="291"/>
      <c r="B62" s="292"/>
      <c r="C62" s="293"/>
      <c r="D62" s="294"/>
      <c r="E62" s="295"/>
      <c r="F62" s="293"/>
      <c r="G62" s="294"/>
      <c r="H62" s="295"/>
      <c r="I62" s="293"/>
      <c r="J62" s="294"/>
      <c r="K62" s="295"/>
      <c r="L62" s="296"/>
      <c r="M62" s="297"/>
    </row>
    <row r="63" spans="1:23" ht="18.75" thickBot="1" x14ac:dyDescent="0.25">
      <c r="A63" s="298"/>
      <c r="B63" s="299"/>
      <c r="C63" s="300"/>
      <c r="D63" s="301"/>
      <c r="E63" s="302"/>
      <c r="F63" s="300"/>
      <c r="G63" s="301"/>
      <c r="H63" s="302"/>
      <c r="I63" s="300"/>
      <c r="J63" s="301"/>
      <c r="K63" s="302"/>
      <c r="L63" s="303"/>
      <c r="M63" s="304"/>
    </row>
    <row r="65" spans="1:10" ht="15" x14ac:dyDescent="0.25">
      <c r="A65" s="305"/>
    </row>
    <row r="66" spans="1:10" ht="14.1" customHeight="1" thickBot="1" x14ac:dyDescent="0.35">
      <c r="A66" s="227"/>
      <c r="B66" s="227"/>
      <c r="C66" s="227"/>
      <c r="D66" s="227"/>
      <c r="E66" s="227"/>
      <c r="F66" s="227"/>
      <c r="G66" s="227"/>
      <c r="H66" s="228"/>
      <c r="I66" s="234"/>
      <c r="J66" s="226"/>
    </row>
    <row r="67" spans="1:10" ht="26.45" customHeight="1" thickBot="1" x14ac:dyDescent="0.25">
      <c r="A67" s="226"/>
      <c r="B67" s="306"/>
      <c r="C67" s="370"/>
      <c r="D67" s="371"/>
      <c r="E67" s="371"/>
      <c r="F67" s="371"/>
      <c r="G67" s="371"/>
      <c r="H67" s="372"/>
      <c r="I67" s="226"/>
      <c r="J67" s="226"/>
    </row>
    <row r="68" spans="1:10" x14ac:dyDescent="0.2">
      <c r="A68" s="226"/>
      <c r="B68" s="306"/>
      <c r="C68" s="226"/>
      <c r="D68" s="307"/>
      <c r="E68" s="308"/>
      <c r="F68" s="307"/>
      <c r="G68" s="307"/>
      <c r="H68" s="226"/>
      <c r="I68" s="226"/>
      <c r="J68" s="226"/>
    </row>
    <row r="69" spans="1:10" x14ac:dyDescent="0.2">
      <c r="A69" s="226"/>
      <c r="B69" s="306"/>
      <c r="C69" s="226"/>
      <c r="D69" s="307"/>
      <c r="E69" s="309"/>
      <c r="F69" s="307"/>
      <c r="G69" s="307"/>
      <c r="H69" s="226"/>
      <c r="I69" s="226"/>
      <c r="J69" s="226"/>
    </row>
    <row r="70" spans="1:10" ht="38.450000000000003" customHeight="1" x14ac:dyDescent="0.2">
      <c r="A70" s="226"/>
      <c r="B70" s="306"/>
      <c r="C70" s="226"/>
      <c r="D70" s="307"/>
      <c r="E70" s="353"/>
      <c r="F70" s="354"/>
      <c r="G70" s="307"/>
      <c r="H70" s="226"/>
      <c r="I70" s="226"/>
      <c r="J70" s="226"/>
    </row>
    <row r="71" spans="1:10" x14ac:dyDescent="0.2">
      <c r="A71" s="226"/>
      <c r="B71" s="306"/>
      <c r="C71" s="308"/>
      <c r="D71" s="307"/>
      <c r="E71" s="308"/>
      <c r="F71" s="310"/>
      <c r="G71" s="307"/>
      <c r="H71" s="226"/>
      <c r="I71" s="226"/>
      <c r="J71" s="226"/>
    </row>
    <row r="72" spans="1:10" x14ac:dyDescent="0.2">
      <c r="A72" s="226"/>
      <c r="B72" s="306"/>
      <c r="C72" s="311"/>
      <c r="D72" s="307"/>
      <c r="E72" s="312"/>
      <c r="F72" s="310"/>
      <c r="G72" s="307"/>
      <c r="H72" s="226"/>
      <c r="I72" s="226"/>
      <c r="J72" s="226"/>
    </row>
    <row r="73" spans="1:10" x14ac:dyDescent="0.2">
      <c r="A73" s="226"/>
      <c r="B73" s="306"/>
      <c r="C73" s="226"/>
      <c r="D73" s="307"/>
      <c r="E73" s="308"/>
      <c r="F73" s="310"/>
      <c r="G73" s="307"/>
      <c r="H73" s="226"/>
      <c r="I73" s="226"/>
      <c r="J73" s="226"/>
    </row>
    <row r="74" spans="1:10" x14ac:dyDescent="0.2">
      <c r="A74" s="226"/>
      <c r="B74" s="306"/>
      <c r="C74" s="226"/>
      <c r="D74" s="307"/>
      <c r="E74" s="308"/>
      <c r="F74" s="310"/>
      <c r="G74" s="307"/>
      <c r="H74" s="226"/>
      <c r="I74" s="226"/>
      <c r="J74" s="226"/>
    </row>
    <row r="75" spans="1:10" x14ac:dyDescent="0.2">
      <c r="A75" s="226"/>
      <c r="B75" s="313"/>
      <c r="C75" s="226"/>
      <c r="D75" s="226"/>
      <c r="E75" s="226"/>
      <c r="F75" s="314"/>
      <c r="G75" s="226"/>
      <c r="H75" s="226"/>
      <c r="I75" s="226"/>
      <c r="J75" s="226"/>
    </row>
    <row r="76" spans="1:10" ht="48.95" customHeight="1" x14ac:dyDescent="0.2">
      <c r="A76" s="226"/>
      <c r="B76" s="226"/>
      <c r="C76" s="226"/>
      <c r="D76" s="315"/>
      <c r="E76" s="355"/>
      <c r="F76" s="356"/>
      <c r="G76" s="315"/>
      <c r="H76" s="226"/>
      <c r="I76" s="226"/>
      <c r="J76" s="226"/>
    </row>
    <row r="77" spans="1:10" x14ac:dyDescent="0.2">
      <c r="A77" s="226"/>
      <c r="B77" s="226"/>
      <c r="C77" s="308"/>
      <c r="D77" s="316"/>
      <c r="E77" s="226"/>
      <c r="F77" s="317"/>
      <c r="G77" s="230"/>
      <c r="H77" s="226"/>
      <c r="I77" s="226"/>
      <c r="J77" s="226"/>
    </row>
    <row r="78" spans="1:10" ht="38.450000000000003" customHeight="1" x14ac:dyDescent="0.2">
      <c r="A78" s="226"/>
      <c r="B78" s="355"/>
      <c r="C78" s="378"/>
      <c r="D78" s="318"/>
      <c r="E78" s="319"/>
      <c r="F78" s="319"/>
      <c r="G78" s="318"/>
      <c r="H78" s="319"/>
      <c r="I78" s="319"/>
      <c r="J78" s="226"/>
    </row>
    <row r="79" spans="1:10" x14ac:dyDescent="0.2">
      <c r="A79" s="226"/>
      <c r="B79" s="308"/>
      <c r="C79" s="318"/>
      <c r="D79" s="317"/>
      <c r="E79" s="318"/>
      <c r="F79" s="318"/>
      <c r="G79" s="318"/>
      <c r="H79" s="320"/>
      <c r="I79" s="320"/>
      <c r="J79" s="226"/>
    </row>
    <row r="80" spans="1:10" ht="93" customHeight="1" x14ac:dyDescent="0.2">
      <c r="A80" s="226"/>
      <c r="B80" s="357"/>
      <c r="C80" s="358"/>
      <c r="D80" s="321"/>
      <c r="E80" s="376"/>
      <c r="F80" s="377"/>
      <c r="G80" s="318"/>
      <c r="H80" s="322"/>
      <c r="I80" s="322"/>
      <c r="J80" s="226"/>
    </row>
    <row r="81" spans="1:10" x14ac:dyDescent="0.2">
      <c r="A81" s="226"/>
      <c r="B81" s="226"/>
      <c r="C81" s="316"/>
      <c r="D81" s="323"/>
      <c r="E81" s="308"/>
      <c r="F81" s="226"/>
      <c r="G81" s="324"/>
      <c r="H81" s="317"/>
      <c r="I81" s="226"/>
      <c r="J81" s="226"/>
    </row>
    <row r="82" spans="1:10" ht="48.95" customHeight="1" x14ac:dyDescent="0.2">
      <c r="A82" s="226"/>
      <c r="B82" s="226"/>
      <c r="C82" s="316"/>
      <c r="D82" s="323"/>
      <c r="E82" s="355"/>
      <c r="F82" s="356"/>
      <c r="G82" s="318"/>
      <c r="H82" s="353"/>
      <c r="I82" s="354"/>
      <c r="J82" s="226"/>
    </row>
    <row r="83" spans="1:10" x14ac:dyDescent="0.2">
      <c r="A83" s="226"/>
      <c r="B83" s="226"/>
      <c r="C83" s="316"/>
      <c r="D83" s="323"/>
      <c r="E83" s="309"/>
      <c r="F83" s="226"/>
      <c r="G83" s="324"/>
      <c r="H83" s="230"/>
      <c r="I83" s="306"/>
      <c r="J83" s="226"/>
    </row>
    <row r="84" spans="1:10" ht="40.5" customHeight="1" x14ac:dyDescent="0.2">
      <c r="A84" s="226"/>
      <c r="B84" s="325"/>
      <c r="C84" s="325"/>
      <c r="D84" s="319"/>
      <c r="E84" s="326"/>
      <c r="F84" s="327"/>
      <c r="G84" s="319"/>
      <c r="H84" s="353"/>
      <c r="I84" s="354"/>
      <c r="J84" s="226"/>
    </row>
    <row r="85" spans="1:10" ht="15" x14ac:dyDescent="0.25">
      <c r="A85" s="305"/>
      <c r="B85" s="226"/>
      <c r="C85" s="230"/>
      <c r="D85" s="230"/>
      <c r="E85" s="230"/>
      <c r="F85" s="308"/>
      <c r="G85" s="230"/>
      <c r="H85" s="230"/>
      <c r="I85" s="226"/>
      <c r="J85" s="226"/>
    </row>
    <row r="86" spans="1:10" ht="15" thickBot="1" x14ac:dyDescent="0.25">
      <c r="A86" s="226"/>
      <c r="B86" s="226"/>
      <c r="C86" s="226"/>
      <c r="D86" s="226"/>
      <c r="E86" s="226"/>
      <c r="F86" s="226"/>
      <c r="G86" s="226"/>
      <c r="H86" s="226"/>
      <c r="I86" s="226"/>
      <c r="J86" s="226"/>
    </row>
    <row r="87" spans="1:10" ht="30" customHeight="1" thickBot="1" x14ac:dyDescent="0.25">
      <c r="A87" s="226"/>
      <c r="B87" s="226"/>
      <c r="C87" s="370"/>
      <c r="D87" s="371"/>
      <c r="E87" s="371"/>
      <c r="F87" s="371"/>
      <c r="G87" s="371"/>
      <c r="H87" s="372"/>
      <c r="I87" s="226"/>
      <c r="J87" s="226"/>
    </row>
    <row r="88" spans="1:10" x14ac:dyDescent="0.2">
      <c r="A88" s="226"/>
      <c r="B88" s="226"/>
      <c r="C88" s="226"/>
      <c r="D88" s="307"/>
      <c r="E88" s="308"/>
      <c r="F88" s="307"/>
      <c r="G88" s="226"/>
      <c r="H88" s="226"/>
      <c r="I88" s="226"/>
      <c r="J88" s="226"/>
    </row>
    <row r="89" spans="1:10" x14ac:dyDescent="0.2">
      <c r="A89" s="226"/>
      <c r="B89" s="226"/>
      <c r="C89" s="226"/>
      <c r="D89" s="307"/>
      <c r="E89" s="309"/>
      <c r="F89" s="307"/>
      <c r="G89" s="226"/>
      <c r="H89" s="226"/>
      <c r="I89" s="226"/>
      <c r="J89" s="226"/>
    </row>
    <row r="90" spans="1:10" ht="41.1" customHeight="1" x14ac:dyDescent="0.2">
      <c r="A90" s="226"/>
      <c r="B90" s="226"/>
      <c r="C90" s="226"/>
      <c r="D90" s="307"/>
      <c r="E90" s="353"/>
      <c r="F90" s="354"/>
      <c r="G90" s="226"/>
      <c r="H90" s="226"/>
      <c r="I90" s="226"/>
      <c r="J90" s="226"/>
    </row>
    <row r="91" spans="1:10" x14ac:dyDescent="0.2">
      <c r="A91" s="226"/>
      <c r="B91" s="226"/>
      <c r="C91" s="308"/>
      <c r="D91" s="307"/>
      <c r="E91" s="308"/>
      <c r="F91" s="307"/>
      <c r="G91" s="318"/>
      <c r="H91" s="318"/>
      <c r="I91" s="226"/>
      <c r="J91" s="226"/>
    </row>
    <row r="92" spans="1:10" x14ac:dyDescent="0.2">
      <c r="A92" s="226"/>
      <c r="B92" s="226"/>
      <c r="C92" s="318"/>
      <c r="D92" s="307"/>
      <c r="E92" s="312"/>
      <c r="F92" s="307"/>
      <c r="G92" s="226"/>
      <c r="H92" s="226"/>
      <c r="I92" s="226"/>
      <c r="J92" s="226"/>
    </row>
    <row r="93" spans="1:10" x14ac:dyDescent="0.2">
      <c r="A93" s="226"/>
      <c r="B93" s="318"/>
      <c r="C93" s="226"/>
      <c r="D93" s="307"/>
      <c r="E93" s="308"/>
      <c r="F93" s="307"/>
      <c r="G93" s="226"/>
      <c r="H93" s="226"/>
      <c r="I93" s="226"/>
      <c r="J93" s="226"/>
    </row>
    <row r="94" spans="1:10" x14ac:dyDescent="0.2">
      <c r="A94" s="226"/>
      <c r="B94" s="226"/>
      <c r="C94" s="226"/>
      <c r="D94" s="307"/>
      <c r="E94" s="308"/>
      <c r="F94" s="307"/>
      <c r="G94" s="226"/>
      <c r="H94" s="226"/>
      <c r="I94" s="226"/>
      <c r="J94" s="226"/>
    </row>
    <row r="95" spans="1:10" ht="65.099999999999994" customHeight="1" x14ac:dyDescent="0.2">
      <c r="A95" s="226"/>
      <c r="B95" s="226"/>
      <c r="C95" s="226"/>
      <c r="D95" s="226"/>
      <c r="E95" s="355"/>
      <c r="F95" s="356"/>
      <c r="G95" s="226"/>
      <c r="H95" s="226"/>
      <c r="I95" s="226"/>
      <c r="J95" s="226"/>
    </row>
    <row r="96" spans="1:10" x14ac:dyDescent="0.2">
      <c r="A96" s="226"/>
      <c r="B96" s="226"/>
      <c r="C96" s="308"/>
      <c r="D96" s="316"/>
      <c r="E96" s="226"/>
      <c r="F96" s="308"/>
      <c r="G96" s="226"/>
      <c r="H96" s="226"/>
      <c r="I96" s="226"/>
      <c r="J96" s="226"/>
    </row>
    <row r="97" spans="1:10" ht="30.95" customHeight="1" x14ac:dyDescent="0.2">
      <c r="A97" s="226"/>
      <c r="B97" s="226"/>
      <c r="C97" s="359"/>
      <c r="D97" s="360"/>
      <c r="E97" s="226"/>
      <c r="F97" s="226"/>
      <c r="G97" s="363"/>
      <c r="H97" s="364"/>
      <c r="I97" s="226"/>
      <c r="J97" s="226"/>
    </row>
    <row r="98" spans="1:10" ht="32.450000000000003" customHeight="1" x14ac:dyDescent="0.2">
      <c r="A98" s="226"/>
      <c r="B98" s="226"/>
      <c r="C98" s="361"/>
      <c r="D98" s="362"/>
      <c r="E98" s="317"/>
      <c r="F98" s="226"/>
      <c r="G98" s="365"/>
      <c r="H98" s="366"/>
      <c r="I98" s="226"/>
      <c r="J98" s="226"/>
    </row>
    <row r="99" spans="1:10" x14ac:dyDescent="0.2">
      <c r="A99" s="226"/>
      <c r="B99" s="226"/>
      <c r="C99" s="308"/>
      <c r="D99" s="306"/>
      <c r="E99" s="226"/>
      <c r="F99" s="226"/>
      <c r="G99" s="308"/>
      <c r="H99" s="226"/>
      <c r="I99" s="226"/>
      <c r="J99" s="226"/>
    </row>
    <row r="100" spans="1:10" x14ac:dyDescent="0.2">
      <c r="A100" s="226"/>
      <c r="B100" s="226"/>
      <c r="C100" s="306"/>
      <c r="D100" s="306"/>
      <c r="E100" s="226"/>
      <c r="F100" s="226"/>
      <c r="G100" s="226"/>
      <c r="H100" s="226"/>
      <c r="I100" s="226"/>
      <c r="J100" s="226"/>
    </row>
    <row r="101" spans="1:10" x14ac:dyDescent="0.2">
      <c r="A101" s="226"/>
      <c r="B101" s="226"/>
      <c r="C101" s="319"/>
      <c r="D101" s="319"/>
      <c r="E101" s="226"/>
      <c r="F101" s="226"/>
      <c r="G101" s="363"/>
      <c r="H101" s="364"/>
      <c r="I101" s="226"/>
      <c r="J101" s="226"/>
    </row>
    <row r="102" spans="1:10" ht="30.6" customHeight="1" x14ac:dyDescent="0.2">
      <c r="A102" s="226"/>
      <c r="B102" s="226"/>
      <c r="C102" s="319"/>
      <c r="D102" s="319"/>
      <c r="E102" s="226"/>
      <c r="F102" s="226"/>
      <c r="G102" s="365"/>
      <c r="H102" s="366"/>
      <c r="I102" s="226"/>
      <c r="J102" s="226"/>
    </row>
    <row r="103" spans="1:10" x14ac:dyDescent="0.2">
      <c r="A103" s="226"/>
      <c r="B103" s="226"/>
      <c r="C103" s="308"/>
      <c r="D103" s="306"/>
      <c r="E103" s="226"/>
      <c r="F103" s="226"/>
      <c r="G103" s="230"/>
      <c r="H103" s="306"/>
      <c r="I103" s="226"/>
      <c r="J103" s="226"/>
    </row>
    <row r="104" spans="1:10" ht="35.450000000000003" customHeight="1" x14ac:dyDescent="0.2">
      <c r="A104" s="226"/>
      <c r="B104" s="226"/>
      <c r="C104" s="325"/>
      <c r="D104" s="325"/>
      <c r="E104" s="226"/>
      <c r="F104" s="226"/>
      <c r="G104" s="353"/>
      <c r="H104" s="354"/>
      <c r="I104" s="318"/>
      <c r="J104" s="226"/>
    </row>
    <row r="105" spans="1:10" ht="20.25" x14ac:dyDescent="0.3">
      <c r="A105" s="227"/>
      <c r="B105" s="227"/>
      <c r="C105" s="227"/>
      <c r="D105" s="227"/>
      <c r="E105" s="227"/>
      <c r="F105" s="227"/>
      <c r="G105" s="227"/>
      <c r="H105" s="228"/>
      <c r="I105" s="234"/>
      <c r="J105" s="226"/>
    </row>
  </sheetData>
  <sheetProtection selectLockedCells="1"/>
  <mergeCells count="19">
    <mergeCell ref="E76:F76"/>
    <mergeCell ref="C87:H87"/>
    <mergeCell ref="E90:F90"/>
    <mergeCell ref="E80:F80"/>
    <mergeCell ref="H82:I82"/>
    <mergeCell ref="H84:I84"/>
    <mergeCell ref="B78:C78"/>
    <mergeCell ref="E82:F82"/>
    <mergeCell ref="A1:M1"/>
    <mergeCell ref="C67:H67"/>
    <mergeCell ref="A16:C16"/>
    <mergeCell ref="A33:C33"/>
    <mergeCell ref="E70:F70"/>
    <mergeCell ref="G104:H104"/>
    <mergeCell ref="E95:F95"/>
    <mergeCell ref="B80:C80"/>
    <mergeCell ref="C97:D98"/>
    <mergeCell ref="G97:H98"/>
    <mergeCell ref="G101:H102"/>
  </mergeCells>
  <pageMargins left="0.70866141732283472" right="0.70866141732283472" top="0.74803149606299213" bottom="0.74803149606299213" header="0.31496062992125984" footer="0.31496062992125984"/>
  <pageSetup paperSize="8" scale="57" fitToWidth="0" orientation="portrait" r:id="rId1"/>
  <headerFooter>
    <oddFooter>&amp;LbioMérieux Confidential Information&amp;CKlenTaq_Contrôle Activité spécifique.R00&amp;RPage &amp;P/&amp;N</oddFooter>
  </headerFooter>
  <rowBreaks count="1" manualBreakCount="1">
    <brk id="8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puteEngine">
    <pageSetUpPr fitToPage="1"/>
  </sheetPr>
  <dimension ref="A1:EO89"/>
  <sheetViews>
    <sheetView view="pageLayout" topLeftCell="A58" zoomScaleNormal="50" workbookViewId="0">
      <selection activeCell="S76" sqref="S75:S76"/>
    </sheetView>
  </sheetViews>
  <sheetFormatPr baseColWidth="10" defaultColWidth="7.140625" defaultRowHeight="11.25" x14ac:dyDescent="0.2"/>
  <cols>
    <col min="1" max="1" width="19.85546875" style="41" customWidth="1"/>
    <col min="2" max="2" width="7.85546875" style="41" customWidth="1"/>
    <col min="3" max="3" width="13.85546875" style="41" customWidth="1"/>
    <col min="4" max="4" width="11.85546875" style="41" customWidth="1"/>
    <col min="5" max="5" width="8" style="41" customWidth="1"/>
    <col min="6" max="6" width="8.85546875" style="41" customWidth="1"/>
    <col min="7" max="7" width="9.85546875" style="41" customWidth="1"/>
    <col min="8" max="8" width="8.85546875" style="41" customWidth="1"/>
    <col min="9" max="9" width="9.42578125" style="41" customWidth="1"/>
    <col min="10" max="12" width="8.42578125" style="41" customWidth="1"/>
    <col min="13" max="13" width="10" style="41" bestFit="1" customWidth="1"/>
    <col min="14" max="14" width="8.140625" style="41" bestFit="1" customWidth="1"/>
    <col min="15" max="15" width="10.85546875" style="41" customWidth="1"/>
    <col min="16" max="16" width="12.85546875" style="41" customWidth="1"/>
    <col min="17" max="17" width="9" style="41" bestFit="1" customWidth="1"/>
    <col min="18" max="18" width="11" style="41" bestFit="1" customWidth="1"/>
    <col min="19" max="19" width="14" style="41" customWidth="1"/>
    <col min="20" max="20" width="9.85546875" style="41" customWidth="1"/>
    <col min="21" max="21" width="9.5703125" style="41" customWidth="1"/>
    <col min="22" max="22" width="11" style="41" customWidth="1"/>
    <col min="23" max="23" width="12.42578125" style="41" customWidth="1"/>
    <col min="24" max="25" width="10.140625" style="41" customWidth="1"/>
    <col min="26" max="26" width="9.85546875" style="41" customWidth="1"/>
    <col min="27" max="27" width="9.5703125" style="41" customWidth="1"/>
    <col min="28" max="28" width="18.140625" style="41" customWidth="1"/>
    <col min="29" max="29" width="14.140625" style="41" customWidth="1"/>
    <col min="30" max="30" width="15.85546875" style="41" bestFit="1" customWidth="1"/>
    <col min="31" max="31" width="15" style="41" customWidth="1"/>
    <col min="32" max="32" width="9.42578125" style="41" bestFit="1" customWidth="1"/>
    <col min="33" max="33" width="9" style="41" bestFit="1" customWidth="1"/>
    <col min="34" max="34" width="9.42578125" style="41" customWidth="1"/>
    <col min="35" max="35" width="10.140625" style="41" customWidth="1"/>
    <col min="36" max="38" width="9.85546875" style="41" customWidth="1"/>
    <col min="39" max="43" width="12.85546875" style="41" customWidth="1"/>
    <col min="44" max="44" width="11.5703125" style="41" customWidth="1"/>
    <col min="45" max="47" width="7.85546875" style="41" customWidth="1"/>
    <col min="48" max="48" width="8.140625" style="41" customWidth="1"/>
    <col min="49" max="49" width="7.85546875" style="41" customWidth="1"/>
    <col min="50" max="50" width="8.140625" style="41" customWidth="1"/>
    <col min="51" max="54" width="8.140625" style="41" bestFit="1" customWidth="1"/>
    <col min="55" max="55" width="8.140625" style="41" customWidth="1"/>
    <col min="56" max="56" width="8.42578125" style="41" bestFit="1" customWidth="1"/>
    <col min="57" max="58" width="8.140625" style="41" bestFit="1" customWidth="1"/>
    <col min="59" max="61" width="8.140625" style="41" hidden="1" customWidth="1"/>
    <col min="62" max="62" width="8.140625" style="41" customWidth="1"/>
    <col min="63" max="63" width="8.140625" style="41" bestFit="1" customWidth="1"/>
    <col min="64" max="64" width="8.42578125" style="41" bestFit="1" customWidth="1"/>
    <col min="65" max="65" width="8.140625" style="41" bestFit="1" customWidth="1"/>
    <col min="66" max="71" width="8.140625" style="41" customWidth="1"/>
    <col min="72" max="72" width="8.42578125" style="41" customWidth="1"/>
    <col min="73" max="74" width="8.140625" style="41" customWidth="1"/>
    <col min="75" max="79" width="8.140625" style="41" bestFit="1" customWidth="1"/>
    <col min="80" max="80" width="8.42578125" style="41" bestFit="1" customWidth="1"/>
    <col min="81" max="81" width="8.140625" style="41" customWidth="1"/>
    <col min="82" max="87" width="8.140625" style="41" bestFit="1" customWidth="1"/>
    <col min="88" max="88" width="8.42578125" style="41" bestFit="1" customWidth="1"/>
    <col min="89" max="95" width="8.140625" style="41" bestFit="1" customWidth="1"/>
    <col min="96" max="96" width="8.42578125" style="41" bestFit="1" customWidth="1"/>
    <col min="97" max="103" width="8.140625" style="41" bestFit="1" customWidth="1"/>
    <col min="104" max="104" width="8.42578125" style="41" bestFit="1" customWidth="1"/>
    <col min="105" max="111" width="8.140625" style="41" bestFit="1" customWidth="1"/>
    <col min="112" max="112" width="8.42578125" style="41" bestFit="1" customWidth="1"/>
    <col min="113" max="119" width="8.140625" style="41" bestFit="1" customWidth="1"/>
    <col min="120" max="120" width="8.42578125" style="41" bestFit="1" customWidth="1"/>
    <col min="121" max="127" width="8.140625" style="41" bestFit="1" customWidth="1"/>
    <col min="128" max="128" width="8.42578125" style="41" bestFit="1" customWidth="1"/>
    <col min="129" max="129" width="8.140625" style="41" bestFit="1" customWidth="1"/>
    <col min="130" max="145" width="9" style="41" bestFit="1" customWidth="1"/>
    <col min="146" max="16384" width="7.140625" style="41"/>
  </cols>
  <sheetData>
    <row r="1" spans="1:145" ht="27.6" customHeight="1" thickBot="1" x14ac:dyDescent="0.25">
      <c r="A1" s="424"/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6"/>
    </row>
    <row r="2" spans="1:145" ht="12" thickBot="1" x14ac:dyDescent="0.25"/>
    <row r="3" spans="1:145" ht="18.95" customHeight="1" x14ac:dyDescent="0.2">
      <c r="A3" s="427" t="s">
        <v>121</v>
      </c>
      <c r="B3" s="428"/>
      <c r="C3" s="428"/>
      <c r="D3" s="428"/>
      <c r="E3" s="429"/>
      <c r="F3" s="429"/>
      <c r="G3" s="430"/>
      <c r="H3" s="42"/>
      <c r="R3" s="427" t="s">
        <v>135</v>
      </c>
      <c r="S3" s="428"/>
      <c r="T3" s="428"/>
      <c r="U3" s="428"/>
      <c r="V3" s="428"/>
      <c r="W3" s="441"/>
      <c r="X3" s="442"/>
      <c r="Y3" s="442"/>
      <c r="Z3" s="443"/>
    </row>
    <row r="4" spans="1:145" ht="18.95" customHeight="1" thickBot="1" x14ac:dyDescent="0.25">
      <c r="A4" s="402" t="s">
        <v>122</v>
      </c>
      <c r="B4" s="403"/>
      <c r="C4" s="403"/>
      <c r="D4" s="404"/>
      <c r="E4" s="421"/>
      <c r="F4" s="422"/>
      <c r="G4" s="423"/>
      <c r="H4" s="42"/>
      <c r="R4" s="379" t="s">
        <v>123</v>
      </c>
      <c r="S4" s="380"/>
      <c r="T4" s="380"/>
      <c r="U4" s="380"/>
      <c r="V4" s="380"/>
      <c r="W4" s="421"/>
      <c r="X4" s="422"/>
      <c r="Y4" s="422"/>
      <c r="Z4" s="423"/>
    </row>
    <row r="5" spans="1:145" ht="18.95" customHeight="1" thickBot="1" x14ac:dyDescent="0.25">
      <c r="A5" s="402" t="s">
        <v>127</v>
      </c>
      <c r="B5" s="403"/>
      <c r="C5" s="403"/>
      <c r="D5" s="403"/>
      <c r="E5" s="421"/>
      <c r="F5" s="422"/>
      <c r="G5" s="423"/>
      <c r="H5" s="43"/>
      <c r="R5" s="379" t="s">
        <v>141</v>
      </c>
      <c r="S5" s="380"/>
      <c r="T5" s="380"/>
      <c r="U5" s="380"/>
      <c r="V5" s="380"/>
      <c r="W5" s="385"/>
      <c r="X5" s="386"/>
      <c r="Y5" s="386"/>
      <c r="Z5" s="387"/>
    </row>
    <row r="6" spans="1:145" ht="18.95" customHeight="1" thickBot="1" x14ac:dyDescent="0.25">
      <c r="A6" s="379" t="s">
        <v>128</v>
      </c>
      <c r="B6" s="380"/>
      <c r="C6" s="380"/>
      <c r="D6" s="380"/>
      <c r="E6" s="385"/>
      <c r="F6" s="386"/>
      <c r="G6" s="387"/>
      <c r="R6" s="379" t="s">
        <v>142</v>
      </c>
      <c r="S6" s="380"/>
      <c r="T6" s="380"/>
      <c r="U6" s="380"/>
      <c r="V6" s="380"/>
      <c r="W6" s="385"/>
      <c r="X6" s="386"/>
      <c r="Y6" s="386"/>
      <c r="Z6" s="387"/>
    </row>
    <row r="8" spans="1:145" ht="12.75" x14ac:dyDescent="0.2">
      <c r="A8" s="43"/>
      <c r="B8" s="43"/>
      <c r="C8" s="43"/>
      <c r="D8" s="44"/>
      <c r="E8" s="43"/>
      <c r="F8" s="43"/>
      <c r="G8" s="43"/>
      <c r="H8" s="43"/>
      <c r="I8" s="43"/>
      <c r="J8" s="44"/>
      <c r="K8" s="43"/>
      <c r="L8" s="43"/>
      <c r="M8" s="43"/>
      <c r="N8" s="43"/>
      <c r="O8" s="43"/>
      <c r="P8" s="44"/>
      <c r="Q8" s="43"/>
      <c r="R8" s="43"/>
      <c r="S8" s="43"/>
      <c r="T8" s="43"/>
      <c r="U8" s="43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3"/>
      <c r="BE8" s="43"/>
      <c r="BF8" s="43"/>
      <c r="BG8" s="43"/>
      <c r="BH8" s="43"/>
      <c r="BI8" s="43"/>
      <c r="BJ8" s="43"/>
      <c r="BK8" s="43"/>
      <c r="BL8" s="43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4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</row>
    <row r="9" spans="1:145" ht="12.75" x14ac:dyDescent="0.2">
      <c r="A9" s="45" t="s">
        <v>87</v>
      </c>
      <c r="B9" s="46" t="s">
        <v>88</v>
      </c>
      <c r="C9" s="46" t="s">
        <v>88</v>
      </c>
      <c r="D9" s="46" t="s">
        <v>88</v>
      </c>
      <c r="E9" s="46" t="s">
        <v>88</v>
      </c>
      <c r="F9" s="46" t="s">
        <v>88</v>
      </c>
      <c r="G9" s="46" t="s">
        <v>88</v>
      </c>
      <c r="H9" s="46" t="s">
        <v>88</v>
      </c>
      <c r="I9" s="46" t="s">
        <v>88</v>
      </c>
      <c r="J9" s="46" t="s">
        <v>88</v>
      </c>
      <c r="K9" s="46" t="s">
        <v>89</v>
      </c>
      <c r="L9" s="47" t="s">
        <v>89</v>
      </c>
      <c r="M9" s="47" t="s">
        <v>89</v>
      </c>
      <c r="N9" s="47" t="s">
        <v>89</v>
      </c>
      <c r="O9" s="47" t="s">
        <v>89</v>
      </c>
      <c r="P9" s="47" t="s">
        <v>89</v>
      </c>
      <c r="Q9" s="47" t="s">
        <v>89</v>
      </c>
      <c r="R9" s="47" t="s">
        <v>89</v>
      </c>
      <c r="S9" s="47" t="s">
        <v>89</v>
      </c>
      <c r="T9" s="46" t="s">
        <v>90</v>
      </c>
      <c r="U9" s="47" t="s">
        <v>90</v>
      </c>
      <c r="V9" s="47" t="s">
        <v>90</v>
      </c>
      <c r="W9" s="47" t="s">
        <v>90</v>
      </c>
      <c r="X9" s="47" t="s">
        <v>90</v>
      </c>
      <c r="Y9" s="47" t="s">
        <v>90</v>
      </c>
      <c r="Z9" s="47" t="s">
        <v>90</v>
      </c>
      <c r="AA9" s="47" t="s">
        <v>90</v>
      </c>
      <c r="AB9" s="47" t="s">
        <v>90</v>
      </c>
      <c r="AC9" s="47" t="s">
        <v>85</v>
      </c>
      <c r="AD9" s="47" t="s">
        <v>85</v>
      </c>
      <c r="AE9" s="47" t="s">
        <v>85</v>
      </c>
      <c r="AF9" s="47" t="s">
        <v>85</v>
      </c>
      <c r="AG9" s="47" t="s">
        <v>85</v>
      </c>
      <c r="AH9" s="47" t="s">
        <v>85</v>
      </c>
      <c r="AI9" s="47" t="s">
        <v>85</v>
      </c>
      <c r="AJ9" s="47" t="s">
        <v>85</v>
      </c>
      <c r="AK9" s="47" t="s">
        <v>85</v>
      </c>
      <c r="AL9" s="47" t="s">
        <v>85</v>
      </c>
      <c r="AM9" s="47" t="s">
        <v>85</v>
      </c>
      <c r="AN9" s="47" t="s">
        <v>85</v>
      </c>
      <c r="AO9" s="47" t="s">
        <v>85</v>
      </c>
      <c r="AP9" s="47" t="s">
        <v>85</v>
      </c>
      <c r="AQ9" s="47" t="s">
        <v>85</v>
      </c>
      <c r="AR9" s="47" t="s">
        <v>85</v>
      </c>
      <c r="AS9" s="47" t="s">
        <v>85</v>
      </c>
      <c r="AT9" s="47" t="s">
        <v>85</v>
      </c>
      <c r="AU9" s="47" t="s">
        <v>85</v>
      </c>
      <c r="AV9" s="47" t="s">
        <v>85</v>
      </c>
      <c r="AW9" s="47" t="s">
        <v>85</v>
      </c>
      <c r="AX9" s="47" t="s">
        <v>85</v>
      </c>
      <c r="AY9" s="47" t="s">
        <v>85</v>
      </c>
      <c r="AZ9" s="47" t="s">
        <v>85</v>
      </c>
      <c r="BA9" s="47" t="s">
        <v>85</v>
      </c>
      <c r="BB9" s="47" t="s">
        <v>85</v>
      </c>
      <c r="BC9" s="47" t="s">
        <v>85</v>
      </c>
      <c r="BD9" s="43"/>
      <c r="BE9" s="43"/>
      <c r="BF9" s="43"/>
      <c r="BG9" s="43"/>
      <c r="BH9" s="43"/>
      <c r="BI9" s="43"/>
      <c r="BJ9" s="43"/>
      <c r="BK9" s="43"/>
      <c r="BL9" s="43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4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</row>
    <row r="10" spans="1:145" ht="13.5" thickBot="1" x14ac:dyDescent="0.25">
      <c r="A10" s="48" t="s">
        <v>2</v>
      </c>
      <c r="B10" s="49"/>
      <c r="C10" s="49"/>
      <c r="D10" s="50"/>
      <c r="E10" s="49"/>
      <c r="F10" s="49"/>
      <c r="G10" s="49"/>
      <c r="H10" s="49"/>
      <c r="I10" s="49"/>
      <c r="J10" s="50"/>
      <c r="K10" s="49"/>
      <c r="L10" s="49"/>
      <c r="M10" s="49"/>
      <c r="N10" s="49"/>
      <c r="O10" s="49"/>
      <c r="P10" s="50"/>
      <c r="Q10" s="49"/>
      <c r="R10" s="49"/>
      <c r="S10" s="49"/>
      <c r="T10" s="49"/>
      <c r="U10" s="49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44"/>
      <c r="BU10" s="44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4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</row>
    <row r="11" spans="1:145" x14ac:dyDescent="0.2">
      <c r="A11" s="51" t="s">
        <v>95</v>
      </c>
      <c r="B11" s="328" t="e">
        <f>SLOPE(#REF!,#REF!)</f>
        <v>#REF!</v>
      </c>
      <c r="C11" s="328" t="e">
        <f>SLOPE(#REF!,#REF!)</f>
        <v>#REF!</v>
      </c>
      <c r="D11" s="328" t="e">
        <f>SLOPE(#REF!,#REF!)</f>
        <v>#REF!</v>
      </c>
      <c r="E11" s="328" t="e">
        <f>SLOPE(#REF!,#REF!)</f>
        <v>#REF!</v>
      </c>
      <c r="F11" s="328" t="e">
        <f>SLOPE(#REF!,#REF!)</f>
        <v>#REF!</v>
      </c>
      <c r="G11" s="328" t="e">
        <f>SLOPE(#REF!,#REF!)</f>
        <v>#REF!</v>
      </c>
      <c r="H11" s="328" t="e">
        <f>SLOPE(#REF!,#REF!)</f>
        <v>#REF!</v>
      </c>
      <c r="I11" s="328" t="e">
        <f>SLOPE(#REF!,#REF!)</f>
        <v>#REF!</v>
      </c>
      <c r="J11" s="328" t="e">
        <f>SLOPE(#REF!,#REF!)</f>
        <v>#REF!</v>
      </c>
      <c r="K11" s="328" t="e">
        <f>SLOPE(#REF!,#REF!)</f>
        <v>#REF!</v>
      </c>
      <c r="L11" s="328" t="e">
        <f>SLOPE(#REF!,#REF!)</f>
        <v>#REF!</v>
      </c>
      <c r="M11" s="328" t="e">
        <f>SLOPE(#REF!,#REF!)</f>
        <v>#REF!</v>
      </c>
      <c r="N11" s="328" t="e">
        <f>SLOPE(#REF!,#REF!)</f>
        <v>#REF!</v>
      </c>
      <c r="O11" s="328" t="e">
        <f>SLOPE(#REF!,#REF!)</f>
        <v>#REF!</v>
      </c>
      <c r="P11" s="328" t="e">
        <f>SLOPE(#REF!,#REF!)</f>
        <v>#REF!</v>
      </c>
      <c r="Q11" s="328" t="e">
        <f>SLOPE(#REF!,#REF!)</f>
        <v>#REF!</v>
      </c>
      <c r="R11" s="328" t="e">
        <f>SLOPE(#REF!,#REF!)</f>
        <v>#REF!</v>
      </c>
      <c r="S11" s="328" t="e">
        <f>SLOPE(#REF!,#REF!)</f>
        <v>#REF!</v>
      </c>
      <c r="T11" s="328" t="e">
        <f>SLOPE(#REF!,#REF!)</f>
        <v>#REF!</v>
      </c>
      <c r="U11" s="328" t="e">
        <f>SLOPE(#REF!,#REF!)</f>
        <v>#REF!</v>
      </c>
      <c r="V11" s="328" t="e">
        <f>SLOPE(#REF!,#REF!)</f>
        <v>#REF!</v>
      </c>
      <c r="W11" s="328" t="e">
        <f>SLOPE(#REF!,#REF!)</f>
        <v>#REF!</v>
      </c>
      <c r="X11" s="328" t="e">
        <f>SLOPE(#REF!,#REF!)</f>
        <v>#REF!</v>
      </c>
      <c r="Y11" s="328" t="e">
        <f>SLOPE(#REF!,#REF!)</f>
        <v>#REF!</v>
      </c>
      <c r="Z11" s="328" t="e">
        <f>SLOPE(#REF!,#REF!)</f>
        <v>#REF!</v>
      </c>
      <c r="AA11" s="328" t="e">
        <f>SLOPE(#REF!,#REF!)</f>
        <v>#REF!</v>
      </c>
      <c r="AB11" s="328" t="e">
        <f>SLOPE(#REF!,#REF!)</f>
        <v>#REF!</v>
      </c>
      <c r="AC11" s="328" t="e">
        <f>SLOPE(#REF!,#REF!)</f>
        <v>#REF!</v>
      </c>
      <c r="AD11" s="328" t="e">
        <f>SLOPE(#REF!,#REF!)</f>
        <v>#REF!</v>
      </c>
      <c r="AE11" s="328" t="e">
        <f>SLOPE(#REF!,#REF!)</f>
        <v>#REF!</v>
      </c>
      <c r="AF11" s="328" t="e">
        <f>SLOPE(#REF!,#REF!)</f>
        <v>#REF!</v>
      </c>
      <c r="AG11" s="328" t="e">
        <f>SLOPE(#REF!,#REF!)</f>
        <v>#REF!</v>
      </c>
      <c r="AH11" s="328" t="e">
        <f>SLOPE(#REF!,#REF!)</f>
        <v>#REF!</v>
      </c>
      <c r="AI11" s="328" t="e">
        <f>SLOPE(#REF!,#REF!)</f>
        <v>#REF!</v>
      </c>
      <c r="AJ11" s="328" t="e">
        <f>SLOPE(#REF!,#REF!)</f>
        <v>#REF!</v>
      </c>
      <c r="AK11" s="328" t="e">
        <f>SLOPE(#REF!,#REF!)</f>
        <v>#REF!</v>
      </c>
      <c r="AL11" s="328" t="e">
        <f>SLOPE(#REF!,#REF!)</f>
        <v>#REF!</v>
      </c>
      <c r="AM11" s="328" t="e">
        <f>SLOPE(#REF!,#REF!)</f>
        <v>#REF!</v>
      </c>
      <c r="AN11" s="328" t="e">
        <f>SLOPE(#REF!,#REF!)</f>
        <v>#REF!</v>
      </c>
      <c r="AO11" s="328" t="e">
        <f>SLOPE(#REF!,#REF!)</f>
        <v>#REF!</v>
      </c>
      <c r="AP11" s="328" t="e">
        <f>SLOPE(#REF!,#REF!)</f>
        <v>#REF!</v>
      </c>
      <c r="AQ11" s="328" t="e">
        <f>SLOPE(#REF!,#REF!)</f>
        <v>#REF!</v>
      </c>
      <c r="AR11" s="328" t="e">
        <f>SLOPE(#REF!,#REF!)</f>
        <v>#REF!</v>
      </c>
      <c r="AS11" s="328" t="e">
        <f>SLOPE(#REF!,#REF!)</f>
        <v>#REF!</v>
      </c>
      <c r="AT11" s="328" t="e">
        <f>SLOPE(#REF!,#REF!)</f>
        <v>#REF!</v>
      </c>
      <c r="AU11" s="328" t="e">
        <f>SLOPE(#REF!,#REF!)</f>
        <v>#REF!</v>
      </c>
      <c r="AV11" s="328" t="e">
        <f>SLOPE(#REF!,#REF!)</f>
        <v>#REF!</v>
      </c>
      <c r="AW11" s="328" t="e">
        <f>SLOPE(#REF!,#REF!)</f>
        <v>#REF!</v>
      </c>
      <c r="AX11" s="328" t="e">
        <f>SLOPE(#REF!,#REF!)</f>
        <v>#REF!</v>
      </c>
      <c r="AY11" s="328" t="e">
        <f>SLOPE(#REF!,#REF!)</f>
        <v>#REF!</v>
      </c>
      <c r="AZ11" s="328" t="e">
        <f>SLOPE(#REF!,#REF!)</f>
        <v>#REF!</v>
      </c>
      <c r="BA11" s="328" t="e">
        <f>SLOPE(#REF!,#REF!)</f>
        <v>#REF!</v>
      </c>
      <c r="BB11" s="328" t="e">
        <f>SLOPE(#REF!,#REF!)</f>
        <v>#REF!</v>
      </c>
      <c r="BC11" s="328" t="e">
        <f>SLOPE(#REF!,#REF!)</f>
        <v>#REF!</v>
      </c>
      <c r="BD11" s="52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4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</row>
    <row r="12" spans="1:145" x14ac:dyDescent="0.2">
      <c r="A12" s="51" t="s">
        <v>1</v>
      </c>
      <c r="B12" s="55" t="e">
        <f>INTERCEPT(#REF!,#REF!)</f>
        <v>#REF!</v>
      </c>
      <c r="C12" s="55" t="e">
        <f>INTERCEPT(#REF!,#REF!)</f>
        <v>#REF!</v>
      </c>
      <c r="D12" s="55" t="e">
        <f>INTERCEPT(#REF!,#REF!)</f>
        <v>#REF!</v>
      </c>
      <c r="E12" s="55" t="e">
        <f>INTERCEPT(#REF!,#REF!)</f>
        <v>#REF!</v>
      </c>
      <c r="F12" s="55" t="e">
        <f>INTERCEPT(#REF!,#REF!)</f>
        <v>#REF!</v>
      </c>
      <c r="G12" s="55" t="e">
        <f>INTERCEPT(#REF!,#REF!)</f>
        <v>#REF!</v>
      </c>
      <c r="H12" s="55" t="e">
        <f>INTERCEPT(#REF!,#REF!)</f>
        <v>#REF!</v>
      </c>
      <c r="I12" s="55" t="e">
        <f>INTERCEPT(#REF!,#REF!)</f>
        <v>#REF!</v>
      </c>
      <c r="J12" s="55" t="e">
        <f>INTERCEPT(#REF!,#REF!)</f>
        <v>#REF!</v>
      </c>
      <c r="K12" s="55" t="e">
        <f>INTERCEPT(#REF!,#REF!)</f>
        <v>#REF!</v>
      </c>
      <c r="L12" s="55" t="e">
        <f>INTERCEPT(#REF!,#REF!)</f>
        <v>#REF!</v>
      </c>
      <c r="M12" s="55" t="e">
        <f>INTERCEPT(#REF!,#REF!)</f>
        <v>#REF!</v>
      </c>
      <c r="N12" s="55" t="e">
        <f>INTERCEPT(#REF!,#REF!)</f>
        <v>#REF!</v>
      </c>
      <c r="O12" s="55" t="e">
        <f>INTERCEPT(#REF!,#REF!)</f>
        <v>#REF!</v>
      </c>
      <c r="P12" s="55" t="e">
        <f>INTERCEPT(#REF!,#REF!)</f>
        <v>#REF!</v>
      </c>
      <c r="Q12" s="55" t="e">
        <f>INTERCEPT(#REF!,#REF!)</f>
        <v>#REF!</v>
      </c>
      <c r="R12" s="55" t="e">
        <f>INTERCEPT(#REF!,#REF!)</f>
        <v>#REF!</v>
      </c>
      <c r="S12" s="55" t="e">
        <f>INTERCEPT(#REF!,#REF!)</f>
        <v>#REF!</v>
      </c>
      <c r="T12" s="55" t="e">
        <f>INTERCEPT(#REF!,#REF!)</f>
        <v>#REF!</v>
      </c>
      <c r="U12" s="55" t="e">
        <f>INTERCEPT(#REF!,#REF!)</f>
        <v>#REF!</v>
      </c>
      <c r="V12" s="55" t="e">
        <f>INTERCEPT(#REF!,#REF!)</f>
        <v>#REF!</v>
      </c>
      <c r="W12" s="55" t="e">
        <f>INTERCEPT(#REF!,#REF!)</f>
        <v>#REF!</v>
      </c>
      <c r="X12" s="55" t="e">
        <f>INTERCEPT(#REF!,#REF!)</f>
        <v>#REF!</v>
      </c>
      <c r="Y12" s="55" t="e">
        <f>INTERCEPT(#REF!,#REF!)</f>
        <v>#REF!</v>
      </c>
      <c r="Z12" s="55" t="e">
        <f>INTERCEPT(#REF!,#REF!)</f>
        <v>#REF!</v>
      </c>
      <c r="AA12" s="55" t="e">
        <f>INTERCEPT(#REF!,#REF!)</f>
        <v>#REF!</v>
      </c>
      <c r="AB12" s="55" t="e">
        <f>INTERCEPT(#REF!,#REF!)</f>
        <v>#REF!</v>
      </c>
      <c r="AC12" s="55" t="e">
        <f>INTERCEPT(#REF!,#REF!)</f>
        <v>#REF!</v>
      </c>
      <c r="AD12" s="55" t="e">
        <f>INTERCEPT(#REF!,#REF!)</f>
        <v>#REF!</v>
      </c>
      <c r="AE12" s="55" t="e">
        <f>INTERCEPT(#REF!,#REF!)</f>
        <v>#REF!</v>
      </c>
      <c r="AF12" s="55" t="e">
        <f>INTERCEPT(#REF!,#REF!)</f>
        <v>#REF!</v>
      </c>
      <c r="AG12" s="55" t="e">
        <f>INTERCEPT(#REF!,#REF!)</f>
        <v>#REF!</v>
      </c>
      <c r="AH12" s="55" t="e">
        <f>INTERCEPT(#REF!,#REF!)</f>
        <v>#REF!</v>
      </c>
      <c r="AI12" s="55" t="e">
        <f>INTERCEPT(#REF!,#REF!)</f>
        <v>#REF!</v>
      </c>
      <c r="AJ12" s="55" t="e">
        <f>INTERCEPT(#REF!,#REF!)</f>
        <v>#REF!</v>
      </c>
      <c r="AK12" s="55" t="e">
        <f>INTERCEPT(#REF!,#REF!)</f>
        <v>#REF!</v>
      </c>
      <c r="AL12" s="55" t="e">
        <f>INTERCEPT(#REF!,#REF!)</f>
        <v>#REF!</v>
      </c>
      <c r="AM12" s="55" t="e">
        <f>INTERCEPT(#REF!,#REF!)</f>
        <v>#REF!</v>
      </c>
      <c r="AN12" s="55" t="e">
        <f>INTERCEPT(#REF!,#REF!)</f>
        <v>#REF!</v>
      </c>
      <c r="AO12" s="55" t="e">
        <f>INTERCEPT(#REF!,#REF!)</f>
        <v>#REF!</v>
      </c>
      <c r="AP12" s="55" t="e">
        <f>INTERCEPT(#REF!,#REF!)</f>
        <v>#REF!</v>
      </c>
      <c r="AQ12" s="55" t="e">
        <f>INTERCEPT(#REF!,#REF!)</f>
        <v>#REF!</v>
      </c>
      <c r="AR12" s="55" t="e">
        <f>INTERCEPT(#REF!,#REF!)</f>
        <v>#REF!</v>
      </c>
      <c r="AS12" s="55" t="e">
        <f>INTERCEPT(#REF!,#REF!)</f>
        <v>#REF!</v>
      </c>
      <c r="AT12" s="55" t="e">
        <f>INTERCEPT(#REF!,#REF!)</f>
        <v>#REF!</v>
      </c>
      <c r="AU12" s="55" t="e">
        <f>INTERCEPT(#REF!,#REF!)</f>
        <v>#REF!</v>
      </c>
      <c r="AV12" s="55" t="e">
        <f>INTERCEPT(#REF!,#REF!)</f>
        <v>#REF!</v>
      </c>
      <c r="AW12" s="55" t="e">
        <f>INTERCEPT(#REF!,#REF!)</f>
        <v>#REF!</v>
      </c>
      <c r="AX12" s="55" t="e">
        <f>INTERCEPT(#REF!,#REF!)</f>
        <v>#REF!</v>
      </c>
      <c r="AY12" s="55" t="e">
        <f>INTERCEPT(#REF!,#REF!)</f>
        <v>#REF!</v>
      </c>
      <c r="AZ12" s="55" t="e">
        <f>INTERCEPT(#REF!,#REF!)</f>
        <v>#REF!</v>
      </c>
      <c r="BA12" s="55" t="e">
        <f>INTERCEPT(#REF!,#REF!)</f>
        <v>#REF!</v>
      </c>
      <c r="BB12" s="55" t="e">
        <f>INTERCEPT(#REF!,#REF!)</f>
        <v>#REF!</v>
      </c>
      <c r="BC12" s="55" t="e">
        <f>INTERCEPT(#REF!,#REF!)</f>
        <v>#REF!</v>
      </c>
      <c r="BD12" s="52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4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</row>
    <row r="13" spans="1:145" x14ac:dyDescent="0.2">
      <c r="A13" s="51" t="s">
        <v>0</v>
      </c>
      <c r="B13" s="55" t="e">
        <f>CORREL(#REF!,#REF!)</f>
        <v>#REF!</v>
      </c>
      <c r="C13" s="55" t="e">
        <f>CORREL(#REF!,#REF!)</f>
        <v>#REF!</v>
      </c>
      <c r="D13" s="55" t="e">
        <f>CORREL(#REF!,#REF!)</f>
        <v>#REF!</v>
      </c>
      <c r="E13" s="55" t="e">
        <f>CORREL(#REF!,#REF!)</f>
        <v>#REF!</v>
      </c>
      <c r="F13" s="55" t="e">
        <f>CORREL(#REF!,#REF!)</f>
        <v>#REF!</v>
      </c>
      <c r="G13" s="55" t="e">
        <f>CORREL(#REF!,#REF!)</f>
        <v>#REF!</v>
      </c>
      <c r="H13" s="55" t="e">
        <f>CORREL(#REF!,#REF!)</f>
        <v>#REF!</v>
      </c>
      <c r="I13" s="55" t="e">
        <f>CORREL(#REF!,#REF!)</f>
        <v>#REF!</v>
      </c>
      <c r="J13" s="55" t="e">
        <f>CORREL(#REF!,#REF!)</f>
        <v>#REF!</v>
      </c>
      <c r="K13" s="55" t="e">
        <f>CORREL(#REF!,#REF!)</f>
        <v>#REF!</v>
      </c>
      <c r="L13" s="55" t="e">
        <f>CORREL(#REF!,#REF!)</f>
        <v>#REF!</v>
      </c>
      <c r="M13" s="55" t="e">
        <f>CORREL(#REF!,#REF!)</f>
        <v>#REF!</v>
      </c>
      <c r="N13" s="55" t="e">
        <f>CORREL(#REF!,#REF!)</f>
        <v>#REF!</v>
      </c>
      <c r="O13" s="55" t="e">
        <f>CORREL(#REF!,#REF!)</f>
        <v>#REF!</v>
      </c>
      <c r="P13" s="55" t="e">
        <f>CORREL(#REF!,#REF!)</f>
        <v>#REF!</v>
      </c>
      <c r="Q13" s="55" t="e">
        <f>CORREL(#REF!,#REF!)</f>
        <v>#REF!</v>
      </c>
      <c r="R13" s="55" t="e">
        <f>CORREL(#REF!,#REF!)</f>
        <v>#REF!</v>
      </c>
      <c r="S13" s="55" t="e">
        <f>CORREL(#REF!,#REF!)</f>
        <v>#REF!</v>
      </c>
      <c r="T13" s="55" t="e">
        <f>CORREL(#REF!,#REF!)</f>
        <v>#REF!</v>
      </c>
      <c r="U13" s="55" t="e">
        <f>CORREL(#REF!,#REF!)</f>
        <v>#REF!</v>
      </c>
      <c r="V13" s="55" t="e">
        <f>CORREL(#REF!,#REF!)</f>
        <v>#REF!</v>
      </c>
      <c r="W13" s="55" t="e">
        <f>CORREL(#REF!,#REF!)</f>
        <v>#REF!</v>
      </c>
      <c r="X13" s="55" t="e">
        <f>CORREL(#REF!,#REF!)</f>
        <v>#REF!</v>
      </c>
      <c r="Y13" s="55" t="e">
        <f>CORREL(#REF!,#REF!)</f>
        <v>#REF!</v>
      </c>
      <c r="Z13" s="55" t="e">
        <f>CORREL(#REF!,#REF!)</f>
        <v>#REF!</v>
      </c>
      <c r="AA13" s="55" t="e">
        <f>CORREL(#REF!,#REF!)</f>
        <v>#REF!</v>
      </c>
      <c r="AB13" s="55" t="e">
        <f>CORREL(#REF!,#REF!)</f>
        <v>#REF!</v>
      </c>
      <c r="AC13" s="55" t="e">
        <f>CORREL(#REF!,#REF!)</f>
        <v>#REF!</v>
      </c>
      <c r="AD13" s="55" t="e">
        <f>CORREL(#REF!,#REF!)</f>
        <v>#REF!</v>
      </c>
      <c r="AE13" s="55" t="e">
        <f>CORREL(#REF!,#REF!)</f>
        <v>#REF!</v>
      </c>
      <c r="AF13" s="55" t="e">
        <f>CORREL(#REF!,#REF!)</f>
        <v>#REF!</v>
      </c>
      <c r="AG13" s="55" t="e">
        <f>CORREL(#REF!,#REF!)</f>
        <v>#REF!</v>
      </c>
      <c r="AH13" s="55" t="e">
        <f>CORREL(#REF!,#REF!)</f>
        <v>#REF!</v>
      </c>
      <c r="AI13" s="55" t="e">
        <f>CORREL(#REF!,#REF!)</f>
        <v>#REF!</v>
      </c>
      <c r="AJ13" s="55" t="e">
        <f>CORREL(#REF!,#REF!)</f>
        <v>#REF!</v>
      </c>
      <c r="AK13" s="55" t="e">
        <f>CORREL(#REF!,#REF!)</f>
        <v>#REF!</v>
      </c>
      <c r="AL13" s="55" t="e">
        <f>CORREL(#REF!,#REF!)</f>
        <v>#REF!</v>
      </c>
      <c r="AM13" s="55" t="e">
        <f>CORREL(#REF!,#REF!)</f>
        <v>#REF!</v>
      </c>
      <c r="AN13" s="55" t="e">
        <f>CORREL(#REF!,#REF!)</f>
        <v>#REF!</v>
      </c>
      <c r="AO13" s="55" t="e">
        <f>CORREL(#REF!,#REF!)</f>
        <v>#REF!</v>
      </c>
      <c r="AP13" s="55" t="e">
        <f>CORREL(#REF!,#REF!)</f>
        <v>#REF!</v>
      </c>
      <c r="AQ13" s="55" t="e">
        <f>CORREL(#REF!,#REF!)</f>
        <v>#REF!</v>
      </c>
      <c r="AR13" s="55" t="e">
        <f>CORREL(#REF!,#REF!)</f>
        <v>#REF!</v>
      </c>
      <c r="AS13" s="55" t="e">
        <f>CORREL(#REF!,#REF!)</f>
        <v>#REF!</v>
      </c>
      <c r="AT13" s="55" t="e">
        <f>CORREL(#REF!,#REF!)</f>
        <v>#REF!</v>
      </c>
      <c r="AU13" s="55" t="e">
        <f>CORREL(#REF!,#REF!)</f>
        <v>#REF!</v>
      </c>
      <c r="AV13" s="55" t="e">
        <f>CORREL(#REF!,#REF!)</f>
        <v>#REF!</v>
      </c>
      <c r="AW13" s="55" t="e">
        <f>CORREL(#REF!,#REF!)</f>
        <v>#REF!</v>
      </c>
      <c r="AX13" s="55" t="e">
        <f>CORREL(#REF!,#REF!)</f>
        <v>#REF!</v>
      </c>
      <c r="AY13" s="55" t="e">
        <f>CORREL(#REF!,#REF!)</f>
        <v>#REF!</v>
      </c>
      <c r="AZ13" s="55" t="e">
        <f>CORREL(#REF!,#REF!)</f>
        <v>#REF!</v>
      </c>
      <c r="BA13" s="55" t="e">
        <f>CORREL(#REF!,#REF!)</f>
        <v>#REF!</v>
      </c>
      <c r="BB13" s="55" t="e">
        <f>CORREL(#REF!,#REF!)</f>
        <v>#REF!</v>
      </c>
      <c r="BC13" s="55" t="e">
        <f>CORREL(#REF!,#REF!)</f>
        <v>#REF!</v>
      </c>
      <c r="BD13" s="56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4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  <c r="EK13" s="57"/>
      <c r="EL13" s="57"/>
      <c r="EM13" s="57"/>
      <c r="EN13" s="57"/>
      <c r="EO13" s="57"/>
    </row>
    <row r="14" spans="1:145" ht="12" thickBot="1" x14ac:dyDescent="0.25">
      <c r="A14" s="58"/>
      <c r="B14" s="59" t="s">
        <v>14</v>
      </c>
      <c r="C14" s="60" t="s">
        <v>15</v>
      </c>
      <c r="D14" s="61" t="s">
        <v>16</v>
      </c>
      <c r="E14" s="59" t="s">
        <v>17</v>
      </c>
      <c r="F14" s="60" t="s">
        <v>18</v>
      </c>
      <c r="G14" s="61" t="s">
        <v>19</v>
      </c>
      <c r="H14" s="59" t="s">
        <v>20</v>
      </c>
      <c r="I14" s="60" t="s">
        <v>21</v>
      </c>
      <c r="J14" s="61" t="s">
        <v>22</v>
      </c>
      <c r="K14" s="62" t="s">
        <v>23</v>
      </c>
      <c r="L14" s="63" t="s">
        <v>24</v>
      </c>
      <c r="M14" s="63" t="s">
        <v>25</v>
      </c>
      <c r="N14" s="64" t="s">
        <v>26</v>
      </c>
      <c r="O14" s="65" t="s">
        <v>27</v>
      </c>
      <c r="P14" s="66" t="s">
        <v>28</v>
      </c>
      <c r="Q14" s="64" t="s">
        <v>29</v>
      </c>
      <c r="R14" s="65" t="s">
        <v>30</v>
      </c>
      <c r="S14" s="66" t="s">
        <v>31</v>
      </c>
      <c r="T14" s="67" t="s">
        <v>32</v>
      </c>
      <c r="U14" s="68" t="s">
        <v>33</v>
      </c>
      <c r="V14" s="69" t="s">
        <v>34</v>
      </c>
      <c r="W14" s="67" t="s">
        <v>35</v>
      </c>
      <c r="X14" s="68" t="s">
        <v>36</v>
      </c>
      <c r="Y14" s="68" t="s">
        <v>37</v>
      </c>
      <c r="Z14" s="70" t="s">
        <v>38</v>
      </c>
      <c r="AA14" s="71" t="s">
        <v>39</v>
      </c>
      <c r="AB14" s="72" t="s">
        <v>40</v>
      </c>
      <c r="AC14" s="59" t="s">
        <v>41</v>
      </c>
      <c r="AD14" s="60" t="s">
        <v>42</v>
      </c>
      <c r="AE14" s="61" t="s">
        <v>43</v>
      </c>
      <c r="AF14" s="59" t="s">
        <v>44</v>
      </c>
      <c r="AG14" s="60" t="s">
        <v>45</v>
      </c>
      <c r="AH14" s="61" t="s">
        <v>46</v>
      </c>
      <c r="AI14" s="59" t="s">
        <v>47</v>
      </c>
      <c r="AJ14" s="60" t="s">
        <v>48</v>
      </c>
      <c r="AK14" s="61" t="s">
        <v>49</v>
      </c>
      <c r="AL14" s="62" t="s">
        <v>50</v>
      </c>
      <c r="AM14" s="63" t="s">
        <v>51</v>
      </c>
      <c r="AN14" s="73" t="s">
        <v>52</v>
      </c>
      <c r="AO14" s="62" t="s">
        <v>53</v>
      </c>
      <c r="AP14" s="63" t="s">
        <v>54</v>
      </c>
      <c r="AQ14" s="73" t="s">
        <v>55</v>
      </c>
      <c r="AR14" s="62" t="s">
        <v>56</v>
      </c>
      <c r="AS14" s="63" t="s">
        <v>57</v>
      </c>
      <c r="AT14" s="73" t="s">
        <v>58</v>
      </c>
      <c r="AU14" s="67" t="s">
        <v>59</v>
      </c>
      <c r="AV14" s="68" t="s">
        <v>60</v>
      </c>
      <c r="AW14" s="69" t="s">
        <v>61</v>
      </c>
      <c r="AX14" s="67" t="s">
        <v>62</v>
      </c>
      <c r="AY14" s="68" t="s">
        <v>63</v>
      </c>
      <c r="AZ14" s="69" t="s">
        <v>64</v>
      </c>
      <c r="BA14" s="67" t="s">
        <v>65</v>
      </c>
      <c r="BB14" s="68" t="s">
        <v>66</v>
      </c>
      <c r="BC14" s="69" t="s">
        <v>67</v>
      </c>
      <c r="BD14" s="74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54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</row>
    <row r="15" spans="1:145" ht="12.6" customHeight="1" x14ac:dyDescent="0.2">
      <c r="A15" s="76"/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77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4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76"/>
      <c r="BC15" s="76"/>
      <c r="BD15" s="76"/>
      <c r="BE15" s="76"/>
      <c r="BF15" s="76"/>
      <c r="BG15" s="76"/>
      <c r="BH15" s="58"/>
      <c r="BI15" s="58"/>
      <c r="BJ15" s="58"/>
      <c r="BK15" s="58"/>
      <c r="BL15" s="7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78"/>
      <c r="CK15" s="44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4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</row>
    <row r="16" spans="1:145" ht="12.95" customHeight="1" x14ac:dyDescent="0.25">
      <c r="A16" s="43"/>
      <c r="B16" s="43"/>
      <c r="C16" s="43"/>
      <c r="D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58"/>
      <c r="AF16" s="58"/>
      <c r="AG16" s="79"/>
      <c r="AH16" s="54"/>
      <c r="AI16" s="54"/>
      <c r="AJ16" s="54"/>
      <c r="AK16" s="54"/>
      <c r="AL16" s="54"/>
      <c r="AM16" s="54"/>
      <c r="AN16" s="80"/>
      <c r="AO16" s="54"/>
      <c r="AP16" s="54"/>
      <c r="AQ16" s="81"/>
      <c r="AR16" s="81"/>
      <c r="AS16" s="82"/>
      <c r="AT16" s="54"/>
      <c r="AU16" s="54"/>
      <c r="AV16" s="54"/>
      <c r="AW16" s="54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</row>
    <row r="17" spans="1:136" ht="12.75" x14ac:dyDescent="0.2">
      <c r="A17" s="43"/>
      <c r="B17" s="43"/>
      <c r="C17" s="43"/>
      <c r="D17" s="43"/>
      <c r="E17" s="43"/>
      <c r="L17" s="83"/>
      <c r="M17" s="83"/>
      <c r="N17" s="43"/>
      <c r="O17" s="84" t="s">
        <v>104</v>
      </c>
      <c r="P17" s="58"/>
      <c r="Q17" s="79"/>
      <c r="R17" s="85"/>
      <c r="S17" s="86"/>
      <c r="T17" s="86"/>
      <c r="U17" s="86"/>
      <c r="V17" s="43"/>
      <c r="W17" s="43"/>
      <c r="X17" s="43"/>
      <c r="Y17" s="43"/>
      <c r="Z17" s="43"/>
      <c r="AA17" s="43"/>
      <c r="AB17" s="43"/>
      <c r="AC17" s="43"/>
      <c r="AD17" s="43"/>
      <c r="AE17" s="58"/>
      <c r="AT17" s="54"/>
      <c r="AU17" s="54"/>
      <c r="AV17" s="54"/>
      <c r="AW17" s="54"/>
      <c r="AX17" s="43"/>
      <c r="AY17" s="43"/>
      <c r="AZ17" s="43"/>
      <c r="BA17" s="43"/>
      <c r="BB17" s="43"/>
      <c r="BC17" s="43"/>
      <c r="BD17" s="43"/>
      <c r="BE17" s="43"/>
      <c r="BF17" s="43"/>
      <c r="BG17" s="43" t="s">
        <v>113</v>
      </c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</row>
    <row r="18" spans="1:136" ht="12.6" customHeight="1" thickBot="1" x14ac:dyDescent="0.25">
      <c r="B18" s="43"/>
      <c r="C18" s="43"/>
      <c r="D18" s="43"/>
      <c r="E18" s="43"/>
      <c r="F18" s="43"/>
      <c r="G18" s="43"/>
      <c r="H18" s="43"/>
      <c r="I18" s="43"/>
      <c r="J18" s="43"/>
      <c r="K18" s="43"/>
      <c r="M18" s="43"/>
      <c r="N18" s="43"/>
      <c r="O18" s="43"/>
      <c r="P18" s="43"/>
      <c r="Q18" s="43"/>
      <c r="R18" s="87"/>
      <c r="S18" s="88" t="s">
        <v>80</v>
      </c>
      <c r="T18" s="88" t="s">
        <v>80</v>
      </c>
      <c r="U18" s="88" t="s">
        <v>80</v>
      </c>
      <c r="W18" s="89" t="s">
        <v>76</v>
      </c>
      <c r="AA18" s="43"/>
      <c r="AB18" s="43"/>
      <c r="AC18" s="43"/>
      <c r="AD18" s="43"/>
      <c r="AE18" s="58"/>
      <c r="AT18" s="54"/>
      <c r="AU18" s="54"/>
      <c r="AV18" s="54"/>
      <c r="AW18" s="54"/>
      <c r="AX18" s="54"/>
      <c r="AY18" s="81"/>
      <c r="AZ18" s="81"/>
      <c r="BA18" s="82"/>
      <c r="BB18" s="54"/>
      <c r="BC18" s="54"/>
      <c r="BD18" s="54"/>
      <c r="BE18" s="54"/>
    </row>
    <row r="19" spans="1:136" ht="12.95" customHeight="1" thickBot="1" x14ac:dyDescent="0.3">
      <c r="B19" s="43"/>
      <c r="C19" s="43"/>
      <c r="D19" s="43"/>
      <c r="E19" s="43"/>
      <c r="F19" s="90" t="s">
        <v>106</v>
      </c>
      <c r="G19" s="405" t="s">
        <v>78</v>
      </c>
      <c r="H19" s="406"/>
      <c r="I19" s="406"/>
      <c r="J19" s="88" t="s">
        <v>77</v>
      </c>
      <c r="K19" s="43"/>
      <c r="L19" s="43"/>
      <c r="M19" s="43"/>
      <c r="N19" s="43"/>
      <c r="O19" s="90" t="s">
        <v>106</v>
      </c>
      <c r="P19" s="214"/>
      <c r="Q19" s="91" t="s">
        <v>101</v>
      </c>
      <c r="R19" s="43"/>
      <c r="S19" s="92" t="s">
        <v>114</v>
      </c>
      <c r="T19" s="92" t="s">
        <v>114</v>
      </c>
      <c r="U19" s="92" t="s">
        <v>114</v>
      </c>
      <c r="V19" s="43"/>
      <c r="AA19" s="43"/>
      <c r="AB19" s="43"/>
      <c r="AC19" s="43"/>
      <c r="AD19" s="43"/>
      <c r="AE19" s="58"/>
      <c r="AS19" s="54"/>
      <c r="AT19" s="54"/>
      <c r="AU19" s="54"/>
      <c r="AV19" s="54"/>
      <c r="AW19" s="54"/>
      <c r="AX19" s="54"/>
      <c r="AY19" s="81"/>
      <c r="AZ19" s="81"/>
      <c r="BA19" s="82"/>
      <c r="BB19" s="54"/>
      <c r="BC19" s="54"/>
      <c r="BD19" s="54"/>
      <c r="BE19" s="54"/>
    </row>
    <row r="20" spans="1:136" ht="12.6" customHeight="1" thickBot="1" x14ac:dyDescent="0.25">
      <c r="B20" s="43"/>
      <c r="C20" s="43"/>
      <c r="D20" s="43"/>
      <c r="E20" s="43"/>
      <c r="F20" s="93" t="s">
        <v>13</v>
      </c>
      <c r="G20" s="94" t="s">
        <v>69</v>
      </c>
      <c r="H20" s="94" t="s">
        <v>70</v>
      </c>
      <c r="I20" s="95" t="s">
        <v>71</v>
      </c>
      <c r="J20" s="92" t="s">
        <v>4</v>
      </c>
      <c r="K20" s="92" t="s">
        <v>3</v>
      </c>
      <c r="L20" s="43"/>
      <c r="M20" s="43"/>
      <c r="O20" s="92" t="s">
        <v>68</v>
      </c>
      <c r="P20" s="96" t="s">
        <v>68</v>
      </c>
      <c r="Q20" s="92" t="s">
        <v>68</v>
      </c>
      <c r="R20" s="97" t="s">
        <v>75</v>
      </c>
      <c r="S20" s="92" t="s">
        <v>69</v>
      </c>
      <c r="T20" s="92" t="s">
        <v>70</v>
      </c>
      <c r="U20" s="92" t="s">
        <v>71</v>
      </c>
      <c r="V20" s="43"/>
      <c r="W20" s="98" t="s">
        <v>112</v>
      </c>
      <c r="X20" s="434" t="s">
        <v>103</v>
      </c>
      <c r="Y20" s="435"/>
      <c r="Z20" s="436"/>
      <c r="AA20" s="43"/>
      <c r="AB20" s="43"/>
      <c r="AC20" s="43"/>
      <c r="AD20" s="43"/>
      <c r="AE20" s="58"/>
      <c r="AS20" s="54"/>
      <c r="AT20" s="54"/>
      <c r="AU20" s="54"/>
      <c r="AV20" s="54"/>
      <c r="AW20" s="54"/>
      <c r="AX20" s="54"/>
      <c r="AY20" s="81"/>
      <c r="AZ20" s="81"/>
      <c r="BA20" s="82"/>
      <c r="BB20" s="54"/>
      <c r="BC20" s="54"/>
      <c r="BD20" s="54"/>
      <c r="BE20" s="54"/>
    </row>
    <row r="21" spans="1:136" ht="12.6" customHeight="1" thickBot="1" x14ac:dyDescent="0.25">
      <c r="B21" s="43"/>
      <c r="C21" s="43"/>
      <c r="D21" s="43"/>
      <c r="E21" s="43"/>
      <c r="F21" s="99" t="s">
        <v>91</v>
      </c>
      <c r="G21" s="100" t="e">
        <f>B11</f>
        <v>#REF!</v>
      </c>
      <c r="H21" s="100" t="e">
        <f>C11</f>
        <v>#REF!</v>
      </c>
      <c r="I21" s="100" t="e">
        <f>D11</f>
        <v>#REF!</v>
      </c>
      <c r="J21" s="101" t="e">
        <f>AVERAGE(G21:I21)</f>
        <v>#REF!</v>
      </c>
      <c r="K21" s="102" t="e">
        <f>STDEV(G21:I21)/AVERAGE(G21:I21)</f>
        <v>#REF!</v>
      </c>
      <c r="L21" s="43"/>
      <c r="M21" s="43"/>
      <c r="N21" s="103" t="s">
        <v>5</v>
      </c>
      <c r="O21" s="104" t="e">
        <f t="shared" ref="O21:Q26" si="0">(G21-CoefB)/ CoefA</f>
        <v>#REF!</v>
      </c>
      <c r="P21" s="104" t="e">
        <f t="shared" si="0"/>
        <v>#REF!</v>
      </c>
      <c r="Q21" s="104" t="e">
        <f t="shared" si="0"/>
        <v>#REF!</v>
      </c>
      <c r="R21" s="105">
        <v>208</v>
      </c>
      <c r="S21" s="104" t="e">
        <f>O21*$R$21/1000</f>
        <v>#REF!</v>
      </c>
      <c r="T21" s="104" t="e">
        <f>P21*$R$21/1000</f>
        <v>#REF!</v>
      </c>
      <c r="U21" s="104" t="e">
        <f>Q21*$R$21/1000</f>
        <v>#REF!</v>
      </c>
      <c r="V21" s="43"/>
      <c r="W21" s="98" t="s">
        <v>101</v>
      </c>
      <c r="X21" s="434" t="s">
        <v>12</v>
      </c>
      <c r="Y21" s="435"/>
      <c r="Z21" s="436"/>
      <c r="AA21" s="43"/>
      <c r="AB21" s="43"/>
      <c r="AC21" s="43"/>
      <c r="AD21" s="43"/>
      <c r="AE21" s="58"/>
      <c r="AS21" s="106"/>
      <c r="AT21" s="106"/>
      <c r="AU21" s="106"/>
      <c r="AV21" s="106"/>
      <c r="AW21" s="54"/>
      <c r="AX21" s="54"/>
      <c r="AY21" s="81"/>
      <c r="AZ21" s="81"/>
      <c r="BA21" s="82"/>
      <c r="BB21" s="54"/>
      <c r="BC21" s="54"/>
      <c r="BD21" s="54"/>
      <c r="BE21" s="54"/>
    </row>
    <row r="22" spans="1:136" ht="16.5" thickBot="1" x14ac:dyDescent="0.25">
      <c r="B22" s="43"/>
      <c r="D22" s="43"/>
      <c r="E22" s="43"/>
      <c r="F22" s="107" t="s">
        <v>92</v>
      </c>
      <c r="G22" s="108" t="e">
        <f>K11</f>
        <v>#REF!</v>
      </c>
      <c r="H22" s="108" t="e">
        <f>L11</f>
        <v>#REF!</v>
      </c>
      <c r="I22" s="108" t="e">
        <f>M11</f>
        <v>#REF!</v>
      </c>
      <c r="J22" s="109" t="e">
        <f t="shared" ref="J22:J26" si="1">AVERAGE(G22:I22)</f>
        <v>#REF!</v>
      </c>
      <c r="K22" s="110" t="e">
        <f t="shared" ref="K22:K26" si="2">STDEV(G22:I22)/AVERAGE(G22:I22)</f>
        <v>#REF!</v>
      </c>
      <c r="L22" s="43"/>
      <c r="M22" s="43"/>
      <c r="N22" s="111" t="s">
        <v>6</v>
      </c>
      <c r="O22" s="104" t="e">
        <f t="shared" si="0"/>
        <v>#REF!</v>
      </c>
      <c r="P22" s="104" t="e">
        <f t="shared" si="0"/>
        <v>#REF!</v>
      </c>
      <c r="Q22" s="104" t="e">
        <f t="shared" si="0"/>
        <v>#REF!</v>
      </c>
      <c r="R22" s="112">
        <v>332.8</v>
      </c>
      <c r="S22" s="113" t="e">
        <f>O22*$R$22/1000</f>
        <v>#REF!</v>
      </c>
      <c r="T22" s="113" t="e">
        <f>P22*$R$22/1000</f>
        <v>#REF!</v>
      </c>
      <c r="U22" s="113" t="e">
        <f>Q22*$R$22/1000</f>
        <v>#REF!</v>
      </c>
      <c r="V22" s="43"/>
      <c r="W22" s="114" t="e">
        <f>AVERAGE(S27:U27)</f>
        <v>#REF!</v>
      </c>
      <c r="X22" s="115">
        <f>$P$19-($P$19*0.1)</f>
        <v>0</v>
      </c>
      <c r="Y22" s="116" t="s">
        <v>102</v>
      </c>
      <c r="Z22" s="117">
        <f>$P$19+($P$19*0.1)</f>
        <v>0</v>
      </c>
      <c r="AA22" s="118"/>
      <c r="AB22" s="43"/>
      <c r="AC22" s="43"/>
      <c r="AD22" s="43"/>
      <c r="AE22" s="58"/>
      <c r="AS22" s="106"/>
      <c r="AT22" s="106"/>
      <c r="AU22" s="106"/>
      <c r="AV22" s="106"/>
      <c r="AW22" s="54"/>
      <c r="AX22" s="54"/>
      <c r="AY22" s="81"/>
      <c r="AZ22" s="81"/>
      <c r="BA22" s="82"/>
      <c r="BB22" s="54"/>
      <c r="BC22" s="54"/>
      <c r="BD22" s="54"/>
      <c r="BE22" s="54"/>
    </row>
    <row r="23" spans="1:136" ht="12.95" customHeight="1" thickBot="1" x14ac:dyDescent="0.25">
      <c r="B23" s="43"/>
      <c r="C23" s="43"/>
      <c r="D23" s="43"/>
      <c r="E23" s="43"/>
      <c r="F23" s="119" t="s">
        <v>81</v>
      </c>
      <c r="G23" s="108" t="e">
        <f>T11</f>
        <v>#REF!</v>
      </c>
      <c r="H23" s="108" t="e">
        <f>U11</f>
        <v>#REF!</v>
      </c>
      <c r="I23" s="108" t="e">
        <f>V11</f>
        <v>#REF!</v>
      </c>
      <c r="J23" s="109" t="e">
        <f t="shared" si="1"/>
        <v>#REF!</v>
      </c>
      <c r="K23" s="110" t="e">
        <f t="shared" si="2"/>
        <v>#REF!</v>
      </c>
      <c r="L23" s="43"/>
      <c r="M23" s="43"/>
      <c r="N23" s="111" t="s">
        <v>7</v>
      </c>
      <c r="O23" s="104" t="e">
        <f t="shared" si="0"/>
        <v>#REF!</v>
      </c>
      <c r="P23" s="104" t="e">
        <f t="shared" si="0"/>
        <v>#REF!</v>
      </c>
      <c r="Q23" s="104" t="e">
        <f t="shared" si="0"/>
        <v>#REF!</v>
      </c>
      <c r="R23" s="112">
        <v>532.48</v>
      </c>
      <c r="S23" s="113" t="e">
        <f>O23*$R$23/1000</f>
        <v>#REF!</v>
      </c>
      <c r="T23" s="113" t="e">
        <f>P23*$R$23/1000</f>
        <v>#REF!</v>
      </c>
      <c r="U23" s="113" t="e">
        <f>Q23*$R$23/1000</f>
        <v>#REF!</v>
      </c>
      <c r="V23" s="43"/>
      <c r="W23" s="120" t="s">
        <v>3</v>
      </c>
      <c r="X23" s="410" t="s">
        <v>3</v>
      </c>
      <c r="Y23" s="411"/>
      <c r="Z23" s="412"/>
      <c r="AA23" s="43"/>
      <c r="AB23" s="43"/>
      <c r="AC23" s="43"/>
      <c r="AD23" s="43"/>
      <c r="AE23" s="58"/>
      <c r="AS23" s="106"/>
      <c r="AT23" s="106"/>
      <c r="AU23" s="106"/>
      <c r="AV23" s="106"/>
      <c r="AW23" s="54"/>
      <c r="AX23" s="54"/>
      <c r="AY23" s="81"/>
      <c r="AZ23" s="121"/>
      <c r="BA23" s="121"/>
      <c r="BB23" s="54"/>
      <c r="BC23" s="54"/>
      <c r="BD23" s="54"/>
      <c r="BE23" s="54"/>
    </row>
    <row r="24" spans="1:136" ht="16.5" thickBot="1" x14ac:dyDescent="0.25">
      <c r="B24" s="43"/>
      <c r="C24" s="43"/>
      <c r="D24" s="43"/>
      <c r="E24" s="43"/>
      <c r="F24" s="119" t="s">
        <v>86</v>
      </c>
      <c r="G24" s="108" t="e">
        <f>AC11</f>
        <v>#REF!</v>
      </c>
      <c r="H24" s="108" t="e">
        <f>AD11</f>
        <v>#REF!</v>
      </c>
      <c r="I24" s="108" t="e">
        <f>AE11</f>
        <v>#REF!</v>
      </c>
      <c r="J24" s="109" t="e">
        <f t="shared" si="1"/>
        <v>#REF!</v>
      </c>
      <c r="K24" s="110" t="e">
        <f t="shared" si="2"/>
        <v>#REF!</v>
      </c>
      <c r="L24" s="43"/>
      <c r="M24" s="43"/>
      <c r="N24" s="111" t="s">
        <v>8</v>
      </c>
      <c r="O24" s="104" t="e">
        <f t="shared" si="0"/>
        <v>#REF!</v>
      </c>
      <c r="P24" s="104" t="e">
        <f t="shared" si="0"/>
        <v>#REF!</v>
      </c>
      <c r="Q24" s="104" t="e">
        <f t="shared" si="0"/>
        <v>#REF!</v>
      </c>
      <c r="R24" s="112">
        <v>851.96800000000007</v>
      </c>
      <c r="S24" s="113" t="e">
        <f>O24*$R$24/1000</f>
        <v>#REF!</v>
      </c>
      <c r="T24" s="113" t="e">
        <f>P24*$R$24/1000</f>
        <v>#REF!</v>
      </c>
      <c r="U24" s="113" t="e">
        <f>Q24*$R$24/1000</f>
        <v>#REF!</v>
      </c>
      <c r="V24" s="43"/>
      <c r="W24" s="122" t="e">
        <f>STDEV(S27:U27)/W22</f>
        <v>#REF!</v>
      </c>
      <c r="X24" s="407" t="s">
        <v>130</v>
      </c>
      <c r="Y24" s="408"/>
      <c r="Z24" s="409"/>
      <c r="AA24" s="43"/>
      <c r="AB24" s="43"/>
      <c r="AC24" s="43"/>
      <c r="AD24" s="43"/>
      <c r="AE24" s="58"/>
      <c r="AS24" s="106"/>
      <c r="AT24" s="106"/>
      <c r="AU24" s="106"/>
      <c r="AV24" s="106"/>
      <c r="AW24" s="54"/>
      <c r="AX24" s="54"/>
      <c r="AY24" s="81"/>
      <c r="AZ24" s="123"/>
      <c r="BA24" s="123"/>
      <c r="BB24" s="54"/>
      <c r="BC24" s="54"/>
      <c r="BD24" s="54"/>
      <c r="BE24" s="54"/>
    </row>
    <row r="25" spans="1:136" ht="12.75" x14ac:dyDescent="0.2">
      <c r="B25" s="43"/>
      <c r="C25" s="43"/>
      <c r="D25" s="43"/>
      <c r="E25" s="43"/>
      <c r="F25" s="119" t="s">
        <v>86</v>
      </c>
      <c r="G25" s="108" t="e">
        <f>AL11</f>
        <v>#REF!</v>
      </c>
      <c r="H25" s="108" t="e">
        <f>AM11</f>
        <v>#REF!</v>
      </c>
      <c r="I25" s="108" t="e">
        <f>AN11</f>
        <v>#REF!</v>
      </c>
      <c r="J25" s="109" t="e">
        <f t="shared" si="1"/>
        <v>#REF!</v>
      </c>
      <c r="K25" s="110" t="e">
        <f t="shared" si="2"/>
        <v>#REF!</v>
      </c>
      <c r="L25" s="43"/>
      <c r="M25" s="43"/>
      <c r="N25" s="111" t="s">
        <v>9</v>
      </c>
      <c r="O25" s="104" t="e">
        <f>(G25-CoefB)/ CoefA</f>
        <v>#REF!</v>
      </c>
      <c r="P25" s="104" t="e">
        <f t="shared" si="0"/>
        <v>#REF!</v>
      </c>
      <c r="Q25" s="104" t="e">
        <f t="shared" si="0"/>
        <v>#REF!</v>
      </c>
      <c r="R25" s="112">
        <v>1363.1488000000002</v>
      </c>
      <c r="S25" s="113" t="e">
        <f>O25*$R$25/1000</f>
        <v>#REF!</v>
      </c>
      <c r="T25" s="113" t="e">
        <f>P25*$R$25/1000</f>
        <v>#REF!</v>
      </c>
      <c r="U25" s="113" t="e">
        <f>Q25*$R$25/1000</f>
        <v>#REF!</v>
      </c>
      <c r="V25" s="43"/>
      <c r="AA25" s="43"/>
      <c r="AB25" s="43"/>
      <c r="AC25" s="43"/>
      <c r="AD25" s="43"/>
      <c r="AE25" s="58"/>
      <c r="AS25" s="106"/>
      <c r="AT25" s="106"/>
      <c r="AU25" s="106"/>
      <c r="AV25" s="106"/>
      <c r="AW25" s="54"/>
      <c r="AX25" s="54"/>
      <c r="AY25" s="54"/>
      <c r="AZ25" s="54"/>
      <c r="BA25" s="54"/>
      <c r="BB25" s="54"/>
      <c r="BC25" s="54"/>
      <c r="BD25" s="54"/>
      <c r="BE25" s="54"/>
    </row>
    <row r="26" spans="1:136" ht="12.75" x14ac:dyDescent="0.2">
      <c r="B26" s="43"/>
      <c r="C26" s="43"/>
      <c r="D26" s="43"/>
      <c r="E26" s="43"/>
      <c r="F26" s="124" t="s">
        <v>86</v>
      </c>
      <c r="G26" s="125" t="e">
        <f>AU11</f>
        <v>#REF!</v>
      </c>
      <c r="H26" s="125" t="e">
        <f>AV11</f>
        <v>#REF!</v>
      </c>
      <c r="I26" s="125" t="e">
        <f>AW11</f>
        <v>#REF!</v>
      </c>
      <c r="J26" s="126" t="e">
        <f t="shared" si="1"/>
        <v>#REF!</v>
      </c>
      <c r="K26" s="127" t="e">
        <f t="shared" si="2"/>
        <v>#REF!</v>
      </c>
      <c r="L26" s="43"/>
      <c r="M26" s="43"/>
      <c r="N26" s="96" t="s">
        <v>10</v>
      </c>
      <c r="O26" s="104" t="e">
        <f t="shared" si="0"/>
        <v>#REF!</v>
      </c>
      <c r="P26" s="104" t="e">
        <f t="shared" si="0"/>
        <v>#REF!</v>
      </c>
      <c r="Q26" s="104" t="e">
        <f t="shared" si="0"/>
        <v>#REF!</v>
      </c>
      <c r="R26" s="128">
        <v>2181.0380800000003</v>
      </c>
      <c r="S26" s="129" t="e">
        <f>O26*$R$26/1000</f>
        <v>#REF!</v>
      </c>
      <c r="T26" s="129" t="e">
        <f>P26*$R$26/1000</f>
        <v>#REF!</v>
      </c>
      <c r="U26" s="129" t="e">
        <f>Q26*$R$26/1000</f>
        <v>#REF!</v>
      </c>
      <c r="Z26" s="43"/>
      <c r="AA26" s="43"/>
      <c r="AB26" s="43"/>
      <c r="AC26" s="43"/>
      <c r="AD26" s="43"/>
      <c r="AE26" s="58"/>
      <c r="AS26" s="106"/>
      <c r="AT26" s="106"/>
      <c r="AU26" s="106"/>
      <c r="AV26" s="106"/>
      <c r="AW26" s="54"/>
      <c r="AX26" s="54"/>
      <c r="AY26" s="106"/>
      <c r="AZ26" s="106"/>
      <c r="BA26" s="106"/>
      <c r="BB26" s="106"/>
      <c r="BC26" s="106"/>
      <c r="BD26" s="106"/>
      <c r="BE26" s="106"/>
    </row>
    <row r="27" spans="1:136" ht="12.95" customHeight="1" x14ac:dyDescent="0.2">
      <c r="B27" s="43"/>
      <c r="C27" s="43"/>
      <c r="D27" s="43"/>
      <c r="E27" s="43"/>
      <c r="F27" s="130"/>
      <c r="G27" s="130"/>
      <c r="H27" s="131"/>
      <c r="I27" s="130"/>
      <c r="J27" s="130"/>
      <c r="K27" s="130"/>
      <c r="L27" s="43"/>
      <c r="N27" s="43"/>
      <c r="O27" s="43"/>
      <c r="R27" s="132" t="s">
        <v>93</v>
      </c>
      <c r="S27" s="133" t="e">
        <f>AVERAGE(S22:S25)</f>
        <v>#REF!</v>
      </c>
      <c r="T27" s="133" t="e">
        <f>AVERAGE(T22:T25)</f>
        <v>#REF!</v>
      </c>
      <c r="U27" s="133" t="e">
        <f>AVERAGE(U22:U25)</f>
        <v>#REF!</v>
      </c>
      <c r="Z27" s="43"/>
      <c r="AA27" s="43"/>
      <c r="AB27" s="43"/>
      <c r="AC27" s="43"/>
      <c r="AD27" s="43"/>
      <c r="AE27" s="58"/>
      <c r="AS27" s="106"/>
      <c r="AT27" s="106"/>
      <c r="AU27" s="106"/>
      <c r="AV27" s="106"/>
      <c r="AW27" s="54"/>
      <c r="AX27" s="54"/>
      <c r="AY27" s="106"/>
      <c r="AZ27" s="106"/>
      <c r="BA27" s="106"/>
      <c r="BB27" s="106"/>
      <c r="BC27" s="106"/>
      <c r="BD27" s="106"/>
      <c r="BE27" s="106"/>
    </row>
    <row r="28" spans="1:136" ht="12.75" x14ac:dyDescent="0.2">
      <c r="B28" s="43"/>
      <c r="C28" s="43"/>
      <c r="D28" s="43"/>
      <c r="E28" s="43"/>
      <c r="F28" s="130"/>
      <c r="G28" s="130"/>
      <c r="H28" s="106"/>
      <c r="I28" s="130"/>
      <c r="J28" s="130"/>
      <c r="K28" s="130"/>
      <c r="L28" s="43"/>
      <c r="M28" s="43"/>
      <c r="Z28" s="43"/>
      <c r="AA28" s="43"/>
      <c r="AB28" s="43"/>
      <c r="AC28" s="43"/>
      <c r="AD28" s="43"/>
      <c r="AE28" s="58"/>
      <c r="AS28" s="106"/>
      <c r="AT28" s="106"/>
      <c r="AU28" s="106"/>
      <c r="AV28" s="106"/>
      <c r="AW28" s="54"/>
      <c r="AX28" s="54"/>
      <c r="AY28" s="106"/>
      <c r="AZ28" s="106"/>
      <c r="BA28" s="106"/>
      <c r="BB28" s="106"/>
      <c r="BC28" s="106"/>
      <c r="BD28" s="106"/>
      <c r="BE28" s="106"/>
    </row>
    <row r="29" spans="1:136" ht="12.75" x14ac:dyDescent="0.2">
      <c r="B29" s="43"/>
      <c r="C29" s="43"/>
      <c r="D29" s="43"/>
      <c r="E29" s="43"/>
      <c r="F29" s="43"/>
      <c r="G29" s="43"/>
      <c r="I29" s="43"/>
      <c r="J29" s="43"/>
      <c r="K29" s="43"/>
      <c r="L29" s="43"/>
      <c r="M29" s="43"/>
      <c r="AA29" s="43"/>
      <c r="AB29" s="43"/>
      <c r="AC29" s="43"/>
      <c r="AD29" s="43"/>
      <c r="AE29" s="58"/>
      <c r="AS29" s="106"/>
      <c r="AT29" s="106"/>
      <c r="AU29" s="106"/>
      <c r="AV29" s="106"/>
      <c r="AW29" s="54"/>
      <c r="AX29" s="54"/>
      <c r="AY29" s="106"/>
      <c r="AZ29" s="106"/>
      <c r="BA29" s="106"/>
      <c r="BB29" s="106"/>
      <c r="BC29" s="106"/>
      <c r="BD29" s="106"/>
      <c r="BE29" s="106"/>
    </row>
    <row r="30" spans="1:136" ht="12.75" x14ac:dyDescent="0.2">
      <c r="B30" s="43"/>
      <c r="C30" s="43"/>
      <c r="D30" s="43"/>
      <c r="E30" s="43"/>
      <c r="W30" s="134" t="s">
        <v>131</v>
      </c>
      <c r="X30" s="134"/>
      <c r="AA30" s="43"/>
      <c r="AB30" s="43"/>
      <c r="AC30" s="43"/>
      <c r="AD30" s="43"/>
      <c r="AE30" s="58"/>
      <c r="AS30" s="106"/>
      <c r="AT30" s="106"/>
      <c r="AU30" s="106"/>
      <c r="AV30" s="106"/>
      <c r="AW30" s="54"/>
      <c r="AX30" s="54"/>
      <c r="AY30" s="106"/>
      <c r="AZ30" s="106"/>
      <c r="BA30" s="106"/>
      <c r="BB30" s="106"/>
      <c r="BC30" s="106"/>
      <c r="BD30" s="106"/>
      <c r="BE30" s="106"/>
    </row>
    <row r="31" spans="1:136" ht="13.5" thickBot="1" x14ac:dyDescent="0.25">
      <c r="B31" s="43"/>
      <c r="C31" s="43"/>
      <c r="D31" s="43"/>
      <c r="E31" s="43"/>
      <c r="F31" s="86"/>
      <c r="G31" s="135"/>
      <c r="H31" s="135"/>
      <c r="I31" s="135"/>
      <c r="J31" s="136"/>
      <c r="K31" s="137"/>
      <c r="L31" s="43"/>
      <c r="M31" s="43"/>
      <c r="N31" s="43"/>
      <c r="O31" s="43"/>
      <c r="P31" s="43"/>
      <c r="Q31" s="43"/>
      <c r="R31" s="43"/>
      <c r="S31" s="88" t="s">
        <v>80</v>
      </c>
      <c r="T31" s="88" t="s">
        <v>80</v>
      </c>
      <c r="U31" s="88" t="s">
        <v>80</v>
      </c>
      <c r="V31" s="43"/>
      <c r="AA31" s="43"/>
      <c r="AB31" s="43"/>
      <c r="AC31" s="43"/>
      <c r="AD31" s="43"/>
      <c r="AE31" s="58"/>
      <c r="AS31" s="106"/>
      <c r="AT31" s="106"/>
      <c r="AU31" s="106"/>
      <c r="AV31" s="106"/>
      <c r="AW31" s="54"/>
      <c r="AX31" s="54"/>
      <c r="AY31" s="106"/>
      <c r="AZ31" s="106"/>
      <c r="BA31" s="106"/>
      <c r="BB31" s="106"/>
      <c r="BC31" s="106"/>
      <c r="BD31" s="106"/>
      <c r="BE31" s="106"/>
    </row>
    <row r="32" spans="1:136" ht="12.95" customHeight="1" thickBot="1" x14ac:dyDescent="0.25">
      <c r="B32" s="43"/>
      <c r="C32" s="43"/>
      <c r="E32" s="134" t="s">
        <v>131</v>
      </c>
      <c r="F32" s="134"/>
      <c r="G32" s="405" t="s">
        <v>78</v>
      </c>
      <c r="H32" s="406"/>
      <c r="I32" s="440"/>
      <c r="J32" s="88" t="s">
        <v>77</v>
      </c>
      <c r="K32" s="43"/>
      <c r="L32" s="43"/>
      <c r="M32" s="43"/>
      <c r="N32" s="43"/>
      <c r="O32" s="134" t="s">
        <v>131</v>
      </c>
      <c r="P32" s="134"/>
      <c r="Q32" s="91"/>
      <c r="R32" s="43"/>
      <c r="S32" s="92" t="s">
        <v>114</v>
      </c>
      <c r="T32" s="92" t="s">
        <v>114</v>
      </c>
      <c r="U32" s="92" t="s">
        <v>114</v>
      </c>
      <c r="V32" s="43"/>
      <c r="X32" s="431" t="s">
        <v>116</v>
      </c>
      <c r="Y32" s="432"/>
      <c r="Z32" s="433"/>
      <c r="AA32" s="43"/>
      <c r="AE32" s="58"/>
      <c r="AS32" s="106"/>
      <c r="AT32" s="106"/>
      <c r="AU32" s="106"/>
      <c r="AV32" s="106"/>
      <c r="AW32" s="54"/>
      <c r="AX32" s="54"/>
      <c r="AY32" s="106"/>
      <c r="AZ32" s="106"/>
      <c r="BA32" s="106"/>
      <c r="BB32" s="106"/>
      <c r="BC32" s="106"/>
      <c r="BD32" s="106"/>
      <c r="BE32" s="106"/>
    </row>
    <row r="33" spans="2:58" ht="12.95" customHeight="1" thickBot="1" x14ac:dyDescent="0.25">
      <c r="B33" s="43"/>
      <c r="E33" s="43"/>
      <c r="F33" s="93" t="s">
        <v>13</v>
      </c>
      <c r="G33" s="94" t="s">
        <v>72</v>
      </c>
      <c r="H33" s="94" t="s">
        <v>73</v>
      </c>
      <c r="I33" s="95" t="s">
        <v>74</v>
      </c>
      <c r="J33" s="92" t="s">
        <v>4</v>
      </c>
      <c r="K33" s="92" t="s">
        <v>3</v>
      </c>
      <c r="L33" s="43"/>
      <c r="M33" s="43"/>
      <c r="N33" s="43"/>
      <c r="O33" s="92" t="s">
        <v>68</v>
      </c>
      <c r="P33" s="92" t="s">
        <v>68</v>
      </c>
      <c r="Q33" s="92" t="s">
        <v>68</v>
      </c>
      <c r="R33" s="97" t="s">
        <v>75</v>
      </c>
      <c r="S33" s="94" t="s">
        <v>72</v>
      </c>
      <c r="T33" s="94" t="s">
        <v>73</v>
      </c>
      <c r="U33" s="92" t="s">
        <v>74</v>
      </c>
      <c r="V33" s="43"/>
      <c r="W33" s="98" t="s">
        <v>112</v>
      </c>
      <c r="X33" s="437" t="s">
        <v>103</v>
      </c>
      <c r="Y33" s="438"/>
      <c r="Z33" s="439"/>
      <c r="AA33" s="43"/>
      <c r="AB33" s="43"/>
      <c r="AC33" s="43"/>
      <c r="AD33" s="43"/>
      <c r="AE33" s="58"/>
      <c r="AS33" s="106"/>
      <c r="AT33" s="106"/>
      <c r="AU33" s="106"/>
      <c r="AV33" s="106"/>
      <c r="AW33" s="54"/>
      <c r="AX33" s="54"/>
      <c r="AY33" s="106"/>
      <c r="AZ33" s="106"/>
      <c r="BA33" s="106"/>
      <c r="BB33" s="106"/>
      <c r="BC33" s="106"/>
      <c r="BD33" s="106"/>
      <c r="BE33" s="106"/>
    </row>
    <row r="34" spans="2:58" ht="12.95" customHeight="1" thickBot="1" x14ac:dyDescent="0.25">
      <c r="B34" s="43"/>
      <c r="E34" s="43"/>
      <c r="F34" s="99" t="s">
        <v>91</v>
      </c>
      <c r="G34" s="100" t="e">
        <f>H11</f>
        <v>#REF!</v>
      </c>
      <c r="H34" s="100" t="e">
        <f>I11</f>
        <v>#REF!</v>
      </c>
      <c r="I34" s="100" t="e">
        <f>J11</f>
        <v>#REF!</v>
      </c>
      <c r="J34" s="101" t="e">
        <f>AVERAGE(G34:I34)</f>
        <v>#REF!</v>
      </c>
      <c r="K34" s="102" t="e">
        <f>STDEV(G34:I34)/AVERAGE(G34:I34)</f>
        <v>#REF!</v>
      </c>
      <c r="L34" s="43"/>
      <c r="M34" s="43"/>
      <c r="N34" s="103" t="s">
        <v>5</v>
      </c>
      <c r="O34" s="104" t="e">
        <f t="shared" ref="O34:Q39" si="3">(G34-CoefB)/ CoefA</f>
        <v>#REF!</v>
      </c>
      <c r="P34" s="104" t="e">
        <f t="shared" si="3"/>
        <v>#REF!</v>
      </c>
      <c r="Q34" s="104" t="e">
        <f t="shared" si="3"/>
        <v>#REF!</v>
      </c>
      <c r="R34" s="105">
        <v>208</v>
      </c>
      <c r="S34" s="129" t="e">
        <f>O34*$R$34/1000</f>
        <v>#REF!</v>
      </c>
      <c r="T34" s="129" t="e">
        <f>P34*$R$34/1000</f>
        <v>#REF!</v>
      </c>
      <c r="U34" s="129" t="e">
        <f>Q34*$R$34/1000</f>
        <v>#REF!</v>
      </c>
      <c r="V34" s="138"/>
      <c r="W34" s="98" t="s">
        <v>101</v>
      </c>
      <c r="X34" s="434" t="s">
        <v>12</v>
      </c>
      <c r="Y34" s="435"/>
      <c r="Z34" s="436"/>
      <c r="AA34" s="43"/>
      <c r="AB34" s="43"/>
      <c r="AC34" s="43"/>
      <c r="AD34" s="43"/>
      <c r="AE34" s="58"/>
      <c r="AS34" s="106"/>
      <c r="AT34" s="106"/>
      <c r="AU34" s="106"/>
      <c r="AV34" s="106"/>
      <c r="AW34" s="54"/>
      <c r="AX34" s="54"/>
      <c r="AY34" s="106"/>
      <c r="AZ34" s="106"/>
      <c r="BA34" s="106"/>
      <c r="BB34" s="106"/>
      <c r="BC34" s="106"/>
      <c r="BD34" s="106"/>
      <c r="BE34" s="106"/>
    </row>
    <row r="35" spans="2:58" ht="16.5" thickBot="1" x14ac:dyDescent="0.25">
      <c r="B35" s="43"/>
      <c r="E35" s="43"/>
      <c r="F35" s="107" t="s">
        <v>92</v>
      </c>
      <c r="G35" s="108" t="e">
        <f>Q11</f>
        <v>#REF!</v>
      </c>
      <c r="H35" s="108" t="e">
        <f>R11</f>
        <v>#REF!</v>
      </c>
      <c r="I35" s="108" t="e">
        <f>S11</f>
        <v>#REF!</v>
      </c>
      <c r="J35" s="109" t="e">
        <f t="shared" ref="J35:J39" si="4">AVERAGE(G35:I35)</f>
        <v>#REF!</v>
      </c>
      <c r="K35" s="110" t="e">
        <f t="shared" ref="K35:K39" si="5">STDEV(G35:I35)/AVERAGE(G35:I35)</f>
        <v>#REF!</v>
      </c>
      <c r="L35" s="43"/>
      <c r="M35" s="43"/>
      <c r="N35" s="139" t="s">
        <v>6</v>
      </c>
      <c r="O35" s="104" t="e">
        <f t="shared" si="3"/>
        <v>#REF!</v>
      </c>
      <c r="P35" s="104" t="e">
        <f t="shared" si="3"/>
        <v>#REF!</v>
      </c>
      <c r="Q35" s="104" t="e">
        <f t="shared" si="3"/>
        <v>#REF!</v>
      </c>
      <c r="R35" s="140">
        <v>332.8</v>
      </c>
      <c r="S35" s="141" t="e">
        <f>O35*$R$35/1000</f>
        <v>#REF!</v>
      </c>
      <c r="T35" s="141" t="e">
        <f>P35*$R$35/1000</f>
        <v>#REF!</v>
      </c>
      <c r="U35" s="141" t="e">
        <f>Q35*$R$35/1000</f>
        <v>#REF!</v>
      </c>
      <c r="V35" s="142"/>
      <c r="W35" s="143" t="e">
        <f>AVERAGE(S40:U40)</f>
        <v>#REF!</v>
      </c>
      <c r="X35" s="144">
        <v>22.5</v>
      </c>
      <c r="Y35" s="116" t="s">
        <v>102</v>
      </c>
      <c r="Z35" s="145">
        <v>27.5</v>
      </c>
      <c r="AA35" s="43"/>
      <c r="AB35" s="43"/>
      <c r="AC35" s="43"/>
      <c r="AD35" s="43"/>
      <c r="AE35" s="58"/>
      <c r="AS35" s="106"/>
      <c r="AT35" s="106"/>
      <c r="AU35" s="106"/>
      <c r="AV35" s="106"/>
      <c r="AW35" s="54"/>
      <c r="AX35" s="54"/>
      <c r="AY35" s="106"/>
      <c r="AZ35" s="106"/>
      <c r="BA35" s="106"/>
      <c r="BB35" s="106"/>
      <c r="BC35" s="106"/>
      <c r="BD35" s="106"/>
      <c r="BE35" s="106"/>
    </row>
    <row r="36" spans="2:58" ht="13.5" thickBot="1" x14ac:dyDescent="0.25">
      <c r="B36" s="43"/>
      <c r="E36" s="43"/>
      <c r="F36" s="119" t="s">
        <v>81</v>
      </c>
      <c r="G36" s="108" t="e">
        <f>Z11</f>
        <v>#REF!</v>
      </c>
      <c r="H36" s="108" t="e">
        <f>AA11</f>
        <v>#REF!</v>
      </c>
      <c r="I36" s="108" t="e">
        <f>AB11</f>
        <v>#REF!</v>
      </c>
      <c r="J36" s="109" t="e">
        <f t="shared" si="4"/>
        <v>#REF!</v>
      </c>
      <c r="K36" s="110" t="e">
        <f t="shared" si="5"/>
        <v>#REF!</v>
      </c>
      <c r="L36" s="43"/>
      <c r="M36" s="43"/>
      <c r="N36" s="139" t="s">
        <v>7</v>
      </c>
      <c r="O36" s="104" t="e">
        <f t="shared" si="3"/>
        <v>#REF!</v>
      </c>
      <c r="P36" s="104" t="e">
        <f t="shared" si="3"/>
        <v>#REF!</v>
      </c>
      <c r="Q36" s="104" t="e">
        <f t="shared" si="3"/>
        <v>#REF!</v>
      </c>
      <c r="R36" s="140">
        <v>532.48</v>
      </c>
      <c r="S36" s="141" t="e">
        <f>O36*$R$36/1000</f>
        <v>#REF!</v>
      </c>
      <c r="T36" s="141" t="e">
        <f>P36*$R$36/1000</f>
        <v>#REF!</v>
      </c>
      <c r="U36" s="141" t="e">
        <f>Q36*$R$36/1000</f>
        <v>#REF!</v>
      </c>
      <c r="V36" s="142"/>
      <c r="W36" s="120" t="s">
        <v>3</v>
      </c>
      <c r="X36" s="410" t="s">
        <v>3</v>
      </c>
      <c r="Y36" s="411"/>
      <c r="Z36" s="412"/>
      <c r="AA36" s="43"/>
      <c r="AB36" s="43"/>
      <c r="AC36" s="43"/>
      <c r="AD36" s="43"/>
      <c r="AE36" s="58"/>
      <c r="AS36" s="106"/>
      <c r="AT36" s="106"/>
      <c r="AU36" s="106"/>
      <c r="AV36" s="106"/>
      <c r="AW36" s="54"/>
      <c r="AX36" s="54"/>
      <c r="AY36" s="106"/>
      <c r="AZ36" s="106"/>
      <c r="BA36" s="106"/>
      <c r="BB36" s="106"/>
      <c r="BC36" s="106"/>
      <c r="BD36" s="106"/>
      <c r="BE36" s="106"/>
    </row>
    <row r="37" spans="2:58" ht="16.5" thickBot="1" x14ac:dyDescent="0.25">
      <c r="B37" s="43"/>
      <c r="C37" s="43"/>
      <c r="D37" s="43"/>
      <c r="E37" s="43"/>
      <c r="F37" s="119" t="s">
        <v>86</v>
      </c>
      <c r="G37" s="108" t="e">
        <f>AI11</f>
        <v>#REF!</v>
      </c>
      <c r="H37" s="108" t="e">
        <f>AJ11</f>
        <v>#REF!</v>
      </c>
      <c r="I37" s="108" t="e">
        <f>AK11</f>
        <v>#REF!</v>
      </c>
      <c r="J37" s="109" t="e">
        <f>AVERAGE(G37:I37)</f>
        <v>#REF!</v>
      </c>
      <c r="K37" s="110" t="e">
        <f t="shared" si="5"/>
        <v>#REF!</v>
      </c>
      <c r="L37" s="43"/>
      <c r="M37" s="43"/>
      <c r="N37" s="139" t="s">
        <v>8</v>
      </c>
      <c r="O37" s="104" t="e">
        <f t="shared" si="3"/>
        <v>#REF!</v>
      </c>
      <c r="P37" s="104" t="e">
        <f t="shared" si="3"/>
        <v>#REF!</v>
      </c>
      <c r="Q37" s="104" t="e">
        <f t="shared" si="3"/>
        <v>#REF!</v>
      </c>
      <c r="R37" s="140">
        <v>851.96800000000007</v>
      </c>
      <c r="S37" s="141" t="e">
        <f>O37*$R$37/1000</f>
        <v>#REF!</v>
      </c>
      <c r="T37" s="141" t="e">
        <f>P37*$R$37/1000</f>
        <v>#REF!</v>
      </c>
      <c r="U37" s="141" t="e">
        <f>Q37*$R$37/1000</f>
        <v>#REF!</v>
      </c>
      <c r="V37" s="142"/>
      <c r="W37" s="146" t="e">
        <f>STDEV(S40:U40)/W35</f>
        <v>#REF!</v>
      </c>
      <c r="X37" s="407" t="s">
        <v>130</v>
      </c>
      <c r="Y37" s="408"/>
      <c r="Z37" s="409"/>
      <c r="AA37" s="43"/>
      <c r="AB37" s="43"/>
      <c r="AC37" s="43"/>
      <c r="AD37" s="43"/>
      <c r="AE37" s="58"/>
      <c r="AS37" s="106"/>
      <c r="AT37" s="106"/>
      <c r="AU37" s="106"/>
      <c r="AV37" s="106"/>
      <c r="AW37" s="54"/>
      <c r="AX37" s="54"/>
      <c r="AY37" s="106"/>
      <c r="AZ37" s="106"/>
      <c r="BA37" s="106"/>
      <c r="BB37" s="106"/>
      <c r="BC37" s="106"/>
      <c r="BD37" s="106"/>
      <c r="BE37" s="106"/>
    </row>
    <row r="38" spans="2:58" ht="12.75" x14ac:dyDescent="0.2">
      <c r="B38" s="43"/>
      <c r="C38" s="43"/>
      <c r="D38" s="43"/>
      <c r="E38" s="43"/>
      <c r="F38" s="119" t="s">
        <v>86</v>
      </c>
      <c r="G38" s="108" t="e">
        <f>AR11</f>
        <v>#REF!</v>
      </c>
      <c r="H38" s="108" t="e">
        <f>AS11</f>
        <v>#REF!</v>
      </c>
      <c r="I38" s="108" t="e">
        <f>AT11</f>
        <v>#REF!</v>
      </c>
      <c r="J38" s="109" t="e">
        <f t="shared" si="4"/>
        <v>#REF!</v>
      </c>
      <c r="K38" s="110" t="e">
        <f t="shared" si="5"/>
        <v>#REF!</v>
      </c>
      <c r="L38" s="43"/>
      <c r="M38" s="43"/>
      <c r="N38" s="139" t="s">
        <v>9</v>
      </c>
      <c r="O38" s="104" t="e">
        <f t="shared" si="3"/>
        <v>#REF!</v>
      </c>
      <c r="P38" s="104" t="e">
        <f t="shared" si="3"/>
        <v>#REF!</v>
      </c>
      <c r="Q38" s="104" t="e">
        <f t="shared" si="3"/>
        <v>#REF!</v>
      </c>
      <c r="R38" s="140">
        <v>1363.1488000000002</v>
      </c>
      <c r="S38" s="141" t="e">
        <f>O38*$R$38/1000</f>
        <v>#REF!</v>
      </c>
      <c r="T38" s="141" t="e">
        <f>P38*$R$38/1000</f>
        <v>#REF!</v>
      </c>
      <c r="U38" s="141" t="e">
        <f>Q38*$R$38/1000</f>
        <v>#REF!</v>
      </c>
      <c r="V38" s="142"/>
      <c r="W38" s="43"/>
      <c r="X38" s="43"/>
      <c r="Z38" s="43"/>
      <c r="AB38" s="43"/>
      <c r="AC38" s="43"/>
      <c r="AD38" s="43"/>
      <c r="AE38" s="58"/>
      <c r="AS38" s="106"/>
      <c r="AT38" s="106"/>
      <c r="AU38" s="106"/>
      <c r="AV38" s="106"/>
      <c r="AW38" s="54"/>
      <c r="AX38" s="54"/>
      <c r="AY38" s="106"/>
      <c r="AZ38" s="106"/>
      <c r="BA38" s="106"/>
      <c r="BB38" s="106"/>
      <c r="BC38" s="106"/>
      <c r="BD38" s="106"/>
      <c r="BE38" s="106"/>
    </row>
    <row r="39" spans="2:58" ht="13.5" thickBot="1" x14ac:dyDescent="0.25">
      <c r="B39" s="43"/>
      <c r="C39" s="43"/>
      <c r="D39" s="43"/>
      <c r="E39" s="43"/>
      <c r="F39" s="124" t="s">
        <v>86</v>
      </c>
      <c r="G39" s="125" t="e">
        <f>BA11</f>
        <v>#REF!</v>
      </c>
      <c r="H39" s="125" t="e">
        <f>BB11</f>
        <v>#REF!</v>
      </c>
      <c r="I39" s="125" t="e">
        <f>BC11</f>
        <v>#REF!</v>
      </c>
      <c r="J39" s="126" t="e">
        <f t="shared" si="4"/>
        <v>#REF!</v>
      </c>
      <c r="K39" s="127" t="e">
        <f t="shared" si="5"/>
        <v>#REF!</v>
      </c>
      <c r="L39" s="43"/>
      <c r="M39" s="43"/>
      <c r="N39" s="96" t="s">
        <v>10</v>
      </c>
      <c r="O39" s="104" t="e">
        <f t="shared" si="3"/>
        <v>#REF!</v>
      </c>
      <c r="P39" s="104" t="e">
        <f t="shared" si="3"/>
        <v>#REF!</v>
      </c>
      <c r="Q39" s="104" t="e">
        <f t="shared" si="3"/>
        <v>#REF!</v>
      </c>
      <c r="R39" s="128">
        <v>2181.0380800000003</v>
      </c>
      <c r="S39" s="129" t="e">
        <f>O39*$R$39/1000</f>
        <v>#REF!</v>
      </c>
      <c r="T39" s="129" t="e">
        <f t="shared" ref="T39:U39" si="6">P39*$R$39/1000</f>
        <v>#REF!</v>
      </c>
      <c r="U39" s="129" t="e">
        <f t="shared" si="6"/>
        <v>#REF!</v>
      </c>
      <c r="Z39" s="147"/>
      <c r="AA39" s="43"/>
      <c r="AB39" s="43"/>
      <c r="AC39" s="43"/>
      <c r="AD39" s="43"/>
      <c r="AE39" s="58"/>
      <c r="AS39" s="106"/>
      <c r="AT39" s="106"/>
      <c r="AU39" s="106"/>
      <c r="AV39" s="106"/>
      <c r="AW39" s="54"/>
      <c r="AX39" s="54"/>
      <c r="AY39" s="106"/>
      <c r="AZ39" s="106"/>
      <c r="BA39" s="106"/>
      <c r="BB39" s="106"/>
      <c r="BC39" s="106"/>
      <c r="BD39" s="106"/>
      <c r="BE39" s="106"/>
    </row>
    <row r="40" spans="2:58" ht="12.95" customHeight="1" x14ac:dyDescent="0.2">
      <c r="B40" s="43"/>
      <c r="C40" s="43"/>
      <c r="D40" s="43"/>
      <c r="E40" s="43"/>
      <c r="F40" s="43"/>
      <c r="G40" s="148"/>
      <c r="H40" s="148"/>
      <c r="I40" s="148"/>
      <c r="J40" s="149"/>
      <c r="K40" s="150"/>
      <c r="L40" s="43"/>
      <c r="M40" s="43"/>
      <c r="N40" s="43"/>
      <c r="O40" s="43"/>
      <c r="R40" s="132" t="s">
        <v>93</v>
      </c>
      <c r="S40" s="133" t="e">
        <f>AVERAGE(S35:S38)</f>
        <v>#REF!</v>
      </c>
      <c r="T40" s="133" t="e">
        <f>AVERAGE(T35:T38)</f>
        <v>#REF!</v>
      </c>
      <c r="U40" s="133" t="e">
        <f>AVERAGE(U35:U38)</f>
        <v>#REF!</v>
      </c>
      <c r="W40" s="151"/>
      <c r="X40" s="415" t="s">
        <v>115</v>
      </c>
      <c r="Y40" s="416"/>
      <c r="Z40" s="417"/>
      <c r="AB40" s="43"/>
      <c r="AC40" s="43"/>
      <c r="AD40" s="43"/>
      <c r="AE40" s="58"/>
      <c r="AS40" s="106"/>
      <c r="AT40" s="106"/>
      <c r="AU40" s="106"/>
      <c r="AV40" s="106"/>
      <c r="AW40" s="54"/>
      <c r="AX40" s="54"/>
      <c r="AY40" s="106"/>
      <c r="AZ40" s="106"/>
      <c r="BA40" s="106"/>
      <c r="BB40" s="106"/>
      <c r="BC40" s="106"/>
      <c r="BD40" s="106"/>
      <c r="BE40" s="106"/>
    </row>
    <row r="41" spans="2:58" ht="12.95" customHeight="1" thickBot="1" x14ac:dyDescent="0.3">
      <c r="B41" s="43"/>
      <c r="C41" s="43"/>
      <c r="D41" s="43"/>
      <c r="E41" s="84" t="s">
        <v>105</v>
      </c>
      <c r="F41" s="86"/>
      <c r="G41" s="135"/>
      <c r="H41" s="135"/>
      <c r="I41" s="135"/>
      <c r="J41" s="136"/>
      <c r="K41" s="137"/>
      <c r="L41" s="43"/>
      <c r="M41" s="43"/>
      <c r="N41" s="43"/>
      <c r="O41" s="43"/>
      <c r="P41" s="58"/>
      <c r="Q41" s="58"/>
      <c r="U41" s="152"/>
      <c r="X41" s="418" t="s">
        <v>108</v>
      </c>
      <c r="Y41" s="419"/>
      <c r="Z41" s="420"/>
      <c r="AA41" s="43"/>
      <c r="AB41" s="43"/>
      <c r="AC41" s="43"/>
      <c r="AD41" s="58"/>
      <c r="AJ41" s="54"/>
      <c r="AK41" s="54"/>
      <c r="AL41" s="54"/>
      <c r="AM41" s="80"/>
      <c r="AN41" s="54"/>
      <c r="AO41" s="54"/>
      <c r="AP41" s="106"/>
      <c r="AQ41" s="106"/>
      <c r="AR41" s="106"/>
      <c r="AS41" s="106"/>
      <c r="AT41" s="106"/>
      <c r="AU41" s="106"/>
      <c r="AV41" s="106"/>
      <c r="AW41" s="54"/>
      <c r="AX41" s="54"/>
      <c r="AY41" s="106"/>
      <c r="AZ41" s="106"/>
      <c r="BA41" s="106"/>
      <c r="BB41" s="106"/>
      <c r="BC41" s="106"/>
      <c r="BD41" s="106"/>
      <c r="BE41" s="106"/>
    </row>
    <row r="42" spans="2:58" ht="12.75" customHeight="1" thickBot="1" x14ac:dyDescent="0.3">
      <c r="B42" s="43"/>
      <c r="C42" s="43"/>
      <c r="D42" s="43"/>
      <c r="E42" s="43"/>
      <c r="F42" s="43"/>
      <c r="G42" s="43"/>
      <c r="H42" s="135"/>
      <c r="I42" s="135"/>
      <c r="J42" s="135"/>
      <c r="K42" s="136"/>
      <c r="L42" s="137"/>
      <c r="M42" s="43"/>
      <c r="N42" s="43"/>
      <c r="W42" s="153"/>
      <c r="Z42" s="54"/>
      <c r="AA42" s="54"/>
      <c r="AB42" s="43"/>
      <c r="AC42" s="43"/>
      <c r="AD42" s="43"/>
      <c r="AE42" s="58"/>
      <c r="AF42" s="58"/>
      <c r="AG42" s="79"/>
      <c r="AH42" s="54"/>
      <c r="AI42" s="54"/>
      <c r="AJ42" s="54"/>
      <c r="AK42" s="54"/>
      <c r="AL42" s="54"/>
      <c r="AM42" s="54"/>
      <c r="AN42" s="80"/>
      <c r="AO42" s="54"/>
      <c r="AP42" s="54"/>
      <c r="AQ42" s="106"/>
      <c r="AR42" s="106"/>
      <c r="AS42" s="106"/>
      <c r="AT42" s="106"/>
      <c r="AU42" s="106"/>
      <c r="AV42" s="106"/>
      <c r="AW42" s="43"/>
      <c r="AX42" s="54"/>
      <c r="AY42" s="54"/>
      <c r="AZ42" s="106"/>
      <c r="BA42" s="106"/>
      <c r="BB42" s="106"/>
      <c r="BC42" s="106"/>
      <c r="BD42" s="106"/>
      <c r="BE42" s="106"/>
      <c r="BF42" s="106"/>
    </row>
    <row r="43" spans="2:58" ht="14.45" customHeight="1" thickBot="1" x14ac:dyDescent="0.3">
      <c r="B43" s="43"/>
      <c r="C43" s="43"/>
      <c r="D43" s="43"/>
      <c r="E43" s="43"/>
      <c r="F43" s="413" t="s">
        <v>84</v>
      </c>
      <c r="G43" s="414"/>
      <c r="H43" s="213"/>
      <c r="I43" s="154" t="s">
        <v>101</v>
      </c>
      <c r="J43" s="155"/>
      <c r="K43" s="155"/>
      <c r="L43" s="137"/>
      <c r="M43" s="43"/>
      <c r="N43" s="43"/>
      <c r="O43" s="43"/>
      <c r="P43" s="58"/>
      <c r="Q43" s="54"/>
      <c r="R43" s="58"/>
      <c r="T43" s="136"/>
      <c r="U43" s="86"/>
      <c r="V43" s="85"/>
      <c r="W43" s="156" t="s">
        <v>109</v>
      </c>
      <c r="X43" s="157"/>
      <c r="Y43" s="341"/>
      <c r="Z43" s="54"/>
      <c r="AA43" s="84" t="s">
        <v>111</v>
      </c>
      <c r="AB43" s="43"/>
      <c r="AC43" s="43"/>
      <c r="AD43" s="43"/>
      <c r="AE43" s="58"/>
      <c r="AF43" s="58"/>
      <c r="AG43" s="79"/>
      <c r="AH43" s="54"/>
      <c r="AI43" s="54"/>
      <c r="AJ43" s="54"/>
      <c r="AK43" s="54"/>
      <c r="AL43" s="54"/>
      <c r="AM43" s="54"/>
      <c r="AN43" s="80"/>
      <c r="AO43" s="54"/>
      <c r="AP43" s="54"/>
      <c r="AQ43" s="106"/>
      <c r="AR43" s="106"/>
      <c r="AS43" s="106"/>
      <c r="AT43" s="106"/>
      <c r="AU43" s="106"/>
      <c r="AV43" s="106"/>
      <c r="AW43" s="43"/>
      <c r="AX43" s="54"/>
      <c r="AY43" s="54"/>
      <c r="AZ43" s="106"/>
      <c r="BA43" s="106"/>
      <c r="BB43" s="106"/>
      <c r="BC43" s="106"/>
      <c r="BD43" s="106"/>
      <c r="BE43" s="106"/>
      <c r="BF43" s="106"/>
    </row>
    <row r="44" spans="2:58" ht="12.6" customHeight="1" x14ac:dyDescent="0.25">
      <c r="B44" s="43"/>
      <c r="C44" s="43"/>
      <c r="D44" s="43"/>
      <c r="E44" s="43"/>
      <c r="F44" s="43"/>
      <c r="G44" s="43"/>
      <c r="H44" s="43"/>
      <c r="J44" s="158"/>
      <c r="K44" s="158"/>
      <c r="L44" s="159"/>
      <c r="M44" s="159"/>
      <c r="N44" s="43"/>
      <c r="O44" s="43"/>
      <c r="P44" s="43"/>
      <c r="Q44" s="79"/>
      <c r="R44" s="79"/>
      <c r="T44" s="136"/>
      <c r="U44" s="160"/>
      <c r="V44" s="85"/>
      <c r="AA44" s="54"/>
      <c r="AB44" s="43"/>
      <c r="AC44" s="43"/>
      <c r="AD44" s="43"/>
      <c r="AE44" s="58"/>
      <c r="AF44" s="58"/>
      <c r="AG44" s="79"/>
      <c r="AH44" s="54"/>
      <c r="AI44" s="54"/>
      <c r="AJ44" s="54"/>
      <c r="AK44" s="54"/>
      <c r="AL44" s="54"/>
      <c r="AM44" s="54"/>
      <c r="AN44" s="80"/>
      <c r="AO44" s="54"/>
      <c r="AP44" s="54"/>
      <c r="AQ44" s="106"/>
      <c r="AR44" s="106"/>
      <c r="AS44" s="106"/>
      <c r="AT44" s="106"/>
      <c r="AU44" s="106"/>
      <c r="AV44" s="106"/>
      <c r="AW44" s="43"/>
      <c r="AX44" s="54"/>
      <c r="AY44" s="54"/>
      <c r="AZ44" s="106"/>
      <c r="BA44" s="106"/>
      <c r="BB44" s="106"/>
      <c r="BC44" s="106"/>
      <c r="BD44" s="106"/>
      <c r="BE44" s="106"/>
      <c r="BF44" s="106"/>
    </row>
    <row r="45" spans="2:58" ht="12.6" customHeight="1" x14ac:dyDescent="0.25">
      <c r="B45" s="43"/>
      <c r="C45" s="43"/>
      <c r="D45" s="43"/>
      <c r="E45" s="43"/>
      <c r="F45" s="43"/>
      <c r="L45" s="43"/>
      <c r="M45" s="43"/>
      <c r="N45" s="43"/>
      <c r="O45" s="43"/>
      <c r="P45" s="43"/>
      <c r="Q45" s="58"/>
      <c r="R45" s="54"/>
      <c r="T45" s="136"/>
      <c r="U45" s="160"/>
      <c r="V45" s="85"/>
      <c r="W45" s="156" t="s">
        <v>110</v>
      </c>
      <c r="X45" s="161"/>
      <c r="Y45" s="162" t="e">
        <f>Y43*W35</f>
        <v>#REF!</v>
      </c>
      <c r="Z45" s="163" t="s">
        <v>12</v>
      </c>
      <c r="AA45" s="54"/>
      <c r="AB45" s="43"/>
      <c r="AC45" s="43"/>
      <c r="AD45" s="43"/>
      <c r="AE45" s="58"/>
      <c r="AF45" s="58"/>
      <c r="AG45" s="79"/>
      <c r="AH45" s="54"/>
      <c r="AI45" s="54"/>
      <c r="AJ45" s="54"/>
      <c r="AK45" s="54"/>
      <c r="AL45" s="54"/>
      <c r="AM45" s="54"/>
      <c r="AN45" s="80"/>
      <c r="AO45" s="54"/>
      <c r="AP45" s="54"/>
      <c r="AQ45" s="106"/>
      <c r="AR45" s="106"/>
      <c r="AS45" s="106"/>
      <c r="AT45" s="106"/>
      <c r="AU45" s="106"/>
      <c r="AV45" s="106"/>
      <c r="AW45" s="43"/>
      <c r="AX45" s="54"/>
      <c r="AY45" s="54"/>
      <c r="AZ45" s="106"/>
      <c r="BA45" s="106"/>
      <c r="BB45" s="106"/>
      <c r="BC45" s="106"/>
      <c r="BD45" s="106"/>
      <c r="BE45" s="106"/>
      <c r="BF45" s="106"/>
    </row>
    <row r="46" spans="2:58" ht="12.6" customHeight="1" x14ac:dyDescent="0.25"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58"/>
      <c r="R46" s="54"/>
      <c r="T46" s="136"/>
      <c r="U46" s="160"/>
      <c r="V46" s="85"/>
      <c r="W46" s="164"/>
      <c r="X46" s="165"/>
      <c r="Y46" s="166"/>
      <c r="Z46" s="54"/>
      <c r="AA46" s="54"/>
      <c r="AB46" s="43"/>
      <c r="AC46" s="43"/>
      <c r="AD46" s="43"/>
      <c r="AE46" s="58"/>
      <c r="AF46" s="58"/>
      <c r="AG46" s="79"/>
      <c r="AH46" s="54"/>
      <c r="AI46" s="54"/>
      <c r="AJ46" s="54"/>
      <c r="AK46" s="54"/>
      <c r="AL46" s="54"/>
      <c r="AM46" s="54"/>
      <c r="AN46" s="80"/>
      <c r="AO46" s="54"/>
      <c r="AP46" s="54"/>
      <c r="AQ46" s="106"/>
      <c r="AR46" s="106"/>
      <c r="AS46" s="106"/>
      <c r="AT46" s="106"/>
      <c r="AU46" s="106"/>
      <c r="AV46" s="106"/>
      <c r="AW46" s="43"/>
      <c r="AX46" s="54"/>
      <c r="AY46" s="54"/>
      <c r="AZ46" s="106"/>
      <c r="BA46" s="106"/>
      <c r="BB46" s="106"/>
      <c r="BC46" s="106"/>
      <c r="BD46" s="106"/>
      <c r="BE46" s="106"/>
      <c r="BF46" s="106"/>
    </row>
    <row r="47" spans="2:58" ht="12.6" customHeight="1" thickBot="1" x14ac:dyDescent="0.3">
      <c r="B47" s="43"/>
      <c r="C47" s="43"/>
      <c r="D47" s="43"/>
      <c r="E47" s="43"/>
      <c r="F47" s="43"/>
      <c r="G47" s="43"/>
      <c r="H47" s="405" t="s">
        <v>78</v>
      </c>
      <c r="I47" s="406"/>
      <c r="J47" s="406"/>
      <c r="K47" s="88" t="s">
        <v>77</v>
      </c>
      <c r="L47" s="43"/>
      <c r="M47" s="43"/>
      <c r="N47" s="43"/>
      <c r="O47" s="43"/>
      <c r="P47" s="43"/>
      <c r="Q47" s="58"/>
      <c r="R47" s="54"/>
      <c r="T47" s="136"/>
      <c r="U47" s="160"/>
      <c r="V47" s="85"/>
      <c r="W47" s="164"/>
      <c r="X47" s="165"/>
      <c r="Y47" s="166"/>
      <c r="Z47" s="54"/>
      <c r="AA47" s="54"/>
      <c r="AB47" s="43"/>
      <c r="AC47" s="43"/>
      <c r="AD47" s="43"/>
      <c r="AE47" s="58"/>
      <c r="AF47" s="58"/>
      <c r="AG47" s="79"/>
      <c r="AH47" s="54"/>
      <c r="AI47" s="54"/>
      <c r="AJ47" s="54"/>
      <c r="AK47" s="54"/>
      <c r="AL47" s="54"/>
      <c r="AM47" s="54"/>
      <c r="AN47" s="80"/>
      <c r="AO47" s="54"/>
      <c r="AP47" s="54"/>
      <c r="AQ47" s="106"/>
      <c r="AR47" s="106"/>
      <c r="AS47" s="106"/>
      <c r="AT47" s="106"/>
      <c r="AU47" s="106"/>
      <c r="AV47" s="106"/>
      <c r="AW47" s="43"/>
      <c r="AX47" s="54"/>
      <c r="AY47" s="54"/>
      <c r="AZ47" s="106"/>
      <c r="BA47" s="106"/>
      <c r="BB47" s="106"/>
      <c r="BC47" s="106"/>
      <c r="BD47" s="106"/>
      <c r="BE47" s="106"/>
      <c r="BF47" s="106"/>
    </row>
    <row r="48" spans="2:58" ht="12.6" customHeight="1" x14ac:dyDescent="0.25">
      <c r="B48" s="43"/>
      <c r="C48" s="43"/>
      <c r="D48" s="43"/>
      <c r="E48" s="43"/>
      <c r="F48" s="167" t="s">
        <v>13</v>
      </c>
      <c r="G48" s="103" t="s">
        <v>11</v>
      </c>
      <c r="H48" s="168" t="s">
        <v>79</v>
      </c>
      <c r="I48" s="168" t="s">
        <v>82</v>
      </c>
      <c r="J48" s="168" t="s">
        <v>83</v>
      </c>
      <c r="K48" s="132" t="s">
        <v>4</v>
      </c>
      <c r="L48" s="92" t="s">
        <v>3</v>
      </c>
      <c r="M48" s="99" t="s">
        <v>94</v>
      </c>
      <c r="N48" s="43"/>
      <c r="O48" s="169" t="s">
        <v>100</v>
      </c>
      <c r="P48" s="170" t="s">
        <v>99</v>
      </c>
      <c r="Q48" s="388" t="s">
        <v>103</v>
      </c>
      <c r="R48" s="389"/>
      <c r="T48" s="136"/>
      <c r="U48" s="160"/>
      <c r="V48" s="85"/>
      <c r="W48" s="164"/>
      <c r="X48" s="165"/>
      <c r="Y48" s="166"/>
      <c r="Z48" s="54"/>
      <c r="AA48" s="54"/>
      <c r="AB48" s="43"/>
      <c r="AC48" s="43"/>
      <c r="AD48" s="43"/>
      <c r="AE48" s="58"/>
      <c r="AF48" s="58"/>
      <c r="AG48" s="79"/>
      <c r="AH48" s="54"/>
      <c r="AI48" s="54"/>
      <c r="AJ48" s="54"/>
      <c r="AK48" s="54"/>
      <c r="AL48" s="54"/>
      <c r="AM48" s="54"/>
      <c r="AN48" s="80"/>
      <c r="AO48" s="54"/>
      <c r="AP48" s="54"/>
      <c r="AQ48" s="106"/>
      <c r="AR48" s="106"/>
      <c r="AS48" s="106"/>
      <c r="AT48" s="106"/>
      <c r="AU48" s="106"/>
      <c r="AV48" s="106"/>
      <c r="AW48" s="43"/>
      <c r="AX48" s="54"/>
      <c r="AY48" s="54"/>
      <c r="AZ48" s="106"/>
      <c r="BA48" s="106"/>
      <c r="BB48" s="106"/>
      <c r="BC48" s="106"/>
      <c r="BD48" s="106"/>
      <c r="BE48" s="106"/>
      <c r="BF48" s="106"/>
    </row>
    <row r="49" spans="2:58" ht="12.6" customHeight="1" x14ac:dyDescent="0.25">
      <c r="E49" s="103" t="s">
        <v>5</v>
      </c>
      <c r="F49" s="171" t="s">
        <v>91</v>
      </c>
      <c r="G49" s="172">
        <f>Protocole!F45</f>
        <v>0</v>
      </c>
      <c r="H49" s="173" t="e">
        <f>E11</f>
        <v>#REF!</v>
      </c>
      <c r="I49" s="100" t="e">
        <f>F11</f>
        <v>#REF!</v>
      </c>
      <c r="J49" s="100" t="e">
        <f>G11</f>
        <v>#REF!</v>
      </c>
      <c r="K49" s="174" t="e">
        <f>AVERAGE(H49:J49)</f>
        <v>#REF!</v>
      </c>
      <c r="L49" s="175" t="e">
        <f>STDEV(H49:J49)/AVERAGE(H49:J49)</f>
        <v>#REF!</v>
      </c>
      <c r="M49" s="100" t="e">
        <f t="shared" ref="M49:M54" si="7">(K49-CoefB)/CoefA</f>
        <v>#REF!</v>
      </c>
      <c r="N49" s="43"/>
      <c r="O49" s="176" t="s">
        <v>96</v>
      </c>
      <c r="P49" s="177" t="e">
        <f>SLOPE(H59:H76,F59:F76)</f>
        <v>#REF!</v>
      </c>
      <c r="Q49" s="390" t="s">
        <v>107</v>
      </c>
      <c r="R49" s="391"/>
      <c r="T49" s="136"/>
      <c r="U49" s="160"/>
      <c r="V49" s="85"/>
      <c r="W49" s="164"/>
      <c r="X49" s="165"/>
      <c r="Y49" s="166"/>
      <c r="Z49" s="54"/>
      <c r="AA49" s="54"/>
      <c r="AB49" s="43"/>
      <c r="AC49" s="43"/>
      <c r="AD49" s="43"/>
      <c r="AE49" s="58"/>
      <c r="AF49" s="58"/>
      <c r="AG49" s="79"/>
      <c r="AH49" s="54"/>
      <c r="AI49" s="54"/>
      <c r="AJ49" s="54"/>
      <c r="AK49" s="54"/>
      <c r="AL49" s="54"/>
      <c r="AM49" s="54"/>
      <c r="AN49" s="80"/>
      <c r="AO49" s="54"/>
      <c r="AP49" s="54"/>
      <c r="AQ49" s="106"/>
      <c r="AR49" s="106"/>
      <c r="AS49" s="106"/>
      <c r="AT49" s="106"/>
      <c r="AU49" s="106"/>
      <c r="AV49" s="106"/>
      <c r="AW49" s="43"/>
      <c r="AX49" s="54"/>
      <c r="AY49" s="54"/>
      <c r="AZ49" s="106"/>
      <c r="BA49" s="106"/>
      <c r="BB49" s="106"/>
      <c r="BC49" s="106"/>
      <c r="BD49" s="106"/>
      <c r="BE49" s="106"/>
      <c r="BF49" s="106"/>
    </row>
    <row r="50" spans="2:58" ht="12.6" customHeight="1" x14ac:dyDescent="0.25">
      <c r="E50" s="178" t="s">
        <v>6</v>
      </c>
      <c r="F50" s="119" t="s">
        <v>92</v>
      </c>
      <c r="G50" s="179">
        <f>Protocole!F46</f>
        <v>0</v>
      </c>
      <c r="H50" s="180" t="e">
        <f>N11</f>
        <v>#REF!</v>
      </c>
      <c r="I50" s="108" t="e">
        <f>O11</f>
        <v>#REF!</v>
      </c>
      <c r="J50" s="108" t="e">
        <f>P11</f>
        <v>#REF!</v>
      </c>
      <c r="K50" s="181" t="e">
        <f t="shared" ref="K50:K54" si="8">AVERAGE(H50:J50)</f>
        <v>#REF!</v>
      </c>
      <c r="L50" s="182" t="e">
        <f t="shared" ref="L50:L54" si="9">STDEV(H50:J50)/AVERAGE(H50:J50)</f>
        <v>#REF!</v>
      </c>
      <c r="M50" s="108" t="e">
        <f t="shared" si="7"/>
        <v>#REF!</v>
      </c>
      <c r="N50" s="43"/>
      <c r="O50" s="176" t="s">
        <v>97</v>
      </c>
      <c r="P50" s="177" t="e">
        <f>INTERCEPT(H59:H76,F59:F76)</f>
        <v>#REF!</v>
      </c>
      <c r="Q50" s="390" t="s">
        <v>107</v>
      </c>
      <c r="R50" s="391"/>
      <c r="T50" s="136"/>
      <c r="U50" s="160"/>
      <c r="V50" s="85"/>
      <c r="W50" s="164"/>
      <c r="X50" s="165"/>
      <c r="Y50" s="183"/>
      <c r="Z50" s="184"/>
      <c r="AA50" s="54"/>
      <c r="AB50" s="43"/>
      <c r="AC50" s="43"/>
      <c r="AD50" s="43"/>
      <c r="AE50" s="58"/>
      <c r="AF50" s="58"/>
      <c r="AG50" s="79"/>
      <c r="AH50" s="54"/>
      <c r="AI50" s="54"/>
      <c r="AJ50" s="54"/>
      <c r="AK50" s="54"/>
      <c r="AL50" s="54"/>
      <c r="AM50" s="54"/>
      <c r="AN50" s="80"/>
      <c r="AO50" s="54"/>
      <c r="AP50" s="54"/>
      <c r="AQ50" s="106"/>
      <c r="AR50" s="106"/>
      <c r="AS50" s="106"/>
      <c r="AT50" s="106"/>
      <c r="AU50" s="106"/>
      <c r="AV50" s="106"/>
      <c r="AW50" s="43"/>
      <c r="AX50" s="54"/>
      <c r="AY50" s="54"/>
      <c r="AZ50" s="106"/>
      <c r="BA50" s="106"/>
      <c r="BB50" s="106"/>
      <c r="BC50" s="106"/>
      <c r="BD50" s="106"/>
      <c r="BE50" s="106"/>
      <c r="BF50" s="106"/>
    </row>
    <row r="51" spans="2:58" ht="12.6" customHeight="1" thickBot="1" x14ac:dyDescent="0.3">
      <c r="E51" s="178" t="s">
        <v>7</v>
      </c>
      <c r="F51" s="119" t="s">
        <v>81</v>
      </c>
      <c r="G51" s="179">
        <f>Protocole!F47</f>
        <v>0</v>
      </c>
      <c r="H51" s="180" t="e">
        <f>W11</f>
        <v>#REF!</v>
      </c>
      <c r="I51" s="108" t="e">
        <f>X11</f>
        <v>#REF!</v>
      </c>
      <c r="J51" s="108" t="e">
        <f>Y11</f>
        <v>#REF!</v>
      </c>
      <c r="K51" s="181" t="e">
        <f t="shared" si="8"/>
        <v>#REF!</v>
      </c>
      <c r="L51" s="182" t="e">
        <f t="shared" si="9"/>
        <v>#REF!</v>
      </c>
      <c r="M51" s="108" t="e">
        <f t="shared" si="7"/>
        <v>#REF!</v>
      </c>
      <c r="N51" s="43"/>
      <c r="O51" s="185" t="s">
        <v>98</v>
      </c>
      <c r="P51" s="186" t="e">
        <f>RSQ(H59:H76,F59:F76)</f>
        <v>#REF!</v>
      </c>
      <c r="Q51" s="392" t="s">
        <v>129</v>
      </c>
      <c r="R51" s="393"/>
      <c r="T51" s="183"/>
      <c r="U51" s="183"/>
      <c r="V51" s="183"/>
      <c r="W51" s="183"/>
      <c r="X51" s="183"/>
      <c r="Y51" s="54"/>
      <c r="Z51" s="184"/>
      <c r="AA51" s="54"/>
      <c r="AB51" s="43"/>
      <c r="AC51" s="43"/>
      <c r="AD51" s="43"/>
      <c r="AE51" s="58"/>
      <c r="AF51" s="58"/>
      <c r="AG51" s="79"/>
      <c r="AH51" s="54"/>
      <c r="AI51" s="54"/>
      <c r="AJ51" s="54"/>
      <c r="AK51" s="54"/>
      <c r="AL51" s="54"/>
      <c r="AM51" s="54"/>
      <c r="AN51" s="80"/>
      <c r="AO51" s="54"/>
      <c r="AP51" s="54"/>
      <c r="AQ51" s="106"/>
      <c r="AR51" s="106"/>
      <c r="AS51" s="106"/>
      <c r="AT51" s="106"/>
      <c r="AU51" s="106"/>
      <c r="AV51" s="106"/>
      <c r="AW51" s="43"/>
      <c r="AX51" s="54"/>
      <c r="AY51" s="54"/>
      <c r="AZ51" s="106"/>
      <c r="BA51" s="106"/>
      <c r="BB51" s="106"/>
      <c r="BC51" s="106"/>
      <c r="BD51" s="106"/>
      <c r="BE51" s="106"/>
      <c r="BF51" s="106"/>
    </row>
    <row r="52" spans="2:58" ht="12.6" customHeight="1" x14ac:dyDescent="0.25">
      <c r="E52" s="178" t="s">
        <v>8</v>
      </c>
      <c r="F52" s="119" t="s">
        <v>86</v>
      </c>
      <c r="G52" s="179">
        <f>Protocole!F48</f>
        <v>0</v>
      </c>
      <c r="H52" s="180" t="e">
        <f>AF11</f>
        <v>#REF!</v>
      </c>
      <c r="I52" s="108" t="e">
        <f>AG11</f>
        <v>#REF!</v>
      </c>
      <c r="J52" s="108" t="e">
        <f>AH11</f>
        <v>#REF!</v>
      </c>
      <c r="K52" s="181" t="e">
        <f t="shared" si="8"/>
        <v>#REF!</v>
      </c>
      <c r="L52" s="182" t="e">
        <f t="shared" si="9"/>
        <v>#REF!</v>
      </c>
      <c r="M52" s="108" t="e">
        <f t="shared" si="7"/>
        <v>#REF!</v>
      </c>
      <c r="N52" s="43"/>
      <c r="O52" s="43"/>
      <c r="P52" s="43"/>
      <c r="Q52" s="85"/>
      <c r="R52" s="54"/>
      <c r="T52" s="121"/>
      <c r="U52" s="187"/>
      <c r="V52" s="81"/>
      <c r="W52" s="81"/>
      <c r="X52" s="184"/>
      <c r="Y52" s="54"/>
      <c r="Z52" s="183"/>
      <c r="AA52" s="54"/>
      <c r="AB52" s="43"/>
      <c r="AC52" s="43"/>
      <c r="AD52" s="43"/>
      <c r="AE52" s="58"/>
      <c r="AF52" s="58"/>
      <c r="AG52" s="79"/>
      <c r="AH52" s="54"/>
      <c r="AI52" s="54"/>
      <c r="AJ52" s="54"/>
      <c r="AK52" s="54"/>
      <c r="AL52" s="54"/>
      <c r="AM52" s="54"/>
      <c r="AN52" s="80"/>
      <c r="AO52" s="54"/>
      <c r="AP52" s="54"/>
      <c r="AQ52" s="106"/>
      <c r="AR52" s="106"/>
      <c r="AS52" s="106"/>
      <c r="AT52" s="106"/>
      <c r="AU52" s="106"/>
      <c r="AV52" s="106"/>
      <c r="AW52" s="106"/>
      <c r="AX52" s="54"/>
      <c r="AY52" s="54"/>
      <c r="AZ52" s="106"/>
      <c r="BA52" s="106"/>
      <c r="BB52" s="106"/>
      <c r="BC52" s="106"/>
      <c r="BD52" s="106"/>
      <c r="BE52" s="106"/>
      <c r="BF52" s="106"/>
    </row>
    <row r="53" spans="2:58" ht="12.6" customHeight="1" x14ac:dyDescent="0.25">
      <c r="B53" s="43"/>
      <c r="C53" s="43"/>
      <c r="E53" s="178" t="s">
        <v>9</v>
      </c>
      <c r="F53" s="119" t="s">
        <v>86</v>
      </c>
      <c r="G53" s="179">
        <f>Protocole!F49</f>
        <v>0</v>
      </c>
      <c r="H53" s="180" t="e">
        <f>AO11</f>
        <v>#REF!</v>
      </c>
      <c r="I53" s="108" t="e">
        <f>AP11</f>
        <v>#REF!</v>
      </c>
      <c r="J53" s="108" t="e">
        <f>AQ11</f>
        <v>#REF!</v>
      </c>
      <c r="K53" s="181" t="e">
        <f t="shared" si="8"/>
        <v>#REF!</v>
      </c>
      <c r="L53" s="182" t="e">
        <f t="shared" si="9"/>
        <v>#REF!</v>
      </c>
      <c r="M53" s="108" t="e">
        <f t="shared" si="7"/>
        <v>#REF!</v>
      </c>
      <c r="N53" s="43"/>
      <c r="O53" s="43"/>
      <c r="P53" s="43"/>
      <c r="Q53" s="164"/>
      <c r="R53" s="188"/>
      <c r="T53" s="121"/>
      <c r="U53" s="187"/>
      <c r="V53" s="81"/>
      <c r="W53" s="81"/>
      <c r="X53" s="184"/>
      <c r="Y53" s="54"/>
      <c r="Z53" s="54"/>
      <c r="AA53" s="54"/>
      <c r="AB53" s="43"/>
      <c r="AC53" s="43"/>
      <c r="AD53" s="43"/>
      <c r="AE53" s="58"/>
      <c r="AF53" s="58"/>
      <c r="AG53" s="79"/>
      <c r="AH53" s="54"/>
      <c r="AI53" s="54"/>
      <c r="AJ53" s="54"/>
      <c r="AK53" s="54"/>
      <c r="AL53" s="54"/>
      <c r="AM53" s="54"/>
      <c r="AN53" s="80"/>
      <c r="AO53" s="54"/>
      <c r="AP53" s="54"/>
      <c r="AQ53" s="106"/>
      <c r="AR53" s="106"/>
      <c r="AS53" s="106"/>
      <c r="AT53" s="106"/>
      <c r="AU53" s="106"/>
      <c r="AV53" s="106"/>
      <c r="AW53" s="106"/>
      <c r="AX53" s="54"/>
      <c r="AY53" s="54"/>
      <c r="AZ53" s="106"/>
      <c r="BA53" s="106"/>
      <c r="BB53" s="106"/>
      <c r="BC53" s="106"/>
      <c r="BD53" s="106"/>
      <c r="BE53" s="106"/>
      <c r="BF53" s="106"/>
    </row>
    <row r="54" spans="2:58" ht="12.6" customHeight="1" x14ac:dyDescent="0.25">
      <c r="B54" s="43"/>
      <c r="C54" s="43"/>
      <c r="E54" s="96" t="s">
        <v>10</v>
      </c>
      <c r="F54" s="189" t="s">
        <v>86</v>
      </c>
      <c r="G54" s="190">
        <f>Protocole!F50</f>
        <v>0</v>
      </c>
      <c r="H54" s="191" t="e">
        <f>AX11</f>
        <v>#REF!</v>
      </c>
      <c r="I54" s="125" t="e">
        <f>AY11</f>
        <v>#REF!</v>
      </c>
      <c r="J54" s="125" t="e">
        <f>AZ11</f>
        <v>#REF!</v>
      </c>
      <c r="K54" s="192" t="e">
        <f t="shared" si="8"/>
        <v>#REF!</v>
      </c>
      <c r="L54" s="193" t="e">
        <f t="shared" si="9"/>
        <v>#REF!</v>
      </c>
      <c r="M54" s="125" t="e">
        <f t="shared" si="7"/>
        <v>#REF!</v>
      </c>
      <c r="N54" s="43"/>
      <c r="O54" s="43"/>
      <c r="P54" s="188"/>
      <c r="Q54" s="164"/>
      <c r="R54" s="188"/>
      <c r="S54" s="54"/>
      <c r="T54" s="121"/>
      <c r="U54" s="187"/>
      <c r="V54" s="81"/>
      <c r="W54" s="81"/>
      <c r="X54" s="184"/>
      <c r="Y54" s="54"/>
      <c r="Z54" s="54"/>
      <c r="AA54" s="54"/>
      <c r="AB54" s="43"/>
      <c r="AC54" s="43"/>
      <c r="AD54" s="43"/>
      <c r="AE54" s="58"/>
      <c r="AF54" s="58"/>
      <c r="AG54" s="79"/>
      <c r="AH54" s="54"/>
      <c r="AI54" s="54"/>
      <c r="AJ54" s="54"/>
      <c r="AK54" s="54"/>
      <c r="AL54" s="54"/>
      <c r="AM54" s="54"/>
      <c r="AN54" s="80"/>
      <c r="AO54" s="54"/>
      <c r="AP54" s="54"/>
      <c r="AQ54" s="106"/>
      <c r="AR54" s="106"/>
      <c r="AS54" s="106"/>
      <c r="AT54" s="106"/>
      <c r="AU54" s="106"/>
      <c r="AV54" s="106"/>
      <c r="AW54" s="106"/>
      <c r="AX54" s="54"/>
      <c r="AY54" s="54"/>
      <c r="AZ54" s="106"/>
      <c r="BA54" s="106"/>
      <c r="BB54" s="106"/>
      <c r="BC54" s="106"/>
      <c r="BD54" s="106"/>
      <c r="BE54" s="106"/>
    </row>
    <row r="55" spans="2:58" ht="23.45" customHeight="1" x14ac:dyDescent="0.25">
      <c r="B55" s="43"/>
      <c r="C55" s="43"/>
      <c r="D55" s="43"/>
      <c r="E55" s="43"/>
      <c r="F55" s="43"/>
      <c r="G55" s="43"/>
      <c r="H55" s="43"/>
      <c r="J55" s="43"/>
      <c r="K55" s="43"/>
      <c r="L55" s="43"/>
      <c r="M55" s="43"/>
      <c r="N55" s="43"/>
      <c r="O55" s="43"/>
      <c r="P55" s="188"/>
      <c r="Q55" s="164"/>
      <c r="R55" s="188"/>
      <c r="S55" s="54"/>
      <c r="T55" s="121"/>
      <c r="U55" s="187"/>
      <c r="AA55" s="54"/>
      <c r="AB55" s="43"/>
      <c r="AC55" s="43"/>
      <c r="AD55" s="43"/>
      <c r="AE55" s="58"/>
      <c r="AF55" s="58"/>
      <c r="AG55" s="79"/>
      <c r="AH55" s="54"/>
      <c r="AI55" s="54"/>
      <c r="AJ55" s="54"/>
      <c r="AK55" s="54"/>
      <c r="AL55" s="54"/>
      <c r="AM55" s="54"/>
      <c r="AN55" s="80"/>
      <c r="AO55" s="54"/>
      <c r="AP55" s="54"/>
      <c r="AQ55" s="106"/>
      <c r="AR55" s="106"/>
      <c r="AS55" s="106"/>
      <c r="AT55" s="106"/>
      <c r="AU55" s="106"/>
      <c r="AV55" s="43"/>
      <c r="AW55" s="43"/>
      <c r="AX55" s="54"/>
      <c r="AY55" s="54"/>
      <c r="AZ55" s="106"/>
      <c r="BA55" s="106"/>
      <c r="BB55" s="106"/>
      <c r="BC55" s="106"/>
      <c r="BD55" s="106"/>
      <c r="BE55" s="106"/>
    </row>
    <row r="56" spans="2:58" ht="23.45" customHeight="1" x14ac:dyDescent="0.25">
      <c r="B56" s="43"/>
      <c r="D56" s="43"/>
      <c r="E56" s="194"/>
      <c r="F56" s="86"/>
      <c r="G56" s="195"/>
      <c r="H56" s="196"/>
      <c r="I56" s="196"/>
      <c r="J56" s="196"/>
      <c r="K56" s="197"/>
      <c r="L56" s="198"/>
      <c r="M56" s="43"/>
      <c r="N56" s="43"/>
      <c r="O56" s="43"/>
      <c r="P56" s="188"/>
      <c r="Q56" s="164"/>
      <c r="R56" s="188"/>
      <c r="S56" s="54"/>
      <c r="T56" s="121"/>
      <c r="U56" s="187"/>
      <c r="AA56" s="54"/>
      <c r="AB56" s="43"/>
      <c r="AC56" s="43"/>
      <c r="AD56" s="43"/>
      <c r="AE56" s="58"/>
      <c r="AF56" s="58"/>
      <c r="AG56" s="79"/>
      <c r="AH56" s="54"/>
      <c r="AI56" s="54"/>
      <c r="AJ56" s="54"/>
      <c r="AK56" s="54"/>
      <c r="AL56" s="54"/>
      <c r="AM56" s="54"/>
      <c r="AN56" s="80"/>
      <c r="AO56" s="54"/>
      <c r="AP56" s="54"/>
      <c r="AQ56" s="106"/>
      <c r="AR56" s="106"/>
      <c r="AS56" s="106"/>
      <c r="AT56" s="106"/>
      <c r="AU56" s="106"/>
      <c r="AV56" s="43"/>
      <c r="AW56" s="43"/>
      <c r="AX56" s="54"/>
      <c r="AY56" s="54"/>
      <c r="AZ56" s="106"/>
      <c r="BA56" s="106"/>
      <c r="BB56" s="106"/>
      <c r="BC56" s="106"/>
      <c r="BD56" s="106"/>
      <c r="BE56" s="106"/>
    </row>
    <row r="57" spans="2:58" ht="23.45" customHeight="1" x14ac:dyDescent="0.25">
      <c r="B57" s="43"/>
      <c r="C57" s="43"/>
      <c r="D57" s="43"/>
      <c r="E57" s="43"/>
      <c r="F57" s="86"/>
      <c r="G57" s="195"/>
      <c r="H57" s="196"/>
      <c r="J57" s="196"/>
      <c r="K57" s="197"/>
      <c r="L57" s="198"/>
      <c r="M57" s="43"/>
      <c r="N57" s="43"/>
      <c r="O57" s="43"/>
      <c r="P57" s="188"/>
      <c r="Q57" s="164"/>
      <c r="R57" s="188"/>
      <c r="S57" s="54"/>
      <c r="T57" s="121"/>
      <c r="U57" s="187"/>
      <c r="AA57" s="54"/>
      <c r="AB57" s="43"/>
      <c r="AC57" s="43"/>
      <c r="AD57" s="43"/>
      <c r="AE57" s="58"/>
      <c r="AF57" s="58"/>
      <c r="AG57" s="79"/>
      <c r="AH57" s="54"/>
      <c r="AI57" s="54"/>
      <c r="AJ57" s="54"/>
      <c r="AK57" s="54"/>
      <c r="AL57" s="54"/>
      <c r="AM57" s="54"/>
      <c r="AN57" s="80"/>
      <c r="AO57" s="54"/>
      <c r="AP57" s="54"/>
      <c r="AQ57" s="106"/>
      <c r="AR57" s="106"/>
      <c r="AS57" s="106"/>
      <c r="AT57" s="106"/>
      <c r="AU57" s="106"/>
      <c r="AV57" s="43"/>
      <c r="AW57" s="43"/>
      <c r="AX57" s="54"/>
      <c r="AY57" s="54"/>
      <c r="AZ57" s="106"/>
      <c r="BA57" s="106"/>
      <c r="BB57" s="106"/>
      <c r="BC57" s="106"/>
      <c r="BD57" s="106"/>
      <c r="BE57" s="106"/>
    </row>
    <row r="58" spans="2:58" ht="12.6" customHeight="1" x14ac:dyDescent="0.25">
      <c r="B58" s="43"/>
      <c r="C58" s="43"/>
      <c r="D58" s="43"/>
      <c r="E58" s="43"/>
      <c r="F58" s="199" t="s">
        <v>11</v>
      </c>
      <c r="G58" s="200" t="s">
        <v>117</v>
      </c>
      <c r="H58" s="201" t="s">
        <v>78</v>
      </c>
      <c r="I58" s="196"/>
      <c r="K58" s="197"/>
      <c r="L58" s="198"/>
      <c r="M58" s="43"/>
      <c r="N58" s="43"/>
      <c r="O58" s="43"/>
      <c r="P58" s="188"/>
      <c r="Q58" s="164"/>
      <c r="R58" s="188"/>
      <c r="S58" s="54"/>
      <c r="T58" s="121"/>
      <c r="U58" s="187"/>
      <c r="V58" s="81"/>
      <c r="W58" s="81"/>
      <c r="X58" s="184"/>
      <c r="Z58" s="54"/>
      <c r="AB58" s="43"/>
      <c r="AC58" s="43"/>
      <c r="AD58" s="43"/>
      <c r="AE58" s="58"/>
      <c r="AF58" s="58"/>
      <c r="AG58" s="79"/>
      <c r="AH58" s="54"/>
      <c r="AI58" s="54"/>
      <c r="AJ58" s="54"/>
      <c r="AK58" s="54"/>
      <c r="AL58" s="54"/>
      <c r="AM58" s="54"/>
      <c r="AN58" s="80"/>
      <c r="AO58" s="54"/>
      <c r="AP58" s="54"/>
      <c r="AQ58" s="106"/>
      <c r="AR58" s="106"/>
      <c r="AS58" s="106"/>
      <c r="AT58" s="106"/>
      <c r="AU58" s="106"/>
      <c r="AV58" s="43"/>
      <c r="AW58" s="43"/>
      <c r="AX58" s="54"/>
      <c r="AY58" s="54"/>
      <c r="AZ58" s="106"/>
      <c r="BA58" s="106"/>
      <c r="BB58" s="106"/>
      <c r="BC58" s="106"/>
      <c r="BD58" s="106"/>
      <c r="BE58" s="106"/>
    </row>
    <row r="59" spans="2:58" ht="12.6" customHeight="1" x14ac:dyDescent="0.25">
      <c r="B59" s="43"/>
      <c r="C59" s="43"/>
      <c r="D59" s="43"/>
      <c r="E59" s="43"/>
      <c r="F59" s="202">
        <f>G49</f>
        <v>0</v>
      </c>
      <c r="G59" s="203" t="s">
        <v>118</v>
      </c>
      <c r="H59" s="204" t="e">
        <f>H49</f>
        <v>#REF!</v>
      </c>
      <c r="I59" s="196"/>
      <c r="J59" s="196"/>
      <c r="K59" s="197"/>
      <c r="L59" s="198"/>
      <c r="M59" s="43"/>
      <c r="N59" s="43"/>
      <c r="O59" s="43"/>
      <c r="P59" s="188"/>
      <c r="Q59" s="164"/>
      <c r="R59" s="188"/>
      <c r="S59" s="54"/>
      <c r="T59" s="121"/>
      <c r="U59" s="187"/>
      <c r="V59" s="81"/>
      <c r="W59" s="81"/>
      <c r="X59" s="184"/>
      <c r="Y59" s="54"/>
      <c r="Z59" s="54"/>
      <c r="AA59" s="54"/>
      <c r="AB59" s="43"/>
      <c r="AC59" s="43"/>
      <c r="AD59" s="43"/>
      <c r="AE59" s="58"/>
      <c r="AF59" s="58"/>
      <c r="AG59" s="79"/>
      <c r="AH59" s="54"/>
      <c r="AI59" s="54"/>
      <c r="AJ59" s="54"/>
      <c r="AK59" s="54"/>
      <c r="AL59" s="54"/>
      <c r="AM59" s="54"/>
      <c r="AN59" s="80"/>
      <c r="AO59" s="54"/>
      <c r="AP59" s="54"/>
      <c r="AQ59" s="106"/>
      <c r="AR59" s="106"/>
      <c r="AS59" s="106"/>
      <c r="AT59" s="106"/>
      <c r="AU59" s="106"/>
      <c r="AV59" s="43"/>
      <c r="AW59" s="43"/>
      <c r="AX59" s="54"/>
      <c r="AY59" s="54"/>
      <c r="AZ59" s="106"/>
      <c r="BA59" s="106"/>
      <c r="BB59" s="106"/>
      <c r="BC59" s="106"/>
      <c r="BD59" s="106"/>
      <c r="BE59" s="106"/>
    </row>
    <row r="60" spans="2:58" ht="12.6" customHeight="1" x14ac:dyDescent="0.25">
      <c r="B60" s="43"/>
      <c r="C60" s="43"/>
      <c r="D60" s="43"/>
      <c r="E60" s="43"/>
      <c r="F60" s="205">
        <f t="shared" ref="F60:F64" si="10">G50</f>
        <v>0</v>
      </c>
      <c r="G60" s="44" t="s">
        <v>118</v>
      </c>
      <c r="H60" s="206" t="e">
        <f t="shared" ref="H60:H64" si="11">H50</f>
        <v>#REF!</v>
      </c>
      <c r="I60" s="196"/>
      <c r="J60" s="196"/>
      <c r="K60" s="197"/>
      <c r="L60" s="198"/>
      <c r="M60" s="43"/>
      <c r="N60" s="43"/>
      <c r="O60" s="43"/>
      <c r="P60" s="188"/>
      <c r="Q60" s="164"/>
      <c r="R60" s="188"/>
      <c r="S60" s="54"/>
      <c r="T60" s="121"/>
      <c r="U60" s="187"/>
      <c r="V60" s="81"/>
      <c r="W60" s="81"/>
      <c r="X60" s="184"/>
      <c r="Y60" s="54"/>
      <c r="Z60" s="54"/>
      <c r="AA60" s="54"/>
      <c r="AB60" s="43"/>
      <c r="AC60" s="43"/>
      <c r="AD60" s="43"/>
      <c r="AE60" s="58"/>
      <c r="AF60" s="58"/>
      <c r="AG60" s="79"/>
      <c r="AH60" s="54"/>
      <c r="AI60" s="54"/>
      <c r="AJ60" s="54"/>
      <c r="AK60" s="54"/>
      <c r="AL60" s="54"/>
      <c r="AM60" s="54"/>
      <c r="AN60" s="80"/>
      <c r="AO60" s="54"/>
      <c r="AP60" s="54"/>
      <c r="AQ60" s="106"/>
      <c r="AR60" s="106"/>
      <c r="AS60" s="106"/>
      <c r="AT60" s="106"/>
      <c r="AU60" s="106"/>
      <c r="AV60" s="43"/>
      <c r="AW60" s="43"/>
      <c r="AX60" s="54"/>
      <c r="AY60" s="54"/>
      <c r="AZ60" s="106"/>
      <c r="BA60" s="106"/>
      <c r="BB60" s="106"/>
      <c r="BC60" s="106"/>
      <c r="BD60" s="106"/>
      <c r="BE60" s="106"/>
    </row>
    <row r="61" spans="2:58" ht="12.6" customHeight="1" x14ac:dyDescent="0.25">
      <c r="B61" s="43"/>
      <c r="C61" s="43"/>
      <c r="D61" s="43"/>
      <c r="E61" s="43"/>
      <c r="F61" s="205">
        <f t="shared" si="10"/>
        <v>0</v>
      </c>
      <c r="G61" s="44" t="s">
        <v>118</v>
      </c>
      <c r="H61" s="206" t="e">
        <f t="shared" si="11"/>
        <v>#REF!</v>
      </c>
      <c r="I61" s="196"/>
      <c r="J61" s="196"/>
      <c r="K61" s="197"/>
      <c r="L61" s="198"/>
      <c r="M61" s="207"/>
      <c r="N61" s="207"/>
      <c r="O61" s="207"/>
      <c r="P61" s="188"/>
      <c r="Q61" s="164"/>
      <c r="R61" s="188"/>
      <c r="S61" s="54"/>
      <c r="T61" s="121"/>
      <c r="U61" s="187"/>
      <c r="V61" s="81"/>
      <c r="W61" s="81"/>
      <c r="X61" s="184"/>
      <c r="Y61" s="54"/>
      <c r="Z61" s="54"/>
      <c r="AA61" s="54"/>
      <c r="AB61" s="43"/>
      <c r="AC61" s="43"/>
      <c r="AD61" s="43"/>
      <c r="AE61" s="58"/>
      <c r="AF61" s="58"/>
      <c r="AG61" s="79"/>
      <c r="AH61" s="54"/>
      <c r="AI61" s="54"/>
      <c r="AJ61" s="54"/>
      <c r="AK61" s="54"/>
      <c r="AL61" s="54"/>
      <c r="AM61" s="54"/>
      <c r="AN61" s="80"/>
      <c r="AO61" s="54"/>
      <c r="AP61" s="54"/>
      <c r="AQ61" s="106"/>
      <c r="AR61" s="106"/>
      <c r="AS61" s="106"/>
      <c r="AT61" s="106"/>
      <c r="AU61" s="106"/>
      <c r="AV61" s="43"/>
      <c r="AW61" s="43"/>
      <c r="AX61" s="54"/>
      <c r="AY61" s="54"/>
      <c r="AZ61" s="106"/>
      <c r="BA61" s="106"/>
      <c r="BB61" s="106"/>
      <c r="BC61" s="106"/>
      <c r="BD61" s="106"/>
      <c r="BE61" s="106"/>
    </row>
    <row r="62" spans="2:58" ht="27.6" customHeight="1" thickBot="1" x14ac:dyDescent="0.3">
      <c r="B62" s="43"/>
      <c r="C62" s="43"/>
      <c r="D62" s="43"/>
      <c r="E62" s="43"/>
      <c r="F62" s="205">
        <f t="shared" si="10"/>
        <v>0</v>
      </c>
      <c r="G62" s="44" t="s">
        <v>118</v>
      </c>
      <c r="H62" s="206" t="e">
        <f t="shared" si="11"/>
        <v>#REF!</v>
      </c>
      <c r="I62" s="196"/>
      <c r="J62" s="196"/>
      <c r="K62" s="197"/>
      <c r="L62" s="198"/>
      <c r="M62" s="207"/>
      <c r="N62" s="207"/>
      <c r="O62" s="207"/>
      <c r="P62" s="188"/>
      <c r="Q62" s="164"/>
      <c r="R62" s="32" t="s">
        <v>139</v>
      </c>
      <c r="S62" s="54"/>
      <c r="T62" s="121"/>
      <c r="U62" s="187"/>
      <c r="V62" s="81"/>
      <c r="W62" s="81"/>
      <c r="X62" s="184"/>
      <c r="Y62" s="54"/>
      <c r="Z62" s="54"/>
      <c r="AA62" s="54"/>
      <c r="AB62" s="43"/>
      <c r="AC62" s="43"/>
      <c r="AD62" s="43"/>
      <c r="AE62" s="58"/>
      <c r="AF62" s="58"/>
      <c r="AG62" s="79"/>
      <c r="AH62" s="54"/>
      <c r="AI62" s="54"/>
      <c r="AJ62" s="54"/>
      <c r="AK62" s="54"/>
      <c r="AL62" s="54"/>
      <c r="AM62" s="54"/>
      <c r="AN62" s="80"/>
      <c r="AO62" s="54"/>
      <c r="AP62" s="54"/>
      <c r="AQ62" s="106"/>
      <c r="AR62" s="106"/>
      <c r="AS62" s="106"/>
      <c r="AT62" s="106"/>
      <c r="AU62" s="106"/>
      <c r="AV62" s="43"/>
      <c r="AW62" s="43"/>
      <c r="AX62" s="54"/>
      <c r="AY62" s="54"/>
      <c r="AZ62" s="106"/>
      <c r="BA62" s="106"/>
      <c r="BB62" s="106"/>
      <c r="BC62" s="106"/>
      <c r="BD62" s="106"/>
      <c r="BE62" s="106"/>
    </row>
    <row r="63" spans="2:58" ht="27.6" customHeight="1" x14ac:dyDescent="0.25">
      <c r="B63" s="43"/>
      <c r="C63" s="43"/>
      <c r="D63" s="43"/>
      <c r="E63" s="43"/>
      <c r="F63" s="205">
        <f t="shared" si="10"/>
        <v>0</v>
      </c>
      <c r="G63" s="44" t="s">
        <v>118</v>
      </c>
      <c r="H63" s="206" t="e">
        <f t="shared" si="11"/>
        <v>#REF!</v>
      </c>
      <c r="I63" s="196"/>
      <c r="J63" s="196"/>
      <c r="K63" s="197"/>
      <c r="L63" s="198"/>
      <c r="M63" s="207"/>
      <c r="N63" s="207"/>
      <c r="O63" s="207"/>
      <c r="P63" s="188"/>
      <c r="Q63" s="164"/>
      <c r="R63" s="188"/>
      <c r="S63" s="54"/>
      <c r="T63" s="121"/>
      <c r="U63" s="187"/>
      <c r="V63" s="381" t="s">
        <v>124</v>
      </c>
      <c r="W63" s="382"/>
      <c r="X63" s="383"/>
      <c r="Y63" s="383"/>
      <c r="Z63" s="384"/>
      <c r="AA63" s="54"/>
      <c r="AB63" s="43"/>
      <c r="AC63" s="43"/>
      <c r="AD63" s="43"/>
      <c r="AE63" s="58"/>
      <c r="AF63" s="58"/>
      <c r="AG63" s="79"/>
      <c r="AH63" s="54"/>
      <c r="AI63" s="54"/>
      <c r="AJ63" s="54"/>
      <c r="AK63" s="54"/>
      <c r="AL63" s="54"/>
      <c r="AM63" s="54"/>
      <c r="AN63" s="80"/>
      <c r="AO63" s="54"/>
      <c r="AP63" s="54"/>
      <c r="AQ63" s="106"/>
      <c r="AR63" s="106"/>
      <c r="AS63" s="106"/>
      <c r="AT63" s="106"/>
      <c r="AU63" s="106"/>
      <c r="AV63" s="43"/>
      <c r="AW63" s="43"/>
      <c r="AX63" s="54"/>
      <c r="AY63" s="54"/>
      <c r="AZ63" s="106"/>
      <c r="BA63" s="106"/>
      <c r="BB63" s="106"/>
      <c r="BC63" s="106"/>
      <c r="BD63" s="106"/>
      <c r="BE63" s="106"/>
    </row>
    <row r="64" spans="2:58" ht="27.6" customHeight="1" x14ac:dyDescent="0.25">
      <c r="B64" s="43"/>
      <c r="C64" s="43"/>
      <c r="D64" s="43"/>
      <c r="E64" s="43"/>
      <c r="F64" s="208">
        <f t="shared" si="10"/>
        <v>0</v>
      </c>
      <c r="G64" s="209" t="s">
        <v>118</v>
      </c>
      <c r="H64" s="210" t="e">
        <f t="shared" si="11"/>
        <v>#REF!</v>
      </c>
      <c r="I64" s="196"/>
      <c r="J64" s="196"/>
      <c r="K64" s="197"/>
      <c r="L64" s="198"/>
      <c r="M64" s="207"/>
      <c r="N64" s="207"/>
      <c r="O64" s="207"/>
      <c r="P64" s="188"/>
      <c r="Q64" s="164"/>
      <c r="R64" s="188"/>
      <c r="S64" s="54"/>
      <c r="T64" s="121"/>
      <c r="U64" s="187"/>
      <c r="V64" s="394" t="s">
        <v>125</v>
      </c>
      <c r="W64" s="395"/>
      <c r="X64" s="396"/>
      <c r="Y64" s="396"/>
      <c r="Z64" s="397"/>
      <c r="AA64" s="54"/>
      <c r="AB64" s="43"/>
      <c r="AC64" s="43"/>
      <c r="AD64" s="43"/>
      <c r="AE64" s="58"/>
      <c r="AF64" s="58"/>
      <c r="AG64" s="79"/>
      <c r="AH64" s="54"/>
      <c r="AI64" s="54"/>
      <c r="AJ64" s="54"/>
      <c r="AK64" s="54"/>
      <c r="AL64" s="54"/>
      <c r="AM64" s="54"/>
      <c r="AN64" s="80"/>
      <c r="AO64" s="54"/>
      <c r="AP64" s="54"/>
      <c r="AQ64" s="106"/>
      <c r="AR64" s="106"/>
      <c r="AS64" s="106"/>
      <c r="AT64" s="106"/>
      <c r="AU64" s="106"/>
      <c r="AV64" s="43"/>
      <c r="AW64" s="43"/>
      <c r="AX64" s="54"/>
      <c r="AY64" s="54"/>
      <c r="AZ64" s="106"/>
      <c r="BA64" s="106"/>
      <c r="BB64" s="106"/>
      <c r="BC64" s="106"/>
      <c r="BD64" s="106"/>
      <c r="BE64" s="106"/>
      <c r="BF64" s="106"/>
    </row>
    <row r="65" spans="2:58" ht="27.6" customHeight="1" thickBot="1" x14ac:dyDescent="0.3">
      <c r="B65" s="43"/>
      <c r="C65" s="43"/>
      <c r="D65" s="43"/>
      <c r="E65" s="43"/>
      <c r="F65" s="202">
        <f>G49</f>
        <v>0</v>
      </c>
      <c r="G65" s="203" t="s">
        <v>119</v>
      </c>
      <c r="H65" s="204" t="e">
        <f>I49</f>
        <v>#REF!</v>
      </c>
      <c r="I65" s="196"/>
      <c r="J65" s="196"/>
      <c r="K65" s="197"/>
      <c r="L65" s="198"/>
      <c r="M65" s="207"/>
      <c r="N65" s="207"/>
      <c r="O65" s="207"/>
      <c r="P65" s="188"/>
      <c r="Q65" s="164"/>
      <c r="R65" s="188"/>
      <c r="S65" s="54"/>
      <c r="T65" s="121"/>
      <c r="U65" s="187"/>
      <c r="V65" s="398" t="s">
        <v>126</v>
      </c>
      <c r="W65" s="399"/>
      <c r="X65" s="400"/>
      <c r="Y65" s="400"/>
      <c r="Z65" s="401"/>
      <c r="AA65" s="54"/>
      <c r="AB65" s="43"/>
      <c r="AC65" s="43"/>
      <c r="AD65" s="43"/>
      <c r="AE65" s="58"/>
      <c r="AF65" s="58"/>
      <c r="AG65" s="79"/>
      <c r="AH65" s="54"/>
      <c r="AI65" s="54"/>
      <c r="AJ65" s="54"/>
      <c r="AK65" s="54"/>
      <c r="AL65" s="54"/>
      <c r="AM65" s="54"/>
      <c r="AN65" s="80"/>
      <c r="AO65" s="54"/>
      <c r="AP65" s="54"/>
      <c r="AQ65" s="106"/>
      <c r="AR65" s="106"/>
      <c r="AS65" s="106"/>
      <c r="AT65" s="106"/>
      <c r="AU65" s="106"/>
      <c r="AV65" s="43"/>
      <c r="AW65" s="43"/>
      <c r="AX65" s="54"/>
      <c r="AY65" s="54"/>
      <c r="AZ65" s="106"/>
      <c r="BA65" s="106"/>
      <c r="BB65" s="106"/>
      <c r="BC65" s="106"/>
      <c r="BD65" s="106"/>
      <c r="BE65" s="106"/>
      <c r="BF65" s="106"/>
    </row>
    <row r="66" spans="2:58" ht="12.6" customHeight="1" x14ac:dyDescent="0.25">
      <c r="B66" s="43"/>
      <c r="C66" s="43"/>
      <c r="D66" s="43"/>
      <c r="E66" s="43"/>
      <c r="F66" s="205">
        <f t="shared" ref="F66:F70" si="12">G50</f>
        <v>0</v>
      </c>
      <c r="G66" s="44" t="s">
        <v>119</v>
      </c>
      <c r="H66" s="206" t="e">
        <f t="shared" ref="H66:H70" si="13">I50</f>
        <v>#REF!</v>
      </c>
      <c r="I66" s="196"/>
      <c r="J66" s="196"/>
      <c r="K66" s="197"/>
      <c r="L66" s="198"/>
      <c r="M66" s="207"/>
      <c r="N66" s="207"/>
      <c r="O66" s="207"/>
      <c r="P66" s="188"/>
      <c r="Q66" s="164"/>
      <c r="R66" s="188"/>
      <c r="S66" s="54"/>
      <c r="T66" s="121"/>
      <c r="U66" s="187"/>
      <c r="V66" s="81"/>
      <c r="W66" s="81"/>
      <c r="X66" s="184"/>
      <c r="Y66" s="54"/>
      <c r="Z66" s="54"/>
      <c r="AA66" s="54"/>
      <c r="AB66" s="43"/>
      <c r="AC66" s="43"/>
      <c r="AD66" s="43"/>
      <c r="AE66" s="58"/>
      <c r="AF66" s="58"/>
      <c r="AG66" s="79"/>
      <c r="AH66" s="54"/>
      <c r="AI66" s="54"/>
      <c r="AJ66" s="54"/>
      <c r="AK66" s="54"/>
      <c r="AL66" s="54"/>
      <c r="AM66" s="54"/>
      <c r="AN66" s="80"/>
      <c r="AO66" s="54"/>
      <c r="AP66" s="54"/>
      <c r="AQ66" s="106"/>
      <c r="AR66" s="106"/>
      <c r="AS66" s="106"/>
      <c r="AT66" s="106"/>
      <c r="AU66" s="106"/>
      <c r="AV66" s="43"/>
      <c r="AW66" s="43"/>
      <c r="AX66" s="54"/>
      <c r="AY66" s="54"/>
      <c r="AZ66" s="106"/>
      <c r="BA66" s="106"/>
      <c r="BB66" s="106"/>
      <c r="BC66" s="106"/>
      <c r="BD66" s="106"/>
      <c r="BE66" s="106"/>
      <c r="BF66" s="106"/>
    </row>
    <row r="67" spans="2:58" ht="12.6" customHeight="1" x14ac:dyDescent="0.25">
      <c r="B67" s="43"/>
      <c r="C67" s="43"/>
      <c r="D67" s="43"/>
      <c r="E67" s="43"/>
      <c r="F67" s="205">
        <f t="shared" si="12"/>
        <v>0</v>
      </c>
      <c r="G67" s="44" t="s">
        <v>119</v>
      </c>
      <c r="H67" s="206" t="e">
        <f t="shared" si="13"/>
        <v>#REF!</v>
      </c>
      <c r="I67" s="196"/>
      <c r="J67" s="196"/>
      <c r="K67" s="197"/>
      <c r="L67" s="198"/>
      <c r="M67" s="207"/>
      <c r="N67" s="207"/>
      <c r="O67" s="207"/>
      <c r="P67" s="188"/>
      <c r="Q67" s="164"/>
      <c r="S67" s="28"/>
      <c r="T67" s="29"/>
      <c r="U67" s="29"/>
      <c r="V67" s="29"/>
      <c r="W67" s="29"/>
      <c r="X67" s="30"/>
      <c r="Y67" s="29"/>
      <c r="Z67" s="31"/>
      <c r="AA67" s="54"/>
      <c r="AB67" s="43"/>
      <c r="AC67" s="43"/>
      <c r="AD67" s="43"/>
      <c r="AE67" s="58"/>
      <c r="AF67" s="58"/>
      <c r="AG67" s="79"/>
      <c r="AH67" s="54"/>
      <c r="AI67" s="54"/>
      <c r="AJ67" s="54"/>
      <c r="AK67" s="54"/>
      <c r="AL67" s="54"/>
      <c r="AM67" s="54"/>
      <c r="AN67" s="80"/>
      <c r="AO67" s="54"/>
      <c r="AP67" s="54"/>
      <c r="AQ67" s="106"/>
      <c r="AR67" s="106"/>
      <c r="AS67" s="106"/>
      <c r="AT67" s="106"/>
      <c r="AU67" s="106"/>
      <c r="AV67" s="43"/>
      <c r="AW67" s="43"/>
      <c r="AX67" s="54"/>
      <c r="AY67" s="54"/>
      <c r="AZ67" s="106"/>
      <c r="BA67" s="106"/>
      <c r="BB67" s="106"/>
      <c r="BC67" s="106"/>
      <c r="BD67" s="106"/>
    </row>
    <row r="68" spans="2:58" ht="12.6" customHeight="1" x14ac:dyDescent="0.25">
      <c r="B68" s="43"/>
      <c r="C68" s="43"/>
      <c r="D68" s="43"/>
      <c r="E68" s="43"/>
      <c r="F68" s="205">
        <f t="shared" si="12"/>
        <v>0</v>
      </c>
      <c r="G68" s="44" t="s">
        <v>119</v>
      </c>
      <c r="H68" s="206" t="e">
        <f t="shared" si="13"/>
        <v>#REF!</v>
      </c>
      <c r="I68" s="196"/>
      <c r="J68" s="196"/>
      <c r="K68" s="197"/>
      <c r="L68" s="198"/>
      <c r="M68" s="207"/>
      <c r="N68" s="207"/>
      <c r="O68" s="207"/>
      <c r="P68" s="188"/>
      <c r="Q68" s="164"/>
      <c r="R68" s="30"/>
      <c r="S68" s="30"/>
      <c r="T68" s="30"/>
      <c r="U68" s="30"/>
      <c r="V68" s="30"/>
      <c r="W68" s="30"/>
      <c r="X68" s="30"/>
      <c r="Y68" s="30"/>
      <c r="Z68" s="30"/>
      <c r="AA68" s="54"/>
      <c r="AB68" s="43"/>
      <c r="AC68" s="43"/>
      <c r="AD68" s="43"/>
      <c r="AE68" s="58"/>
      <c r="AF68" s="58"/>
      <c r="AG68" s="79"/>
      <c r="AH68" s="54"/>
      <c r="AI68" s="54"/>
      <c r="AJ68" s="54"/>
      <c r="AK68" s="54"/>
      <c r="AL68" s="54"/>
      <c r="AM68" s="54"/>
      <c r="AN68" s="80"/>
      <c r="AO68" s="54"/>
      <c r="AP68" s="54"/>
      <c r="AQ68" s="106"/>
      <c r="AR68" s="106"/>
      <c r="AS68" s="106"/>
      <c r="AT68" s="106"/>
      <c r="AU68" s="106"/>
      <c r="AV68" s="54"/>
      <c r="AW68" s="80"/>
      <c r="AX68" s="54"/>
      <c r="AY68" s="54"/>
      <c r="AZ68" s="106"/>
      <c r="BA68" s="106"/>
      <c r="BB68" s="106"/>
      <c r="BC68" s="106"/>
      <c r="BD68" s="106"/>
    </row>
    <row r="69" spans="2:58" ht="12.6" customHeight="1" x14ac:dyDescent="0.25">
      <c r="B69" s="43"/>
      <c r="C69" s="43"/>
      <c r="D69" s="43"/>
      <c r="E69" s="43"/>
      <c r="F69" s="205">
        <f t="shared" si="12"/>
        <v>0</v>
      </c>
      <c r="G69" s="44" t="s">
        <v>119</v>
      </c>
      <c r="H69" s="206" t="e">
        <f t="shared" si="13"/>
        <v>#REF!</v>
      </c>
      <c r="I69" s="196"/>
      <c r="J69" s="196"/>
      <c r="K69" s="197"/>
      <c r="L69" s="198"/>
      <c r="M69" s="207"/>
      <c r="N69" s="207"/>
      <c r="O69" s="207"/>
      <c r="P69" s="188"/>
      <c r="Q69" s="164"/>
      <c r="S69" s="30"/>
      <c r="T69" s="30"/>
      <c r="U69" s="30"/>
      <c r="V69" s="30"/>
      <c r="W69" s="30"/>
      <c r="X69" s="30"/>
      <c r="Y69" s="30"/>
      <c r="Z69" s="27"/>
      <c r="AA69" s="54"/>
      <c r="AB69" s="43"/>
      <c r="AC69" s="43"/>
      <c r="AD69" s="43"/>
      <c r="AE69" s="58"/>
      <c r="AF69" s="58"/>
      <c r="AG69" s="79"/>
      <c r="AH69" s="54"/>
      <c r="AI69" s="54"/>
      <c r="AJ69" s="54"/>
      <c r="AK69" s="54"/>
      <c r="AL69" s="54"/>
      <c r="AM69" s="54"/>
      <c r="AN69" s="80"/>
      <c r="AO69" s="54"/>
      <c r="AP69" s="54"/>
      <c r="AQ69" s="106"/>
      <c r="AR69" s="106"/>
      <c r="AS69" s="106"/>
      <c r="AT69" s="106"/>
      <c r="AU69" s="106"/>
      <c r="AV69" s="54"/>
      <c r="AW69" s="80"/>
      <c r="AX69" s="54"/>
      <c r="AY69" s="54"/>
      <c r="AZ69" s="106"/>
      <c r="BA69" s="106"/>
      <c r="BB69" s="106"/>
      <c r="BC69" s="106"/>
      <c r="BD69" s="106"/>
    </row>
    <row r="70" spans="2:58" ht="12.6" customHeight="1" x14ac:dyDescent="0.25">
      <c r="B70" s="43"/>
      <c r="C70" s="43"/>
      <c r="D70" s="43"/>
      <c r="E70" s="43"/>
      <c r="F70" s="208">
        <f t="shared" si="12"/>
        <v>0</v>
      </c>
      <c r="G70" s="209" t="s">
        <v>119</v>
      </c>
      <c r="H70" s="210" t="e">
        <f t="shared" si="13"/>
        <v>#REF!</v>
      </c>
      <c r="I70" s="196"/>
      <c r="J70" s="196"/>
      <c r="K70" s="197"/>
      <c r="L70" s="198"/>
      <c r="M70" s="207"/>
      <c r="N70" s="207"/>
      <c r="O70" s="207"/>
      <c r="P70" s="188"/>
      <c r="Q70" s="164"/>
      <c r="R70" s="188"/>
      <c r="X70" s="43"/>
      <c r="Y70" s="43"/>
      <c r="Z70" s="54"/>
      <c r="AA70" s="54"/>
      <c r="AB70" s="43"/>
      <c r="AC70" s="43"/>
      <c r="AD70" s="43"/>
      <c r="AE70" s="58"/>
      <c r="AF70" s="58"/>
      <c r="AG70" s="79"/>
      <c r="AH70" s="54"/>
      <c r="AI70" s="54"/>
      <c r="AJ70" s="54"/>
      <c r="AK70" s="54"/>
      <c r="AL70" s="54"/>
      <c r="AM70" s="54"/>
      <c r="AN70" s="80"/>
      <c r="AO70" s="54"/>
      <c r="AP70" s="54"/>
      <c r="AQ70" s="106"/>
      <c r="AR70" s="106"/>
      <c r="AS70" s="106"/>
      <c r="AT70" s="106"/>
      <c r="AU70" s="106"/>
      <c r="AV70" s="54"/>
      <c r="AW70" s="80"/>
      <c r="AX70" s="54"/>
      <c r="AY70" s="54"/>
      <c r="AZ70" s="106"/>
      <c r="BA70" s="106"/>
      <c r="BB70" s="106"/>
      <c r="BC70" s="106"/>
      <c r="BD70" s="106"/>
    </row>
    <row r="71" spans="2:58" ht="12.6" customHeight="1" x14ac:dyDescent="0.25">
      <c r="B71" s="43"/>
      <c r="C71" s="43"/>
      <c r="D71" s="43"/>
      <c r="E71" s="43"/>
      <c r="F71" s="202">
        <f>G49</f>
        <v>0</v>
      </c>
      <c r="G71" s="203" t="s">
        <v>120</v>
      </c>
      <c r="H71" s="204" t="e">
        <f>J49</f>
        <v>#REF!</v>
      </c>
      <c r="I71" s="196"/>
      <c r="J71" s="196"/>
      <c r="K71" s="197"/>
      <c r="L71" s="198"/>
      <c r="M71" s="207"/>
      <c r="N71" s="207"/>
      <c r="O71" s="207"/>
      <c r="P71" s="188"/>
      <c r="Q71" s="43"/>
      <c r="R71" s="43"/>
      <c r="X71" s="43"/>
      <c r="Y71" s="43"/>
      <c r="Z71" s="43"/>
      <c r="AA71" s="43"/>
      <c r="AB71" s="43"/>
      <c r="AC71" s="43"/>
      <c r="AD71" s="43"/>
      <c r="AE71" s="58"/>
      <c r="AF71" s="58"/>
      <c r="AG71" s="79"/>
      <c r="AH71" s="54"/>
      <c r="AI71" s="54"/>
      <c r="AJ71" s="54"/>
      <c r="AK71" s="54"/>
      <c r="AL71" s="54"/>
      <c r="AM71" s="54"/>
      <c r="AN71" s="80"/>
      <c r="AO71" s="54"/>
      <c r="AP71" s="54"/>
      <c r="AQ71" s="106"/>
      <c r="AR71" s="106"/>
      <c r="AS71" s="106"/>
      <c r="AT71" s="106"/>
      <c r="AU71" s="106"/>
      <c r="AV71" s="54"/>
      <c r="AW71" s="80"/>
      <c r="AX71" s="54"/>
      <c r="AY71" s="54"/>
      <c r="AZ71" s="106"/>
      <c r="BA71" s="106"/>
      <c r="BB71" s="106"/>
      <c r="BC71" s="106"/>
      <c r="BD71" s="106"/>
    </row>
    <row r="72" spans="2:58" ht="22.5" customHeight="1" x14ac:dyDescent="0.25">
      <c r="B72" s="43"/>
      <c r="C72" s="43"/>
      <c r="D72" s="43"/>
      <c r="E72" s="43"/>
      <c r="F72" s="205">
        <f t="shared" ref="F72:F76" si="14">G50</f>
        <v>0</v>
      </c>
      <c r="G72" s="44" t="s">
        <v>120</v>
      </c>
      <c r="H72" s="206" t="e">
        <f t="shared" ref="H72:H76" si="15">J50</f>
        <v>#REF!</v>
      </c>
      <c r="I72" s="196"/>
      <c r="J72" s="196"/>
      <c r="K72" s="197"/>
      <c r="L72" s="198"/>
      <c r="M72" s="207"/>
      <c r="N72" s="207"/>
      <c r="O72" s="207"/>
      <c r="P72" s="195"/>
      <c r="Q72" s="196"/>
      <c r="R72" s="34" t="s">
        <v>140</v>
      </c>
      <c r="X72" s="207"/>
      <c r="Y72" s="188"/>
      <c r="Z72" s="164"/>
      <c r="AA72" s="188"/>
      <c r="AB72" s="54"/>
      <c r="AC72" s="121"/>
      <c r="AD72" s="187"/>
      <c r="AE72" s="81"/>
      <c r="AF72" s="58"/>
      <c r="AG72" s="79"/>
      <c r="AH72" s="54"/>
      <c r="AI72" s="54"/>
      <c r="AJ72" s="54"/>
      <c r="AK72" s="54"/>
      <c r="AL72" s="54"/>
      <c r="AM72" s="54"/>
      <c r="AN72" s="80"/>
      <c r="AO72" s="54"/>
      <c r="AP72" s="54"/>
      <c r="AQ72" s="106"/>
      <c r="AR72" s="106"/>
      <c r="AS72" s="106"/>
      <c r="AT72" s="106"/>
      <c r="AU72" s="106"/>
      <c r="AV72" s="54"/>
      <c r="AW72" s="80"/>
      <c r="AX72" s="54"/>
      <c r="AY72" s="54"/>
      <c r="AZ72" s="106"/>
      <c r="BA72" s="106"/>
      <c r="BB72" s="106"/>
      <c r="BC72" s="106"/>
      <c r="BD72" s="106"/>
    </row>
    <row r="73" spans="2:58" ht="22.5" customHeight="1" x14ac:dyDescent="0.25">
      <c r="E73" s="43"/>
      <c r="F73" s="205">
        <f t="shared" si="14"/>
        <v>0</v>
      </c>
      <c r="G73" s="44" t="s">
        <v>120</v>
      </c>
      <c r="H73" s="206" t="e">
        <f t="shared" si="15"/>
        <v>#REF!</v>
      </c>
      <c r="I73" s="43"/>
      <c r="J73" s="43"/>
      <c r="K73" s="43"/>
      <c r="L73" s="43"/>
      <c r="O73" s="86"/>
      <c r="P73" s="195"/>
      <c r="Q73" s="196"/>
      <c r="R73" s="33"/>
      <c r="S73" s="196"/>
      <c r="T73" s="197"/>
      <c r="U73" s="211"/>
      <c r="V73" s="207"/>
      <c r="W73" s="207"/>
      <c r="X73" s="207"/>
      <c r="Y73" s="188"/>
      <c r="Z73" s="164"/>
      <c r="AA73" s="188"/>
      <c r="AB73" s="54"/>
      <c r="AC73" s="121"/>
      <c r="AD73" s="187"/>
      <c r="AE73" s="81"/>
      <c r="AF73" s="81"/>
      <c r="AG73" s="184"/>
      <c r="AH73" s="54"/>
      <c r="AI73" s="54"/>
      <c r="AJ73" s="54"/>
      <c r="AN73" s="58"/>
      <c r="AO73" s="58"/>
      <c r="AP73" s="79"/>
      <c r="AQ73" s="54"/>
      <c r="AR73" s="54"/>
      <c r="AS73" s="54"/>
      <c r="AT73" s="54"/>
      <c r="AU73" s="54"/>
      <c r="AV73" s="54"/>
      <c r="AW73" s="80"/>
      <c r="AX73" s="54"/>
      <c r="AY73" s="54"/>
      <c r="AZ73" s="106"/>
      <c r="BA73" s="106"/>
      <c r="BB73" s="106"/>
      <c r="BC73" s="106"/>
      <c r="BD73" s="106"/>
    </row>
    <row r="74" spans="2:58" ht="12.6" customHeight="1" x14ac:dyDescent="0.25">
      <c r="E74" s="43"/>
      <c r="F74" s="205">
        <f t="shared" si="14"/>
        <v>0</v>
      </c>
      <c r="G74" s="44" t="s">
        <v>120</v>
      </c>
      <c r="H74" s="206" t="e">
        <f t="shared" si="15"/>
        <v>#REF!</v>
      </c>
      <c r="I74" s="43"/>
      <c r="J74" s="43"/>
      <c r="K74" s="43"/>
      <c r="L74" s="43"/>
      <c r="O74" s="86"/>
      <c r="P74" s="195"/>
      <c r="Q74" s="196"/>
      <c r="R74" s="212"/>
      <c r="S74" s="196"/>
      <c r="T74" s="197"/>
      <c r="U74" s="211"/>
      <c r="V74" s="207"/>
      <c r="W74" s="207"/>
      <c r="X74" s="207"/>
      <c r="Y74" s="188"/>
      <c r="Z74" s="164"/>
      <c r="AA74" s="188"/>
      <c r="AB74" s="54"/>
      <c r="AC74" s="121"/>
      <c r="AD74" s="187"/>
      <c r="AE74" s="81"/>
      <c r="AF74" s="81"/>
      <c r="AG74" s="184"/>
      <c r="AH74" s="54"/>
      <c r="AI74" s="54"/>
      <c r="AJ74" s="54"/>
      <c r="AN74" s="58"/>
      <c r="AO74" s="58"/>
      <c r="AP74" s="79"/>
      <c r="AQ74" s="54"/>
      <c r="AR74" s="54"/>
      <c r="AS74" s="54"/>
      <c r="AT74" s="54"/>
      <c r="AU74" s="54"/>
      <c r="AV74" s="54"/>
      <c r="AW74" s="80"/>
      <c r="AX74" s="54"/>
      <c r="AY74" s="54"/>
      <c r="AZ74" s="106"/>
      <c r="BA74" s="106"/>
      <c r="BB74" s="106"/>
      <c r="BC74" s="106"/>
      <c r="BD74" s="106"/>
    </row>
    <row r="75" spans="2:58" ht="12.6" customHeight="1" x14ac:dyDescent="0.25">
      <c r="E75" s="43"/>
      <c r="F75" s="205">
        <f t="shared" si="14"/>
        <v>0</v>
      </c>
      <c r="G75" s="44" t="s">
        <v>120</v>
      </c>
      <c r="H75" s="206" t="e">
        <f t="shared" si="15"/>
        <v>#REF!</v>
      </c>
      <c r="I75" s="43"/>
      <c r="J75" s="43"/>
      <c r="K75" s="43"/>
      <c r="L75" s="43"/>
      <c r="O75" s="86"/>
      <c r="P75" s="195"/>
      <c r="Q75" s="196"/>
      <c r="R75" s="196"/>
      <c r="S75" s="196"/>
      <c r="T75" s="197"/>
      <c r="U75" s="211"/>
      <c r="V75" s="207"/>
      <c r="W75" s="207"/>
      <c r="X75" s="207"/>
      <c r="Y75" s="188"/>
      <c r="Z75" s="164"/>
      <c r="AA75" s="188"/>
      <c r="AB75" s="54"/>
      <c r="AC75" s="121"/>
      <c r="AD75" s="187"/>
      <c r="AE75" s="81"/>
      <c r="AF75" s="81"/>
      <c r="AG75" s="184"/>
      <c r="AH75" s="54"/>
      <c r="AI75" s="54"/>
      <c r="AJ75" s="54"/>
      <c r="AN75" s="58"/>
      <c r="AO75" s="58"/>
      <c r="AP75" s="79"/>
      <c r="AQ75" s="54"/>
      <c r="AR75" s="54"/>
      <c r="AS75" s="54"/>
      <c r="AT75" s="54"/>
      <c r="AU75" s="54"/>
      <c r="AV75" s="54"/>
      <c r="AW75" s="80"/>
      <c r="AX75" s="54"/>
      <c r="AY75" s="54"/>
      <c r="AZ75" s="106"/>
      <c r="BA75" s="106"/>
      <c r="BB75" s="106"/>
      <c r="BC75" s="106"/>
      <c r="BD75" s="106"/>
    </row>
    <row r="76" spans="2:58" ht="12.6" customHeight="1" x14ac:dyDescent="0.25">
      <c r="E76" s="43"/>
      <c r="F76" s="208">
        <f t="shared" si="14"/>
        <v>0</v>
      </c>
      <c r="G76" s="209" t="s">
        <v>120</v>
      </c>
      <c r="H76" s="210" t="e">
        <f t="shared" si="15"/>
        <v>#REF!</v>
      </c>
      <c r="I76" s="43"/>
      <c r="J76" s="43"/>
      <c r="K76" s="43"/>
      <c r="L76" s="43"/>
      <c r="O76" s="86"/>
      <c r="P76" s="195"/>
      <c r="Q76" s="196"/>
      <c r="R76" s="196"/>
      <c r="S76" s="196"/>
      <c r="T76" s="197"/>
      <c r="U76" s="211"/>
      <c r="V76" s="207"/>
      <c r="W76" s="207"/>
      <c r="X76" s="207"/>
      <c r="Y76" s="188"/>
      <c r="Z76" s="164"/>
      <c r="AA76" s="188"/>
      <c r="AB76" s="54"/>
      <c r="AC76" s="121"/>
      <c r="AD76" s="187"/>
      <c r="AE76" s="81"/>
      <c r="AF76" s="81"/>
      <c r="AG76" s="184"/>
      <c r="AH76" s="54"/>
      <c r="AI76" s="54"/>
      <c r="AJ76" s="54"/>
      <c r="AN76" s="58"/>
      <c r="AO76" s="58"/>
      <c r="AP76" s="79"/>
      <c r="AQ76" s="54"/>
      <c r="AR76" s="54"/>
      <c r="AS76" s="54"/>
      <c r="AT76" s="54"/>
      <c r="AU76" s="54"/>
      <c r="AV76" s="54"/>
      <c r="AW76" s="80"/>
      <c r="AX76" s="54"/>
      <c r="AY76" s="54"/>
      <c r="AZ76" s="106"/>
      <c r="BA76" s="106"/>
      <c r="BB76" s="106"/>
      <c r="BC76" s="106"/>
      <c r="BD76" s="106"/>
    </row>
    <row r="77" spans="2:58" ht="15.75" x14ac:dyDescent="0.25">
      <c r="E77" s="43"/>
      <c r="F77" s="43"/>
      <c r="G77" s="43"/>
      <c r="H77" s="43"/>
      <c r="I77" s="43"/>
      <c r="J77" s="43"/>
      <c r="K77" s="43"/>
      <c r="L77" s="43"/>
      <c r="O77" s="86"/>
      <c r="P77" s="195"/>
      <c r="Q77" s="196"/>
      <c r="R77" s="196"/>
      <c r="S77" s="196"/>
      <c r="T77" s="197"/>
      <c r="U77" s="211"/>
      <c r="V77" s="207"/>
      <c r="W77" s="207"/>
      <c r="X77" s="207"/>
      <c r="Y77" s="188"/>
      <c r="Z77" s="164"/>
      <c r="AA77" s="188"/>
      <c r="AB77" s="54"/>
      <c r="AC77" s="121"/>
      <c r="AD77" s="187"/>
      <c r="AE77" s="81"/>
      <c r="AF77" s="81"/>
      <c r="AG77" s="184"/>
      <c r="AH77" s="54"/>
      <c r="AI77" s="54"/>
      <c r="AJ77" s="54"/>
      <c r="AN77" s="58"/>
      <c r="AO77" s="58"/>
      <c r="AP77" s="79"/>
      <c r="AQ77" s="54"/>
      <c r="AR77" s="54"/>
      <c r="AS77" s="54"/>
      <c r="AT77" s="54"/>
      <c r="AU77" s="54"/>
      <c r="AV77" s="54"/>
      <c r="AW77" s="80"/>
      <c r="AX77" s="54"/>
      <c r="AY77" s="54"/>
      <c r="AZ77" s="106"/>
      <c r="BA77" s="106"/>
      <c r="BB77" s="106"/>
      <c r="BC77" s="106"/>
      <c r="BD77" s="106"/>
    </row>
    <row r="78" spans="2:58" ht="15.75" x14ac:dyDescent="0.25">
      <c r="E78" s="43"/>
      <c r="F78" s="43"/>
      <c r="G78" s="43"/>
      <c r="H78" s="43"/>
      <c r="I78" s="43"/>
      <c r="J78" s="43"/>
      <c r="K78" s="43"/>
      <c r="L78" s="43"/>
      <c r="O78" s="86"/>
      <c r="P78" s="195"/>
      <c r="Q78" s="196"/>
      <c r="R78" s="196"/>
      <c r="S78" s="196"/>
      <c r="T78" s="197"/>
      <c r="U78" s="211"/>
      <c r="V78" s="207"/>
      <c r="W78" s="207"/>
      <c r="X78" s="207"/>
      <c r="Y78" s="188"/>
      <c r="Z78" s="164"/>
      <c r="AA78" s="188"/>
      <c r="AB78" s="54"/>
      <c r="AC78" s="121"/>
      <c r="AD78" s="187"/>
      <c r="AE78" s="81"/>
      <c r="AF78" s="81"/>
      <c r="AG78" s="184"/>
      <c r="AH78" s="54"/>
      <c r="AI78" s="54"/>
      <c r="AJ78" s="54"/>
      <c r="AN78" s="58"/>
      <c r="AO78" s="58"/>
      <c r="AP78" s="79"/>
      <c r="AQ78" s="54"/>
      <c r="AR78" s="54"/>
      <c r="AS78" s="54"/>
      <c r="AT78" s="54"/>
      <c r="AU78" s="54"/>
      <c r="AV78" s="54"/>
      <c r="AW78" s="80"/>
      <c r="AX78" s="54"/>
      <c r="AY78" s="54"/>
      <c r="AZ78" s="106"/>
      <c r="BA78" s="106"/>
      <c r="BB78" s="106"/>
      <c r="BC78" s="106"/>
      <c r="BD78" s="106"/>
    </row>
    <row r="79" spans="2:58" ht="15.75" x14ac:dyDescent="0.25">
      <c r="E79" s="43"/>
      <c r="F79" s="43"/>
      <c r="G79" s="43"/>
      <c r="H79" s="43"/>
      <c r="I79" s="43"/>
      <c r="J79" s="43"/>
      <c r="K79" s="43"/>
      <c r="L79" s="43"/>
      <c r="O79" s="86"/>
      <c r="P79" s="195"/>
      <c r="Q79" s="196"/>
      <c r="R79" s="196"/>
      <c r="S79" s="196"/>
      <c r="T79" s="197"/>
      <c r="U79" s="211"/>
      <c r="V79" s="207"/>
      <c r="W79" s="207"/>
      <c r="X79" s="207"/>
      <c r="Y79" s="188"/>
      <c r="Z79" s="164"/>
      <c r="AA79" s="188"/>
      <c r="AB79" s="54"/>
      <c r="AC79" s="121"/>
      <c r="AD79" s="187"/>
      <c r="AE79" s="81"/>
      <c r="AF79" s="81"/>
      <c r="AG79" s="184"/>
      <c r="AH79" s="54"/>
      <c r="AI79" s="54"/>
      <c r="AJ79" s="54"/>
      <c r="AN79" s="58"/>
      <c r="AO79" s="58"/>
      <c r="AP79" s="79"/>
      <c r="AQ79" s="54"/>
      <c r="AR79" s="54"/>
      <c r="AS79" s="54"/>
      <c r="AT79" s="54"/>
      <c r="AU79" s="54"/>
      <c r="AV79" s="54"/>
      <c r="AW79" s="80"/>
      <c r="AX79" s="54"/>
      <c r="AY79" s="54"/>
      <c r="AZ79" s="106"/>
      <c r="BA79" s="106"/>
      <c r="BB79" s="106"/>
      <c r="BC79" s="106"/>
      <c r="BD79" s="106"/>
    </row>
    <row r="80" spans="2:58" ht="15.75" x14ac:dyDescent="0.25">
      <c r="E80" s="43"/>
      <c r="F80" s="43"/>
      <c r="G80" s="43"/>
      <c r="H80" s="43"/>
      <c r="I80" s="43"/>
      <c r="J80" s="43"/>
      <c r="K80" s="43"/>
      <c r="L80" s="43"/>
      <c r="O80" s="86"/>
      <c r="P80" s="195"/>
      <c r="Q80" s="196"/>
      <c r="R80" s="196"/>
      <c r="S80" s="196"/>
      <c r="T80" s="197"/>
      <c r="U80" s="211"/>
      <c r="V80" s="207"/>
      <c r="W80" s="207"/>
      <c r="X80" s="207"/>
      <c r="Y80" s="188"/>
      <c r="Z80" s="164"/>
      <c r="AA80" s="188"/>
      <c r="AB80" s="54"/>
      <c r="AC80" s="121"/>
      <c r="AD80" s="187"/>
      <c r="AE80" s="81"/>
      <c r="AF80" s="81"/>
      <c r="AG80" s="184"/>
      <c r="AH80" s="54"/>
      <c r="AI80" s="54"/>
      <c r="AJ80" s="54"/>
      <c r="AN80" s="58"/>
      <c r="AO80" s="58"/>
      <c r="AP80" s="79"/>
      <c r="AQ80" s="54"/>
      <c r="AR80" s="54"/>
      <c r="AS80" s="54"/>
      <c r="AT80" s="54"/>
      <c r="AU80" s="54"/>
      <c r="AV80" s="54"/>
      <c r="AW80" s="80"/>
      <c r="AX80" s="54"/>
      <c r="AY80" s="54"/>
      <c r="AZ80" s="106"/>
      <c r="BA80" s="106"/>
      <c r="BB80" s="106"/>
      <c r="BC80" s="106"/>
      <c r="BD80" s="106"/>
    </row>
    <row r="81" spans="1:56" ht="15.75" x14ac:dyDescent="0.25">
      <c r="E81" s="43"/>
      <c r="F81" s="43"/>
      <c r="G81" s="43"/>
      <c r="H81" s="43"/>
      <c r="I81" s="43"/>
      <c r="J81" s="43"/>
      <c r="K81" s="43"/>
      <c r="L81" s="43"/>
      <c r="O81" s="86"/>
      <c r="P81" s="195"/>
      <c r="Q81" s="196"/>
      <c r="R81" s="196"/>
      <c r="S81" s="196"/>
      <c r="T81" s="197"/>
      <c r="U81" s="211"/>
      <c r="V81" s="207"/>
      <c r="W81" s="207"/>
      <c r="X81" s="207"/>
      <c r="Y81" s="188"/>
      <c r="Z81" s="164"/>
      <c r="AA81" s="188"/>
      <c r="AB81" s="54"/>
      <c r="AC81" s="121"/>
      <c r="AD81" s="187"/>
      <c r="AE81" s="81"/>
      <c r="AF81" s="81"/>
      <c r="AG81" s="184"/>
      <c r="AH81" s="54"/>
      <c r="AI81" s="54"/>
      <c r="AJ81" s="54"/>
      <c r="AN81" s="58"/>
      <c r="AO81" s="58"/>
      <c r="AP81" s="79"/>
      <c r="AQ81" s="54"/>
      <c r="AR81" s="54"/>
      <c r="AS81" s="54"/>
      <c r="AT81" s="54"/>
      <c r="AU81" s="54"/>
      <c r="AV81" s="54"/>
      <c r="AW81" s="80"/>
      <c r="AX81" s="54"/>
      <c r="AY81" s="54"/>
      <c r="AZ81" s="106"/>
      <c r="BA81" s="106"/>
      <c r="BB81" s="106"/>
      <c r="BC81" s="106"/>
      <c r="BD81" s="106"/>
    </row>
    <row r="82" spans="1:56" ht="15.75" x14ac:dyDescent="0.25">
      <c r="E82" s="43"/>
      <c r="F82" s="43"/>
      <c r="G82" s="43"/>
      <c r="H82" s="43"/>
      <c r="I82" s="43"/>
      <c r="J82" s="43"/>
      <c r="K82" s="43"/>
      <c r="L82" s="43"/>
      <c r="O82" s="86"/>
      <c r="P82" s="195"/>
      <c r="Q82" s="196"/>
      <c r="R82" s="196"/>
      <c r="S82" s="196"/>
      <c r="T82" s="197"/>
      <c r="U82" s="211"/>
      <c r="V82" s="207"/>
      <c r="W82" s="207"/>
      <c r="X82" s="207"/>
      <c r="Y82" s="188"/>
      <c r="Z82" s="164"/>
      <c r="AA82" s="188"/>
      <c r="AB82" s="54"/>
      <c r="AC82" s="121"/>
      <c r="AD82" s="187"/>
      <c r="AE82" s="81"/>
      <c r="AF82" s="81"/>
      <c r="AG82" s="184"/>
      <c r="AH82" s="54"/>
      <c r="AI82" s="54"/>
      <c r="AJ82" s="54"/>
      <c r="AN82" s="58"/>
      <c r="AO82" s="58"/>
      <c r="AP82" s="79"/>
      <c r="AQ82" s="54"/>
      <c r="AR82" s="54"/>
      <c r="AS82" s="54"/>
      <c r="AT82" s="54"/>
      <c r="AU82" s="54"/>
      <c r="AV82" s="54"/>
      <c r="AW82" s="80"/>
      <c r="AX82" s="54"/>
      <c r="AY82" s="54"/>
      <c r="AZ82" s="106"/>
      <c r="BA82" s="106"/>
      <c r="BB82" s="106"/>
      <c r="BC82" s="106"/>
      <c r="BD82" s="106"/>
    </row>
    <row r="83" spans="1:56" ht="15.75" x14ac:dyDescent="0.25">
      <c r="E83" s="43"/>
      <c r="F83" s="43"/>
      <c r="G83" s="43"/>
      <c r="H83" s="43"/>
      <c r="I83" s="43"/>
      <c r="J83" s="43"/>
      <c r="K83" s="43"/>
      <c r="L83" s="43"/>
      <c r="O83" s="86"/>
      <c r="P83" s="195"/>
      <c r="Q83" s="196"/>
      <c r="R83" s="196"/>
      <c r="S83" s="196"/>
      <c r="T83" s="197"/>
      <c r="U83" s="211"/>
      <c r="V83" s="207"/>
      <c r="W83" s="207"/>
      <c r="X83" s="207"/>
      <c r="Y83" s="188"/>
      <c r="Z83" s="164"/>
      <c r="AA83" s="188"/>
      <c r="AB83" s="54"/>
      <c r="AC83" s="121"/>
      <c r="AD83" s="187"/>
      <c r="AE83" s="81"/>
      <c r="AF83" s="81"/>
      <c r="AG83" s="184"/>
      <c r="AH83" s="54"/>
      <c r="AI83" s="54"/>
      <c r="AJ83" s="54"/>
      <c r="AN83" s="58"/>
      <c r="AO83" s="58"/>
      <c r="AP83" s="79"/>
      <c r="AQ83" s="54"/>
      <c r="AR83" s="54"/>
      <c r="AS83" s="54"/>
      <c r="AT83" s="54"/>
      <c r="AU83" s="54"/>
      <c r="AV83" s="54"/>
      <c r="AW83" s="80"/>
      <c r="AX83" s="54"/>
      <c r="AY83" s="54"/>
      <c r="AZ83" s="106"/>
      <c r="BA83" s="106"/>
      <c r="BB83" s="106"/>
      <c r="BC83" s="106"/>
      <c r="BD83" s="106"/>
    </row>
    <row r="84" spans="1:56" ht="15.75" x14ac:dyDescent="0.25">
      <c r="E84" s="43"/>
      <c r="F84" s="43"/>
      <c r="G84" s="43"/>
      <c r="H84" s="43"/>
      <c r="I84" s="43"/>
      <c r="J84" s="43"/>
      <c r="K84" s="43"/>
      <c r="L84" s="43"/>
      <c r="O84" s="86"/>
      <c r="AF84" s="81"/>
      <c r="AG84" s="184"/>
      <c r="AH84" s="54"/>
      <c r="AI84" s="54"/>
      <c r="AJ84" s="54"/>
      <c r="AN84" s="58"/>
      <c r="AO84" s="58"/>
      <c r="AP84" s="79"/>
      <c r="AQ84" s="54"/>
      <c r="AR84" s="54"/>
      <c r="AS84" s="54"/>
      <c r="AT84" s="54"/>
      <c r="AU84" s="54"/>
      <c r="AV84" s="54"/>
      <c r="AW84" s="80"/>
      <c r="AX84" s="54"/>
      <c r="AY84" s="54"/>
      <c r="AZ84" s="106"/>
      <c r="BA84" s="106"/>
      <c r="BB84" s="106"/>
      <c r="BC84" s="106"/>
      <c r="BD84" s="106"/>
    </row>
    <row r="86" spans="1:56" hidden="1" x14ac:dyDescent="0.2"/>
    <row r="87" spans="1:56" hidden="1" x14ac:dyDescent="0.2">
      <c r="A87" s="41" t="s">
        <v>138</v>
      </c>
    </row>
    <row r="88" spans="1:56" hidden="1" x14ac:dyDescent="0.2">
      <c r="A88" s="41" t="s">
        <v>136</v>
      </c>
    </row>
    <row r="89" spans="1:56" hidden="1" x14ac:dyDescent="0.2">
      <c r="A89" s="41" t="s">
        <v>137</v>
      </c>
    </row>
  </sheetData>
  <sheetProtection selectLockedCells="1"/>
  <mergeCells count="42">
    <mergeCell ref="A1:Z1"/>
    <mergeCell ref="A3:D3"/>
    <mergeCell ref="E3:G3"/>
    <mergeCell ref="X32:Z32"/>
    <mergeCell ref="X34:Z34"/>
    <mergeCell ref="G19:I19"/>
    <mergeCell ref="X20:Z20"/>
    <mergeCell ref="X24:Z24"/>
    <mergeCell ref="X33:Z33"/>
    <mergeCell ref="X23:Z23"/>
    <mergeCell ref="G32:I32"/>
    <mergeCell ref="X21:Z21"/>
    <mergeCell ref="R5:V5"/>
    <mergeCell ref="W3:Z3"/>
    <mergeCell ref="E4:G4"/>
    <mergeCell ref="R3:V3"/>
    <mergeCell ref="V64:W64"/>
    <mergeCell ref="X64:Z64"/>
    <mergeCell ref="V65:W65"/>
    <mergeCell ref="X65:Z65"/>
    <mergeCell ref="A4:D4"/>
    <mergeCell ref="A5:D5"/>
    <mergeCell ref="H47:J47"/>
    <mergeCell ref="X37:Z37"/>
    <mergeCell ref="X36:Z36"/>
    <mergeCell ref="F43:G43"/>
    <mergeCell ref="X40:Z40"/>
    <mergeCell ref="X41:Z41"/>
    <mergeCell ref="E5:G5"/>
    <mergeCell ref="E6:G6"/>
    <mergeCell ref="W4:Z4"/>
    <mergeCell ref="A6:D6"/>
    <mergeCell ref="R4:V4"/>
    <mergeCell ref="V63:W63"/>
    <mergeCell ref="X63:Z63"/>
    <mergeCell ref="W5:Z5"/>
    <mergeCell ref="Q48:R48"/>
    <mergeCell ref="Q49:R49"/>
    <mergeCell ref="Q50:R50"/>
    <mergeCell ref="Q51:R51"/>
    <mergeCell ref="R6:V6"/>
    <mergeCell ref="W6:Z6"/>
  </mergeCells>
  <conditionalFormatting sqref="V43:X43 V44 V45:X52 V59:X62 V73:X83 X70:X72 Y63:Z65 V66:X69">
    <cfRule type="cellIs" dxfId="15" priority="15" stopIfTrue="1" operator="lessThan">
      <formula>0.98</formula>
    </cfRule>
  </conditionalFormatting>
  <conditionalFormatting sqref="DB13:DI13">
    <cfRule type="cellIs" dxfId="14" priority="12" stopIfTrue="1" operator="lessThan">
      <formula>0.98</formula>
    </cfRule>
  </conditionalFormatting>
  <conditionalFormatting sqref="CT13:DA13">
    <cfRule type="cellIs" dxfId="13" priority="13" stopIfTrue="1" operator="lessThan">
      <formula>0.98</formula>
    </cfRule>
  </conditionalFormatting>
  <conditionalFormatting sqref="DJ13:DQ13">
    <cfRule type="cellIs" dxfId="12" priority="11" stopIfTrue="1" operator="lessThan">
      <formula>0.98</formula>
    </cfRule>
  </conditionalFormatting>
  <conditionalFormatting sqref="DR13:DY13">
    <cfRule type="cellIs" dxfId="11" priority="10" stopIfTrue="1" operator="lessThan">
      <formula>0.98</formula>
    </cfRule>
  </conditionalFormatting>
  <conditionalFormatting sqref="DZ13:EG13">
    <cfRule type="cellIs" dxfId="10" priority="9" stopIfTrue="1" operator="lessThan">
      <formula>0.98</formula>
    </cfRule>
  </conditionalFormatting>
  <conditionalFormatting sqref="EH13:EO13">
    <cfRule type="cellIs" dxfId="9" priority="8" stopIfTrue="1" operator="lessThan">
      <formula>0.98</formula>
    </cfRule>
  </conditionalFormatting>
  <conditionalFormatting sqref="CL13:CS13">
    <cfRule type="cellIs" dxfId="8" priority="7" stopIfTrue="1" operator="lessThan">
      <formula>0.98</formula>
    </cfRule>
  </conditionalFormatting>
  <conditionalFormatting sqref="BD13:CK13">
    <cfRule type="cellIs" dxfId="7" priority="5" stopIfTrue="1" operator="lessThan">
      <formula>0.98</formula>
    </cfRule>
  </conditionalFormatting>
  <conditionalFormatting sqref="B11:BC11">
    <cfRule type="cellIs" dxfId="6" priority="3" stopIfTrue="1" operator="lessThan">
      <formula>0.7</formula>
    </cfRule>
  </conditionalFormatting>
  <conditionalFormatting sqref="B13:BC13">
    <cfRule type="cellIs" dxfId="5" priority="2" stopIfTrue="1" operator="lessThan">
      <formula>0.98</formula>
    </cfRule>
  </conditionalFormatting>
  <conditionalFormatting sqref="Z45">
    <cfRule type="cellIs" dxfId="4" priority="1" stopIfTrue="1" operator="lessThan">
      <formula>0.98</formula>
    </cfRule>
  </conditionalFormatting>
  <dataValidations disablePrompts="1" count="1">
    <dataValidation type="list" allowBlank="1" showInputMessage="1" showErrorMessage="1" sqref="W3:Z3">
      <formula1>$A$87:$A$89</formula1>
    </dataValidation>
  </dataValidations>
  <pageMargins left="0.11811023622047245" right="0.11811023622047245" top="0.35433070866141736" bottom="0.55118110236220474" header="0.11811023622047245" footer="0.11811023622047245"/>
  <pageSetup paperSize="8" scale="70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tnImportClick">
                <anchor moveWithCells="1" sizeWithCells="1">
                  <from>
                    <xdr:col>0</xdr:col>
                    <xdr:colOff>676275</xdr:colOff>
                    <xdr:row>16</xdr:row>
                    <xdr:rowOff>0</xdr:rowOff>
                  </from>
                  <to>
                    <xdr:col>2</xdr:col>
                    <xdr:colOff>371475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Y81"/>
  <sheetViews>
    <sheetView showGridLines="0" view="pageLayout" zoomScaleNormal="50" workbookViewId="0">
      <selection activeCell="J13" sqref="J13"/>
    </sheetView>
  </sheetViews>
  <sheetFormatPr baseColWidth="10" defaultRowHeight="12.75" x14ac:dyDescent="0.2"/>
  <cols>
    <col min="1" max="2" width="14.7109375" customWidth="1"/>
  </cols>
  <sheetData>
    <row r="1" spans="1:25" ht="21" thickBot="1" x14ac:dyDescent="0.25">
      <c r="A1" s="453"/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5"/>
      <c r="Q1" s="4"/>
      <c r="R1" s="4"/>
      <c r="S1" s="4"/>
      <c r="T1" s="4"/>
      <c r="U1" s="4"/>
      <c r="V1" s="4"/>
      <c r="W1" s="4"/>
      <c r="X1" s="4"/>
      <c r="Y1" s="4"/>
    </row>
    <row r="2" spans="1:25" ht="13.5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75" x14ac:dyDescent="0.2">
      <c r="A3" s="446" t="s">
        <v>121</v>
      </c>
      <c r="B3" s="447"/>
      <c r="C3" s="447"/>
      <c r="D3" s="447"/>
      <c r="E3" s="448"/>
      <c r="F3" s="448"/>
      <c r="G3" s="449"/>
      <c r="H3" s="3"/>
      <c r="I3" s="446" t="s">
        <v>135</v>
      </c>
      <c r="J3" s="447"/>
      <c r="K3" s="447"/>
      <c r="L3" s="447"/>
      <c r="M3" s="447"/>
      <c r="N3" s="36">
        <f>'CALCULS '!W3</f>
        <v>0</v>
      </c>
      <c r="O3" s="36"/>
      <c r="P3" s="37"/>
    </row>
    <row r="4" spans="1:25" ht="15.75" x14ac:dyDescent="0.2">
      <c r="A4" s="450" t="s">
        <v>122</v>
      </c>
      <c r="B4" s="451"/>
      <c r="C4" s="451"/>
      <c r="D4" s="452"/>
      <c r="E4" s="5">
        <f>'CALCULS '!E4</f>
        <v>0</v>
      </c>
      <c r="F4" s="6"/>
      <c r="G4" s="7"/>
      <c r="H4" s="3"/>
      <c r="I4" s="450" t="s">
        <v>123</v>
      </c>
      <c r="J4" s="451"/>
      <c r="K4" s="451"/>
      <c r="L4" s="451"/>
      <c r="M4" s="451"/>
      <c r="N4" s="35">
        <f>'CALCULS '!W4</f>
        <v>0</v>
      </c>
      <c r="O4" s="35"/>
      <c r="P4" s="38"/>
    </row>
    <row r="5" spans="1:25" ht="15.75" x14ac:dyDescent="0.2">
      <c r="A5" s="450" t="s">
        <v>127</v>
      </c>
      <c r="B5" s="451"/>
      <c r="C5" s="451"/>
      <c r="D5" s="451"/>
      <c r="E5" s="5">
        <f>'CALCULS '!E5</f>
        <v>0</v>
      </c>
      <c r="F5" s="6"/>
      <c r="G5" s="7"/>
      <c r="I5" s="450" t="s">
        <v>141</v>
      </c>
      <c r="J5" s="451"/>
      <c r="K5" s="451"/>
      <c r="L5" s="451"/>
      <c r="M5" s="451"/>
      <c r="N5" s="35">
        <f>'CALCULS '!W5</f>
        <v>0</v>
      </c>
      <c r="O5" s="35"/>
      <c r="P5" s="38"/>
    </row>
    <row r="6" spans="1:25" ht="16.5" thickBot="1" x14ac:dyDescent="0.25">
      <c r="A6" s="444" t="s">
        <v>128</v>
      </c>
      <c r="B6" s="445"/>
      <c r="C6" s="445"/>
      <c r="D6" s="445"/>
      <c r="E6" s="10">
        <f>'CALCULS '!E6</f>
        <v>0</v>
      </c>
      <c r="F6" s="8"/>
      <c r="G6" s="9"/>
      <c r="H6" s="1"/>
      <c r="I6" s="444" t="s">
        <v>142</v>
      </c>
      <c r="J6" s="445"/>
      <c r="K6" s="445"/>
      <c r="L6" s="445"/>
      <c r="M6" s="445"/>
      <c r="N6" s="39">
        <f>'CALCULS '!W6</f>
        <v>0</v>
      </c>
      <c r="O6" s="39"/>
      <c r="P6" s="40"/>
      <c r="Q6" s="1"/>
      <c r="R6" s="1"/>
      <c r="S6" s="1"/>
      <c r="T6" s="1"/>
      <c r="U6" s="1"/>
      <c r="V6" s="1"/>
      <c r="W6" s="1"/>
      <c r="X6" s="1"/>
      <c r="Y6" s="1"/>
    </row>
    <row r="7" spans="1:25" ht="13.5" thickBot="1" x14ac:dyDescent="0.25"/>
    <row r="8" spans="1:25" x14ac:dyDescent="0.2">
      <c r="A8" s="14" t="s">
        <v>134</v>
      </c>
      <c r="B8" s="15"/>
      <c r="C8" s="332"/>
      <c r="D8" s="333"/>
      <c r="E8" s="333"/>
      <c r="F8" s="333"/>
      <c r="G8" s="333"/>
      <c r="H8" s="333"/>
      <c r="I8" s="333"/>
      <c r="J8" s="333"/>
      <c r="K8" s="333"/>
      <c r="L8" s="333"/>
      <c r="M8" s="334"/>
    </row>
    <row r="9" spans="1:25" x14ac:dyDescent="0.2">
      <c r="C9" s="335"/>
      <c r="D9" s="336"/>
      <c r="E9" s="336"/>
      <c r="F9" s="336"/>
      <c r="G9" s="336"/>
      <c r="H9" s="336"/>
      <c r="I9" s="336"/>
      <c r="J9" s="336"/>
      <c r="K9" s="336"/>
      <c r="L9" s="336"/>
      <c r="M9" s="337"/>
    </row>
    <row r="10" spans="1:25" x14ac:dyDescent="0.2">
      <c r="C10" s="335"/>
      <c r="D10" s="336"/>
      <c r="E10" s="336"/>
      <c r="F10" s="336"/>
      <c r="G10" s="336"/>
      <c r="H10" s="336"/>
      <c r="I10" s="336"/>
      <c r="J10" s="336"/>
      <c r="K10" s="336"/>
      <c r="L10" s="336"/>
      <c r="M10" s="337"/>
    </row>
    <row r="11" spans="1:25" x14ac:dyDescent="0.2">
      <c r="C11" s="335"/>
      <c r="D11" s="336"/>
      <c r="E11" s="336"/>
      <c r="F11" s="336"/>
      <c r="G11" s="336"/>
      <c r="H11" s="336"/>
      <c r="I11" s="336"/>
      <c r="J11" s="336"/>
      <c r="K11" s="336"/>
      <c r="L11" s="336"/>
      <c r="M11" s="337"/>
    </row>
    <row r="12" spans="1:25" x14ac:dyDescent="0.2">
      <c r="C12" s="335"/>
      <c r="D12" s="336"/>
      <c r="E12" s="336"/>
      <c r="F12" s="336"/>
      <c r="G12" s="336"/>
      <c r="H12" s="336"/>
      <c r="I12" s="336"/>
      <c r="J12" s="336"/>
      <c r="K12" s="336"/>
      <c r="L12" s="336"/>
      <c r="M12" s="337"/>
    </row>
    <row r="13" spans="1:25" x14ac:dyDescent="0.2">
      <c r="C13" s="335"/>
      <c r="D13" s="336"/>
      <c r="E13" s="336"/>
      <c r="F13" s="336"/>
      <c r="G13" s="336"/>
      <c r="H13" s="336"/>
      <c r="I13" s="336"/>
      <c r="J13" s="336"/>
      <c r="K13" s="336"/>
      <c r="L13" s="336"/>
      <c r="M13" s="337"/>
    </row>
    <row r="14" spans="1:25" x14ac:dyDescent="0.2">
      <c r="C14" s="335"/>
      <c r="D14" s="336"/>
      <c r="E14" s="336"/>
      <c r="F14" s="336"/>
      <c r="G14" s="336"/>
      <c r="H14" s="336"/>
      <c r="I14" s="336"/>
      <c r="J14" s="336"/>
      <c r="K14" s="336"/>
      <c r="L14" s="336"/>
      <c r="M14" s="337"/>
    </row>
    <row r="15" spans="1:25" x14ac:dyDescent="0.2">
      <c r="C15" s="335"/>
      <c r="D15" s="336"/>
      <c r="E15" s="336"/>
      <c r="F15" s="336"/>
      <c r="G15" s="336"/>
      <c r="H15" s="336"/>
      <c r="I15" s="336"/>
      <c r="J15" s="336"/>
      <c r="K15" s="336"/>
      <c r="L15" s="336"/>
      <c r="M15" s="337"/>
    </row>
    <row r="16" spans="1:25" x14ac:dyDescent="0.2">
      <c r="C16" s="335"/>
      <c r="D16" s="336"/>
      <c r="E16" s="336"/>
      <c r="F16" s="336"/>
      <c r="G16" s="336"/>
      <c r="H16" s="336"/>
      <c r="I16" s="336"/>
      <c r="J16" s="336"/>
      <c r="K16" s="336"/>
      <c r="L16" s="336"/>
      <c r="M16" s="337"/>
    </row>
    <row r="17" spans="3:13" x14ac:dyDescent="0.2">
      <c r="C17" s="335"/>
      <c r="D17" s="336"/>
      <c r="E17" s="336"/>
      <c r="F17" s="336"/>
      <c r="G17" s="336"/>
      <c r="H17" s="336"/>
      <c r="I17" s="336"/>
      <c r="J17" s="336"/>
      <c r="K17" s="336"/>
      <c r="L17" s="336"/>
      <c r="M17" s="337"/>
    </row>
    <row r="18" spans="3:13" x14ac:dyDescent="0.2">
      <c r="C18" s="335"/>
      <c r="D18" s="336"/>
      <c r="E18" s="336"/>
      <c r="F18" s="336"/>
      <c r="G18" s="336"/>
      <c r="H18" s="336"/>
      <c r="I18" s="336"/>
      <c r="J18" s="336"/>
      <c r="K18" s="336"/>
      <c r="L18" s="336"/>
      <c r="M18" s="337"/>
    </row>
    <row r="19" spans="3:13" x14ac:dyDescent="0.2">
      <c r="C19" s="335"/>
      <c r="D19" s="336"/>
      <c r="E19" s="336"/>
      <c r="F19" s="336"/>
      <c r="G19" s="336"/>
      <c r="H19" s="336"/>
      <c r="I19" s="336"/>
      <c r="J19" s="336"/>
      <c r="K19" s="336"/>
      <c r="L19" s="336"/>
      <c r="M19" s="337"/>
    </row>
    <row r="20" spans="3:13" x14ac:dyDescent="0.2">
      <c r="C20" s="335"/>
      <c r="D20" s="336"/>
      <c r="E20" s="336"/>
      <c r="F20" s="336"/>
      <c r="G20" s="336"/>
      <c r="H20" s="336"/>
      <c r="I20" s="336"/>
      <c r="J20" s="336"/>
      <c r="K20" s="336"/>
      <c r="L20" s="336"/>
      <c r="M20" s="337"/>
    </row>
    <row r="21" spans="3:13" x14ac:dyDescent="0.2">
      <c r="C21" s="335"/>
      <c r="D21" s="336"/>
      <c r="E21" s="336"/>
      <c r="F21" s="336"/>
      <c r="G21" s="336"/>
      <c r="H21" s="336"/>
      <c r="I21" s="336"/>
      <c r="J21" s="336"/>
      <c r="K21" s="336"/>
      <c r="L21" s="336"/>
      <c r="M21" s="337"/>
    </row>
    <row r="22" spans="3:13" x14ac:dyDescent="0.2">
      <c r="C22" s="335"/>
      <c r="D22" s="336"/>
      <c r="E22" s="336"/>
      <c r="F22" s="336"/>
      <c r="G22" s="336"/>
      <c r="H22" s="336"/>
      <c r="I22" s="336"/>
      <c r="J22" s="336"/>
      <c r="K22" s="336"/>
      <c r="L22" s="336"/>
      <c r="M22" s="337"/>
    </row>
    <row r="23" spans="3:13" x14ac:dyDescent="0.2">
      <c r="C23" s="335"/>
      <c r="D23" s="336"/>
      <c r="E23" s="336"/>
      <c r="F23" s="336"/>
      <c r="G23" s="336"/>
      <c r="H23" s="336"/>
      <c r="I23" s="336"/>
      <c r="J23" s="336"/>
      <c r="K23" s="336"/>
      <c r="L23" s="336"/>
      <c r="M23" s="337"/>
    </row>
    <row r="24" spans="3:13" x14ac:dyDescent="0.2">
      <c r="C24" s="335"/>
      <c r="D24" s="336"/>
      <c r="E24" s="336"/>
      <c r="F24" s="336"/>
      <c r="G24" s="336"/>
      <c r="H24" s="336"/>
      <c r="I24" s="336"/>
      <c r="J24" s="336"/>
      <c r="K24" s="336"/>
      <c r="L24" s="336"/>
      <c r="M24" s="337"/>
    </row>
    <row r="25" spans="3:13" x14ac:dyDescent="0.2">
      <c r="C25" s="335"/>
      <c r="D25" s="336"/>
      <c r="E25" s="336"/>
      <c r="F25" s="336"/>
      <c r="G25" s="336"/>
      <c r="H25" s="336"/>
      <c r="I25" s="336"/>
      <c r="J25" s="336"/>
      <c r="K25" s="336"/>
      <c r="L25" s="336"/>
      <c r="M25" s="337"/>
    </row>
    <row r="26" spans="3:13" x14ac:dyDescent="0.2">
      <c r="C26" s="335"/>
      <c r="D26" s="336"/>
      <c r="E26" s="336"/>
      <c r="F26" s="336"/>
      <c r="G26" s="336"/>
      <c r="H26" s="336"/>
      <c r="I26" s="336"/>
      <c r="J26" s="336"/>
      <c r="K26" s="336"/>
      <c r="L26" s="336"/>
      <c r="M26" s="337"/>
    </row>
    <row r="27" spans="3:13" x14ac:dyDescent="0.2">
      <c r="C27" s="335"/>
      <c r="D27" s="336"/>
      <c r="E27" s="336"/>
      <c r="F27" s="336"/>
      <c r="G27" s="336"/>
      <c r="H27" s="336"/>
      <c r="I27" s="336"/>
      <c r="J27" s="336"/>
      <c r="K27" s="336"/>
      <c r="L27" s="336"/>
      <c r="M27" s="337"/>
    </row>
    <row r="28" spans="3:13" x14ac:dyDescent="0.2">
      <c r="C28" s="335"/>
      <c r="D28" s="336"/>
      <c r="E28" s="336"/>
      <c r="F28" s="336"/>
      <c r="G28" s="336"/>
      <c r="H28" s="336"/>
      <c r="I28" s="336"/>
      <c r="J28" s="336"/>
      <c r="K28" s="336"/>
      <c r="L28" s="336"/>
      <c r="M28" s="337"/>
    </row>
    <row r="29" spans="3:13" x14ac:dyDescent="0.2">
      <c r="C29" s="335"/>
      <c r="D29" s="336"/>
      <c r="E29" s="336"/>
      <c r="F29" s="336"/>
      <c r="G29" s="336"/>
      <c r="H29" s="336"/>
      <c r="I29" s="336"/>
      <c r="J29" s="336"/>
      <c r="K29" s="336"/>
      <c r="L29" s="336"/>
      <c r="M29" s="337"/>
    </row>
    <row r="30" spans="3:13" x14ac:dyDescent="0.2">
      <c r="C30" s="335"/>
      <c r="D30" s="336"/>
      <c r="E30" s="336"/>
      <c r="F30" s="336"/>
      <c r="G30" s="336"/>
      <c r="H30" s="336"/>
      <c r="I30" s="336"/>
      <c r="J30" s="336"/>
      <c r="K30" s="336"/>
      <c r="L30" s="336"/>
      <c r="M30" s="337"/>
    </row>
    <row r="31" spans="3:13" ht="13.5" thickBot="1" x14ac:dyDescent="0.25">
      <c r="C31" s="338"/>
      <c r="D31" s="339"/>
      <c r="E31" s="339"/>
      <c r="F31" s="339"/>
      <c r="G31" s="339"/>
      <c r="H31" s="339"/>
      <c r="I31" s="339"/>
      <c r="J31" s="339"/>
      <c r="K31" s="339"/>
      <c r="L31" s="339"/>
      <c r="M31" s="340"/>
    </row>
    <row r="32" spans="3:13" ht="13.5" thickBot="1" x14ac:dyDescent="0.25"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3" x14ac:dyDescent="0.2">
      <c r="A33" s="12" t="s">
        <v>133</v>
      </c>
      <c r="B33" s="13"/>
      <c r="C33" s="332"/>
      <c r="D33" s="333"/>
      <c r="E33" s="333"/>
      <c r="F33" s="333"/>
      <c r="G33" s="333"/>
      <c r="H33" s="333"/>
      <c r="I33" s="333"/>
      <c r="J33" s="333"/>
      <c r="K33" s="333"/>
      <c r="L33" s="333"/>
      <c r="M33" s="334"/>
    </row>
    <row r="34" spans="1:13" x14ac:dyDescent="0.2">
      <c r="C34" s="335"/>
      <c r="D34" s="336"/>
      <c r="E34" s="336"/>
      <c r="F34" s="336"/>
      <c r="G34" s="336"/>
      <c r="H34" s="336"/>
      <c r="I34" s="336"/>
      <c r="J34" s="336"/>
      <c r="K34" s="336"/>
      <c r="L34" s="336"/>
      <c r="M34" s="337"/>
    </row>
    <row r="35" spans="1:13" x14ac:dyDescent="0.2">
      <c r="C35" s="335"/>
      <c r="D35" s="336"/>
      <c r="E35" s="336"/>
      <c r="F35" s="336"/>
      <c r="G35" s="336"/>
      <c r="H35" s="336"/>
      <c r="I35" s="336"/>
      <c r="J35" s="336"/>
      <c r="K35" s="336"/>
      <c r="L35" s="336"/>
      <c r="M35" s="337"/>
    </row>
    <row r="36" spans="1:13" x14ac:dyDescent="0.2">
      <c r="C36" s="335"/>
      <c r="D36" s="336"/>
      <c r="E36" s="336"/>
      <c r="F36" s="336"/>
      <c r="G36" s="336"/>
      <c r="H36" s="336"/>
      <c r="I36" s="336"/>
      <c r="J36" s="336"/>
      <c r="K36" s="336"/>
      <c r="L36" s="336"/>
      <c r="M36" s="337"/>
    </row>
    <row r="37" spans="1:13" x14ac:dyDescent="0.2">
      <c r="C37" s="335"/>
      <c r="D37" s="336"/>
      <c r="E37" s="336"/>
      <c r="F37" s="336"/>
      <c r="G37" s="336"/>
      <c r="H37" s="336"/>
      <c r="I37" s="336"/>
      <c r="J37" s="336"/>
      <c r="K37" s="336"/>
      <c r="L37" s="336"/>
      <c r="M37" s="337"/>
    </row>
    <row r="38" spans="1:13" x14ac:dyDescent="0.2">
      <c r="C38" s="335"/>
      <c r="D38" s="336"/>
      <c r="E38" s="336"/>
      <c r="F38" s="336"/>
      <c r="G38" s="336"/>
      <c r="H38" s="336"/>
      <c r="I38" s="336"/>
      <c r="J38" s="336"/>
      <c r="K38" s="336"/>
      <c r="L38" s="336"/>
      <c r="M38" s="337"/>
    </row>
    <row r="39" spans="1:13" x14ac:dyDescent="0.2">
      <c r="C39" s="335"/>
      <c r="D39" s="336"/>
      <c r="E39" s="336"/>
      <c r="F39" s="336"/>
      <c r="G39" s="336"/>
      <c r="H39" s="336"/>
      <c r="I39" s="336"/>
      <c r="J39" s="336"/>
      <c r="K39" s="336"/>
      <c r="L39" s="336"/>
      <c r="M39" s="337"/>
    </row>
    <row r="40" spans="1:13" x14ac:dyDescent="0.2">
      <c r="C40" s="335"/>
      <c r="D40" s="336"/>
      <c r="E40" s="336"/>
      <c r="F40" s="336"/>
      <c r="G40" s="336"/>
      <c r="H40" s="336"/>
      <c r="I40" s="336"/>
      <c r="J40" s="336"/>
      <c r="K40" s="336"/>
      <c r="L40" s="336"/>
      <c r="M40" s="337"/>
    </row>
    <row r="41" spans="1:13" x14ac:dyDescent="0.2">
      <c r="C41" s="335"/>
      <c r="D41" s="336"/>
      <c r="E41" s="336"/>
      <c r="F41" s="336"/>
      <c r="G41" s="336"/>
      <c r="H41" s="336"/>
      <c r="I41" s="336"/>
      <c r="J41" s="336"/>
      <c r="K41" s="336"/>
      <c r="L41" s="336"/>
      <c r="M41" s="337"/>
    </row>
    <row r="42" spans="1:13" x14ac:dyDescent="0.2">
      <c r="C42" s="335"/>
      <c r="D42" s="336"/>
      <c r="E42" s="336"/>
      <c r="F42" s="336"/>
      <c r="G42" s="336"/>
      <c r="H42" s="336"/>
      <c r="I42" s="336"/>
      <c r="J42" s="336"/>
      <c r="K42" s="336"/>
      <c r="L42" s="336"/>
      <c r="M42" s="337"/>
    </row>
    <row r="43" spans="1:13" x14ac:dyDescent="0.2">
      <c r="C43" s="335"/>
      <c r="D43" s="336"/>
      <c r="E43" s="336"/>
      <c r="F43" s="336"/>
      <c r="G43" s="336"/>
      <c r="H43" s="336"/>
      <c r="I43" s="336"/>
      <c r="J43" s="336"/>
      <c r="K43" s="336"/>
      <c r="L43" s="336"/>
      <c r="M43" s="337"/>
    </row>
    <row r="44" spans="1:13" x14ac:dyDescent="0.2">
      <c r="C44" s="335"/>
      <c r="D44" s="336"/>
      <c r="E44" s="336"/>
      <c r="F44" s="336"/>
      <c r="G44" s="336"/>
      <c r="H44" s="336"/>
      <c r="I44" s="336"/>
      <c r="J44" s="336"/>
      <c r="K44" s="336"/>
      <c r="L44" s="336"/>
      <c r="M44" s="337"/>
    </row>
    <row r="45" spans="1:13" x14ac:dyDescent="0.2">
      <c r="C45" s="335"/>
      <c r="D45" s="336"/>
      <c r="E45" s="336"/>
      <c r="F45" s="336"/>
      <c r="G45" s="336"/>
      <c r="H45" s="336"/>
      <c r="I45" s="336"/>
      <c r="J45" s="336"/>
      <c r="K45" s="336"/>
      <c r="L45" s="336"/>
      <c r="M45" s="337"/>
    </row>
    <row r="46" spans="1:13" x14ac:dyDescent="0.2">
      <c r="C46" s="335"/>
      <c r="D46" s="336"/>
      <c r="E46" s="336"/>
      <c r="F46" s="336"/>
      <c r="G46" s="336"/>
      <c r="H46" s="336"/>
      <c r="I46" s="336"/>
      <c r="J46" s="336"/>
      <c r="K46" s="336"/>
      <c r="L46" s="336"/>
      <c r="M46" s="337"/>
    </row>
    <row r="47" spans="1:13" x14ac:dyDescent="0.2">
      <c r="C47" s="335"/>
      <c r="D47" s="336"/>
      <c r="E47" s="336"/>
      <c r="F47" s="336"/>
      <c r="G47" s="336"/>
      <c r="H47" s="336"/>
      <c r="I47" s="336"/>
      <c r="J47" s="336"/>
      <c r="K47" s="336"/>
      <c r="L47" s="336"/>
      <c r="M47" s="337"/>
    </row>
    <row r="48" spans="1:13" x14ac:dyDescent="0.2">
      <c r="C48" s="335"/>
      <c r="D48" s="336"/>
      <c r="E48" s="336"/>
      <c r="F48" s="336"/>
      <c r="G48" s="336"/>
      <c r="H48" s="336"/>
      <c r="I48" s="336"/>
      <c r="J48" s="336"/>
      <c r="K48" s="336"/>
      <c r="L48" s="336"/>
      <c r="M48" s="337"/>
    </row>
    <row r="49" spans="1:13" x14ac:dyDescent="0.2">
      <c r="C49" s="335"/>
      <c r="D49" s="336"/>
      <c r="E49" s="336"/>
      <c r="F49" s="336"/>
      <c r="G49" s="336"/>
      <c r="H49" s="336"/>
      <c r="I49" s="336"/>
      <c r="J49" s="336"/>
      <c r="K49" s="336"/>
      <c r="L49" s="336"/>
      <c r="M49" s="337"/>
    </row>
    <row r="50" spans="1:13" x14ac:dyDescent="0.2">
      <c r="C50" s="335"/>
      <c r="D50" s="336"/>
      <c r="E50" s="336"/>
      <c r="F50" s="336"/>
      <c r="G50" s="336"/>
      <c r="H50" s="336"/>
      <c r="I50" s="336"/>
      <c r="J50" s="336"/>
      <c r="K50" s="336"/>
      <c r="L50" s="336"/>
      <c r="M50" s="337"/>
    </row>
    <row r="51" spans="1:13" x14ac:dyDescent="0.2">
      <c r="C51" s="335"/>
      <c r="D51" s="336"/>
      <c r="E51" s="336"/>
      <c r="F51" s="336"/>
      <c r="G51" s="336"/>
      <c r="H51" s="336"/>
      <c r="I51" s="336"/>
      <c r="J51" s="336"/>
      <c r="K51" s="336"/>
      <c r="L51" s="336"/>
      <c r="M51" s="337"/>
    </row>
    <row r="52" spans="1:13" x14ac:dyDescent="0.2">
      <c r="C52" s="335"/>
      <c r="D52" s="336"/>
      <c r="E52" s="336"/>
      <c r="F52" s="336"/>
      <c r="G52" s="336"/>
      <c r="H52" s="336"/>
      <c r="I52" s="336"/>
      <c r="J52" s="336"/>
      <c r="K52" s="336"/>
      <c r="L52" s="336"/>
      <c r="M52" s="337"/>
    </row>
    <row r="53" spans="1:13" x14ac:dyDescent="0.2">
      <c r="C53" s="335"/>
      <c r="D53" s="336"/>
      <c r="E53" s="336"/>
      <c r="F53" s="336"/>
      <c r="G53" s="336"/>
      <c r="H53" s="336"/>
      <c r="I53" s="336"/>
      <c r="J53" s="336"/>
      <c r="K53" s="336"/>
      <c r="L53" s="336"/>
      <c r="M53" s="337"/>
    </row>
    <row r="54" spans="1:13" x14ac:dyDescent="0.2">
      <c r="C54" s="335"/>
      <c r="D54" s="336"/>
      <c r="E54" s="336"/>
      <c r="F54" s="336"/>
      <c r="G54" s="336"/>
      <c r="H54" s="336"/>
      <c r="I54" s="336"/>
      <c r="J54" s="336"/>
      <c r="K54" s="336"/>
      <c r="L54" s="336"/>
      <c r="M54" s="337"/>
    </row>
    <row r="55" spans="1:13" x14ac:dyDescent="0.2">
      <c r="C55" s="335"/>
      <c r="D55" s="336"/>
      <c r="E55" s="336"/>
      <c r="F55" s="336"/>
      <c r="G55" s="336"/>
      <c r="H55" s="336"/>
      <c r="I55" s="336"/>
      <c r="J55" s="336"/>
      <c r="K55" s="336"/>
      <c r="L55" s="336"/>
      <c r="M55" s="337"/>
    </row>
    <row r="56" spans="1:13" ht="13.5" thickBot="1" x14ac:dyDescent="0.25">
      <c r="C56" s="338"/>
      <c r="D56" s="339"/>
      <c r="E56" s="339"/>
      <c r="F56" s="339"/>
      <c r="G56" s="339"/>
      <c r="H56" s="339"/>
      <c r="I56" s="339"/>
      <c r="J56" s="339"/>
      <c r="K56" s="339"/>
      <c r="L56" s="339"/>
      <c r="M56" s="340"/>
    </row>
    <row r="57" spans="1:13" ht="13.5" thickBot="1" x14ac:dyDescent="0.25"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1:13" x14ac:dyDescent="0.2">
      <c r="A58" s="11" t="s">
        <v>132</v>
      </c>
      <c r="B58" s="11"/>
      <c r="C58" s="332"/>
      <c r="D58" s="333"/>
      <c r="E58" s="333"/>
      <c r="F58" s="333"/>
      <c r="G58" s="333"/>
      <c r="H58" s="333"/>
      <c r="I58" s="333"/>
      <c r="J58" s="333"/>
      <c r="K58" s="333"/>
      <c r="L58" s="333"/>
      <c r="M58" s="334"/>
    </row>
    <row r="59" spans="1:13" x14ac:dyDescent="0.2">
      <c r="C59" s="335"/>
      <c r="D59" s="336"/>
      <c r="E59" s="336"/>
      <c r="F59" s="336"/>
      <c r="G59" s="336"/>
      <c r="H59" s="336"/>
      <c r="I59" s="336"/>
      <c r="J59" s="336"/>
      <c r="K59" s="336"/>
      <c r="L59" s="336"/>
      <c r="M59" s="337"/>
    </row>
    <row r="60" spans="1:13" x14ac:dyDescent="0.2">
      <c r="C60" s="335"/>
      <c r="D60" s="336"/>
      <c r="E60" s="336"/>
      <c r="F60" s="336"/>
      <c r="G60" s="336"/>
      <c r="H60" s="336"/>
      <c r="I60" s="336"/>
      <c r="J60" s="336"/>
      <c r="K60" s="336"/>
      <c r="L60" s="336"/>
      <c r="M60" s="337"/>
    </row>
    <row r="61" spans="1:13" x14ac:dyDescent="0.2">
      <c r="C61" s="335"/>
      <c r="D61" s="336"/>
      <c r="E61" s="336"/>
      <c r="F61" s="336"/>
      <c r="G61" s="336"/>
      <c r="H61" s="336"/>
      <c r="I61" s="336"/>
      <c r="J61" s="336"/>
      <c r="K61" s="336"/>
      <c r="L61" s="336"/>
      <c r="M61" s="337"/>
    </row>
    <row r="62" spans="1:13" x14ac:dyDescent="0.2">
      <c r="C62" s="335"/>
      <c r="D62" s="336"/>
      <c r="E62" s="336"/>
      <c r="F62" s="336"/>
      <c r="G62" s="336"/>
      <c r="H62" s="336"/>
      <c r="I62" s="336"/>
      <c r="J62" s="336"/>
      <c r="K62" s="336"/>
      <c r="L62" s="336"/>
      <c r="M62" s="337"/>
    </row>
    <row r="63" spans="1:13" x14ac:dyDescent="0.2">
      <c r="C63" s="335"/>
      <c r="D63" s="336"/>
      <c r="E63" s="336"/>
      <c r="F63" s="336"/>
      <c r="G63" s="336"/>
      <c r="H63" s="336"/>
      <c r="I63" s="336"/>
      <c r="J63" s="336"/>
      <c r="K63" s="336"/>
      <c r="L63" s="336"/>
      <c r="M63" s="337"/>
    </row>
    <row r="64" spans="1:13" x14ac:dyDescent="0.2">
      <c r="C64" s="335"/>
      <c r="D64" s="336"/>
      <c r="E64" s="336"/>
      <c r="F64" s="336"/>
      <c r="G64" s="336"/>
      <c r="H64" s="336"/>
      <c r="I64" s="336"/>
      <c r="J64" s="336"/>
      <c r="K64" s="336"/>
      <c r="L64" s="336"/>
      <c r="M64" s="337"/>
    </row>
    <row r="65" spans="3:13" x14ac:dyDescent="0.2">
      <c r="C65" s="335"/>
      <c r="D65" s="336"/>
      <c r="E65" s="336"/>
      <c r="F65" s="336"/>
      <c r="G65" s="336"/>
      <c r="H65" s="336"/>
      <c r="I65" s="336"/>
      <c r="J65" s="336"/>
      <c r="K65" s="336"/>
      <c r="L65" s="336"/>
      <c r="M65" s="337"/>
    </row>
    <row r="66" spans="3:13" x14ac:dyDescent="0.2">
      <c r="C66" s="335"/>
      <c r="D66" s="336"/>
      <c r="E66" s="336"/>
      <c r="F66" s="336"/>
      <c r="G66" s="336"/>
      <c r="H66" s="336"/>
      <c r="I66" s="336"/>
      <c r="J66" s="336"/>
      <c r="K66" s="336"/>
      <c r="L66" s="336"/>
      <c r="M66" s="337"/>
    </row>
    <row r="67" spans="3:13" x14ac:dyDescent="0.2">
      <c r="C67" s="335"/>
      <c r="D67" s="336"/>
      <c r="E67" s="336"/>
      <c r="F67" s="336"/>
      <c r="G67" s="336"/>
      <c r="H67" s="336"/>
      <c r="I67" s="336"/>
      <c r="J67" s="336"/>
      <c r="K67" s="336"/>
      <c r="L67" s="336"/>
      <c r="M67" s="337"/>
    </row>
    <row r="68" spans="3:13" x14ac:dyDescent="0.2">
      <c r="C68" s="335"/>
      <c r="D68" s="336"/>
      <c r="E68" s="336"/>
      <c r="F68" s="336"/>
      <c r="G68" s="336"/>
      <c r="H68" s="336"/>
      <c r="I68" s="336"/>
      <c r="J68" s="336"/>
      <c r="K68" s="336"/>
      <c r="L68" s="336"/>
      <c r="M68" s="337"/>
    </row>
    <row r="69" spans="3:13" x14ac:dyDescent="0.2">
      <c r="C69" s="335"/>
      <c r="D69" s="336"/>
      <c r="E69" s="336"/>
      <c r="F69" s="336"/>
      <c r="G69" s="336"/>
      <c r="H69" s="336"/>
      <c r="I69" s="336"/>
      <c r="J69" s="336"/>
      <c r="K69" s="336"/>
      <c r="L69" s="336"/>
      <c r="M69" s="337"/>
    </row>
    <row r="70" spans="3:13" x14ac:dyDescent="0.2">
      <c r="C70" s="335"/>
      <c r="D70" s="336"/>
      <c r="E70" s="336"/>
      <c r="F70" s="336"/>
      <c r="G70" s="336"/>
      <c r="H70" s="336"/>
      <c r="I70" s="336"/>
      <c r="J70" s="336"/>
      <c r="K70" s="336"/>
      <c r="L70" s="336"/>
      <c r="M70" s="337"/>
    </row>
    <row r="71" spans="3:13" x14ac:dyDescent="0.2">
      <c r="C71" s="335"/>
      <c r="D71" s="336"/>
      <c r="E71" s="336"/>
      <c r="F71" s="336"/>
      <c r="G71" s="336"/>
      <c r="H71" s="336"/>
      <c r="I71" s="336"/>
      <c r="J71" s="336"/>
      <c r="K71" s="336"/>
      <c r="L71" s="336"/>
      <c r="M71" s="337"/>
    </row>
    <row r="72" spans="3:13" x14ac:dyDescent="0.2">
      <c r="C72" s="335"/>
      <c r="D72" s="336"/>
      <c r="E72" s="336"/>
      <c r="F72" s="336"/>
      <c r="G72" s="336"/>
      <c r="H72" s="336"/>
      <c r="I72" s="336"/>
      <c r="J72" s="336"/>
      <c r="K72" s="336"/>
      <c r="L72" s="336"/>
      <c r="M72" s="337"/>
    </row>
    <row r="73" spans="3:13" x14ac:dyDescent="0.2">
      <c r="C73" s="335"/>
      <c r="D73" s="336"/>
      <c r="E73" s="336"/>
      <c r="F73" s="336"/>
      <c r="G73" s="336"/>
      <c r="H73" s="336"/>
      <c r="I73" s="336"/>
      <c r="J73" s="336"/>
      <c r="K73" s="336"/>
      <c r="L73" s="336"/>
      <c r="M73" s="337"/>
    </row>
    <row r="74" spans="3:13" x14ac:dyDescent="0.2">
      <c r="C74" s="335"/>
      <c r="D74" s="336"/>
      <c r="E74" s="336"/>
      <c r="F74" s="336"/>
      <c r="G74" s="336"/>
      <c r="H74" s="336"/>
      <c r="I74" s="336"/>
      <c r="J74" s="336"/>
      <c r="K74" s="336"/>
      <c r="L74" s="336"/>
      <c r="M74" s="337"/>
    </row>
    <row r="75" spans="3:13" x14ac:dyDescent="0.2">
      <c r="C75" s="335"/>
      <c r="D75" s="336"/>
      <c r="E75" s="336"/>
      <c r="F75" s="336"/>
      <c r="G75" s="336"/>
      <c r="H75" s="336"/>
      <c r="I75" s="336"/>
      <c r="J75" s="336"/>
      <c r="K75" s="336"/>
      <c r="L75" s="336"/>
      <c r="M75" s="337"/>
    </row>
    <row r="76" spans="3:13" x14ac:dyDescent="0.2">
      <c r="C76" s="335"/>
      <c r="D76" s="336"/>
      <c r="E76" s="336"/>
      <c r="F76" s="336"/>
      <c r="G76" s="336"/>
      <c r="H76" s="336"/>
      <c r="I76" s="336"/>
      <c r="J76" s="336"/>
      <c r="K76" s="336"/>
      <c r="L76" s="336"/>
      <c r="M76" s="337"/>
    </row>
    <row r="77" spans="3:13" x14ac:dyDescent="0.2">
      <c r="C77" s="335"/>
      <c r="D77" s="336"/>
      <c r="E77" s="336"/>
      <c r="F77" s="336"/>
      <c r="G77" s="336"/>
      <c r="H77" s="336"/>
      <c r="I77" s="336"/>
      <c r="J77" s="336"/>
      <c r="K77" s="336"/>
      <c r="L77" s="336"/>
      <c r="M77" s="337"/>
    </row>
    <row r="78" spans="3:13" x14ac:dyDescent="0.2">
      <c r="C78" s="335"/>
      <c r="D78" s="336"/>
      <c r="E78" s="336"/>
      <c r="F78" s="336"/>
      <c r="G78" s="336"/>
      <c r="H78" s="336"/>
      <c r="I78" s="336"/>
      <c r="J78" s="336"/>
      <c r="K78" s="336"/>
      <c r="L78" s="336"/>
      <c r="M78" s="337"/>
    </row>
    <row r="79" spans="3:13" x14ac:dyDescent="0.2">
      <c r="C79" s="335"/>
      <c r="D79" s="336"/>
      <c r="E79" s="336"/>
      <c r="F79" s="336"/>
      <c r="G79" s="336"/>
      <c r="H79" s="336"/>
      <c r="I79" s="336"/>
      <c r="J79" s="336"/>
      <c r="K79" s="336"/>
      <c r="L79" s="336"/>
      <c r="M79" s="337"/>
    </row>
    <row r="80" spans="3:13" x14ac:dyDescent="0.2">
      <c r="C80" s="335"/>
      <c r="D80" s="336"/>
      <c r="E80" s="336"/>
      <c r="F80" s="336"/>
      <c r="G80" s="336"/>
      <c r="H80" s="336"/>
      <c r="I80" s="336"/>
      <c r="J80" s="336"/>
      <c r="K80" s="336"/>
      <c r="L80" s="336"/>
      <c r="M80" s="337"/>
    </row>
    <row r="81" spans="3:13" ht="13.5" thickBot="1" x14ac:dyDescent="0.25">
      <c r="C81" s="338"/>
      <c r="D81" s="339"/>
      <c r="E81" s="339"/>
      <c r="F81" s="339"/>
      <c r="G81" s="339"/>
      <c r="H81" s="339"/>
      <c r="I81" s="339"/>
      <c r="J81" s="339"/>
      <c r="K81" s="339"/>
      <c r="L81" s="339"/>
      <c r="M81" s="340"/>
    </row>
  </sheetData>
  <sheetProtection selectLockedCells="1"/>
  <mergeCells count="10">
    <mergeCell ref="A1:P1"/>
    <mergeCell ref="I3:M3"/>
    <mergeCell ref="I4:M4"/>
    <mergeCell ref="I5:M5"/>
    <mergeCell ref="A5:D5"/>
    <mergeCell ref="A6:D6"/>
    <mergeCell ref="A3:D3"/>
    <mergeCell ref="E3:G3"/>
    <mergeCell ref="A4:D4"/>
    <mergeCell ref="I6:M6"/>
  </mergeCells>
  <pageMargins left="0.70866141732283472" right="0.70866141732283472" top="0.74803149606299213" bottom="0.74803149606299213" header="0.31496062992125984" footer="0.31496062992125984"/>
  <pageSetup paperSize="9" scale="46" fitToHeight="0" orientation="portrait" r:id="rId1"/>
  <headerFooter>
    <oddFooter>&amp;LbioMérieux Confidential Information&amp;CKlenTaq_Contrôle Activité spécifique.R00&amp;RPage 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C101"/>
  <sheetViews>
    <sheetView tabSelected="1" zoomScale="106" zoomScaleNormal="106" workbookViewId="0">
      <selection activeCell="K21" sqref="K21"/>
    </sheetView>
  </sheetViews>
  <sheetFormatPr baseColWidth="10" defaultColWidth="11.42578125" defaultRowHeight="12.75" x14ac:dyDescent="0.2"/>
  <cols>
    <col min="1" max="1" width="11.5703125" style="461" customWidth="1"/>
    <col min="2" max="16384" width="11.42578125" style="43"/>
  </cols>
  <sheetData>
    <row r="1" spans="1:55" x14ac:dyDescent="0.2">
      <c r="A1" s="456"/>
      <c r="B1" s="457"/>
      <c r="C1" s="457"/>
      <c r="D1" s="457"/>
      <c r="E1" s="457"/>
      <c r="F1" s="457"/>
      <c r="G1" s="457"/>
      <c r="H1" s="457"/>
      <c r="I1" s="457"/>
      <c r="J1" s="457"/>
      <c r="K1" s="458"/>
      <c r="L1" s="458"/>
      <c r="M1" s="458"/>
      <c r="N1" s="458"/>
      <c r="O1" s="458"/>
      <c r="P1" s="458"/>
      <c r="Q1" s="458"/>
      <c r="R1" s="458"/>
      <c r="S1" s="458"/>
      <c r="T1" s="459"/>
      <c r="U1" s="459"/>
      <c r="V1" s="459"/>
      <c r="W1" s="459"/>
      <c r="X1" s="459"/>
      <c r="Y1" s="459"/>
      <c r="Z1" s="459"/>
      <c r="AA1" s="459"/>
      <c r="AB1" s="459"/>
      <c r="AC1" s="457"/>
      <c r="AD1" s="457"/>
      <c r="AE1" s="457"/>
      <c r="AF1" s="457"/>
      <c r="AG1" s="457"/>
      <c r="AH1" s="457"/>
      <c r="AI1" s="457"/>
      <c r="AJ1" s="457"/>
      <c r="AK1" s="457"/>
      <c r="AL1" s="458"/>
      <c r="AM1" s="458"/>
      <c r="AN1" s="458"/>
      <c r="AO1" s="458"/>
      <c r="AP1" s="458"/>
      <c r="AQ1" s="458"/>
      <c r="AR1" s="458"/>
      <c r="AS1" s="458"/>
      <c r="AT1" s="458"/>
      <c r="AU1" s="459"/>
      <c r="AV1" s="459"/>
      <c r="AW1" s="459"/>
      <c r="AX1" s="459"/>
      <c r="AY1" s="459"/>
      <c r="AZ1" s="459"/>
      <c r="BA1" s="459"/>
      <c r="BB1" s="459"/>
      <c r="BC1" s="459"/>
    </row>
    <row r="2" spans="1:55" customFormat="1" x14ac:dyDescent="0.2"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0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  <c r="AT2" s="460"/>
      <c r="AU2" s="460"/>
      <c r="AV2" s="460"/>
      <c r="AW2" s="460"/>
      <c r="AX2" s="460"/>
      <c r="AY2" s="460"/>
      <c r="AZ2" s="460"/>
      <c r="BA2" s="460"/>
      <c r="BB2" s="460"/>
      <c r="BC2" s="460"/>
    </row>
    <row r="3" spans="1:55" customFormat="1" x14ac:dyDescent="0.2">
      <c r="B3" s="460"/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460"/>
      <c r="T3" s="460"/>
      <c r="U3" s="460"/>
      <c r="V3" s="460"/>
      <c r="W3" s="460"/>
      <c r="X3" s="460"/>
      <c r="Y3" s="460"/>
      <c r="Z3" s="460"/>
      <c r="AA3" s="460"/>
      <c r="AB3" s="460"/>
      <c r="AC3" s="460"/>
      <c r="AD3" s="460"/>
      <c r="AE3" s="460"/>
      <c r="AF3" s="460"/>
      <c r="AG3" s="460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  <c r="AT3" s="460"/>
      <c r="AU3" s="460"/>
      <c r="AV3" s="460"/>
      <c r="AW3" s="460"/>
      <c r="AX3" s="460"/>
      <c r="AY3" s="460"/>
      <c r="AZ3" s="460"/>
      <c r="BA3" s="460"/>
      <c r="BB3" s="460"/>
      <c r="BC3" s="460"/>
    </row>
    <row r="4" spans="1:55" customFormat="1" x14ac:dyDescent="0.2">
      <c r="B4" s="460"/>
      <c r="C4" s="460"/>
      <c r="D4" s="460"/>
      <c r="E4" s="460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460"/>
      <c r="T4" s="460"/>
      <c r="U4" s="460"/>
      <c r="V4" s="460"/>
      <c r="W4" s="460"/>
      <c r="X4" s="460"/>
      <c r="Y4" s="460"/>
      <c r="Z4" s="460"/>
      <c r="AA4" s="460"/>
      <c r="AB4" s="460"/>
      <c r="AC4" s="460"/>
      <c r="AD4" s="460"/>
      <c r="AE4" s="460"/>
      <c r="AF4" s="460"/>
      <c r="AG4" s="460"/>
      <c r="AH4" s="460"/>
      <c r="AI4" s="460"/>
      <c r="AJ4" s="460"/>
      <c r="AK4" s="460"/>
      <c r="AL4" s="460"/>
      <c r="AM4" s="460"/>
      <c r="AN4" s="460"/>
      <c r="AO4" s="460"/>
      <c r="AP4" s="460"/>
      <c r="AQ4" s="460"/>
      <c r="AR4" s="460"/>
      <c r="AS4" s="460"/>
      <c r="AT4" s="460"/>
      <c r="AU4" s="460"/>
      <c r="AV4" s="460"/>
      <c r="AW4" s="460"/>
      <c r="AX4" s="460"/>
      <c r="AY4" s="460"/>
      <c r="AZ4" s="460"/>
      <c r="BA4" s="460"/>
      <c r="BB4" s="460"/>
      <c r="BC4" s="460"/>
    </row>
    <row r="5" spans="1:55" customFormat="1" x14ac:dyDescent="0.2"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  <c r="T5" s="460"/>
      <c r="U5" s="460"/>
      <c r="V5" s="460"/>
      <c r="W5" s="460"/>
      <c r="X5" s="460"/>
      <c r="Y5" s="460"/>
      <c r="Z5" s="460"/>
      <c r="AA5" s="460"/>
      <c r="AB5" s="460"/>
      <c r="AC5" s="460"/>
      <c r="AD5" s="460"/>
      <c r="AE5" s="460"/>
      <c r="AF5" s="460"/>
      <c r="AG5" s="460"/>
      <c r="AH5" s="460"/>
      <c r="AI5" s="460"/>
      <c r="AJ5" s="460"/>
      <c r="AK5" s="460"/>
      <c r="AL5" s="460"/>
      <c r="AM5" s="460"/>
      <c r="AN5" s="460"/>
      <c r="AO5" s="460"/>
      <c r="AP5" s="460"/>
      <c r="AQ5" s="460"/>
      <c r="AR5" s="460"/>
      <c r="AS5" s="460"/>
      <c r="AT5" s="460"/>
      <c r="AU5" s="460"/>
      <c r="AV5" s="460"/>
      <c r="AW5" s="460"/>
      <c r="AX5" s="460"/>
      <c r="AY5" s="460"/>
      <c r="AZ5" s="460"/>
      <c r="BA5" s="460"/>
      <c r="BB5" s="460"/>
      <c r="BC5" s="460"/>
    </row>
    <row r="6" spans="1:55" customFormat="1" x14ac:dyDescent="0.2">
      <c r="B6" s="460"/>
      <c r="C6" s="460"/>
      <c r="D6" s="460"/>
      <c r="E6" s="460"/>
      <c r="F6" s="460"/>
      <c r="G6" s="460"/>
      <c r="H6" s="460"/>
      <c r="I6" s="460"/>
      <c r="J6" s="460"/>
      <c r="K6" s="460"/>
      <c r="L6" s="460"/>
      <c r="M6" s="460"/>
      <c r="N6" s="460"/>
      <c r="O6" s="460"/>
      <c r="P6" s="460"/>
      <c r="Q6" s="460"/>
      <c r="R6" s="460"/>
      <c r="S6" s="460"/>
      <c r="T6" s="460"/>
      <c r="U6" s="460"/>
      <c r="V6" s="460"/>
      <c r="W6" s="460"/>
      <c r="X6" s="460"/>
      <c r="Y6" s="460"/>
      <c r="Z6" s="460"/>
      <c r="AA6" s="460"/>
      <c r="AB6" s="460"/>
      <c r="AC6" s="460"/>
      <c r="AD6" s="460"/>
      <c r="AE6" s="460"/>
      <c r="AF6" s="460"/>
      <c r="AG6" s="460"/>
      <c r="AH6" s="460"/>
      <c r="AI6" s="460"/>
      <c r="AJ6" s="460"/>
      <c r="AK6" s="460"/>
      <c r="AL6" s="460"/>
      <c r="AM6" s="460"/>
      <c r="AN6" s="460"/>
      <c r="AO6" s="460"/>
      <c r="AP6" s="460"/>
      <c r="AQ6" s="460"/>
      <c r="AR6" s="460"/>
      <c r="AS6" s="460"/>
      <c r="AT6" s="460"/>
      <c r="AU6" s="460"/>
      <c r="AV6" s="460"/>
      <c r="AW6" s="460"/>
      <c r="AX6" s="460"/>
      <c r="AY6" s="460"/>
      <c r="AZ6" s="460"/>
      <c r="BA6" s="460"/>
      <c r="BB6" s="460"/>
      <c r="BC6" s="460"/>
    </row>
    <row r="7" spans="1:55" customFormat="1" x14ac:dyDescent="0.2">
      <c r="B7" s="460"/>
      <c r="C7" s="460"/>
      <c r="D7" s="460"/>
      <c r="E7" s="460"/>
      <c r="F7" s="460"/>
      <c r="G7" s="460"/>
      <c r="H7" s="460"/>
      <c r="I7" s="460"/>
      <c r="J7" s="460"/>
      <c r="K7" s="460"/>
      <c r="L7" s="460"/>
      <c r="M7" s="460"/>
      <c r="N7" s="460"/>
      <c r="O7" s="460"/>
      <c r="P7" s="460"/>
      <c r="Q7" s="460"/>
      <c r="R7" s="460"/>
      <c r="S7" s="460"/>
      <c r="T7" s="460"/>
      <c r="U7" s="460"/>
      <c r="V7" s="460"/>
      <c r="W7" s="460"/>
      <c r="X7" s="460"/>
      <c r="Y7" s="460"/>
      <c r="Z7" s="460"/>
      <c r="AA7" s="460"/>
      <c r="AB7" s="460"/>
      <c r="AC7" s="460"/>
      <c r="AD7" s="460"/>
      <c r="AE7" s="460"/>
      <c r="AF7" s="460"/>
      <c r="AG7" s="460"/>
      <c r="AH7" s="460"/>
      <c r="AI7" s="460"/>
      <c r="AJ7" s="460"/>
      <c r="AK7" s="460"/>
      <c r="AL7" s="460"/>
      <c r="AM7" s="460"/>
      <c r="AN7" s="460"/>
      <c r="AO7" s="460"/>
      <c r="AP7" s="460"/>
      <c r="AQ7" s="460"/>
      <c r="AR7" s="460"/>
      <c r="AS7" s="460"/>
      <c r="AT7" s="460"/>
      <c r="AU7" s="460"/>
      <c r="AV7" s="460"/>
      <c r="AW7" s="460"/>
      <c r="AX7" s="460"/>
      <c r="AY7" s="460"/>
      <c r="AZ7" s="460"/>
      <c r="BA7" s="460"/>
      <c r="BB7" s="460"/>
      <c r="BC7" s="460"/>
    </row>
    <row r="8" spans="1:55" customFormat="1" x14ac:dyDescent="0.2">
      <c r="B8" s="460"/>
      <c r="C8" s="460"/>
      <c r="D8" s="460"/>
      <c r="E8" s="460"/>
      <c r="F8" s="460"/>
      <c r="G8" s="460"/>
      <c r="H8" s="460"/>
      <c r="I8" s="460"/>
      <c r="J8" s="460"/>
      <c r="K8" s="460"/>
      <c r="L8" s="460"/>
      <c r="M8" s="460"/>
      <c r="N8" s="460"/>
      <c r="O8" s="460"/>
      <c r="P8" s="460"/>
      <c r="Q8" s="460"/>
      <c r="R8" s="460"/>
      <c r="S8" s="460"/>
      <c r="T8" s="460"/>
      <c r="U8" s="460"/>
      <c r="V8" s="460"/>
      <c r="W8" s="460"/>
      <c r="X8" s="460"/>
      <c r="Y8" s="460"/>
      <c r="Z8" s="460"/>
      <c r="AA8" s="460"/>
      <c r="AB8" s="460"/>
      <c r="AC8" s="460"/>
      <c r="AD8" s="460"/>
      <c r="AE8" s="460"/>
      <c r="AF8" s="460"/>
      <c r="AG8" s="460"/>
      <c r="AH8" s="460"/>
      <c r="AI8" s="460"/>
      <c r="AJ8" s="460"/>
      <c r="AK8" s="460"/>
      <c r="AL8" s="460"/>
      <c r="AM8" s="460"/>
      <c r="AN8" s="460"/>
      <c r="AO8" s="460"/>
      <c r="AP8" s="460"/>
      <c r="AQ8" s="460"/>
      <c r="AR8" s="460"/>
      <c r="AS8" s="460"/>
      <c r="AT8" s="460"/>
      <c r="AU8" s="460"/>
      <c r="AV8" s="460"/>
      <c r="AW8" s="460"/>
      <c r="AX8" s="460"/>
      <c r="AY8" s="460"/>
      <c r="AZ8" s="460"/>
      <c r="BA8" s="460"/>
      <c r="BB8" s="460"/>
      <c r="BC8" s="460"/>
    </row>
    <row r="9" spans="1:55" customFormat="1" x14ac:dyDescent="0.2"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0"/>
      <c r="N9" s="460"/>
      <c r="O9" s="460"/>
      <c r="P9" s="460"/>
      <c r="Q9" s="460"/>
      <c r="R9" s="460"/>
      <c r="S9" s="460"/>
      <c r="T9" s="460"/>
      <c r="U9" s="460"/>
      <c r="V9" s="460"/>
      <c r="W9" s="460"/>
      <c r="X9" s="460"/>
      <c r="Y9" s="460"/>
      <c r="Z9" s="460"/>
      <c r="AA9" s="460"/>
      <c r="AB9" s="460"/>
      <c r="AC9" s="460"/>
      <c r="AD9" s="460"/>
      <c r="AE9" s="460"/>
      <c r="AF9" s="460"/>
      <c r="AG9" s="460"/>
      <c r="AH9" s="460"/>
      <c r="AI9" s="460"/>
      <c r="AJ9" s="460"/>
      <c r="AK9" s="460"/>
      <c r="AL9" s="460"/>
      <c r="AM9" s="460"/>
      <c r="AN9" s="460"/>
      <c r="AO9" s="460"/>
      <c r="AP9" s="460"/>
      <c r="AQ9" s="460"/>
      <c r="AR9" s="460"/>
      <c r="AS9" s="460"/>
      <c r="AT9" s="460"/>
      <c r="AU9" s="460"/>
      <c r="AV9" s="460"/>
      <c r="AW9" s="460"/>
      <c r="AX9" s="460"/>
      <c r="AY9" s="460"/>
      <c r="AZ9" s="460"/>
      <c r="BA9" s="460"/>
      <c r="BB9" s="460"/>
      <c r="BC9" s="460"/>
    </row>
    <row r="10" spans="1:55" customFormat="1" x14ac:dyDescent="0.2">
      <c r="B10" s="460"/>
      <c r="C10" s="460"/>
      <c r="D10" s="460"/>
      <c r="E10" s="460"/>
      <c r="F10" s="460"/>
      <c r="G10" s="460"/>
      <c r="H10" s="460"/>
      <c r="I10" s="460"/>
      <c r="J10" s="460"/>
      <c r="K10" s="460"/>
      <c r="L10" s="460"/>
      <c r="M10" s="460"/>
      <c r="N10" s="460"/>
      <c r="O10" s="460"/>
      <c r="P10" s="460"/>
      <c r="Q10" s="460"/>
      <c r="R10" s="46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460"/>
      <c r="AJ10" s="460"/>
      <c r="AK10" s="460"/>
      <c r="AL10" s="460"/>
      <c r="AM10" s="460"/>
      <c r="AN10" s="460"/>
      <c r="AO10" s="460"/>
      <c r="AP10" s="460"/>
      <c r="AQ10" s="460"/>
      <c r="AR10" s="460"/>
      <c r="AS10" s="460"/>
      <c r="AT10" s="460"/>
      <c r="AU10" s="460"/>
      <c r="AV10" s="460"/>
      <c r="AW10" s="460"/>
      <c r="AX10" s="460"/>
      <c r="AY10" s="460"/>
      <c r="AZ10" s="460"/>
      <c r="BA10" s="460"/>
      <c r="BB10" s="460"/>
      <c r="BC10" s="460"/>
    </row>
    <row r="11" spans="1:55" customFormat="1" x14ac:dyDescent="0.2">
      <c r="B11" s="460"/>
      <c r="C11" s="460"/>
      <c r="D11" s="460"/>
      <c r="E11" s="460"/>
      <c r="F11" s="460"/>
      <c r="G11" s="460"/>
      <c r="H11" s="460"/>
      <c r="I11" s="460"/>
      <c r="J11" s="460"/>
      <c r="K11" s="460"/>
      <c r="L11" s="460"/>
      <c r="M11" s="460"/>
      <c r="N11" s="460"/>
      <c r="O11" s="460"/>
      <c r="P11" s="460"/>
      <c r="Q11" s="460"/>
      <c r="R11" s="46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460"/>
      <c r="AJ11" s="460"/>
      <c r="AK11" s="460"/>
      <c r="AL11" s="460"/>
      <c r="AM11" s="460"/>
      <c r="AN11" s="460"/>
      <c r="AO11" s="460"/>
      <c r="AP11" s="460"/>
      <c r="AQ11" s="460"/>
      <c r="AR11" s="460"/>
      <c r="AS11" s="460"/>
      <c r="AT11" s="460"/>
      <c r="AU11" s="460"/>
      <c r="AV11" s="460"/>
      <c r="AW11" s="460"/>
      <c r="AX11" s="460"/>
      <c r="AY11" s="460"/>
      <c r="AZ11" s="460"/>
      <c r="BA11" s="460"/>
      <c r="BB11" s="460"/>
      <c r="BC11" s="460"/>
    </row>
    <row r="12" spans="1:55" customFormat="1" x14ac:dyDescent="0.2">
      <c r="B12" s="460"/>
      <c r="C12" s="460"/>
      <c r="D12" s="460"/>
      <c r="E12" s="460"/>
      <c r="F12" s="460"/>
      <c r="G12" s="460"/>
      <c r="H12" s="460"/>
      <c r="I12" s="460"/>
      <c r="J12" s="460"/>
      <c r="K12" s="460"/>
      <c r="L12" s="460"/>
      <c r="M12" s="460"/>
      <c r="N12" s="460"/>
      <c r="O12" s="460"/>
      <c r="P12" s="460"/>
      <c r="Q12" s="460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0"/>
      <c r="AL12" s="460"/>
      <c r="AM12" s="460"/>
      <c r="AN12" s="460"/>
      <c r="AO12" s="460"/>
      <c r="AP12" s="460"/>
      <c r="AQ12" s="460"/>
      <c r="AR12" s="460"/>
      <c r="AS12" s="460"/>
      <c r="AT12" s="460"/>
      <c r="AU12" s="460"/>
      <c r="AV12" s="460"/>
      <c r="AW12" s="460"/>
      <c r="AX12" s="460"/>
      <c r="AY12" s="460"/>
      <c r="AZ12" s="460"/>
      <c r="BA12" s="460"/>
      <c r="BB12" s="460"/>
      <c r="BC12" s="460"/>
    </row>
    <row r="13" spans="1:55" customFormat="1" x14ac:dyDescent="0.2">
      <c r="B13" s="460"/>
      <c r="C13" s="460"/>
      <c r="D13" s="460"/>
      <c r="E13" s="460"/>
      <c r="F13" s="460"/>
      <c r="G13" s="460"/>
      <c r="H13" s="460"/>
      <c r="I13" s="460"/>
      <c r="J13" s="460"/>
      <c r="K13" s="460"/>
      <c r="L13" s="460"/>
      <c r="M13" s="460"/>
      <c r="N13" s="460"/>
      <c r="O13" s="460"/>
      <c r="P13" s="460"/>
      <c r="Q13" s="460"/>
      <c r="R13" s="46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  <c r="AS13" s="460"/>
      <c r="AT13" s="460"/>
      <c r="AU13" s="460"/>
      <c r="AV13" s="460"/>
      <c r="AW13" s="460"/>
      <c r="AX13" s="460"/>
      <c r="AY13" s="460"/>
      <c r="AZ13" s="460"/>
      <c r="BA13" s="460"/>
      <c r="BB13" s="460"/>
      <c r="BC13" s="460"/>
    </row>
    <row r="14" spans="1:55" customFormat="1" x14ac:dyDescent="0.2">
      <c r="B14" s="460"/>
      <c r="C14" s="460"/>
      <c r="D14" s="460"/>
      <c r="E14" s="460"/>
      <c r="F14" s="460"/>
      <c r="G14" s="460"/>
      <c r="H14" s="460"/>
      <c r="I14" s="460"/>
      <c r="J14" s="460"/>
      <c r="K14" s="460"/>
      <c r="L14" s="460"/>
      <c r="M14" s="460"/>
      <c r="N14" s="460"/>
      <c r="O14" s="460"/>
      <c r="P14" s="460"/>
      <c r="Q14" s="460"/>
      <c r="R14" s="460"/>
      <c r="S14" s="460"/>
      <c r="T14" s="460"/>
      <c r="U14" s="460"/>
      <c r="V14" s="460"/>
      <c r="W14" s="460"/>
      <c r="X14" s="460"/>
      <c r="Y14" s="460"/>
      <c r="Z14" s="460"/>
      <c r="AA14" s="460"/>
      <c r="AB14" s="460"/>
      <c r="AC14" s="460"/>
      <c r="AD14" s="460"/>
      <c r="AE14" s="460"/>
      <c r="AF14" s="460"/>
      <c r="AG14" s="460"/>
      <c r="AH14" s="460"/>
      <c r="AI14" s="460"/>
      <c r="AJ14" s="460"/>
      <c r="AK14" s="460"/>
      <c r="AL14" s="460"/>
      <c r="AM14" s="460"/>
      <c r="AN14" s="460"/>
      <c r="AO14" s="460"/>
      <c r="AP14" s="460"/>
      <c r="AQ14" s="460"/>
      <c r="AR14" s="460"/>
      <c r="AS14" s="460"/>
      <c r="AT14" s="460"/>
      <c r="AU14" s="460"/>
      <c r="AV14" s="460"/>
      <c r="AW14" s="460"/>
      <c r="AX14" s="460"/>
      <c r="AY14" s="460"/>
      <c r="AZ14" s="460"/>
      <c r="BA14" s="460"/>
      <c r="BB14" s="460"/>
      <c r="BC14" s="460"/>
    </row>
    <row r="15" spans="1:55" customFormat="1" x14ac:dyDescent="0.2">
      <c r="B15" s="460"/>
      <c r="C15" s="460"/>
      <c r="D15" s="460"/>
      <c r="E15" s="460"/>
      <c r="F15" s="460"/>
      <c r="G15" s="460"/>
      <c r="H15" s="460"/>
      <c r="I15" s="460"/>
      <c r="J15" s="460"/>
      <c r="K15" s="460"/>
      <c r="L15" s="460"/>
      <c r="M15" s="460"/>
      <c r="N15" s="460"/>
      <c r="O15" s="460"/>
      <c r="P15" s="460"/>
      <c r="Q15" s="460"/>
      <c r="R15" s="460"/>
      <c r="S15" s="460"/>
      <c r="T15" s="460"/>
      <c r="U15" s="460"/>
      <c r="V15" s="460"/>
      <c r="W15" s="460"/>
      <c r="X15" s="460"/>
      <c r="Y15" s="460"/>
      <c r="Z15" s="460"/>
      <c r="AA15" s="460"/>
      <c r="AB15" s="460"/>
      <c r="AC15" s="460"/>
      <c r="AD15" s="460"/>
      <c r="AE15" s="460"/>
      <c r="AF15" s="460"/>
      <c r="AG15" s="460"/>
      <c r="AH15" s="460"/>
      <c r="AI15" s="460"/>
      <c r="AJ15" s="460"/>
      <c r="AK15" s="460"/>
      <c r="AL15" s="460"/>
      <c r="AM15" s="460"/>
      <c r="AN15" s="460"/>
      <c r="AO15" s="460"/>
      <c r="AP15" s="460"/>
      <c r="AQ15" s="460"/>
      <c r="AR15" s="460"/>
      <c r="AS15" s="460"/>
      <c r="AT15" s="460"/>
      <c r="AU15" s="460"/>
      <c r="AV15" s="460"/>
      <c r="AW15" s="460"/>
      <c r="AX15" s="460"/>
      <c r="AY15" s="460"/>
      <c r="AZ15" s="460"/>
      <c r="BA15" s="460"/>
      <c r="BB15" s="460"/>
      <c r="BC15" s="460"/>
    </row>
    <row r="16" spans="1:55" customFormat="1" x14ac:dyDescent="0.2">
      <c r="B16" s="460"/>
      <c r="C16" s="460"/>
      <c r="D16" s="460"/>
      <c r="E16" s="460"/>
      <c r="F16" s="460"/>
      <c r="G16" s="460"/>
      <c r="H16" s="460"/>
      <c r="I16" s="460"/>
      <c r="J16" s="460"/>
      <c r="K16" s="460"/>
      <c r="L16" s="460"/>
      <c r="M16" s="460"/>
      <c r="N16" s="460"/>
      <c r="O16" s="460"/>
      <c r="P16" s="460"/>
      <c r="Q16" s="460"/>
      <c r="R16" s="460"/>
      <c r="S16" s="460"/>
      <c r="T16" s="460"/>
      <c r="U16" s="460"/>
      <c r="V16" s="460"/>
      <c r="W16" s="460"/>
      <c r="X16" s="460"/>
      <c r="Y16" s="460"/>
      <c r="Z16" s="460"/>
      <c r="AA16" s="460"/>
      <c r="AB16" s="460"/>
      <c r="AC16" s="460"/>
      <c r="AD16" s="460"/>
      <c r="AE16" s="460"/>
      <c r="AF16" s="460"/>
      <c r="AG16" s="460"/>
      <c r="AH16" s="460"/>
      <c r="AI16" s="460"/>
      <c r="AJ16" s="460"/>
      <c r="AK16" s="460"/>
      <c r="AL16" s="460"/>
      <c r="AM16" s="460"/>
      <c r="AN16" s="460"/>
      <c r="AO16" s="460"/>
      <c r="AP16" s="460"/>
      <c r="AQ16" s="460"/>
      <c r="AR16" s="460"/>
      <c r="AS16" s="460"/>
      <c r="AT16" s="460"/>
      <c r="AU16" s="460"/>
      <c r="AV16" s="460"/>
      <c r="AW16" s="460"/>
      <c r="AX16" s="460"/>
      <c r="AY16" s="460"/>
      <c r="AZ16" s="460"/>
      <c r="BA16" s="460"/>
      <c r="BB16" s="460"/>
      <c r="BC16" s="460"/>
    </row>
    <row r="17" spans="2:55" customFormat="1" x14ac:dyDescent="0.2">
      <c r="B17" s="460"/>
      <c r="C17" s="460"/>
      <c r="D17" s="460"/>
      <c r="E17" s="460"/>
      <c r="F17" s="460"/>
      <c r="G17" s="460"/>
      <c r="H17" s="460"/>
      <c r="I17" s="460"/>
      <c r="J17" s="460"/>
      <c r="K17" s="460"/>
      <c r="L17" s="460"/>
      <c r="M17" s="460"/>
      <c r="N17" s="460"/>
      <c r="O17" s="460"/>
      <c r="P17" s="460"/>
      <c r="Q17" s="460"/>
      <c r="R17" s="460"/>
      <c r="S17" s="460"/>
      <c r="T17" s="460"/>
      <c r="U17" s="460"/>
      <c r="V17" s="460"/>
      <c r="W17" s="460"/>
      <c r="X17" s="460"/>
      <c r="Y17" s="460"/>
      <c r="Z17" s="460"/>
      <c r="AA17" s="460"/>
      <c r="AB17" s="460"/>
      <c r="AC17" s="460"/>
      <c r="AD17" s="460"/>
      <c r="AE17" s="460"/>
      <c r="AF17" s="460"/>
      <c r="AG17" s="460"/>
      <c r="AH17" s="460"/>
      <c r="AI17" s="460"/>
      <c r="AJ17" s="460"/>
      <c r="AK17" s="460"/>
      <c r="AL17" s="460"/>
      <c r="AM17" s="460"/>
      <c r="AN17" s="460"/>
      <c r="AO17" s="460"/>
      <c r="AP17" s="460"/>
      <c r="AQ17" s="460"/>
      <c r="AR17" s="460"/>
      <c r="AS17" s="460"/>
      <c r="AT17" s="460"/>
      <c r="AU17" s="460"/>
      <c r="AV17" s="460"/>
      <c r="AW17" s="460"/>
      <c r="AX17" s="460"/>
      <c r="AY17" s="460"/>
      <c r="AZ17" s="460"/>
      <c r="BA17" s="460"/>
      <c r="BB17" s="460"/>
      <c r="BC17" s="460"/>
    </row>
    <row r="18" spans="2:55" customFormat="1" x14ac:dyDescent="0.2">
      <c r="B18" s="460"/>
      <c r="C18" s="460"/>
      <c r="D18" s="460"/>
      <c r="E18" s="460"/>
      <c r="F18" s="460"/>
      <c r="G18" s="460"/>
      <c r="H18" s="460"/>
      <c r="I18" s="460"/>
      <c r="J18" s="460"/>
      <c r="K18" s="460"/>
      <c r="L18" s="460"/>
      <c r="M18" s="460"/>
      <c r="N18" s="460"/>
      <c r="O18" s="460"/>
      <c r="P18" s="460"/>
      <c r="Q18" s="460"/>
      <c r="R18" s="460"/>
      <c r="S18" s="460"/>
      <c r="T18" s="460"/>
      <c r="U18" s="460"/>
      <c r="V18" s="460"/>
      <c r="W18" s="460"/>
      <c r="X18" s="460"/>
      <c r="Y18" s="460"/>
      <c r="Z18" s="460"/>
      <c r="AA18" s="460"/>
      <c r="AB18" s="460"/>
      <c r="AC18" s="460"/>
      <c r="AD18" s="460"/>
      <c r="AE18" s="460"/>
      <c r="AF18" s="460"/>
      <c r="AG18" s="460"/>
      <c r="AH18" s="460"/>
      <c r="AI18" s="460"/>
      <c r="AJ18" s="460"/>
      <c r="AK18" s="460"/>
      <c r="AL18" s="460"/>
      <c r="AM18" s="460"/>
      <c r="AN18" s="460"/>
      <c r="AO18" s="460"/>
      <c r="AP18" s="460"/>
      <c r="AQ18" s="460"/>
      <c r="AR18" s="460"/>
      <c r="AS18" s="460"/>
      <c r="AT18" s="460"/>
      <c r="AU18" s="460"/>
      <c r="AV18" s="460"/>
      <c r="AW18" s="460"/>
      <c r="AX18" s="460"/>
      <c r="AY18" s="460"/>
      <c r="AZ18" s="460"/>
      <c r="BA18" s="460"/>
      <c r="BB18" s="460"/>
      <c r="BC18" s="460"/>
    </row>
    <row r="19" spans="2:55" customFormat="1" x14ac:dyDescent="0.2">
      <c r="B19" s="460"/>
      <c r="C19" s="460"/>
      <c r="D19" s="460"/>
      <c r="E19" s="460"/>
      <c r="F19" s="460"/>
      <c r="G19" s="460"/>
      <c r="H19" s="460"/>
      <c r="I19" s="460"/>
      <c r="J19" s="460"/>
      <c r="K19" s="460"/>
      <c r="L19" s="460"/>
      <c r="M19" s="460"/>
      <c r="N19" s="460"/>
      <c r="O19" s="460"/>
      <c r="P19" s="460"/>
      <c r="Q19" s="460"/>
      <c r="R19" s="46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0"/>
      <c r="AK19" s="460"/>
      <c r="AL19" s="460"/>
      <c r="AM19" s="460"/>
      <c r="AN19" s="460"/>
      <c r="AO19" s="460"/>
      <c r="AP19" s="460"/>
      <c r="AQ19" s="460"/>
      <c r="AR19" s="460"/>
      <c r="AS19" s="460"/>
      <c r="AT19" s="460"/>
      <c r="AU19" s="460"/>
      <c r="AV19" s="460"/>
      <c r="AW19" s="460"/>
      <c r="AX19" s="460"/>
      <c r="AY19" s="460"/>
      <c r="AZ19" s="460"/>
      <c r="BA19" s="460"/>
      <c r="BB19" s="460"/>
      <c r="BC19" s="460"/>
    </row>
    <row r="20" spans="2:55" customFormat="1" x14ac:dyDescent="0.2">
      <c r="B20" s="460"/>
      <c r="C20" s="460"/>
      <c r="D20" s="460"/>
      <c r="E20" s="460"/>
      <c r="F20" s="460"/>
      <c r="G20" s="460"/>
      <c r="H20" s="460"/>
      <c r="I20" s="460"/>
      <c r="J20" s="460"/>
      <c r="K20" s="460"/>
      <c r="L20" s="460"/>
      <c r="M20" s="460"/>
      <c r="N20" s="460"/>
      <c r="O20" s="460"/>
      <c r="P20" s="460"/>
      <c r="Q20" s="460"/>
      <c r="R20" s="460"/>
      <c r="S20" s="460"/>
      <c r="T20" s="460"/>
      <c r="U20" s="460"/>
      <c r="V20" s="460"/>
      <c r="W20" s="460"/>
      <c r="X20" s="460"/>
      <c r="Y20" s="460"/>
      <c r="Z20" s="460"/>
      <c r="AA20" s="460"/>
      <c r="AB20" s="460"/>
      <c r="AC20" s="460"/>
      <c r="AD20" s="460"/>
      <c r="AE20" s="460"/>
      <c r="AF20" s="460"/>
      <c r="AG20" s="460"/>
      <c r="AH20" s="460"/>
      <c r="AI20" s="460"/>
      <c r="AJ20" s="460"/>
      <c r="AK20" s="460"/>
      <c r="AL20" s="460"/>
      <c r="AM20" s="460"/>
      <c r="AN20" s="460"/>
      <c r="AO20" s="460"/>
      <c r="AP20" s="460"/>
      <c r="AQ20" s="460"/>
      <c r="AR20" s="460"/>
      <c r="AS20" s="460"/>
      <c r="AT20" s="460"/>
      <c r="AU20" s="460"/>
      <c r="AV20" s="460"/>
      <c r="AW20" s="460"/>
      <c r="AX20" s="460"/>
      <c r="AY20" s="460"/>
      <c r="AZ20" s="460"/>
      <c r="BA20" s="460"/>
      <c r="BB20" s="460"/>
      <c r="BC20" s="460"/>
    </row>
    <row r="21" spans="2:55" customFormat="1" x14ac:dyDescent="0.2">
      <c r="B21" s="460"/>
      <c r="C21" s="460"/>
      <c r="D21" s="460"/>
      <c r="E21" s="460"/>
      <c r="F21" s="460"/>
      <c r="G21" s="460"/>
      <c r="H21" s="460"/>
      <c r="I21" s="460"/>
      <c r="J21" s="460"/>
      <c r="K21" s="460"/>
      <c r="L21" s="460"/>
      <c r="M21" s="460"/>
      <c r="N21" s="460"/>
      <c r="O21" s="460"/>
      <c r="P21" s="460"/>
      <c r="Q21" s="460"/>
      <c r="R21" s="460"/>
      <c r="S21" s="460"/>
      <c r="T21" s="460"/>
      <c r="U21" s="460"/>
      <c r="V21" s="460"/>
      <c r="W21" s="460"/>
      <c r="X21" s="460"/>
      <c r="Y21" s="460"/>
      <c r="Z21" s="460"/>
      <c r="AA21" s="460"/>
      <c r="AB21" s="460"/>
      <c r="AC21" s="460"/>
      <c r="AD21" s="460"/>
      <c r="AE21" s="460"/>
      <c r="AF21" s="460"/>
      <c r="AG21" s="460"/>
      <c r="AH21" s="460"/>
      <c r="AI21" s="460"/>
      <c r="AJ21" s="460"/>
      <c r="AK21" s="460"/>
      <c r="AL21" s="460"/>
      <c r="AM21" s="460"/>
      <c r="AN21" s="460"/>
      <c r="AO21" s="460"/>
      <c r="AP21" s="460"/>
      <c r="AQ21" s="460"/>
      <c r="AR21" s="460"/>
      <c r="AS21" s="460"/>
      <c r="AT21" s="460"/>
      <c r="AU21" s="460"/>
      <c r="AV21" s="460"/>
      <c r="AW21" s="460"/>
      <c r="AX21" s="460"/>
      <c r="AY21" s="460"/>
      <c r="AZ21" s="460"/>
      <c r="BA21" s="460"/>
      <c r="BB21" s="460"/>
      <c r="BC21" s="460"/>
    </row>
    <row r="22" spans="2:55" customFormat="1" x14ac:dyDescent="0.2">
      <c r="B22" s="460"/>
      <c r="C22" s="460"/>
      <c r="D22" s="460"/>
      <c r="E22" s="460"/>
      <c r="F22" s="460"/>
      <c r="G22" s="460"/>
      <c r="H22" s="460"/>
      <c r="I22" s="460"/>
      <c r="J22" s="460"/>
      <c r="K22" s="460"/>
      <c r="L22" s="460"/>
      <c r="M22" s="460"/>
      <c r="N22" s="460"/>
      <c r="O22" s="460"/>
      <c r="P22" s="460"/>
      <c r="Q22" s="460"/>
      <c r="R22" s="460"/>
      <c r="S22" s="460"/>
      <c r="T22" s="460"/>
      <c r="U22" s="460"/>
      <c r="V22" s="460"/>
      <c r="W22" s="460"/>
      <c r="X22" s="460"/>
      <c r="Y22" s="460"/>
      <c r="Z22" s="460"/>
      <c r="AA22" s="460"/>
      <c r="AB22" s="460"/>
      <c r="AC22" s="460"/>
      <c r="AD22" s="460"/>
      <c r="AE22" s="460"/>
      <c r="AF22" s="460"/>
      <c r="AG22" s="460"/>
      <c r="AH22" s="460"/>
      <c r="AI22" s="460"/>
      <c r="AJ22" s="460"/>
      <c r="AK22" s="460"/>
      <c r="AL22" s="460"/>
      <c r="AM22" s="460"/>
      <c r="AN22" s="460"/>
      <c r="AO22" s="460"/>
      <c r="AP22" s="460"/>
      <c r="AQ22" s="460"/>
      <c r="AR22" s="460"/>
      <c r="AS22" s="460"/>
      <c r="AT22" s="460"/>
      <c r="AU22" s="460"/>
      <c r="AV22" s="460"/>
      <c r="AW22" s="460"/>
      <c r="AX22" s="460"/>
      <c r="AY22" s="460"/>
      <c r="AZ22" s="460"/>
      <c r="BA22" s="460"/>
      <c r="BB22" s="460"/>
      <c r="BC22" s="460"/>
    </row>
    <row r="23" spans="2:55" customFormat="1" x14ac:dyDescent="0.2">
      <c r="B23" s="460"/>
      <c r="C23" s="460"/>
      <c r="D23" s="460"/>
      <c r="E23" s="460"/>
      <c r="F23" s="460"/>
      <c r="G23" s="460"/>
      <c r="H23" s="460"/>
      <c r="I23" s="460"/>
      <c r="J23" s="460"/>
      <c r="K23" s="460"/>
      <c r="L23" s="460"/>
      <c r="M23" s="460"/>
      <c r="N23" s="460"/>
      <c r="O23" s="460"/>
      <c r="P23" s="460"/>
      <c r="Q23" s="460"/>
      <c r="R23" s="46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460"/>
      <c r="AE23" s="460"/>
      <c r="AF23" s="460"/>
      <c r="AG23" s="460"/>
      <c r="AH23" s="460"/>
      <c r="AI23" s="460"/>
      <c r="AJ23" s="460"/>
      <c r="AK23" s="460"/>
      <c r="AL23" s="460"/>
      <c r="AM23" s="460"/>
      <c r="AN23" s="460"/>
      <c r="AO23" s="460"/>
      <c r="AP23" s="460"/>
      <c r="AQ23" s="460"/>
      <c r="AR23" s="460"/>
      <c r="AS23" s="460"/>
      <c r="AT23" s="460"/>
      <c r="AU23" s="460"/>
      <c r="AV23" s="460"/>
      <c r="AW23" s="460"/>
      <c r="AX23" s="460"/>
      <c r="AY23" s="460"/>
      <c r="AZ23" s="460"/>
      <c r="BA23" s="460"/>
      <c r="BB23" s="460"/>
      <c r="BC23" s="460"/>
    </row>
    <row r="24" spans="2:55" customFormat="1" x14ac:dyDescent="0.2">
      <c r="B24" s="460"/>
      <c r="C24" s="460"/>
      <c r="D24" s="460"/>
      <c r="E24" s="460"/>
      <c r="F24" s="460"/>
      <c r="G24" s="460"/>
      <c r="H24" s="460"/>
      <c r="I24" s="460"/>
      <c r="J24" s="460"/>
      <c r="K24" s="460"/>
      <c r="L24" s="460"/>
      <c r="M24" s="460"/>
      <c r="N24" s="460"/>
      <c r="O24" s="460"/>
      <c r="P24" s="460"/>
      <c r="Q24" s="460"/>
      <c r="R24" s="460"/>
      <c r="S24" s="460"/>
      <c r="T24" s="460"/>
      <c r="U24" s="460"/>
      <c r="V24" s="460"/>
      <c r="W24" s="460"/>
      <c r="X24" s="460"/>
      <c r="Y24" s="460"/>
      <c r="Z24" s="460"/>
      <c r="AA24" s="460"/>
      <c r="AB24" s="460"/>
      <c r="AC24" s="460"/>
      <c r="AD24" s="460"/>
      <c r="AE24" s="460"/>
      <c r="AF24" s="460"/>
      <c r="AG24" s="460"/>
      <c r="AH24" s="460"/>
      <c r="AI24" s="460"/>
      <c r="AJ24" s="460"/>
      <c r="AK24" s="460"/>
      <c r="AL24" s="460"/>
      <c r="AM24" s="460"/>
      <c r="AN24" s="460"/>
      <c r="AO24" s="460"/>
      <c r="AP24" s="460"/>
      <c r="AQ24" s="460"/>
      <c r="AR24" s="460"/>
      <c r="AS24" s="460"/>
      <c r="AT24" s="460"/>
      <c r="AU24" s="460"/>
      <c r="AV24" s="460"/>
      <c r="AW24" s="460"/>
      <c r="AX24" s="460"/>
      <c r="AY24" s="460"/>
      <c r="AZ24" s="460"/>
      <c r="BA24" s="460"/>
      <c r="BB24" s="460"/>
      <c r="BC24" s="460"/>
    </row>
    <row r="25" spans="2:55" customFormat="1" x14ac:dyDescent="0.2">
      <c r="B25" s="460"/>
      <c r="C25" s="460"/>
      <c r="D25" s="460"/>
      <c r="E25" s="460"/>
      <c r="F25" s="460"/>
      <c r="G25" s="460"/>
      <c r="H25" s="460"/>
      <c r="I25" s="460"/>
      <c r="J25" s="460"/>
      <c r="K25" s="460"/>
      <c r="L25" s="460"/>
      <c r="M25" s="460"/>
      <c r="N25" s="460"/>
      <c r="O25" s="460"/>
      <c r="P25" s="460"/>
      <c r="Q25" s="460"/>
      <c r="R25" s="460"/>
      <c r="S25" s="460"/>
      <c r="T25" s="460"/>
      <c r="U25" s="460"/>
      <c r="V25" s="460"/>
      <c r="W25" s="460"/>
      <c r="X25" s="460"/>
      <c r="Y25" s="460"/>
      <c r="Z25" s="460"/>
      <c r="AA25" s="460"/>
      <c r="AB25" s="460"/>
      <c r="AC25" s="460"/>
      <c r="AD25" s="460"/>
      <c r="AE25" s="460"/>
      <c r="AF25" s="460"/>
      <c r="AG25" s="460"/>
      <c r="AH25" s="460"/>
      <c r="AI25" s="460"/>
      <c r="AJ25" s="460"/>
      <c r="AK25" s="460"/>
      <c r="AL25" s="460"/>
      <c r="AM25" s="460"/>
      <c r="AN25" s="460"/>
      <c r="AO25" s="460"/>
      <c r="AP25" s="460"/>
      <c r="AQ25" s="460"/>
      <c r="AR25" s="460"/>
      <c r="AS25" s="460"/>
      <c r="AT25" s="460"/>
      <c r="AU25" s="460"/>
      <c r="AV25" s="460"/>
      <c r="AW25" s="460"/>
      <c r="AX25" s="460"/>
      <c r="AY25" s="460"/>
      <c r="AZ25" s="460"/>
      <c r="BA25" s="460"/>
      <c r="BB25" s="460"/>
      <c r="BC25" s="460"/>
    </row>
    <row r="26" spans="2:55" customFormat="1" x14ac:dyDescent="0.2">
      <c r="B26" s="460"/>
      <c r="C26" s="460"/>
      <c r="D26" s="460"/>
      <c r="E26" s="460"/>
      <c r="F26" s="460"/>
      <c r="G26" s="460"/>
      <c r="H26" s="460"/>
      <c r="I26" s="460"/>
      <c r="J26" s="460"/>
      <c r="K26" s="460"/>
      <c r="L26" s="460"/>
      <c r="M26" s="460"/>
      <c r="N26" s="460"/>
      <c r="O26" s="460"/>
      <c r="P26" s="460"/>
      <c r="Q26" s="460"/>
      <c r="R26" s="460"/>
      <c r="S26" s="460"/>
      <c r="T26" s="460"/>
      <c r="U26" s="460"/>
      <c r="V26" s="460"/>
      <c r="W26" s="460"/>
      <c r="X26" s="460"/>
      <c r="Y26" s="460"/>
      <c r="Z26" s="460"/>
      <c r="AA26" s="460"/>
      <c r="AB26" s="460"/>
      <c r="AC26" s="460"/>
      <c r="AD26" s="460"/>
      <c r="AE26" s="460"/>
      <c r="AF26" s="460"/>
      <c r="AG26" s="460"/>
      <c r="AH26" s="460"/>
      <c r="AI26" s="460"/>
      <c r="AJ26" s="460"/>
      <c r="AK26" s="460"/>
      <c r="AL26" s="460"/>
      <c r="AM26" s="460"/>
      <c r="AN26" s="460"/>
      <c r="AO26" s="460"/>
      <c r="AP26" s="460"/>
      <c r="AQ26" s="460"/>
      <c r="AR26" s="460"/>
      <c r="AS26" s="460"/>
      <c r="AT26" s="460"/>
      <c r="AU26" s="460"/>
      <c r="AV26" s="460"/>
      <c r="AW26" s="460"/>
      <c r="AX26" s="460"/>
      <c r="AY26" s="460"/>
      <c r="AZ26" s="460"/>
      <c r="BA26" s="460"/>
      <c r="BB26" s="460"/>
      <c r="BC26" s="460"/>
    </row>
    <row r="27" spans="2:55" customFormat="1" x14ac:dyDescent="0.2">
      <c r="B27" s="460"/>
      <c r="C27" s="460"/>
      <c r="D27" s="460"/>
      <c r="E27" s="460"/>
      <c r="F27" s="460"/>
      <c r="G27" s="460"/>
      <c r="H27" s="460"/>
      <c r="I27" s="460"/>
      <c r="J27" s="460"/>
      <c r="K27" s="460"/>
      <c r="L27" s="460"/>
      <c r="M27" s="460"/>
      <c r="N27" s="460"/>
      <c r="O27" s="460"/>
      <c r="P27" s="460"/>
      <c r="Q27" s="460"/>
      <c r="R27" s="460"/>
      <c r="S27" s="460"/>
      <c r="T27" s="460"/>
      <c r="U27" s="460"/>
      <c r="V27" s="460"/>
      <c r="W27" s="460"/>
      <c r="X27" s="460"/>
      <c r="Y27" s="460"/>
      <c r="Z27" s="460"/>
      <c r="AA27" s="460"/>
      <c r="AB27" s="460"/>
      <c r="AC27" s="460"/>
      <c r="AD27" s="460"/>
      <c r="AE27" s="460"/>
      <c r="AF27" s="460"/>
      <c r="AG27" s="460"/>
      <c r="AH27" s="460"/>
      <c r="AI27" s="460"/>
      <c r="AJ27" s="460"/>
      <c r="AK27" s="460"/>
      <c r="AL27" s="460"/>
      <c r="AM27" s="460"/>
      <c r="AN27" s="460"/>
      <c r="AO27" s="460"/>
      <c r="AP27" s="460"/>
      <c r="AQ27" s="460"/>
      <c r="AR27" s="460"/>
      <c r="AS27" s="460"/>
      <c r="AT27" s="460"/>
      <c r="AU27" s="460"/>
      <c r="AV27" s="460"/>
      <c r="AW27" s="460"/>
      <c r="AX27" s="460"/>
      <c r="AY27" s="460"/>
      <c r="AZ27" s="460"/>
      <c r="BA27" s="460"/>
      <c r="BB27" s="460"/>
      <c r="BC27" s="460"/>
    </row>
    <row r="28" spans="2:55" customFormat="1" x14ac:dyDescent="0.2">
      <c r="B28" s="460"/>
      <c r="C28" s="460"/>
      <c r="D28" s="460"/>
      <c r="E28" s="460"/>
      <c r="F28" s="460"/>
      <c r="G28" s="460"/>
      <c r="H28" s="460"/>
      <c r="I28" s="460"/>
      <c r="J28" s="460"/>
      <c r="K28" s="460"/>
      <c r="L28" s="460"/>
      <c r="M28" s="460"/>
      <c r="N28" s="460"/>
      <c r="O28" s="460"/>
      <c r="P28" s="460"/>
      <c r="Q28" s="460"/>
      <c r="R28" s="460"/>
      <c r="S28" s="460"/>
      <c r="T28" s="460"/>
      <c r="U28" s="460"/>
      <c r="V28" s="460"/>
      <c r="W28" s="460"/>
      <c r="X28" s="460"/>
      <c r="Y28" s="460"/>
      <c r="Z28" s="460"/>
      <c r="AA28" s="460"/>
      <c r="AB28" s="460"/>
      <c r="AC28" s="460"/>
      <c r="AD28" s="460"/>
      <c r="AE28" s="460"/>
      <c r="AF28" s="460"/>
      <c r="AG28" s="460"/>
      <c r="AH28" s="460"/>
      <c r="AI28" s="460"/>
      <c r="AJ28" s="460"/>
      <c r="AK28" s="460"/>
      <c r="AL28" s="460"/>
      <c r="AM28" s="460"/>
      <c r="AN28" s="460"/>
      <c r="AO28" s="460"/>
      <c r="AP28" s="460"/>
      <c r="AQ28" s="460"/>
      <c r="AR28" s="460"/>
      <c r="AS28" s="460"/>
      <c r="AT28" s="460"/>
      <c r="AU28" s="460"/>
      <c r="AV28" s="460"/>
      <c r="AW28" s="460"/>
      <c r="AX28" s="460"/>
      <c r="AY28" s="460"/>
      <c r="AZ28" s="460"/>
      <c r="BA28" s="460"/>
      <c r="BB28" s="460"/>
      <c r="BC28" s="460"/>
    </row>
    <row r="29" spans="2:55" customFormat="1" x14ac:dyDescent="0.2">
      <c r="B29" s="460"/>
      <c r="C29" s="460"/>
      <c r="D29" s="460"/>
      <c r="E29" s="460"/>
      <c r="F29" s="460"/>
      <c r="G29" s="460"/>
      <c r="H29" s="460"/>
      <c r="I29" s="460"/>
      <c r="J29" s="460"/>
      <c r="K29" s="460"/>
      <c r="L29" s="460"/>
      <c r="M29" s="460"/>
      <c r="N29" s="460"/>
      <c r="O29" s="460"/>
      <c r="P29" s="460"/>
      <c r="Q29" s="460"/>
      <c r="R29" s="460"/>
      <c r="S29" s="460"/>
      <c r="T29" s="460"/>
      <c r="U29" s="460"/>
      <c r="V29" s="460"/>
      <c r="W29" s="460"/>
      <c r="X29" s="460"/>
      <c r="Y29" s="460"/>
      <c r="Z29" s="460"/>
      <c r="AA29" s="460"/>
      <c r="AB29" s="460"/>
      <c r="AC29" s="460"/>
      <c r="AD29" s="460"/>
      <c r="AE29" s="460"/>
      <c r="AF29" s="460"/>
      <c r="AG29" s="460"/>
      <c r="AH29" s="460"/>
      <c r="AI29" s="460"/>
      <c r="AJ29" s="460"/>
      <c r="AK29" s="460"/>
      <c r="AL29" s="460"/>
      <c r="AM29" s="460"/>
      <c r="AN29" s="460"/>
      <c r="AO29" s="460"/>
      <c r="AP29" s="460"/>
      <c r="AQ29" s="460"/>
      <c r="AR29" s="460"/>
      <c r="AS29" s="460"/>
      <c r="AT29" s="460"/>
      <c r="AU29" s="460"/>
      <c r="AV29" s="460"/>
      <c r="AW29" s="460"/>
      <c r="AX29" s="460"/>
      <c r="AY29" s="460"/>
      <c r="AZ29" s="460"/>
      <c r="BA29" s="460"/>
      <c r="BB29" s="460"/>
      <c r="BC29" s="460"/>
    </row>
    <row r="30" spans="2:55" customFormat="1" x14ac:dyDescent="0.2"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0"/>
      <c r="T30" s="460"/>
      <c r="U30" s="460"/>
      <c r="V30" s="460"/>
      <c r="W30" s="460"/>
      <c r="X30" s="460"/>
      <c r="Y30" s="460"/>
      <c r="Z30" s="460"/>
      <c r="AA30" s="460"/>
      <c r="AB30" s="460"/>
      <c r="AC30" s="460"/>
      <c r="AD30" s="460"/>
      <c r="AE30" s="460"/>
      <c r="AF30" s="460"/>
      <c r="AG30" s="460"/>
      <c r="AH30" s="460"/>
      <c r="AI30" s="460"/>
      <c r="AJ30" s="460"/>
      <c r="AK30" s="460"/>
      <c r="AL30" s="460"/>
      <c r="AM30" s="460"/>
      <c r="AN30" s="460"/>
      <c r="AO30" s="460"/>
      <c r="AP30" s="460"/>
      <c r="AQ30" s="460"/>
      <c r="AR30" s="460"/>
      <c r="AS30" s="460"/>
      <c r="AT30" s="460"/>
      <c r="AU30" s="460"/>
      <c r="AV30" s="460"/>
      <c r="AW30" s="460"/>
      <c r="AX30" s="460"/>
      <c r="AY30" s="460"/>
      <c r="AZ30" s="460"/>
      <c r="BA30" s="460"/>
      <c r="BB30" s="460"/>
      <c r="BC30" s="460"/>
    </row>
    <row r="31" spans="2:55" customFormat="1" x14ac:dyDescent="0.2"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0"/>
      <c r="T31" s="460"/>
      <c r="U31" s="460"/>
      <c r="V31" s="460"/>
      <c r="W31" s="460"/>
      <c r="X31" s="460"/>
      <c r="Y31" s="460"/>
      <c r="Z31" s="460"/>
      <c r="AA31" s="460"/>
      <c r="AB31" s="460"/>
      <c r="AC31" s="460"/>
      <c r="AD31" s="460"/>
      <c r="AE31" s="460"/>
      <c r="AF31" s="460"/>
      <c r="AG31" s="460"/>
      <c r="AH31" s="460"/>
      <c r="AI31" s="460"/>
      <c r="AJ31" s="460"/>
      <c r="AK31" s="460"/>
      <c r="AL31" s="460"/>
      <c r="AM31" s="460"/>
      <c r="AN31" s="460"/>
      <c r="AO31" s="460"/>
      <c r="AP31" s="460"/>
      <c r="AQ31" s="460"/>
      <c r="AR31" s="460"/>
      <c r="AS31" s="460"/>
      <c r="AT31" s="460"/>
      <c r="AU31" s="460"/>
      <c r="AV31" s="460"/>
      <c r="AW31" s="460"/>
      <c r="AX31" s="460"/>
      <c r="AY31" s="460"/>
      <c r="AZ31" s="460"/>
      <c r="BA31" s="460"/>
      <c r="BB31" s="460"/>
      <c r="BC31" s="460"/>
    </row>
    <row r="32" spans="2:55" customFormat="1" x14ac:dyDescent="0.2"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0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  <c r="AS32" s="460"/>
      <c r="AT32" s="460"/>
      <c r="AU32" s="460"/>
      <c r="AV32" s="460"/>
      <c r="AW32" s="460"/>
      <c r="AX32" s="460"/>
      <c r="AY32" s="460"/>
      <c r="AZ32" s="460"/>
      <c r="BA32" s="460"/>
      <c r="BB32" s="460"/>
      <c r="BC32" s="460"/>
    </row>
    <row r="33" spans="2:55" customFormat="1" x14ac:dyDescent="0.2">
      <c r="B33" s="460"/>
      <c r="C33" s="460"/>
      <c r="D33" s="460"/>
      <c r="E33" s="460"/>
      <c r="F33" s="460"/>
      <c r="G33" s="460"/>
      <c r="H33" s="460"/>
      <c r="I33" s="460"/>
      <c r="J33" s="460"/>
      <c r="K33" s="460"/>
      <c r="L33" s="460"/>
      <c r="M33" s="460"/>
      <c r="N33" s="460"/>
      <c r="O33" s="460"/>
      <c r="P33" s="460"/>
      <c r="Q33" s="460"/>
      <c r="R33" s="460"/>
      <c r="S33" s="460"/>
      <c r="T33" s="460"/>
      <c r="U33" s="460"/>
      <c r="V33" s="460"/>
      <c r="W33" s="460"/>
      <c r="X33" s="460"/>
      <c r="Y33" s="460"/>
      <c r="Z33" s="460"/>
      <c r="AA33" s="460"/>
      <c r="AB33" s="460"/>
      <c r="AC33" s="460"/>
      <c r="AD33" s="460"/>
      <c r="AE33" s="460"/>
      <c r="AF33" s="460"/>
      <c r="AG33" s="460"/>
      <c r="AH33" s="460"/>
      <c r="AI33" s="460"/>
      <c r="AJ33" s="460"/>
      <c r="AK33" s="460"/>
      <c r="AL33" s="460"/>
      <c r="AM33" s="460"/>
      <c r="AN33" s="460"/>
      <c r="AO33" s="460"/>
      <c r="AP33" s="460"/>
      <c r="AQ33" s="460"/>
      <c r="AR33" s="460"/>
      <c r="AS33" s="460"/>
      <c r="AT33" s="460"/>
      <c r="AU33" s="460"/>
      <c r="AV33" s="460"/>
      <c r="AW33" s="460"/>
      <c r="AX33" s="460"/>
      <c r="AY33" s="460"/>
      <c r="AZ33" s="460"/>
      <c r="BA33" s="460"/>
      <c r="BB33" s="460"/>
      <c r="BC33" s="460"/>
    </row>
    <row r="34" spans="2:55" customFormat="1" x14ac:dyDescent="0.2"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0"/>
      <c r="T34" s="460"/>
      <c r="U34" s="460"/>
      <c r="V34" s="460"/>
      <c r="W34" s="460"/>
      <c r="X34" s="460"/>
      <c r="Y34" s="460"/>
      <c r="Z34" s="460"/>
      <c r="AA34" s="460"/>
      <c r="AB34" s="460"/>
      <c r="AC34" s="460"/>
      <c r="AD34" s="460"/>
      <c r="AE34" s="460"/>
      <c r="AF34" s="460"/>
      <c r="AG34" s="460"/>
      <c r="AH34" s="460"/>
      <c r="AI34" s="460"/>
      <c r="AJ34" s="460"/>
      <c r="AK34" s="460"/>
      <c r="AL34" s="460"/>
      <c r="AM34" s="460"/>
      <c r="AN34" s="460"/>
      <c r="AO34" s="460"/>
      <c r="AP34" s="460"/>
      <c r="AQ34" s="460"/>
      <c r="AR34" s="460"/>
      <c r="AS34" s="460"/>
      <c r="AT34" s="460"/>
      <c r="AU34" s="460"/>
      <c r="AV34" s="460"/>
      <c r="AW34" s="460"/>
      <c r="AX34" s="460"/>
      <c r="AY34" s="460"/>
      <c r="AZ34" s="460"/>
      <c r="BA34" s="460"/>
      <c r="BB34" s="460"/>
      <c r="BC34" s="460"/>
    </row>
    <row r="35" spans="2:55" customFormat="1" x14ac:dyDescent="0.2">
      <c r="B35" s="460"/>
      <c r="C35" s="460"/>
      <c r="D35" s="460"/>
      <c r="E35" s="460"/>
      <c r="F35" s="460"/>
      <c r="G35" s="460"/>
      <c r="H35" s="460"/>
      <c r="I35" s="460"/>
      <c r="J35" s="460"/>
      <c r="K35" s="460"/>
      <c r="L35" s="460"/>
      <c r="M35" s="460"/>
      <c r="N35" s="460"/>
      <c r="O35" s="460"/>
      <c r="P35" s="460"/>
      <c r="Q35" s="460"/>
      <c r="R35" s="460"/>
      <c r="S35" s="460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  <c r="AS35" s="460"/>
      <c r="AT35" s="460"/>
      <c r="AU35" s="460"/>
      <c r="AV35" s="460"/>
      <c r="AW35" s="460"/>
      <c r="AX35" s="460"/>
      <c r="AY35" s="460"/>
      <c r="AZ35" s="460"/>
      <c r="BA35" s="460"/>
      <c r="BB35" s="460"/>
      <c r="BC35" s="460"/>
    </row>
    <row r="36" spans="2:55" customFormat="1" x14ac:dyDescent="0.2"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60"/>
      <c r="S36" s="460"/>
      <c r="T36" s="460"/>
      <c r="U36" s="460"/>
      <c r="V36" s="460"/>
      <c r="W36" s="460"/>
      <c r="X36" s="460"/>
      <c r="Y36" s="460"/>
      <c r="Z36" s="460"/>
      <c r="AA36" s="460"/>
      <c r="AB36" s="460"/>
      <c r="AC36" s="460"/>
      <c r="AD36" s="460"/>
      <c r="AE36" s="460"/>
      <c r="AF36" s="460"/>
      <c r="AG36" s="460"/>
      <c r="AH36" s="460"/>
      <c r="AI36" s="460"/>
      <c r="AJ36" s="460"/>
      <c r="AK36" s="460"/>
      <c r="AL36" s="460"/>
      <c r="AM36" s="460"/>
      <c r="AN36" s="460"/>
      <c r="AO36" s="460"/>
      <c r="AP36" s="460"/>
      <c r="AQ36" s="460"/>
      <c r="AR36" s="460"/>
      <c r="AS36" s="460"/>
      <c r="AT36" s="460"/>
      <c r="AU36" s="460"/>
      <c r="AV36" s="460"/>
      <c r="AW36" s="460"/>
      <c r="AX36" s="460"/>
      <c r="AY36" s="460"/>
      <c r="AZ36" s="460"/>
      <c r="BA36" s="460"/>
      <c r="BB36" s="460"/>
      <c r="BC36" s="460"/>
    </row>
    <row r="37" spans="2:55" customFormat="1" x14ac:dyDescent="0.2">
      <c r="B37" s="460"/>
      <c r="C37" s="460"/>
      <c r="D37" s="460"/>
      <c r="E37" s="460"/>
      <c r="F37" s="460"/>
      <c r="G37" s="460"/>
      <c r="H37" s="460"/>
      <c r="I37" s="460"/>
      <c r="J37" s="460"/>
      <c r="K37" s="460"/>
      <c r="L37" s="460"/>
      <c r="M37" s="460"/>
      <c r="N37" s="460"/>
      <c r="O37" s="460"/>
      <c r="P37" s="460"/>
      <c r="Q37" s="460"/>
      <c r="R37" s="460"/>
      <c r="S37" s="460"/>
      <c r="T37" s="460"/>
      <c r="U37" s="460"/>
      <c r="V37" s="460"/>
      <c r="W37" s="460"/>
      <c r="X37" s="460"/>
      <c r="Y37" s="460"/>
      <c r="Z37" s="460"/>
      <c r="AA37" s="460"/>
      <c r="AB37" s="460"/>
      <c r="AC37" s="460"/>
      <c r="AD37" s="460"/>
      <c r="AE37" s="460"/>
      <c r="AF37" s="460"/>
      <c r="AG37" s="460"/>
      <c r="AH37" s="460"/>
      <c r="AI37" s="460"/>
      <c r="AJ37" s="460"/>
      <c r="AK37" s="460"/>
      <c r="AL37" s="460"/>
      <c r="AM37" s="460"/>
      <c r="AN37" s="460"/>
      <c r="AO37" s="460"/>
      <c r="AP37" s="460"/>
      <c r="AQ37" s="460"/>
      <c r="AR37" s="460"/>
      <c r="AS37" s="460"/>
      <c r="AT37" s="460"/>
      <c r="AU37" s="460"/>
      <c r="AV37" s="460"/>
      <c r="AW37" s="460"/>
      <c r="AX37" s="460"/>
      <c r="AY37" s="460"/>
      <c r="AZ37" s="460"/>
      <c r="BA37" s="460"/>
      <c r="BB37" s="460"/>
      <c r="BC37" s="460"/>
    </row>
    <row r="38" spans="2:55" customFormat="1" x14ac:dyDescent="0.2"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460"/>
      <c r="U38" s="460"/>
      <c r="V38" s="460"/>
      <c r="W38" s="460"/>
      <c r="X38" s="460"/>
      <c r="Y38" s="460"/>
      <c r="Z38" s="460"/>
      <c r="AA38" s="460"/>
      <c r="AB38" s="460"/>
      <c r="AC38" s="460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  <c r="AS38" s="460"/>
      <c r="AT38" s="460"/>
      <c r="AU38" s="460"/>
      <c r="AV38" s="460"/>
      <c r="AW38" s="460"/>
      <c r="AX38" s="460"/>
      <c r="AY38" s="460"/>
      <c r="AZ38" s="460"/>
      <c r="BA38" s="460"/>
      <c r="BB38" s="460"/>
      <c r="BC38" s="460"/>
    </row>
    <row r="39" spans="2:55" customFormat="1" x14ac:dyDescent="0.2"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460"/>
      <c r="U39" s="460"/>
      <c r="V39" s="460"/>
      <c r="W39" s="460"/>
      <c r="X39" s="460"/>
      <c r="Y39" s="460"/>
      <c r="Z39" s="460"/>
      <c r="AA39" s="460"/>
      <c r="AB39" s="460"/>
      <c r="AC39" s="460"/>
      <c r="AD39" s="460"/>
      <c r="AE39" s="460"/>
      <c r="AF39" s="460"/>
      <c r="AG39" s="460"/>
      <c r="AH39" s="460"/>
      <c r="AI39" s="460"/>
      <c r="AJ39" s="460"/>
      <c r="AK39" s="460"/>
      <c r="AL39" s="460"/>
      <c r="AM39" s="460"/>
      <c r="AN39" s="460"/>
      <c r="AO39" s="460"/>
      <c r="AP39" s="460"/>
      <c r="AQ39" s="460"/>
      <c r="AR39" s="460"/>
      <c r="AS39" s="460"/>
      <c r="AT39" s="460"/>
      <c r="AU39" s="460"/>
      <c r="AV39" s="460"/>
      <c r="AW39" s="460"/>
      <c r="AX39" s="460"/>
      <c r="AY39" s="460"/>
      <c r="AZ39" s="460"/>
      <c r="BA39" s="460"/>
      <c r="BB39" s="460"/>
      <c r="BC39" s="460"/>
    </row>
    <row r="40" spans="2:55" customFormat="1" x14ac:dyDescent="0.2">
      <c r="B40" s="460"/>
      <c r="C40" s="460"/>
      <c r="D40" s="460"/>
      <c r="E40" s="460"/>
      <c r="F40" s="460"/>
      <c r="G40" s="460"/>
      <c r="H40" s="460"/>
      <c r="I40" s="460"/>
      <c r="J40" s="460"/>
      <c r="K40" s="460"/>
      <c r="L40" s="460"/>
      <c r="M40" s="460"/>
      <c r="N40" s="460"/>
      <c r="O40" s="460"/>
      <c r="P40" s="460"/>
      <c r="Q40" s="460"/>
      <c r="R40" s="460"/>
      <c r="S40" s="460"/>
      <c r="T40" s="460"/>
      <c r="U40" s="460"/>
      <c r="V40" s="460"/>
      <c r="W40" s="460"/>
      <c r="X40" s="460"/>
      <c r="Y40" s="460"/>
      <c r="Z40" s="460"/>
      <c r="AA40" s="460"/>
      <c r="AB40" s="460"/>
      <c r="AC40" s="460"/>
      <c r="AD40" s="460"/>
      <c r="AE40" s="460"/>
      <c r="AF40" s="460"/>
      <c r="AG40" s="460"/>
      <c r="AH40" s="460"/>
      <c r="AI40" s="460"/>
      <c r="AJ40" s="460"/>
      <c r="AK40" s="460"/>
      <c r="AL40" s="460"/>
      <c r="AM40" s="460"/>
      <c r="AN40" s="460"/>
      <c r="AO40" s="460"/>
      <c r="AP40" s="460"/>
      <c r="AQ40" s="460"/>
      <c r="AR40" s="460"/>
      <c r="AS40" s="460"/>
      <c r="AT40" s="460"/>
      <c r="AU40" s="460"/>
      <c r="AV40" s="460"/>
      <c r="AW40" s="460"/>
      <c r="AX40" s="460"/>
      <c r="AY40" s="460"/>
      <c r="AZ40" s="460"/>
      <c r="BA40" s="460"/>
      <c r="BB40" s="460"/>
      <c r="BC40" s="460"/>
    </row>
    <row r="41" spans="2:55" customFormat="1" x14ac:dyDescent="0.2">
      <c r="B41" s="460"/>
      <c r="C41" s="460"/>
      <c r="D41" s="460"/>
      <c r="E41" s="460"/>
      <c r="F41" s="460"/>
      <c r="G41" s="460"/>
      <c r="H41" s="460"/>
      <c r="I41" s="460"/>
      <c r="J41" s="460"/>
      <c r="K41" s="460"/>
      <c r="L41" s="460"/>
      <c r="M41" s="460"/>
      <c r="N41" s="460"/>
      <c r="O41" s="460"/>
      <c r="P41" s="460"/>
      <c r="Q41" s="460"/>
      <c r="R41" s="460"/>
      <c r="S41" s="460"/>
      <c r="T41" s="460"/>
      <c r="U41" s="460"/>
      <c r="V41" s="460"/>
      <c r="W41" s="460"/>
      <c r="X41" s="460"/>
      <c r="Y41" s="460"/>
      <c r="Z41" s="460"/>
      <c r="AA41" s="460"/>
      <c r="AB41" s="460"/>
      <c r="AC41" s="460"/>
      <c r="AD41" s="460"/>
      <c r="AE41" s="460"/>
      <c r="AF41" s="460"/>
      <c r="AG41" s="460"/>
      <c r="AH41" s="460"/>
      <c r="AI41" s="460"/>
      <c r="AJ41" s="460"/>
      <c r="AK41" s="460"/>
      <c r="AL41" s="460"/>
      <c r="AM41" s="460"/>
      <c r="AN41" s="460"/>
      <c r="AO41" s="460"/>
      <c r="AP41" s="460"/>
      <c r="AQ41" s="460"/>
      <c r="AR41" s="460"/>
      <c r="AS41" s="460"/>
      <c r="AT41" s="460"/>
      <c r="AU41" s="460"/>
      <c r="AV41" s="460"/>
      <c r="AW41" s="460"/>
      <c r="AX41" s="460"/>
      <c r="AY41" s="460"/>
      <c r="AZ41" s="460"/>
      <c r="BA41" s="460"/>
      <c r="BB41" s="460"/>
      <c r="BC41" s="460"/>
    </row>
    <row r="42" spans="2:55" customFormat="1" x14ac:dyDescent="0.2">
      <c r="B42" s="460"/>
      <c r="C42" s="460"/>
      <c r="D42" s="460"/>
      <c r="E42" s="460"/>
      <c r="F42" s="460"/>
      <c r="G42" s="460"/>
      <c r="H42" s="460"/>
      <c r="I42" s="460"/>
      <c r="J42" s="460"/>
      <c r="K42" s="460"/>
      <c r="L42" s="460"/>
      <c r="M42" s="460"/>
      <c r="N42" s="460"/>
      <c r="O42" s="460"/>
      <c r="P42" s="460"/>
      <c r="Q42" s="460"/>
      <c r="R42" s="460"/>
      <c r="S42" s="460"/>
      <c r="T42" s="460"/>
      <c r="U42" s="460"/>
      <c r="V42" s="460"/>
      <c r="W42" s="460"/>
      <c r="X42" s="460"/>
      <c r="Y42" s="460"/>
      <c r="Z42" s="460"/>
      <c r="AA42" s="460"/>
      <c r="AB42" s="460"/>
      <c r="AC42" s="460"/>
      <c r="AD42" s="460"/>
      <c r="AE42" s="460"/>
      <c r="AF42" s="460"/>
      <c r="AG42" s="460"/>
      <c r="AH42" s="460"/>
      <c r="AI42" s="460"/>
      <c r="AJ42" s="460"/>
      <c r="AK42" s="460"/>
      <c r="AL42" s="460"/>
      <c r="AM42" s="460"/>
      <c r="AN42" s="460"/>
      <c r="AO42" s="460"/>
      <c r="AP42" s="460"/>
      <c r="AQ42" s="460"/>
      <c r="AR42" s="460"/>
      <c r="AS42" s="460"/>
      <c r="AT42" s="460"/>
      <c r="AU42" s="460"/>
      <c r="AV42" s="460"/>
      <c r="AW42" s="460"/>
      <c r="AX42" s="460"/>
      <c r="AY42" s="460"/>
      <c r="AZ42" s="460"/>
      <c r="BA42" s="460"/>
      <c r="BB42" s="460"/>
      <c r="BC42" s="460"/>
    </row>
    <row r="43" spans="2:55" customFormat="1" x14ac:dyDescent="0.2">
      <c r="B43" s="460"/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0"/>
      <c r="S43" s="460"/>
      <c r="T43" s="460"/>
      <c r="U43" s="460"/>
      <c r="V43" s="460"/>
      <c r="W43" s="460"/>
      <c r="X43" s="460"/>
      <c r="Y43" s="460"/>
      <c r="Z43" s="460"/>
      <c r="AA43" s="460"/>
      <c r="AB43" s="460"/>
      <c r="AC43" s="460"/>
      <c r="AD43" s="460"/>
      <c r="AE43" s="460"/>
      <c r="AF43" s="460"/>
      <c r="AG43" s="460"/>
      <c r="AH43" s="460"/>
      <c r="AI43" s="460"/>
      <c r="AJ43" s="460"/>
      <c r="AK43" s="460"/>
      <c r="AL43" s="460"/>
      <c r="AM43" s="460"/>
      <c r="AN43" s="460"/>
      <c r="AO43" s="460"/>
      <c r="AP43" s="460"/>
      <c r="AQ43" s="460"/>
      <c r="AR43" s="460"/>
      <c r="AS43" s="460"/>
      <c r="AT43" s="460"/>
      <c r="AU43" s="460"/>
      <c r="AV43" s="460"/>
      <c r="AW43" s="460"/>
      <c r="AX43" s="460"/>
      <c r="AY43" s="460"/>
      <c r="AZ43" s="460"/>
      <c r="BA43" s="460"/>
      <c r="BB43" s="460"/>
      <c r="BC43" s="460"/>
    </row>
    <row r="44" spans="2:55" customFormat="1" x14ac:dyDescent="0.2">
      <c r="B44" s="460"/>
      <c r="C44" s="460"/>
      <c r="D44" s="460"/>
      <c r="E44" s="460"/>
      <c r="F44" s="460"/>
      <c r="G44" s="460"/>
      <c r="H44" s="460"/>
      <c r="I44" s="460"/>
      <c r="J44" s="460"/>
      <c r="K44" s="460"/>
      <c r="L44" s="460"/>
      <c r="M44" s="460"/>
      <c r="N44" s="460"/>
      <c r="O44" s="460"/>
      <c r="P44" s="460"/>
      <c r="Q44" s="460"/>
      <c r="R44" s="460"/>
      <c r="S44" s="460"/>
      <c r="T44" s="460"/>
      <c r="U44" s="460"/>
      <c r="V44" s="460"/>
      <c r="W44" s="460"/>
      <c r="X44" s="460"/>
      <c r="Y44" s="460"/>
      <c r="Z44" s="460"/>
      <c r="AA44" s="460"/>
      <c r="AB44" s="460"/>
      <c r="AC44" s="460"/>
      <c r="AD44" s="460"/>
      <c r="AE44" s="460"/>
      <c r="AF44" s="460"/>
      <c r="AG44" s="460"/>
      <c r="AH44" s="460"/>
      <c r="AI44" s="460"/>
      <c r="AJ44" s="460"/>
      <c r="AK44" s="460"/>
      <c r="AL44" s="460"/>
      <c r="AM44" s="460"/>
      <c r="AN44" s="460"/>
      <c r="AO44" s="460"/>
      <c r="AP44" s="460"/>
      <c r="AQ44" s="460"/>
      <c r="AR44" s="460"/>
      <c r="AS44" s="460"/>
      <c r="AT44" s="460"/>
      <c r="AU44" s="460"/>
      <c r="AV44" s="460"/>
      <c r="AW44" s="460"/>
      <c r="AX44" s="460"/>
      <c r="AY44" s="460"/>
      <c r="AZ44" s="460"/>
      <c r="BA44" s="460"/>
      <c r="BB44" s="460"/>
      <c r="BC44" s="460"/>
    </row>
    <row r="45" spans="2:55" customFormat="1" x14ac:dyDescent="0.2">
      <c r="B45" s="460"/>
      <c r="C45" s="460"/>
      <c r="D45" s="460"/>
      <c r="E45" s="460"/>
      <c r="F45" s="460"/>
      <c r="G45" s="460"/>
      <c r="H45" s="460"/>
      <c r="I45" s="460"/>
      <c r="J45" s="460"/>
      <c r="K45" s="460"/>
      <c r="L45" s="460"/>
      <c r="M45" s="460"/>
      <c r="N45" s="460"/>
      <c r="O45" s="460"/>
      <c r="P45" s="460"/>
      <c r="Q45" s="460"/>
      <c r="R45" s="460"/>
      <c r="S45" s="460"/>
      <c r="T45" s="460"/>
      <c r="U45" s="460"/>
      <c r="V45" s="460"/>
      <c r="W45" s="460"/>
      <c r="X45" s="460"/>
      <c r="Y45" s="460"/>
      <c r="Z45" s="460"/>
      <c r="AA45" s="460"/>
      <c r="AB45" s="460"/>
      <c r="AC45" s="460"/>
      <c r="AD45" s="460"/>
      <c r="AE45" s="460"/>
      <c r="AF45" s="460"/>
      <c r="AG45" s="460"/>
      <c r="AH45" s="460"/>
      <c r="AI45" s="460"/>
      <c r="AJ45" s="460"/>
      <c r="AK45" s="460"/>
      <c r="AL45" s="460"/>
      <c r="AM45" s="460"/>
      <c r="AN45" s="460"/>
      <c r="AO45" s="460"/>
      <c r="AP45" s="460"/>
      <c r="AQ45" s="460"/>
      <c r="AR45" s="460"/>
      <c r="AS45" s="460"/>
      <c r="AT45" s="460"/>
      <c r="AU45" s="460"/>
      <c r="AV45" s="460"/>
      <c r="AW45" s="460"/>
      <c r="AX45" s="460"/>
      <c r="AY45" s="460"/>
      <c r="AZ45" s="460"/>
      <c r="BA45" s="460"/>
      <c r="BB45" s="460"/>
      <c r="BC45" s="460"/>
    </row>
    <row r="46" spans="2:55" customFormat="1" x14ac:dyDescent="0.2">
      <c r="B46" s="460"/>
      <c r="C46" s="460"/>
      <c r="D46" s="460"/>
      <c r="E46" s="460"/>
      <c r="F46" s="460"/>
      <c r="G46" s="460"/>
      <c r="H46" s="460"/>
      <c r="I46" s="460"/>
      <c r="J46" s="460"/>
      <c r="K46" s="460"/>
      <c r="L46" s="460"/>
      <c r="M46" s="460"/>
      <c r="N46" s="460"/>
      <c r="O46" s="460"/>
      <c r="P46" s="460"/>
      <c r="Q46" s="460"/>
      <c r="R46" s="460"/>
      <c r="S46" s="460"/>
      <c r="T46" s="460"/>
      <c r="U46" s="460"/>
      <c r="V46" s="460"/>
      <c r="W46" s="460"/>
      <c r="X46" s="460"/>
      <c r="Y46" s="460"/>
      <c r="Z46" s="460"/>
      <c r="AA46" s="460"/>
      <c r="AB46" s="460"/>
      <c r="AC46" s="460"/>
      <c r="AD46" s="460"/>
      <c r="AE46" s="460"/>
      <c r="AF46" s="460"/>
      <c r="AG46" s="460"/>
      <c r="AH46" s="460"/>
      <c r="AI46" s="460"/>
      <c r="AJ46" s="460"/>
      <c r="AK46" s="460"/>
      <c r="AL46" s="460"/>
      <c r="AM46" s="460"/>
      <c r="AN46" s="460"/>
      <c r="AO46" s="460"/>
      <c r="AP46" s="460"/>
      <c r="AQ46" s="460"/>
      <c r="AR46" s="460"/>
      <c r="AS46" s="460"/>
      <c r="AT46" s="460"/>
      <c r="AU46" s="460"/>
      <c r="AV46" s="460"/>
      <c r="AW46" s="460"/>
      <c r="AX46" s="460"/>
      <c r="AY46" s="460"/>
      <c r="AZ46" s="460"/>
      <c r="BA46" s="460"/>
      <c r="BB46" s="460"/>
      <c r="BC46" s="460"/>
    </row>
    <row r="47" spans="2:55" customFormat="1" x14ac:dyDescent="0.2">
      <c r="B47" s="460"/>
      <c r="C47" s="460"/>
      <c r="D47" s="460"/>
      <c r="E47" s="460"/>
      <c r="F47" s="460"/>
      <c r="G47" s="460"/>
      <c r="H47" s="460"/>
      <c r="I47" s="460"/>
      <c r="J47" s="460"/>
      <c r="K47" s="460"/>
      <c r="L47" s="460"/>
      <c r="M47" s="460"/>
      <c r="N47" s="460"/>
      <c r="O47" s="460"/>
      <c r="P47" s="460"/>
      <c r="Q47" s="460"/>
      <c r="R47" s="460"/>
      <c r="S47" s="460"/>
      <c r="T47" s="460"/>
      <c r="U47" s="460"/>
      <c r="V47" s="460"/>
      <c r="W47" s="460"/>
      <c r="X47" s="460"/>
      <c r="Y47" s="460"/>
      <c r="Z47" s="460"/>
      <c r="AA47" s="460"/>
      <c r="AB47" s="460"/>
      <c r="AC47" s="460"/>
      <c r="AD47" s="460"/>
      <c r="AE47" s="460"/>
      <c r="AF47" s="460"/>
      <c r="AG47" s="460"/>
      <c r="AH47" s="460"/>
      <c r="AI47" s="460"/>
      <c r="AJ47" s="460"/>
      <c r="AK47" s="460"/>
      <c r="AL47" s="460"/>
      <c r="AM47" s="460"/>
      <c r="AN47" s="460"/>
      <c r="AO47" s="460"/>
      <c r="AP47" s="460"/>
      <c r="AQ47" s="460"/>
      <c r="AR47" s="460"/>
      <c r="AS47" s="460"/>
      <c r="AT47" s="460"/>
      <c r="AU47" s="460"/>
      <c r="AV47" s="460"/>
      <c r="AW47" s="460"/>
      <c r="AX47" s="460"/>
      <c r="AY47" s="460"/>
      <c r="AZ47" s="460"/>
      <c r="BA47" s="460"/>
      <c r="BB47" s="460"/>
      <c r="BC47" s="460"/>
    </row>
    <row r="48" spans="2:55" customFormat="1" x14ac:dyDescent="0.2">
      <c r="B48" s="460"/>
      <c r="C48" s="460"/>
      <c r="D48" s="460"/>
      <c r="E48" s="460"/>
      <c r="F48" s="460"/>
      <c r="G48" s="460"/>
      <c r="H48" s="460"/>
      <c r="I48" s="460"/>
      <c r="J48" s="460"/>
      <c r="K48" s="460"/>
      <c r="L48" s="460"/>
      <c r="M48" s="460"/>
      <c r="N48" s="460"/>
      <c r="O48" s="460"/>
      <c r="P48" s="460"/>
      <c r="Q48" s="460"/>
      <c r="R48" s="460"/>
      <c r="S48" s="460"/>
      <c r="T48" s="460"/>
      <c r="U48" s="460"/>
      <c r="V48" s="460"/>
      <c r="W48" s="460"/>
      <c r="X48" s="460"/>
      <c r="Y48" s="460"/>
      <c r="Z48" s="460"/>
      <c r="AA48" s="460"/>
      <c r="AB48" s="460"/>
      <c r="AC48" s="460"/>
      <c r="AD48" s="460"/>
      <c r="AE48" s="460"/>
      <c r="AF48" s="460"/>
      <c r="AG48" s="460"/>
      <c r="AH48" s="460"/>
      <c r="AI48" s="460"/>
      <c r="AJ48" s="460"/>
      <c r="AK48" s="460"/>
      <c r="AL48" s="460"/>
      <c r="AM48" s="460"/>
      <c r="AN48" s="460"/>
      <c r="AO48" s="460"/>
      <c r="AP48" s="460"/>
      <c r="AQ48" s="460"/>
      <c r="AR48" s="460"/>
      <c r="AS48" s="460"/>
      <c r="AT48" s="460"/>
      <c r="AU48" s="460"/>
      <c r="AV48" s="460"/>
      <c r="AW48" s="460"/>
      <c r="AX48" s="460"/>
      <c r="AY48" s="460"/>
      <c r="AZ48" s="460"/>
      <c r="BA48" s="460"/>
      <c r="BB48" s="460"/>
      <c r="BC48" s="460"/>
    </row>
    <row r="49" spans="2:55" customFormat="1" x14ac:dyDescent="0.2">
      <c r="B49" s="460"/>
      <c r="C49" s="460"/>
      <c r="D49" s="460"/>
      <c r="E49" s="460"/>
      <c r="F49" s="460"/>
      <c r="G49" s="460"/>
      <c r="H49" s="460"/>
      <c r="I49" s="460"/>
      <c r="J49" s="460"/>
      <c r="K49" s="460"/>
      <c r="L49" s="460"/>
      <c r="M49" s="460"/>
      <c r="N49" s="460"/>
      <c r="O49" s="460"/>
      <c r="P49" s="460"/>
      <c r="Q49" s="460"/>
      <c r="R49" s="460"/>
      <c r="S49" s="460"/>
      <c r="T49" s="460"/>
      <c r="U49" s="460"/>
      <c r="V49" s="460"/>
      <c r="W49" s="460"/>
      <c r="X49" s="460"/>
      <c r="Y49" s="460"/>
      <c r="Z49" s="460"/>
      <c r="AA49" s="460"/>
      <c r="AB49" s="460"/>
      <c r="AC49" s="460"/>
      <c r="AD49" s="460"/>
      <c r="AE49" s="460"/>
      <c r="AF49" s="460"/>
      <c r="AG49" s="460"/>
      <c r="AH49" s="460"/>
      <c r="AI49" s="460"/>
      <c r="AJ49" s="460"/>
      <c r="AK49" s="460"/>
      <c r="AL49" s="460"/>
      <c r="AM49" s="460"/>
      <c r="AN49" s="460"/>
      <c r="AO49" s="460"/>
      <c r="AP49" s="460"/>
      <c r="AQ49" s="460"/>
      <c r="AR49" s="460"/>
      <c r="AS49" s="460"/>
      <c r="AT49" s="460"/>
      <c r="AU49" s="460"/>
      <c r="AV49" s="460"/>
      <c r="AW49" s="460"/>
      <c r="AX49" s="460"/>
      <c r="AY49" s="460"/>
      <c r="AZ49" s="460"/>
      <c r="BA49" s="460"/>
      <c r="BB49" s="460"/>
      <c r="BC49" s="460"/>
    </row>
    <row r="50" spans="2:55" customFormat="1" x14ac:dyDescent="0.2">
      <c r="B50" s="460"/>
      <c r="C50" s="460"/>
      <c r="D50" s="460"/>
      <c r="E50" s="460"/>
      <c r="F50" s="460"/>
      <c r="G50" s="460"/>
      <c r="H50" s="460"/>
      <c r="I50" s="460"/>
      <c r="J50" s="460"/>
      <c r="K50" s="460"/>
      <c r="L50" s="460"/>
      <c r="M50" s="460"/>
      <c r="N50" s="460"/>
      <c r="O50" s="460"/>
      <c r="P50" s="460"/>
      <c r="Q50" s="460"/>
      <c r="R50" s="460"/>
      <c r="S50" s="460"/>
      <c r="T50" s="460"/>
      <c r="U50" s="460"/>
      <c r="V50" s="460"/>
      <c r="W50" s="460"/>
      <c r="X50" s="460"/>
      <c r="Y50" s="460"/>
      <c r="Z50" s="460"/>
      <c r="AA50" s="460"/>
      <c r="AB50" s="460"/>
      <c r="AC50" s="460"/>
      <c r="AD50" s="460"/>
      <c r="AE50" s="460"/>
      <c r="AF50" s="460"/>
      <c r="AG50" s="460"/>
      <c r="AH50" s="460"/>
      <c r="AI50" s="460"/>
      <c r="AJ50" s="460"/>
      <c r="AK50" s="460"/>
      <c r="AL50" s="460"/>
      <c r="AM50" s="460"/>
      <c r="AN50" s="460"/>
      <c r="AO50" s="460"/>
      <c r="AP50" s="460"/>
      <c r="AQ50" s="460"/>
      <c r="AR50" s="460"/>
      <c r="AS50" s="460"/>
      <c r="AT50" s="460"/>
      <c r="AU50" s="460"/>
      <c r="AV50" s="460"/>
      <c r="AW50" s="460"/>
      <c r="AX50" s="460"/>
      <c r="AY50" s="460"/>
      <c r="AZ50" s="460"/>
      <c r="BA50" s="460"/>
      <c r="BB50" s="460"/>
      <c r="BC50" s="460"/>
    </row>
    <row r="51" spans="2:55" customFormat="1" x14ac:dyDescent="0.2">
      <c r="B51" s="460"/>
      <c r="C51" s="460"/>
      <c r="D51" s="460"/>
      <c r="E51" s="460"/>
      <c r="F51" s="460"/>
      <c r="G51" s="460"/>
      <c r="H51" s="460"/>
      <c r="I51" s="460"/>
      <c r="J51" s="460"/>
      <c r="K51" s="460"/>
      <c r="L51" s="460"/>
      <c r="M51" s="460"/>
      <c r="N51" s="460"/>
      <c r="O51" s="460"/>
      <c r="P51" s="460"/>
      <c r="Q51" s="460"/>
      <c r="R51" s="460"/>
      <c r="S51" s="460"/>
      <c r="T51" s="460"/>
      <c r="U51" s="460"/>
      <c r="V51" s="460"/>
      <c r="W51" s="460"/>
      <c r="X51" s="460"/>
      <c r="Y51" s="460"/>
      <c r="Z51" s="460"/>
      <c r="AA51" s="460"/>
      <c r="AB51" s="460"/>
      <c r="AC51" s="460"/>
      <c r="AD51" s="460"/>
      <c r="AE51" s="460"/>
      <c r="AF51" s="460"/>
      <c r="AG51" s="460"/>
      <c r="AH51" s="460"/>
      <c r="AI51" s="460"/>
      <c r="AJ51" s="460"/>
      <c r="AK51" s="460"/>
      <c r="AL51" s="460"/>
      <c r="AM51" s="460"/>
      <c r="AN51" s="460"/>
      <c r="AO51" s="460"/>
      <c r="AP51" s="460"/>
      <c r="AQ51" s="460"/>
      <c r="AR51" s="460"/>
      <c r="AS51" s="460"/>
      <c r="AT51" s="460"/>
      <c r="AU51" s="460"/>
      <c r="AV51" s="460"/>
      <c r="AW51" s="460"/>
      <c r="AX51" s="460"/>
      <c r="AY51" s="460"/>
      <c r="AZ51" s="460"/>
      <c r="BA51" s="460"/>
      <c r="BB51" s="460"/>
      <c r="BC51" s="460"/>
    </row>
    <row r="52" spans="2:55" customFormat="1" x14ac:dyDescent="0.2">
      <c r="B52" s="460"/>
      <c r="C52" s="460"/>
      <c r="D52" s="460"/>
      <c r="E52" s="460"/>
      <c r="F52" s="460"/>
      <c r="G52" s="460"/>
      <c r="H52" s="460"/>
      <c r="I52" s="460"/>
      <c r="J52" s="460"/>
      <c r="K52" s="460"/>
      <c r="L52" s="460"/>
      <c r="M52" s="460"/>
      <c r="N52" s="460"/>
      <c r="O52" s="460"/>
      <c r="P52" s="460"/>
      <c r="Q52" s="460"/>
      <c r="R52" s="460"/>
      <c r="S52" s="460"/>
      <c r="T52" s="460"/>
      <c r="U52" s="460"/>
      <c r="V52" s="460"/>
      <c r="W52" s="460"/>
      <c r="X52" s="460"/>
      <c r="Y52" s="460"/>
      <c r="Z52" s="460"/>
      <c r="AA52" s="460"/>
      <c r="AB52" s="460"/>
      <c r="AC52" s="460"/>
      <c r="AD52" s="460"/>
      <c r="AE52" s="460"/>
      <c r="AF52" s="460"/>
      <c r="AG52" s="460"/>
      <c r="AH52" s="460"/>
      <c r="AI52" s="460"/>
      <c r="AJ52" s="460"/>
      <c r="AK52" s="460"/>
      <c r="AL52" s="460"/>
      <c r="AM52" s="460"/>
      <c r="AN52" s="460"/>
      <c r="AO52" s="460"/>
      <c r="AP52" s="460"/>
      <c r="AQ52" s="460"/>
      <c r="AR52" s="460"/>
      <c r="AS52" s="460"/>
      <c r="AT52" s="460"/>
      <c r="AU52" s="460"/>
      <c r="AV52" s="460"/>
      <c r="AW52" s="460"/>
      <c r="AX52" s="460"/>
      <c r="AY52" s="460"/>
      <c r="AZ52" s="460"/>
      <c r="BA52" s="460"/>
      <c r="BB52" s="460"/>
      <c r="BC52" s="460"/>
    </row>
    <row r="53" spans="2:55" customFormat="1" x14ac:dyDescent="0.2">
      <c r="B53" s="460"/>
      <c r="C53" s="460"/>
      <c r="D53" s="460"/>
      <c r="E53" s="460"/>
      <c r="F53" s="460"/>
      <c r="G53" s="460"/>
      <c r="H53" s="460"/>
      <c r="I53" s="460"/>
      <c r="J53" s="460"/>
      <c r="K53" s="460"/>
      <c r="L53" s="460"/>
      <c r="M53" s="460"/>
      <c r="N53" s="460"/>
      <c r="O53" s="460"/>
      <c r="P53" s="460"/>
      <c r="Q53" s="460"/>
      <c r="R53" s="460"/>
      <c r="S53" s="460"/>
      <c r="T53" s="460"/>
      <c r="U53" s="460"/>
      <c r="V53" s="460"/>
      <c r="W53" s="460"/>
      <c r="X53" s="460"/>
      <c r="Y53" s="460"/>
      <c r="Z53" s="460"/>
      <c r="AA53" s="460"/>
      <c r="AB53" s="460"/>
      <c r="AC53" s="460"/>
      <c r="AD53" s="460"/>
      <c r="AE53" s="460"/>
      <c r="AF53" s="460"/>
      <c r="AG53" s="460"/>
      <c r="AH53" s="460"/>
      <c r="AI53" s="460"/>
      <c r="AJ53" s="460"/>
      <c r="AK53" s="460"/>
      <c r="AL53" s="460"/>
      <c r="AM53" s="460"/>
      <c r="AN53" s="460"/>
      <c r="AO53" s="460"/>
      <c r="AP53" s="460"/>
      <c r="AQ53" s="460"/>
      <c r="AR53" s="460"/>
      <c r="AS53" s="460"/>
      <c r="AT53" s="460"/>
      <c r="AU53" s="460"/>
      <c r="AV53" s="460"/>
      <c r="AW53" s="460"/>
      <c r="AX53" s="460"/>
      <c r="AY53" s="460"/>
      <c r="AZ53" s="460"/>
      <c r="BA53" s="460"/>
      <c r="BB53" s="460"/>
      <c r="BC53" s="460"/>
    </row>
    <row r="54" spans="2:55" customFormat="1" x14ac:dyDescent="0.2">
      <c r="B54" s="460"/>
      <c r="C54" s="460"/>
      <c r="D54" s="460"/>
      <c r="E54" s="460"/>
      <c r="F54" s="460"/>
      <c r="G54" s="460"/>
      <c r="H54" s="460"/>
      <c r="I54" s="460"/>
      <c r="J54" s="460"/>
      <c r="K54" s="460"/>
      <c r="L54" s="460"/>
      <c r="M54" s="460"/>
      <c r="N54" s="460"/>
      <c r="O54" s="460"/>
      <c r="P54" s="460"/>
      <c r="Q54" s="460"/>
      <c r="R54" s="460"/>
      <c r="S54" s="460"/>
      <c r="T54" s="460"/>
      <c r="U54" s="460"/>
      <c r="V54" s="460"/>
      <c r="W54" s="460"/>
      <c r="X54" s="460"/>
      <c r="Y54" s="460"/>
      <c r="Z54" s="460"/>
      <c r="AA54" s="460"/>
      <c r="AB54" s="460"/>
      <c r="AC54" s="460"/>
      <c r="AD54" s="460"/>
      <c r="AE54" s="460"/>
      <c r="AF54" s="460"/>
      <c r="AG54" s="460"/>
      <c r="AH54" s="460"/>
      <c r="AI54" s="460"/>
      <c r="AJ54" s="460"/>
      <c r="AK54" s="460"/>
      <c r="AL54" s="460"/>
      <c r="AM54" s="460"/>
      <c r="AN54" s="460"/>
      <c r="AO54" s="460"/>
      <c r="AP54" s="460"/>
      <c r="AQ54" s="460"/>
      <c r="AR54" s="460"/>
      <c r="AS54" s="460"/>
      <c r="AT54" s="460"/>
      <c r="AU54" s="460"/>
      <c r="AV54" s="460"/>
      <c r="AW54" s="460"/>
      <c r="AX54" s="460"/>
      <c r="AY54" s="460"/>
      <c r="AZ54" s="460"/>
      <c r="BA54" s="460"/>
      <c r="BB54" s="460"/>
      <c r="BC54" s="460"/>
    </row>
    <row r="55" spans="2:55" customFormat="1" x14ac:dyDescent="0.2">
      <c r="B55" s="460"/>
      <c r="C55" s="460"/>
      <c r="D55" s="460"/>
      <c r="E55" s="460"/>
      <c r="F55" s="460"/>
      <c r="G55" s="460"/>
      <c r="H55" s="460"/>
      <c r="I55" s="460"/>
      <c r="J55" s="460"/>
      <c r="K55" s="460"/>
      <c r="L55" s="460"/>
      <c r="M55" s="460"/>
      <c r="N55" s="460"/>
      <c r="O55" s="460"/>
      <c r="P55" s="460"/>
      <c r="Q55" s="460"/>
      <c r="R55" s="460"/>
      <c r="S55" s="460"/>
      <c r="T55" s="460"/>
      <c r="U55" s="460"/>
      <c r="V55" s="460"/>
      <c r="W55" s="460"/>
      <c r="X55" s="460"/>
      <c r="Y55" s="460"/>
      <c r="Z55" s="460"/>
      <c r="AA55" s="460"/>
      <c r="AB55" s="460"/>
      <c r="AC55" s="460"/>
      <c r="AD55" s="460"/>
      <c r="AE55" s="460"/>
      <c r="AF55" s="460"/>
      <c r="AG55" s="460"/>
      <c r="AH55" s="460"/>
      <c r="AI55" s="460"/>
      <c r="AJ55" s="460"/>
      <c r="AK55" s="460"/>
      <c r="AL55" s="460"/>
      <c r="AM55" s="460"/>
      <c r="AN55" s="460"/>
      <c r="AO55" s="460"/>
      <c r="AP55" s="460"/>
      <c r="AQ55" s="460"/>
      <c r="AR55" s="460"/>
      <c r="AS55" s="460"/>
      <c r="AT55" s="460"/>
      <c r="AU55" s="460"/>
      <c r="AV55" s="460"/>
      <c r="AW55" s="460"/>
      <c r="AX55" s="460"/>
      <c r="AY55" s="460"/>
      <c r="AZ55" s="460"/>
      <c r="BA55" s="460"/>
      <c r="BB55" s="460"/>
      <c r="BC55" s="460"/>
    </row>
    <row r="56" spans="2:55" customFormat="1" x14ac:dyDescent="0.2">
      <c r="B56" s="460"/>
      <c r="C56" s="460"/>
      <c r="D56" s="460"/>
      <c r="E56" s="460"/>
      <c r="F56" s="460"/>
      <c r="G56" s="460"/>
      <c r="H56" s="460"/>
      <c r="I56" s="460"/>
      <c r="J56" s="460"/>
      <c r="K56" s="460"/>
      <c r="L56" s="460"/>
      <c r="M56" s="460"/>
      <c r="N56" s="460"/>
      <c r="O56" s="460"/>
      <c r="P56" s="460"/>
      <c r="Q56" s="460"/>
      <c r="R56" s="460"/>
      <c r="S56" s="460"/>
      <c r="T56" s="460"/>
      <c r="U56" s="460"/>
      <c r="V56" s="460"/>
      <c r="W56" s="460"/>
      <c r="X56" s="460"/>
      <c r="Y56" s="460"/>
      <c r="Z56" s="460"/>
      <c r="AA56" s="460"/>
      <c r="AB56" s="460"/>
      <c r="AC56" s="460"/>
      <c r="AD56" s="460"/>
      <c r="AE56" s="460"/>
      <c r="AF56" s="460"/>
      <c r="AG56" s="460"/>
      <c r="AH56" s="460"/>
      <c r="AI56" s="460"/>
      <c r="AJ56" s="460"/>
      <c r="AK56" s="460"/>
      <c r="AL56" s="460"/>
      <c r="AM56" s="460"/>
      <c r="AN56" s="460"/>
      <c r="AO56" s="460"/>
      <c r="AP56" s="460"/>
      <c r="AQ56" s="460"/>
      <c r="AR56" s="460"/>
      <c r="AS56" s="460"/>
      <c r="AT56" s="460"/>
      <c r="AU56" s="460"/>
      <c r="AV56" s="460"/>
      <c r="AW56" s="460"/>
      <c r="AX56" s="460"/>
      <c r="AY56" s="460"/>
      <c r="AZ56" s="460"/>
      <c r="BA56" s="460"/>
      <c r="BB56" s="460"/>
      <c r="BC56" s="460"/>
    </row>
    <row r="57" spans="2:55" customFormat="1" x14ac:dyDescent="0.2">
      <c r="B57" s="460"/>
      <c r="C57" s="460"/>
      <c r="D57" s="460"/>
      <c r="E57" s="460"/>
      <c r="F57" s="460"/>
      <c r="G57" s="460"/>
      <c r="H57" s="460"/>
      <c r="I57" s="460"/>
      <c r="J57" s="460"/>
      <c r="K57" s="460"/>
      <c r="L57" s="460"/>
      <c r="M57" s="460"/>
      <c r="N57" s="460"/>
      <c r="O57" s="460"/>
      <c r="P57" s="460"/>
      <c r="Q57" s="460"/>
      <c r="R57" s="460"/>
      <c r="S57" s="460"/>
      <c r="T57" s="460"/>
      <c r="U57" s="460"/>
      <c r="V57" s="460"/>
      <c r="W57" s="460"/>
      <c r="X57" s="460"/>
      <c r="Y57" s="460"/>
      <c r="Z57" s="460"/>
      <c r="AA57" s="460"/>
      <c r="AB57" s="460"/>
      <c r="AC57" s="460"/>
      <c r="AD57" s="460"/>
      <c r="AE57" s="460"/>
      <c r="AF57" s="460"/>
      <c r="AG57" s="460"/>
      <c r="AH57" s="460"/>
      <c r="AI57" s="460"/>
      <c r="AJ57" s="460"/>
      <c r="AK57" s="460"/>
      <c r="AL57" s="460"/>
      <c r="AM57" s="460"/>
      <c r="AN57" s="460"/>
      <c r="AO57" s="460"/>
      <c r="AP57" s="460"/>
      <c r="AQ57" s="460"/>
      <c r="AR57" s="460"/>
      <c r="AS57" s="460"/>
      <c r="AT57" s="460"/>
      <c r="AU57" s="460"/>
      <c r="AV57" s="460"/>
      <c r="AW57" s="460"/>
      <c r="AX57" s="460"/>
      <c r="AY57" s="460"/>
      <c r="AZ57" s="460"/>
      <c r="BA57" s="460"/>
      <c r="BB57" s="460"/>
      <c r="BC57" s="460"/>
    </row>
    <row r="58" spans="2:55" customFormat="1" x14ac:dyDescent="0.2">
      <c r="B58" s="460"/>
      <c r="C58" s="460"/>
      <c r="D58" s="460"/>
      <c r="E58" s="460"/>
      <c r="F58" s="460"/>
      <c r="G58" s="460"/>
      <c r="H58" s="460"/>
      <c r="I58" s="460"/>
      <c r="J58" s="460"/>
      <c r="K58" s="460"/>
      <c r="L58" s="460"/>
      <c r="M58" s="460"/>
      <c r="N58" s="460"/>
      <c r="O58" s="460"/>
      <c r="P58" s="460"/>
      <c r="Q58" s="460"/>
      <c r="R58" s="460"/>
      <c r="S58" s="460"/>
      <c r="T58" s="460"/>
      <c r="U58" s="460"/>
      <c r="V58" s="460"/>
      <c r="W58" s="460"/>
      <c r="X58" s="460"/>
      <c r="Y58" s="460"/>
      <c r="Z58" s="460"/>
      <c r="AA58" s="460"/>
      <c r="AB58" s="460"/>
      <c r="AC58" s="460"/>
      <c r="AD58" s="460"/>
      <c r="AE58" s="460"/>
      <c r="AF58" s="460"/>
      <c r="AG58" s="460"/>
      <c r="AH58" s="460"/>
      <c r="AI58" s="460"/>
      <c r="AJ58" s="460"/>
      <c r="AK58" s="460"/>
      <c r="AL58" s="460"/>
      <c r="AM58" s="460"/>
      <c r="AN58" s="460"/>
      <c r="AO58" s="460"/>
      <c r="AP58" s="460"/>
      <c r="AQ58" s="460"/>
      <c r="AR58" s="460"/>
      <c r="AS58" s="460"/>
      <c r="AT58" s="460"/>
      <c r="AU58" s="460"/>
      <c r="AV58" s="460"/>
      <c r="AW58" s="460"/>
      <c r="AX58" s="460"/>
      <c r="AY58" s="460"/>
      <c r="AZ58" s="460"/>
      <c r="BA58" s="460"/>
      <c r="BB58" s="460"/>
      <c r="BC58" s="460"/>
    </row>
    <row r="59" spans="2:55" customFormat="1" x14ac:dyDescent="0.2">
      <c r="B59" s="460"/>
      <c r="C59" s="460"/>
      <c r="D59" s="460"/>
      <c r="E59" s="460"/>
      <c r="F59" s="460"/>
      <c r="G59" s="460"/>
      <c r="H59" s="460"/>
      <c r="I59" s="460"/>
      <c r="J59" s="460"/>
      <c r="K59" s="460"/>
      <c r="L59" s="460"/>
      <c r="M59" s="460"/>
      <c r="N59" s="460"/>
      <c r="O59" s="460"/>
      <c r="P59" s="460"/>
      <c r="Q59" s="460"/>
      <c r="R59" s="460"/>
      <c r="S59" s="460"/>
      <c r="T59" s="460"/>
      <c r="U59" s="460"/>
      <c r="V59" s="460"/>
      <c r="W59" s="460"/>
      <c r="X59" s="460"/>
      <c r="Y59" s="460"/>
      <c r="Z59" s="460"/>
      <c r="AA59" s="460"/>
      <c r="AB59" s="460"/>
      <c r="AC59" s="460"/>
      <c r="AD59" s="460"/>
      <c r="AE59" s="460"/>
      <c r="AF59" s="460"/>
      <c r="AG59" s="460"/>
      <c r="AH59" s="460"/>
      <c r="AI59" s="460"/>
      <c r="AJ59" s="460"/>
      <c r="AK59" s="460"/>
      <c r="AL59" s="460"/>
      <c r="AM59" s="460"/>
      <c r="AN59" s="460"/>
      <c r="AO59" s="460"/>
      <c r="AP59" s="460"/>
      <c r="AQ59" s="460"/>
      <c r="AR59" s="460"/>
      <c r="AS59" s="460"/>
      <c r="AT59" s="460"/>
      <c r="AU59" s="460"/>
      <c r="AV59" s="460"/>
      <c r="AW59" s="460"/>
      <c r="AX59" s="460"/>
      <c r="AY59" s="460"/>
      <c r="AZ59" s="460"/>
      <c r="BA59" s="460"/>
      <c r="BB59" s="460"/>
      <c r="BC59" s="460"/>
    </row>
    <row r="60" spans="2:55" customFormat="1" x14ac:dyDescent="0.2">
      <c r="B60" s="460"/>
      <c r="C60" s="460"/>
      <c r="D60" s="460"/>
      <c r="E60" s="460"/>
      <c r="F60" s="460"/>
      <c r="G60" s="460"/>
      <c r="H60" s="460"/>
      <c r="I60" s="460"/>
      <c r="J60" s="460"/>
      <c r="K60" s="460"/>
      <c r="L60" s="460"/>
      <c r="M60" s="460"/>
      <c r="N60" s="460"/>
      <c r="O60" s="460"/>
      <c r="P60" s="460"/>
      <c r="Q60" s="460"/>
      <c r="R60" s="460"/>
      <c r="S60" s="460"/>
      <c r="T60" s="460"/>
      <c r="U60" s="460"/>
      <c r="V60" s="460"/>
      <c r="W60" s="460"/>
      <c r="X60" s="460"/>
      <c r="Y60" s="460"/>
      <c r="Z60" s="460"/>
      <c r="AA60" s="460"/>
      <c r="AB60" s="460"/>
      <c r="AC60" s="460"/>
      <c r="AD60" s="460"/>
      <c r="AE60" s="460"/>
      <c r="AF60" s="460"/>
      <c r="AG60" s="460"/>
      <c r="AH60" s="460"/>
      <c r="AI60" s="460"/>
      <c r="AJ60" s="460"/>
      <c r="AK60" s="460"/>
      <c r="AL60" s="460"/>
      <c r="AM60" s="460"/>
      <c r="AN60" s="460"/>
      <c r="AO60" s="460"/>
      <c r="AP60" s="460"/>
      <c r="AQ60" s="460"/>
      <c r="AR60" s="460"/>
      <c r="AS60" s="460"/>
      <c r="AT60" s="460"/>
      <c r="AU60" s="460"/>
      <c r="AV60" s="460"/>
      <c r="AW60" s="460"/>
      <c r="AX60" s="460"/>
      <c r="AY60" s="460"/>
      <c r="AZ60" s="460"/>
      <c r="BA60" s="460"/>
      <c r="BB60" s="460"/>
      <c r="BC60" s="460"/>
    </row>
    <row r="61" spans="2:55" customFormat="1" x14ac:dyDescent="0.2">
      <c r="B61" s="460"/>
      <c r="C61" s="460"/>
      <c r="D61" s="460"/>
      <c r="E61" s="460"/>
      <c r="F61" s="460"/>
      <c r="G61" s="460"/>
      <c r="H61" s="460"/>
      <c r="I61" s="460"/>
      <c r="J61" s="460"/>
      <c r="K61" s="460"/>
      <c r="L61" s="460"/>
      <c r="M61" s="460"/>
      <c r="N61" s="460"/>
      <c r="O61" s="460"/>
      <c r="P61" s="460"/>
      <c r="Q61" s="460"/>
      <c r="R61" s="460"/>
      <c r="S61" s="460"/>
      <c r="T61" s="460"/>
      <c r="U61" s="460"/>
      <c r="V61" s="460"/>
      <c r="W61" s="460"/>
      <c r="X61" s="460"/>
      <c r="Y61" s="460"/>
      <c r="Z61" s="460"/>
      <c r="AA61" s="460"/>
      <c r="AB61" s="460"/>
      <c r="AC61" s="460"/>
      <c r="AD61" s="460"/>
      <c r="AE61" s="460"/>
      <c r="AF61" s="460"/>
      <c r="AG61" s="460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0"/>
      <c r="AT61" s="460"/>
      <c r="AU61" s="460"/>
      <c r="AV61" s="460"/>
      <c r="AW61" s="460"/>
      <c r="AX61" s="460"/>
      <c r="AY61" s="460"/>
      <c r="AZ61" s="460"/>
      <c r="BA61" s="460"/>
      <c r="BB61" s="460"/>
      <c r="BC61" s="460"/>
    </row>
    <row r="62" spans="2:55" customFormat="1" x14ac:dyDescent="0.2">
      <c r="B62" s="460"/>
      <c r="C62" s="460"/>
      <c r="D62" s="460"/>
      <c r="E62" s="460"/>
      <c r="F62" s="460"/>
      <c r="G62" s="460"/>
      <c r="H62" s="460"/>
      <c r="I62" s="460"/>
      <c r="J62" s="460"/>
      <c r="K62" s="460"/>
      <c r="L62" s="460"/>
      <c r="M62" s="460"/>
      <c r="N62" s="460"/>
      <c r="O62" s="460"/>
      <c r="P62" s="460"/>
      <c r="Q62" s="460"/>
      <c r="R62" s="460"/>
      <c r="S62" s="460"/>
      <c r="T62" s="460"/>
      <c r="U62" s="460"/>
      <c r="V62" s="460"/>
      <c r="W62" s="460"/>
      <c r="X62" s="460"/>
      <c r="Y62" s="460"/>
      <c r="Z62" s="460"/>
      <c r="AA62" s="460"/>
      <c r="AB62" s="460"/>
      <c r="AC62" s="460"/>
      <c r="AD62" s="460"/>
      <c r="AE62" s="460"/>
      <c r="AF62" s="460"/>
      <c r="AG62" s="460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0"/>
      <c r="AT62" s="460"/>
      <c r="AU62" s="460"/>
      <c r="AV62" s="460"/>
      <c r="AW62" s="460"/>
      <c r="AX62" s="460"/>
      <c r="AY62" s="460"/>
      <c r="AZ62" s="460"/>
      <c r="BA62" s="460"/>
      <c r="BB62" s="460"/>
      <c r="BC62" s="460"/>
    </row>
    <row r="63" spans="2:55" customFormat="1" x14ac:dyDescent="0.2">
      <c r="B63" s="460"/>
      <c r="C63" s="460"/>
      <c r="D63" s="460"/>
      <c r="E63" s="460"/>
      <c r="F63" s="460"/>
      <c r="G63" s="460"/>
      <c r="H63" s="460"/>
      <c r="I63" s="460"/>
      <c r="J63" s="460"/>
      <c r="K63" s="460"/>
      <c r="L63" s="460"/>
      <c r="M63" s="460"/>
      <c r="N63" s="460"/>
      <c r="O63" s="460"/>
      <c r="P63" s="460"/>
      <c r="Q63" s="460"/>
      <c r="R63" s="460"/>
      <c r="S63" s="460"/>
      <c r="T63" s="460"/>
      <c r="U63" s="460"/>
      <c r="V63" s="460"/>
      <c r="W63" s="460"/>
      <c r="X63" s="460"/>
      <c r="Y63" s="460"/>
      <c r="Z63" s="460"/>
      <c r="AA63" s="460"/>
      <c r="AB63" s="460"/>
      <c r="AC63" s="460"/>
      <c r="AD63" s="460"/>
      <c r="AE63" s="460"/>
      <c r="AF63" s="460"/>
      <c r="AG63" s="460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0"/>
      <c r="AT63" s="460"/>
      <c r="AU63" s="460"/>
      <c r="AV63" s="460"/>
      <c r="AW63" s="460"/>
      <c r="AX63" s="460"/>
      <c r="AY63" s="460"/>
      <c r="AZ63" s="460"/>
      <c r="BA63" s="460"/>
      <c r="BB63" s="460"/>
      <c r="BC63" s="460"/>
    </row>
    <row r="64" spans="2:55" customFormat="1" x14ac:dyDescent="0.2">
      <c r="B64" s="460"/>
      <c r="C64" s="460"/>
      <c r="D64" s="460"/>
      <c r="E64" s="460"/>
      <c r="F64" s="460"/>
      <c r="G64" s="460"/>
      <c r="H64" s="460"/>
      <c r="I64" s="460"/>
      <c r="J64" s="460"/>
      <c r="K64" s="460"/>
      <c r="L64" s="460"/>
      <c r="M64" s="460"/>
      <c r="N64" s="460"/>
      <c r="O64" s="460"/>
      <c r="P64" s="460"/>
      <c r="Q64" s="460"/>
      <c r="R64" s="460"/>
      <c r="S64" s="460"/>
      <c r="T64" s="460"/>
      <c r="U64" s="460"/>
      <c r="V64" s="460"/>
      <c r="W64" s="460"/>
      <c r="X64" s="460"/>
      <c r="Y64" s="460"/>
      <c r="Z64" s="460"/>
      <c r="AA64" s="460"/>
      <c r="AB64" s="460"/>
      <c r="AC64" s="460"/>
      <c r="AD64" s="460"/>
      <c r="AE64" s="460"/>
      <c r="AF64" s="460"/>
      <c r="AG64" s="460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0"/>
      <c r="AT64" s="460"/>
      <c r="AU64" s="460"/>
      <c r="AV64" s="460"/>
      <c r="AW64" s="460"/>
      <c r="AX64" s="460"/>
      <c r="AY64" s="460"/>
      <c r="AZ64" s="460"/>
      <c r="BA64" s="460"/>
      <c r="BB64" s="460"/>
      <c r="BC64" s="460"/>
    </row>
    <row r="65" spans="2:55" customFormat="1" x14ac:dyDescent="0.2">
      <c r="B65" s="460"/>
      <c r="C65" s="460"/>
      <c r="D65" s="460"/>
      <c r="E65" s="460"/>
      <c r="F65" s="460"/>
      <c r="G65" s="460"/>
      <c r="H65" s="460"/>
      <c r="I65" s="460"/>
      <c r="J65" s="460"/>
      <c r="K65" s="460"/>
      <c r="L65" s="460"/>
      <c r="M65" s="460"/>
      <c r="N65" s="460"/>
      <c r="O65" s="460"/>
      <c r="P65" s="460"/>
      <c r="Q65" s="460"/>
      <c r="R65" s="460"/>
      <c r="S65" s="460"/>
      <c r="T65" s="460"/>
      <c r="U65" s="460"/>
      <c r="V65" s="460"/>
      <c r="W65" s="460"/>
      <c r="X65" s="460"/>
      <c r="Y65" s="460"/>
      <c r="Z65" s="460"/>
      <c r="AA65" s="460"/>
      <c r="AB65" s="460"/>
      <c r="AC65" s="460"/>
      <c r="AD65" s="460"/>
      <c r="AE65" s="460"/>
      <c r="AF65" s="460"/>
      <c r="AG65" s="460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0"/>
      <c r="AT65" s="460"/>
      <c r="AU65" s="460"/>
      <c r="AV65" s="460"/>
      <c r="AW65" s="460"/>
      <c r="AX65" s="460"/>
      <c r="AY65" s="460"/>
      <c r="AZ65" s="460"/>
      <c r="BA65" s="460"/>
      <c r="BB65" s="460"/>
      <c r="BC65" s="460"/>
    </row>
    <row r="66" spans="2:55" customFormat="1" x14ac:dyDescent="0.2">
      <c r="B66" s="460"/>
      <c r="C66" s="460"/>
      <c r="D66" s="460"/>
      <c r="E66" s="460"/>
      <c r="F66" s="460"/>
      <c r="G66" s="460"/>
      <c r="H66" s="460"/>
      <c r="I66" s="460"/>
      <c r="J66" s="460"/>
      <c r="K66" s="460"/>
      <c r="L66" s="460"/>
      <c r="M66" s="460"/>
      <c r="N66" s="460"/>
      <c r="O66" s="460"/>
      <c r="P66" s="460"/>
      <c r="Q66" s="460"/>
      <c r="R66" s="460"/>
      <c r="S66" s="460"/>
      <c r="T66" s="460"/>
      <c r="U66" s="460"/>
      <c r="V66" s="460"/>
      <c r="W66" s="460"/>
      <c r="X66" s="460"/>
      <c r="Y66" s="460"/>
      <c r="Z66" s="460"/>
      <c r="AA66" s="460"/>
      <c r="AB66" s="460"/>
      <c r="AC66" s="460"/>
      <c r="AD66" s="460"/>
      <c r="AE66" s="460"/>
      <c r="AF66" s="460"/>
      <c r="AG66" s="460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0"/>
      <c r="AT66" s="460"/>
      <c r="AU66" s="460"/>
      <c r="AV66" s="460"/>
      <c r="AW66" s="460"/>
      <c r="AX66" s="460"/>
      <c r="AY66" s="460"/>
      <c r="AZ66" s="460"/>
      <c r="BA66" s="460"/>
      <c r="BB66" s="460"/>
      <c r="BC66" s="460"/>
    </row>
    <row r="67" spans="2:55" customFormat="1" x14ac:dyDescent="0.2">
      <c r="B67" s="460"/>
      <c r="C67" s="460"/>
      <c r="D67" s="460"/>
      <c r="E67" s="460"/>
      <c r="F67" s="460"/>
      <c r="G67" s="460"/>
      <c r="H67" s="460"/>
      <c r="I67" s="460"/>
      <c r="J67" s="460"/>
      <c r="K67" s="460"/>
      <c r="L67" s="460"/>
      <c r="M67" s="460"/>
      <c r="N67" s="460"/>
      <c r="O67" s="460"/>
      <c r="P67" s="460"/>
      <c r="Q67" s="460"/>
      <c r="R67" s="460"/>
      <c r="S67" s="460"/>
      <c r="T67" s="460"/>
      <c r="U67" s="460"/>
      <c r="V67" s="460"/>
      <c r="W67" s="460"/>
      <c r="X67" s="460"/>
      <c r="Y67" s="460"/>
      <c r="Z67" s="460"/>
      <c r="AA67" s="460"/>
      <c r="AB67" s="460"/>
      <c r="AC67" s="460"/>
      <c r="AD67" s="460"/>
      <c r="AE67" s="460"/>
      <c r="AF67" s="460"/>
      <c r="AG67" s="460"/>
      <c r="AH67" s="460"/>
      <c r="AI67" s="460"/>
      <c r="AJ67" s="460"/>
      <c r="AK67" s="460"/>
      <c r="AL67" s="460"/>
      <c r="AM67" s="460"/>
      <c r="AN67" s="460"/>
      <c r="AO67" s="460"/>
      <c r="AP67" s="460"/>
      <c r="AQ67" s="460"/>
      <c r="AR67" s="460"/>
      <c r="AS67" s="460"/>
      <c r="AT67" s="460"/>
      <c r="AU67" s="460"/>
      <c r="AV67" s="460"/>
      <c r="AW67" s="460"/>
      <c r="AX67" s="460"/>
      <c r="AY67" s="460"/>
      <c r="AZ67" s="460"/>
      <c r="BA67" s="460"/>
      <c r="BB67" s="460"/>
      <c r="BC67" s="460"/>
    </row>
    <row r="68" spans="2:55" customFormat="1" x14ac:dyDescent="0.2">
      <c r="B68" s="460"/>
      <c r="C68" s="460"/>
      <c r="D68" s="460"/>
      <c r="E68" s="460"/>
      <c r="F68" s="460"/>
      <c r="G68" s="460"/>
      <c r="H68" s="460"/>
      <c r="I68" s="460"/>
      <c r="J68" s="460"/>
      <c r="K68" s="460"/>
      <c r="L68" s="460"/>
      <c r="M68" s="460"/>
      <c r="N68" s="460"/>
      <c r="O68" s="460"/>
      <c r="P68" s="460"/>
      <c r="Q68" s="460"/>
      <c r="R68" s="460"/>
      <c r="S68" s="460"/>
      <c r="T68" s="460"/>
      <c r="U68" s="460"/>
      <c r="V68" s="460"/>
      <c r="W68" s="460"/>
      <c r="X68" s="460"/>
      <c r="Y68" s="460"/>
      <c r="Z68" s="460"/>
      <c r="AA68" s="460"/>
      <c r="AB68" s="460"/>
      <c r="AC68" s="460"/>
      <c r="AD68" s="460"/>
      <c r="AE68" s="460"/>
      <c r="AF68" s="460"/>
      <c r="AG68" s="460"/>
      <c r="AH68" s="460"/>
      <c r="AI68" s="460"/>
      <c r="AJ68" s="460"/>
      <c r="AK68" s="460"/>
      <c r="AL68" s="460"/>
      <c r="AM68" s="460"/>
      <c r="AN68" s="460"/>
      <c r="AO68" s="460"/>
      <c r="AP68" s="460"/>
      <c r="AQ68" s="460"/>
      <c r="AR68" s="460"/>
      <c r="AS68" s="460"/>
      <c r="AT68" s="460"/>
      <c r="AU68" s="460"/>
      <c r="AV68" s="460"/>
      <c r="AW68" s="460"/>
      <c r="AX68" s="460"/>
      <c r="AY68" s="460"/>
      <c r="AZ68" s="460"/>
      <c r="BA68" s="460"/>
      <c r="BB68" s="460"/>
      <c r="BC68" s="460"/>
    </row>
    <row r="69" spans="2:55" customFormat="1" x14ac:dyDescent="0.2">
      <c r="B69" s="460"/>
      <c r="C69" s="460"/>
      <c r="D69" s="460"/>
      <c r="E69" s="460"/>
      <c r="F69" s="460"/>
      <c r="G69" s="460"/>
      <c r="H69" s="460"/>
      <c r="I69" s="460"/>
      <c r="J69" s="460"/>
      <c r="K69" s="460"/>
      <c r="L69" s="460"/>
      <c r="M69" s="460"/>
      <c r="N69" s="460"/>
      <c r="O69" s="460"/>
      <c r="P69" s="460"/>
      <c r="Q69" s="460"/>
      <c r="R69" s="460"/>
      <c r="S69" s="460"/>
      <c r="T69" s="460"/>
      <c r="U69" s="460"/>
      <c r="V69" s="460"/>
      <c r="W69" s="460"/>
      <c r="X69" s="460"/>
      <c r="Y69" s="460"/>
      <c r="Z69" s="460"/>
      <c r="AA69" s="460"/>
      <c r="AB69" s="460"/>
      <c r="AC69" s="460"/>
      <c r="AD69" s="460"/>
      <c r="AE69" s="460"/>
      <c r="AF69" s="460"/>
      <c r="AG69" s="460"/>
      <c r="AH69" s="460"/>
      <c r="AI69" s="460"/>
      <c r="AJ69" s="460"/>
      <c r="AK69" s="460"/>
      <c r="AL69" s="460"/>
      <c r="AM69" s="460"/>
      <c r="AN69" s="460"/>
      <c r="AO69" s="460"/>
      <c r="AP69" s="460"/>
      <c r="AQ69" s="460"/>
      <c r="AR69" s="460"/>
      <c r="AS69" s="460"/>
      <c r="AT69" s="460"/>
      <c r="AU69" s="460"/>
      <c r="AV69" s="460"/>
      <c r="AW69" s="460"/>
      <c r="AX69" s="460"/>
      <c r="AY69" s="460"/>
      <c r="AZ69" s="460"/>
      <c r="BA69" s="460"/>
      <c r="BB69" s="460"/>
      <c r="BC69" s="460"/>
    </row>
    <row r="70" spans="2:55" customFormat="1" x14ac:dyDescent="0.2">
      <c r="B70" s="460"/>
      <c r="C70" s="460"/>
      <c r="D70" s="460"/>
      <c r="E70" s="460"/>
      <c r="F70" s="460"/>
      <c r="G70" s="460"/>
      <c r="H70" s="460"/>
      <c r="I70" s="460"/>
      <c r="J70" s="460"/>
      <c r="K70" s="460"/>
      <c r="L70" s="460"/>
      <c r="M70" s="460"/>
      <c r="N70" s="460"/>
      <c r="O70" s="460"/>
      <c r="P70" s="460"/>
      <c r="Q70" s="460"/>
      <c r="R70" s="460"/>
      <c r="S70" s="460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0"/>
      <c r="AP70" s="460"/>
      <c r="AQ70" s="460"/>
      <c r="AR70" s="460"/>
      <c r="AS70" s="460"/>
      <c r="AT70" s="460"/>
      <c r="AU70" s="460"/>
      <c r="AV70" s="460"/>
      <c r="AW70" s="460"/>
      <c r="AX70" s="460"/>
      <c r="AY70" s="460"/>
      <c r="AZ70" s="460"/>
      <c r="BA70" s="460"/>
      <c r="BB70" s="460"/>
      <c r="BC70" s="460"/>
    </row>
    <row r="71" spans="2:55" customFormat="1" x14ac:dyDescent="0.2">
      <c r="B71" s="460"/>
      <c r="C71" s="460"/>
      <c r="D71" s="460"/>
      <c r="E71" s="460"/>
      <c r="F71" s="460"/>
      <c r="G71" s="460"/>
      <c r="H71" s="460"/>
      <c r="I71" s="460"/>
      <c r="J71" s="460"/>
      <c r="K71" s="460"/>
      <c r="L71" s="460"/>
      <c r="M71" s="460"/>
      <c r="N71" s="460"/>
      <c r="O71" s="460"/>
      <c r="P71" s="460"/>
      <c r="Q71" s="460"/>
      <c r="R71" s="460"/>
      <c r="S71" s="460"/>
      <c r="T71" s="460"/>
      <c r="U71" s="460"/>
      <c r="V71" s="460"/>
      <c r="W71" s="460"/>
      <c r="X71" s="460"/>
      <c r="Y71" s="460"/>
      <c r="Z71" s="460"/>
      <c r="AA71" s="460"/>
      <c r="AB71" s="460"/>
      <c r="AC71" s="460"/>
      <c r="AD71" s="460"/>
      <c r="AE71" s="460"/>
      <c r="AF71" s="460"/>
      <c r="AG71" s="460"/>
      <c r="AH71" s="460"/>
      <c r="AI71" s="460"/>
      <c r="AJ71" s="460"/>
      <c r="AK71" s="460"/>
      <c r="AL71" s="460"/>
      <c r="AM71" s="460"/>
      <c r="AN71" s="460"/>
      <c r="AO71" s="460"/>
      <c r="AP71" s="460"/>
      <c r="AQ71" s="460"/>
      <c r="AR71" s="460"/>
      <c r="AS71" s="460"/>
      <c r="AT71" s="460"/>
      <c r="AU71" s="460"/>
      <c r="AV71" s="460"/>
      <c r="AW71" s="460"/>
      <c r="AX71" s="460"/>
      <c r="AY71" s="460"/>
      <c r="AZ71" s="460"/>
      <c r="BA71" s="460"/>
      <c r="BB71" s="460"/>
      <c r="BC71" s="460"/>
    </row>
    <row r="72" spans="2:55" customFormat="1" x14ac:dyDescent="0.2">
      <c r="B72" s="460"/>
      <c r="C72" s="460"/>
      <c r="D72" s="460"/>
      <c r="E72" s="460"/>
      <c r="F72" s="460"/>
      <c r="G72" s="460"/>
      <c r="H72" s="460"/>
      <c r="I72" s="460"/>
      <c r="J72" s="460"/>
      <c r="K72" s="460"/>
      <c r="L72" s="460"/>
      <c r="M72" s="460"/>
      <c r="N72" s="460"/>
      <c r="O72" s="460"/>
      <c r="P72" s="460"/>
      <c r="Q72" s="460"/>
      <c r="R72" s="460"/>
      <c r="S72" s="460"/>
      <c r="T72" s="460"/>
      <c r="U72" s="460"/>
      <c r="V72" s="460"/>
      <c r="W72" s="460"/>
      <c r="X72" s="460"/>
      <c r="Y72" s="460"/>
      <c r="Z72" s="460"/>
      <c r="AA72" s="460"/>
      <c r="AB72" s="460"/>
      <c r="AC72" s="460"/>
      <c r="AD72" s="460"/>
      <c r="AE72" s="460"/>
      <c r="AF72" s="460"/>
      <c r="AG72" s="460"/>
      <c r="AH72" s="460"/>
      <c r="AI72" s="460"/>
      <c r="AJ72" s="460"/>
      <c r="AK72" s="460"/>
      <c r="AL72" s="460"/>
      <c r="AM72" s="460"/>
      <c r="AN72" s="460"/>
      <c r="AO72" s="460"/>
      <c r="AP72" s="460"/>
      <c r="AQ72" s="460"/>
      <c r="AR72" s="460"/>
      <c r="AS72" s="460"/>
      <c r="AT72" s="460"/>
      <c r="AU72" s="460"/>
      <c r="AV72" s="460"/>
      <c r="AW72" s="460"/>
      <c r="AX72" s="460"/>
      <c r="AY72" s="460"/>
      <c r="AZ72" s="460"/>
      <c r="BA72" s="460"/>
      <c r="BB72" s="460"/>
      <c r="BC72" s="460"/>
    </row>
    <row r="73" spans="2:55" customFormat="1" x14ac:dyDescent="0.2">
      <c r="B73" s="460"/>
      <c r="C73" s="460"/>
      <c r="D73" s="460"/>
      <c r="E73" s="460"/>
      <c r="F73" s="460"/>
      <c r="G73" s="460"/>
      <c r="H73" s="460"/>
      <c r="I73" s="460"/>
      <c r="J73" s="460"/>
      <c r="K73" s="460"/>
      <c r="L73" s="460"/>
      <c r="M73" s="460"/>
      <c r="N73" s="460"/>
      <c r="O73" s="460"/>
      <c r="P73" s="460"/>
      <c r="Q73" s="460"/>
      <c r="R73" s="460"/>
      <c r="S73" s="460"/>
      <c r="T73" s="460"/>
      <c r="U73" s="460"/>
      <c r="V73" s="460"/>
      <c r="W73" s="460"/>
      <c r="X73" s="460"/>
      <c r="Y73" s="460"/>
      <c r="Z73" s="460"/>
      <c r="AA73" s="460"/>
      <c r="AB73" s="460"/>
      <c r="AC73" s="460"/>
      <c r="AD73" s="460"/>
      <c r="AE73" s="460"/>
      <c r="AF73" s="460"/>
      <c r="AG73" s="460"/>
      <c r="AH73" s="460"/>
      <c r="AI73" s="460"/>
      <c r="AJ73" s="460"/>
      <c r="AK73" s="460"/>
      <c r="AL73" s="460"/>
      <c r="AM73" s="460"/>
      <c r="AN73" s="460"/>
      <c r="AO73" s="460"/>
      <c r="AP73" s="460"/>
      <c r="AQ73" s="460"/>
      <c r="AR73" s="460"/>
      <c r="AS73" s="460"/>
      <c r="AT73" s="460"/>
      <c r="AU73" s="460"/>
      <c r="AV73" s="460"/>
      <c r="AW73" s="460"/>
      <c r="AX73" s="460"/>
      <c r="AY73" s="460"/>
      <c r="AZ73" s="460"/>
      <c r="BA73" s="460"/>
      <c r="BB73" s="460"/>
      <c r="BC73" s="460"/>
    </row>
    <row r="74" spans="2:55" customFormat="1" x14ac:dyDescent="0.2">
      <c r="B74" s="460"/>
      <c r="C74" s="460"/>
      <c r="D74" s="460"/>
      <c r="E74" s="460"/>
      <c r="F74" s="460"/>
      <c r="G74" s="460"/>
      <c r="H74" s="460"/>
      <c r="I74" s="460"/>
      <c r="J74" s="460"/>
      <c r="K74" s="460"/>
      <c r="L74" s="460"/>
      <c r="M74" s="460"/>
      <c r="N74" s="460"/>
      <c r="O74" s="460"/>
      <c r="P74" s="460"/>
      <c r="Q74" s="460"/>
      <c r="R74" s="460"/>
      <c r="S74" s="460"/>
      <c r="T74" s="460"/>
      <c r="U74" s="460"/>
      <c r="V74" s="460"/>
      <c r="W74" s="460"/>
      <c r="X74" s="460"/>
      <c r="Y74" s="460"/>
      <c r="Z74" s="460"/>
      <c r="AA74" s="460"/>
      <c r="AB74" s="460"/>
      <c r="AC74" s="460"/>
      <c r="AD74" s="460"/>
      <c r="AE74" s="460"/>
      <c r="AF74" s="460"/>
      <c r="AG74" s="460"/>
      <c r="AH74" s="460"/>
      <c r="AI74" s="460"/>
      <c r="AJ74" s="460"/>
      <c r="AK74" s="460"/>
      <c r="AL74" s="460"/>
      <c r="AM74" s="460"/>
      <c r="AN74" s="460"/>
      <c r="AO74" s="460"/>
      <c r="AP74" s="460"/>
      <c r="AQ74" s="460"/>
      <c r="AR74" s="460"/>
      <c r="AS74" s="460"/>
      <c r="AT74" s="460"/>
      <c r="AU74" s="460"/>
      <c r="AV74" s="460"/>
      <c r="AW74" s="460"/>
      <c r="AX74" s="460"/>
      <c r="AY74" s="460"/>
      <c r="AZ74" s="460"/>
      <c r="BA74" s="460"/>
      <c r="BB74" s="460"/>
      <c r="BC74" s="460"/>
    </row>
    <row r="75" spans="2:55" customFormat="1" x14ac:dyDescent="0.2">
      <c r="B75" s="460"/>
      <c r="C75" s="460"/>
      <c r="D75" s="460"/>
      <c r="E75" s="460"/>
      <c r="F75" s="460"/>
      <c r="G75" s="460"/>
      <c r="H75" s="460"/>
      <c r="I75" s="460"/>
      <c r="J75" s="460"/>
      <c r="K75" s="460"/>
      <c r="L75" s="460"/>
      <c r="M75" s="460"/>
      <c r="N75" s="460"/>
      <c r="O75" s="460"/>
      <c r="P75" s="460"/>
      <c r="Q75" s="460"/>
      <c r="R75" s="460"/>
      <c r="S75" s="460"/>
      <c r="T75" s="460"/>
      <c r="U75" s="460"/>
      <c r="V75" s="460"/>
      <c r="W75" s="460"/>
      <c r="X75" s="460"/>
      <c r="Y75" s="460"/>
      <c r="Z75" s="460"/>
      <c r="AA75" s="460"/>
      <c r="AB75" s="460"/>
      <c r="AC75" s="460"/>
      <c r="AD75" s="460"/>
      <c r="AE75" s="460"/>
      <c r="AF75" s="460"/>
      <c r="AG75" s="460"/>
      <c r="AH75" s="460"/>
      <c r="AI75" s="460"/>
      <c r="AJ75" s="460"/>
      <c r="AK75" s="460"/>
      <c r="AL75" s="460"/>
      <c r="AM75" s="460"/>
      <c r="AN75" s="460"/>
      <c r="AO75" s="460"/>
      <c r="AP75" s="460"/>
      <c r="AQ75" s="460"/>
      <c r="AR75" s="460"/>
      <c r="AS75" s="460"/>
      <c r="AT75" s="460"/>
      <c r="AU75" s="460"/>
      <c r="AV75" s="460"/>
      <c r="AW75" s="460"/>
      <c r="AX75" s="460"/>
      <c r="AY75" s="460"/>
      <c r="AZ75" s="460"/>
      <c r="BA75" s="460"/>
      <c r="BB75" s="460"/>
      <c r="BC75" s="460"/>
    </row>
    <row r="76" spans="2:55" customFormat="1" x14ac:dyDescent="0.2">
      <c r="B76" s="460"/>
      <c r="C76" s="460"/>
      <c r="D76" s="460"/>
      <c r="E76" s="460"/>
      <c r="F76" s="460"/>
      <c r="G76" s="460"/>
      <c r="H76" s="460"/>
      <c r="I76" s="460"/>
      <c r="J76" s="460"/>
      <c r="K76" s="460"/>
      <c r="L76" s="460"/>
      <c r="M76" s="460"/>
      <c r="N76" s="460"/>
      <c r="O76" s="460"/>
      <c r="P76" s="460"/>
      <c r="Q76" s="460"/>
      <c r="R76" s="460"/>
      <c r="S76" s="460"/>
      <c r="T76" s="460"/>
      <c r="U76" s="460"/>
      <c r="V76" s="460"/>
      <c r="W76" s="460"/>
      <c r="X76" s="460"/>
      <c r="Y76" s="460"/>
      <c r="Z76" s="460"/>
      <c r="AA76" s="460"/>
      <c r="AB76" s="460"/>
      <c r="AC76" s="460"/>
      <c r="AD76" s="460"/>
      <c r="AE76" s="460"/>
      <c r="AF76" s="460"/>
      <c r="AG76" s="460"/>
      <c r="AH76" s="460"/>
      <c r="AI76" s="460"/>
      <c r="AJ76" s="460"/>
      <c r="AK76" s="460"/>
      <c r="AL76" s="460"/>
      <c r="AM76" s="460"/>
      <c r="AN76" s="460"/>
      <c r="AO76" s="460"/>
      <c r="AP76" s="460"/>
      <c r="AQ76" s="460"/>
      <c r="AR76" s="460"/>
      <c r="AS76" s="460"/>
      <c r="AT76" s="460"/>
      <c r="AU76" s="460"/>
      <c r="AV76" s="460"/>
      <c r="AW76" s="460"/>
      <c r="AX76" s="460"/>
      <c r="AY76" s="460"/>
      <c r="AZ76" s="460"/>
      <c r="BA76" s="460"/>
      <c r="BB76" s="460"/>
      <c r="BC76" s="460"/>
    </row>
    <row r="77" spans="2:55" customFormat="1" x14ac:dyDescent="0.2">
      <c r="B77" s="460"/>
      <c r="C77" s="460"/>
      <c r="D77" s="460"/>
      <c r="E77" s="460"/>
      <c r="F77" s="460"/>
      <c r="G77" s="460"/>
      <c r="H77" s="460"/>
      <c r="I77" s="460"/>
      <c r="J77" s="460"/>
      <c r="K77" s="460"/>
      <c r="L77" s="460"/>
      <c r="M77" s="460"/>
      <c r="N77" s="460"/>
      <c r="O77" s="460"/>
      <c r="P77" s="460"/>
      <c r="Q77" s="460"/>
      <c r="R77" s="460"/>
      <c r="S77" s="460"/>
      <c r="T77" s="460"/>
      <c r="U77" s="460"/>
      <c r="V77" s="460"/>
      <c r="W77" s="460"/>
      <c r="X77" s="460"/>
      <c r="Y77" s="460"/>
      <c r="Z77" s="460"/>
      <c r="AA77" s="460"/>
      <c r="AB77" s="460"/>
      <c r="AC77" s="460"/>
      <c r="AD77" s="460"/>
      <c r="AE77" s="460"/>
      <c r="AF77" s="460"/>
      <c r="AG77" s="460"/>
      <c r="AH77" s="460"/>
      <c r="AI77" s="460"/>
      <c r="AJ77" s="460"/>
      <c r="AK77" s="460"/>
      <c r="AL77" s="460"/>
      <c r="AM77" s="460"/>
      <c r="AN77" s="460"/>
      <c r="AO77" s="460"/>
      <c r="AP77" s="460"/>
      <c r="AQ77" s="460"/>
      <c r="AR77" s="460"/>
      <c r="AS77" s="460"/>
      <c r="AT77" s="460"/>
      <c r="AU77" s="460"/>
      <c r="AV77" s="460"/>
      <c r="AW77" s="460"/>
      <c r="AX77" s="460"/>
      <c r="AY77" s="460"/>
      <c r="AZ77" s="460"/>
      <c r="BA77" s="460"/>
      <c r="BB77" s="460"/>
      <c r="BC77" s="460"/>
    </row>
    <row r="78" spans="2:55" customFormat="1" x14ac:dyDescent="0.2">
      <c r="B78" s="460"/>
      <c r="C78" s="460"/>
      <c r="D78" s="460"/>
      <c r="E78" s="460"/>
      <c r="F78" s="460"/>
      <c r="G78" s="460"/>
      <c r="H78" s="460"/>
      <c r="I78" s="460"/>
      <c r="J78" s="460"/>
      <c r="K78" s="460"/>
      <c r="L78" s="460"/>
      <c r="M78" s="460"/>
      <c r="N78" s="460"/>
      <c r="O78" s="460"/>
      <c r="P78" s="460"/>
      <c r="Q78" s="460"/>
      <c r="R78" s="460"/>
      <c r="S78" s="460"/>
      <c r="T78" s="460"/>
      <c r="U78" s="460"/>
      <c r="V78" s="460"/>
      <c r="W78" s="460"/>
      <c r="X78" s="460"/>
      <c r="Y78" s="460"/>
      <c r="Z78" s="460"/>
      <c r="AA78" s="460"/>
      <c r="AB78" s="460"/>
      <c r="AC78" s="460"/>
      <c r="AD78" s="460"/>
      <c r="AE78" s="460"/>
      <c r="AF78" s="460"/>
      <c r="AG78" s="460"/>
      <c r="AH78" s="460"/>
      <c r="AI78" s="460"/>
      <c r="AJ78" s="460"/>
      <c r="AK78" s="460"/>
      <c r="AL78" s="460"/>
      <c r="AM78" s="460"/>
      <c r="AN78" s="460"/>
      <c r="AO78" s="460"/>
      <c r="AP78" s="460"/>
      <c r="AQ78" s="460"/>
      <c r="AR78" s="460"/>
      <c r="AS78" s="460"/>
      <c r="AT78" s="460"/>
      <c r="AU78" s="460"/>
      <c r="AV78" s="460"/>
      <c r="AW78" s="460"/>
      <c r="AX78" s="460"/>
      <c r="AY78" s="460"/>
      <c r="AZ78" s="460"/>
      <c r="BA78" s="460"/>
      <c r="BB78" s="460"/>
      <c r="BC78" s="460"/>
    </row>
    <row r="79" spans="2:55" customFormat="1" x14ac:dyDescent="0.2">
      <c r="B79" s="460"/>
      <c r="C79" s="460"/>
      <c r="D79" s="460"/>
      <c r="E79" s="460"/>
      <c r="F79" s="460"/>
      <c r="G79" s="460"/>
      <c r="H79" s="460"/>
      <c r="I79" s="460"/>
      <c r="J79" s="460"/>
      <c r="K79" s="460"/>
      <c r="L79" s="460"/>
      <c r="M79" s="460"/>
      <c r="N79" s="460"/>
      <c r="O79" s="460"/>
      <c r="P79" s="460"/>
      <c r="Q79" s="460"/>
      <c r="R79" s="460"/>
      <c r="S79" s="460"/>
      <c r="T79" s="460"/>
      <c r="U79" s="460"/>
      <c r="V79" s="460"/>
      <c r="W79" s="460"/>
      <c r="X79" s="460"/>
      <c r="Y79" s="460"/>
      <c r="Z79" s="460"/>
      <c r="AA79" s="460"/>
      <c r="AB79" s="460"/>
      <c r="AC79" s="460"/>
      <c r="AD79" s="460"/>
      <c r="AE79" s="460"/>
      <c r="AF79" s="460"/>
      <c r="AG79" s="460"/>
      <c r="AH79" s="460"/>
      <c r="AI79" s="460"/>
      <c r="AJ79" s="460"/>
      <c r="AK79" s="460"/>
      <c r="AL79" s="460"/>
      <c r="AM79" s="460"/>
      <c r="AN79" s="460"/>
      <c r="AO79" s="460"/>
      <c r="AP79" s="460"/>
      <c r="AQ79" s="460"/>
      <c r="AR79" s="460"/>
      <c r="AS79" s="460"/>
      <c r="AT79" s="460"/>
      <c r="AU79" s="460"/>
      <c r="AV79" s="460"/>
      <c r="AW79" s="460"/>
      <c r="AX79" s="460"/>
      <c r="AY79" s="460"/>
      <c r="AZ79" s="460"/>
      <c r="BA79" s="460"/>
      <c r="BB79" s="460"/>
      <c r="BC79" s="460"/>
    </row>
    <row r="80" spans="2:55" customFormat="1" x14ac:dyDescent="0.2">
      <c r="B80" s="460"/>
      <c r="C80" s="460"/>
      <c r="D80" s="460"/>
      <c r="E80" s="460"/>
      <c r="F80" s="460"/>
      <c r="G80" s="460"/>
      <c r="H80" s="460"/>
      <c r="I80" s="460"/>
      <c r="J80" s="460"/>
      <c r="K80" s="460"/>
      <c r="L80" s="460"/>
      <c r="M80" s="460"/>
      <c r="N80" s="460"/>
      <c r="O80" s="460"/>
      <c r="P80" s="460"/>
      <c r="Q80" s="460"/>
      <c r="R80" s="460"/>
      <c r="S80" s="460"/>
      <c r="T80" s="460"/>
      <c r="U80" s="460"/>
      <c r="V80" s="460"/>
      <c r="W80" s="460"/>
      <c r="X80" s="460"/>
      <c r="Y80" s="460"/>
      <c r="Z80" s="460"/>
      <c r="AA80" s="460"/>
      <c r="AB80" s="460"/>
      <c r="AC80" s="460"/>
      <c r="AD80" s="460"/>
      <c r="AE80" s="460"/>
      <c r="AF80" s="460"/>
      <c r="AG80" s="460"/>
      <c r="AH80" s="460"/>
      <c r="AI80" s="460"/>
      <c r="AJ80" s="460"/>
      <c r="AK80" s="460"/>
      <c r="AL80" s="460"/>
      <c r="AM80" s="460"/>
      <c r="AN80" s="460"/>
      <c r="AO80" s="460"/>
      <c r="AP80" s="460"/>
      <c r="AQ80" s="460"/>
      <c r="AR80" s="460"/>
      <c r="AS80" s="460"/>
      <c r="AT80" s="460"/>
      <c r="AU80" s="460"/>
      <c r="AV80" s="460"/>
      <c r="AW80" s="460"/>
      <c r="AX80" s="460"/>
      <c r="AY80" s="460"/>
      <c r="AZ80" s="460"/>
      <c r="BA80" s="460"/>
      <c r="BB80" s="460"/>
      <c r="BC80" s="460"/>
    </row>
    <row r="81" spans="2:55" customFormat="1" x14ac:dyDescent="0.2">
      <c r="B81" s="460"/>
      <c r="C81" s="460"/>
      <c r="D81" s="460"/>
      <c r="E81" s="460"/>
      <c r="F81" s="460"/>
      <c r="G81" s="460"/>
      <c r="H81" s="460"/>
      <c r="I81" s="460"/>
      <c r="J81" s="460"/>
      <c r="K81" s="460"/>
      <c r="L81" s="460"/>
      <c r="M81" s="460"/>
      <c r="N81" s="460"/>
      <c r="O81" s="460"/>
      <c r="P81" s="460"/>
      <c r="Q81" s="460"/>
      <c r="R81" s="460"/>
      <c r="S81" s="460"/>
      <c r="T81" s="460"/>
      <c r="U81" s="460"/>
      <c r="V81" s="460"/>
      <c r="W81" s="460"/>
      <c r="X81" s="460"/>
      <c r="Y81" s="460"/>
      <c r="Z81" s="460"/>
      <c r="AA81" s="460"/>
      <c r="AB81" s="460"/>
      <c r="AC81" s="460"/>
      <c r="AD81" s="460"/>
      <c r="AE81" s="460"/>
      <c r="AF81" s="460"/>
      <c r="AG81" s="460"/>
      <c r="AH81" s="460"/>
      <c r="AI81" s="460"/>
      <c r="AJ81" s="460"/>
      <c r="AK81" s="460"/>
      <c r="AL81" s="460"/>
      <c r="AM81" s="460"/>
      <c r="AN81" s="460"/>
      <c r="AO81" s="460"/>
      <c r="AP81" s="460"/>
      <c r="AQ81" s="460"/>
      <c r="AR81" s="460"/>
      <c r="AS81" s="460"/>
      <c r="AT81" s="460"/>
      <c r="AU81" s="460"/>
      <c r="AV81" s="460"/>
      <c r="AW81" s="460"/>
      <c r="AX81" s="460"/>
      <c r="AY81" s="460"/>
      <c r="AZ81" s="460"/>
      <c r="BA81" s="460"/>
      <c r="BB81" s="460"/>
      <c r="BC81" s="460"/>
    </row>
    <row r="82" spans="2:55" customFormat="1" x14ac:dyDescent="0.2">
      <c r="B82" s="460"/>
      <c r="C82" s="460"/>
      <c r="D82" s="460"/>
      <c r="E82" s="460"/>
      <c r="F82" s="460"/>
      <c r="G82" s="460"/>
      <c r="H82" s="460"/>
      <c r="I82" s="460"/>
      <c r="J82" s="460"/>
      <c r="K82" s="460"/>
      <c r="L82" s="460"/>
      <c r="M82" s="460"/>
      <c r="N82" s="460"/>
      <c r="O82" s="460"/>
      <c r="P82" s="460"/>
      <c r="Q82" s="460"/>
      <c r="R82" s="460"/>
      <c r="S82" s="460"/>
      <c r="T82" s="460"/>
      <c r="U82" s="460"/>
      <c r="V82" s="460"/>
      <c r="W82" s="460"/>
      <c r="X82" s="460"/>
      <c r="Y82" s="460"/>
      <c r="Z82" s="460"/>
      <c r="AA82" s="460"/>
      <c r="AB82" s="460"/>
      <c r="AC82" s="460"/>
      <c r="AD82" s="460"/>
      <c r="AE82" s="460"/>
      <c r="AF82" s="460"/>
      <c r="AG82" s="460"/>
      <c r="AH82" s="460"/>
      <c r="AI82" s="460"/>
      <c r="AJ82" s="460"/>
      <c r="AK82" s="460"/>
      <c r="AL82" s="460"/>
      <c r="AM82" s="460"/>
      <c r="AN82" s="460"/>
      <c r="AO82" s="460"/>
      <c r="AP82" s="460"/>
      <c r="AQ82" s="460"/>
      <c r="AR82" s="460"/>
      <c r="AS82" s="460"/>
      <c r="AT82" s="460"/>
      <c r="AU82" s="460"/>
      <c r="AV82" s="460"/>
      <c r="AW82" s="460"/>
      <c r="AX82" s="460"/>
      <c r="AY82" s="460"/>
      <c r="AZ82" s="460"/>
      <c r="BA82" s="460"/>
      <c r="BB82" s="460"/>
      <c r="BC82" s="460"/>
    </row>
    <row r="83" spans="2:55" customFormat="1" x14ac:dyDescent="0.2">
      <c r="B83" s="460"/>
      <c r="C83" s="460"/>
      <c r="D83" s="460"/>
      <c r="E83" s="460"/>
      <c r="F83" s="460"/>
      <c r="G83" s="460"/>
      <c r="H83" s="460"/>
      <c r="I83" s="460"/>
      <c r="J83" s="460"/>
      <c r="K83" s="460"/>
      <c r="L83" s="460"/>
      <c r="M83" s="460"/>
      <c r="N83" s="460"/>
      <c r="O83" s="460"/>
      <c r="P83" s="460"/>
      <c r="Q83" s="460"/>
      <c r="R83" s="460"/>
      <c r="S83" s="460"/>
      <c r="T83" s="460"/>
      <c r="U83" s="460"/>
      <c r="V83" s="460"/>
      <c r="W83" s="460"/>
      <c r="X83" s="460"/>
      <c r="Y83" s="460"/>
      <c r="Z83" s="460"/>
      <c r="AA83" s="460"/>
      <c r="AB83" s="460"/>
      <c r="AC83" s="460"/>
      <c r="AD83" s="460"/>
      <c r="AE83" s="460"/>
      <c r="AF83" s="460"/>
      <c r="AG83" s="460"/>
      <c r="AH83" s="460"/>
      <c r="AI83" s="460"/>
      <c r="AJ83" s="460"/>
      <c r="AK83" s="460"/>
      <c r="AL83" s="460"/>
      <c r="AM83" s="460"/>
      <c r="AN83" s="460"/>
      <c r="AO83" s="460"/>
      <c r="AP83" s="460"/>
      <c r="AQ83" s="460"/>
      <c r="AR83" s="460"/>
      <c r="AS83" s="460"/>
      <c r="AT83" s="460"/>
      <c r="AU83" s="460"/>
      <c r="AV83" s="460"/>
      <c r="AW83" s="460"/>
      <c r="AX83" s="460"/>
      <c r="AY83" s="460"/>
      <c r="AZ83" s="460"/>
      <c r="BA83" s="460"/>
      <c r="BB83" s="460"/>
      <c r="BC83" s="460"/>
    </row>
    <row r="84" spans="2:55" customFormat="1" x14ac:dyDescent="0.2">
      <c r="B84" s="460"/>
      <c r="C84" s="460"/>
      <c r="D84" s="460"/>
      <c r="E84" s="460"/>
      <c r="F84" s="460"/>
      <c r="G84" s="460"/>
      <c r="H84" s="460"/>
      <c r="I84" s="460"/>
      <c r="J84" s="460"/>
      <c r="K84" s="460"/>
      <c r="L84" s="460"/>
      <c r="M84" s="460"/>
      <c r="N84" s="460"/>
      <c r="O84" s="460"/>
      <c r="P84" s="460"/>
      <c r="Q84" s="460"/>
      <c r="R84" s="460"/>
      <c r="S84" s="460"/>
      <c r="T84" s="460"/>
      <c r="U84" s="460"/>
      <c r="V84" s="460"/>
      <c r="W84" s="460"/>
      <c r="X84" s="460"/>
      <c r="Y84" s="460"/>
      <c r="Z84" s="460"/>
      <c r="AA84" s="460"/>
      <c r="AB84" s="460"/>
      <c r="AC84" s="460"/>
      <c r="AD84" s="460"/>
      <c r="AE84" s="460"/>
      <c r="AF84" s="460"/>
      <c r="AG84" s="460"/>
      <c r="AH84" s="460"/>
      <c r="AI84" s="460"/>
      <c r="AJ84" s="460"/>
      <c r="AK84" s="460"/>
      <c r="AL84" s="460"/>
      <c r="AM84" s="460"/>
      <c r="AN84" s="460"/>
      <c r="AO84" s="460"/>
      <c r="AP84" s="460"/>
      <c r="AQ84" s="460"/>
      <c r="AR84" s="460"/>
      <c r="AS84" s="460"/>
      <c r="AT84" s="460"/>
      <c r="AU84" s="460"/>
      <c r="AV84" s="460"/>
      <c r="AW84" s="460"/>
      <c r="AX84" s="460"/>
      <c r="AY84" s="460"/>
      <c r="AZ84" s="460"/>
      <c r="BA84" s="460"/>
      <c r="BB84" s="460"/>
      <c r="BC84" s="460"/>
    </row>
    <row r="85" spans="2:55" customFormat="1" x14ac:dyDescent="0.2">
      <c r="B85" s="460"/>
      <c r="C85" s="460"/>
      <c r="D85" s="460"/>
      <c r="E85" s="460"/>
      <c r="F85" s="460"/>
      <c r="G85" s="460"/>
      <c r="H85" s="460"/>
      <c r="I85" s="460"/>
      <c r="J85" s="460"/>
      <c r="K85" s="460"/>
      <c r="L85" s="460"/>
      <c r="M85" s="460"/>
      <c r="N85" s="460"/>
      <c r="O85" s="460"/>
      <c r="P85" s="460"/>
      <c r="Q85" s="460"/>
      <c r="R85" s="460"/>
      <c r="S85" s="460"/>
      <c r="T85" s="460"/>
      <c r="U85" s="460"/>
      <c r="V85" s="460"/>
      <c r="W85" s="460"/>
      <c r="X85" s="460"/>
      <c r="Y85" s="460"/>
      <c r="Z85" s="460"/>
      <c r="AA85" s="460"/>
      <c r="AB85" s="460"/>
      <c r="AC85" s="460"/>
      <c r="AD85" s="460"/>
      <c r="AE85" s="460"/>
      <c r="AF85" s="460"/>
      <c r="AG85" s="460"/>
      <c r="AH85" s="460"/>
      <c r="AI85" s="460"/>
      <c r="AJ85" s="460"/>
      <c r="AK85" s="460"/>
      <c r="AL85" s="460"/>
      <c r="AM85" s="460"/>
      <c r="AN85" s="460"/>
      <c r="AO85" s="460"/>
      <c r="AP85" s="460"/>
      <c r="AQ85" s="460"/>
      <c r="AR85" s="460"/>
      <c r="AS85" s="460"/>
      <c r="AT85" s="460"/>
      <c r="AU85" s="460"/>
      <c r="AV85" s="460"/>
      <c r="AW85" s="460"/>
      <c r="AX85" s="460"/>
      <c r="AY85" s="460"/>
      <c r="AZ85" s="460"/>
      <c r="BA85" s="460"/>
      <c r="BB85" s="460"/>
      <c r="BC85" s="460"/>
    </row>
    <row r="86" spans="2:55" customFormat="1" x14ac:dyDescent="0.2">
      <c r="B86" s="460"/>
      <c r="C86" s="460"/>
      <c r="D86" s="460"/>
      <c r="E86" s="460"/>
      <c r="F86" s="460"/>
      <c r="G86" s="460"/>
      <c r="H86" s="460"/>
      <c r="I86" s="460"/>
      <c r="J86" s="460"/>
      <c r="K86" s="460"/>
      <c r="L86" s="460"/>
      <c r="M86" s="460"/>
      <c r="N86" s="460"/>
      <c r="O86" s="460"/>
      <c r="P86" s="460"/>
      <c r="Q86" s="460"/>
      <c r="R86" s="460"/>
      <c r="S86" s="460"/>
      <c r="T86" s="460"/>
      <c r="U86" s="460"/>
      <c r="V86" s="460"/>
      <c r="W86" s="460"/>
      <c r="X86" s="460"/>
      <c r="Y86" s="460"/>
      <c r="Z86" s="460"/>
      <c r="AA86" s="460"/>
      <c r="AB86" s="460"/>
      <c r="AC86" s="460"/>
      <c r="AD86" s="460"/>
      <c r="AE86" s="460"/>
      <c r="AF86" s="460"/>
      <c r="AG86" s="460"/>
      <c r="AH86" s="460"/>
      <c r="AI86" s="460"/>
      <c r="AJ86" s="460"/>
      <c r="AK86" s="460"/>
      <c r="AL86" s="460"/>
      <c r="AM86" s="460"/>
      <c r="AN86" s="460"/>
      <c r="AO86" s="460"/>
      <c r="AP86" s="460"/>
      <c r="AQ86" s="460"/>
      <c r="AR86" s="460"/>
      <c r="AS86" s="460"/>
      <c r="AT86" s="460"/>
      <c r="AU86" s="460"/>
      <c r="AV86" s="460"/>
      <c r="AW86" s="460"/>
      <c r="AX86" s="460"/>
      <c r="AY86" s="460"/>
      <c r="AZ86" s="460"/>
      <c r="BA86" s="460"/>
      <c r="BB86" s="460"/>
      <c r="BC86" s="460"/>
    </row>
    <row r="87" spans="2:55" customFormat="1" x14ac:dyDescent="0.2">
      <c r="B87" s="460"/>
      <c r="C87" s="460"/>
      <c r="D87" s="460"/>
      <c r="E87" s="460"/>
      <c r="F87" s="460"/>
      <c r="G87" s="460"/>
      <c r="H87" s="460"/>
      <c r="I87" s="460"/>
      <c r="J87" s="460"/>
      <c r="K87" s="460"/>
      <c r="L87" s="460"/>
      <c r="M87" s="460"/>
      <c r="N87" s="460"/>
      <c r="O87" s="460"/>
      <c r="P87" s="460"/>
      <c r="Q87" s="460"/>
      <c r="R87" s="460"/>
      <c r="S87" s="460"/>
      <c r="T87" s="460"/>
      <c r="U87" s="460"/>
      <c r="V87" s="460"/>
      <c r="W87" s="460"/>
      <c r="X87" s="460"/>
      <c r="Y87" s="460"/>
      <c r="Z87" s="460"/>
      <c r="AA87" s="460"/>
      <c r="AB87" s="460"/>
      <c r="AC87" s="460"/>
      <c r="AD87" s="460"/>
      <c r="AE87" s="460"/>
      <c r="AF87" s="460"/>
      <c r="AG87" s="460"/>
      <c r="AH87" s="460"/>
      <c r="AI87" s="460"/>
      <c r="AJ87" s="460"/>
      <c r="AK87" s="460"/>
      <c r="AL87" s="460"/>
      <c r="AM87" s="460"/>
      <c r="AN87" s="460"/>
      <c r="AO87" s="460"/>
      <c r="AP87" s="460"/>
      <c r="AQ87" s="460"/>
      <c r="AR87" s="460"/>
      <c r="AS87" s="460"/>
      <c r="AT87" s="460"/>
      <c r="AU87" s="460"/>
      <c r="AV87" s="460"/>
      <c r="AW87" s="460"/>
      <c r="AX87" s="460"/>
      <c r="AY87" s="460"/>
      <c r="AZ87" s="460"/>
      <c r="BA87" s="460"/>
      <c r="BB87" s="460"/>
      <c r="BC87" s="460"/>
    </row>
    <row r="88" spans="2:55" customFormat="1" x14ac:dyDescent="0.2">
      <c r="B88" s="460"/>
      <c r="C88" s="460"/>
      <c r="D88" s="460"/>
      <c r="E88" s="460"/>
      <c r="F88" s="460"/>
      <c r="G88" s="460"/>
      <c r="H88" s="460"/>
      <c r="I88" s="460"/>
      <c r="J88" s="460"/>
      <c r="K88" s="460"/>
      <c r="L88" s="460"/>
      <c r="M88" s="460"/>
      <c r="N88" s="460"/>
      <c r="O88" s="460"/>
      <c r="P88" s="460"/>
      <c r="Q88" s="460"/>
      <c r="R88" s="460"/>
      <c r="S88" s="460"/>
      <c r="T88" s="460"/>
      <c r="U88" s="460"/>
      <c r="V88" s="460"/>
      <c r="W88" s="460"/>
      <c r="X88" s="460"/>
      <c r="Y88" s="460"/>
      <c r="Z88" s="460"/>
      <c r="AA88" s="460"/>
      <c r="AB88" s="460"/>
      <c r="AC88" s="460"/>
      <c r="AD88" s="460"/>
      <c r="AE88" s="460"/>
      <c r="AF88" s="460"/>
      <c r="AG88" s="460"/>
      <c r="AH88" s="460"/>
      <c r="AI88" s="460"/>
      <c r="AJ88" s="460"/>
      <c r="AK88" s="460"/>
      <c r="AL88" s="460"/>
      <c r="AM88" s="460"/>
      <c r="AN88" s="460"/>
      <c r="AO88" s="460"/>
      <c r="AP88" s="460"/>
      <c r="AQ88" s="460"/>
      <c r="AR88" s="460"/>
      <c r="AS88" s="460"/>
      <c r="AT88" s="460"/>
      <c r="AU88" s="460"/>
      <c r="AV88" s="460"/>
      <c r="AW88" s="460"/>
      <c r="AX88" s="460"/>
      <c r="AY88" s="460"/>
      <c r="AZ88" s="460"/>
      <c r="BA88" s="460"/>
      <c r="BB88" s="460"/>
      <c r="BC88" s="460"/>
    </row>
    <row r="89" spans="2:55" customFormat="1" x14ac:dyDescent="0.2">
      <c r="B89" s="460"/>
      <c r="C89" s="460"/>
      <c r="D89" s="460"/>
      <c r="E89" s="460"/>
      <c r="F89" s="460"/>
      <c r="G89" s="460"/>
      <c r="H89" s="460"/>
      <c r="I89" s="460"/>
      <c r="J89" s="460"/>
      <c r="K89" s="460"/>
      <c r="L89" s="460"/>
      <c r="M89" s="460"/>
      <c r="N89" s="460"/>
      <c r="O89" s="460"/>
      <c r="P89" s="460"/>
      <c r="Q89" s="460"/>
      <c r="R89" s="460"/>
      <c r="S89" s="460"/>
      <c r="T89" s="460"/>
      <c r="U89" s="460"/>
      <c r="V89" s="460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460"/>
      <c r="AH89" s="460"/>
      <c r="AI89" s="460"/>
      <c r="AJ89" s="460"/>
      <c r="AK89" s="460"/>
      <c r="AL89" s="460"/>
      <c r="AM89" s="460"/>
      <c r="AN89" s="460"/>
      <c r="AO89" s="460"/>
      <c r="AP89" s="460"/>
      <c r="AQ89" s="460"/>
      <c r="AR89" s="460"/>
      <c r="AS89" s="460"/>
      <c r="AT89" s="460"/>
      <c r="AU89" s="460"/>
      <c r="AV89" s="460"/>
      <c r="AW89" s="460"/>
      <c r="AX89" s="460"/>
      <c r="AY89" s="460"/>
      <c r="AZ89" s="460"/>
      <c r="BA89" s="460"/>
      <c r="BB89" s="460"/>
      <c r="BC89" s="460"/>
    </row>
    <row r="90" spans="2:55" customFormat="1" x14ac:dyDescent="0.2">
      <c r="B90" s="460"/>
      <c r="C90" s="460"/>
      <c r="D90" s="460"/>
      <c r="E90" s="460"/>
      <c r="F90" s="460"/>
      <c r="G90" s="460"/>
      <c r="H90" s="460"/>
      <c r="I90" s="460"/>
      <c r="J90" s="460"/>
      <c r="K90" s="460"/>
      <c r="L90" s="460"/>
      <c r="M90" s="460"/>
      <c r="N90" s="460"/>
      <c r="O90" s="460"/>
      <c r="P90" s="460"/>
      <c r="Q90" s="460"/>
      <c r="R90" s="460"/>
      <c r="S90" s="460"/>
      <c r="T90" s="460"/>
      <c r="U90" s="460"/>
      <c r="V90" s="460"/>
      <c r="W90" s="460"/>
      <c r="X90" s="460"/>
      <c r="Y90" s="460"/>
      <c r="Z90" s="460"/>
      <c r="AA90" s="460"/>
      <c r="AB90" s="460"/>
      <c r="AC90" s="460"/>
      <c r="AD90" s="460"/>
      <c r="AE90" s="460"/>
      <c r="AF90" s="460"/>
      <c r="AG90" s="460"/>
      <c r="AH90" s="460"/>
      <c r="AI90" s="460"/>
      <c r="AJ90" s="460"/>
      <c r="AK90" s="460"/>
      <c r="AL90" s="460"/>
      <c r="AM90" s="460"/>
      <c r="AN90" s="460"/>
      <c r="AO90" s="460"/>
      <c r="AP90" s="460"/>
      <c r="AQ90" s="460"/>
      <c r="AR90" s="460"/>
      <c r="AS90" s="460"/>
      <c r="AT90" s="460"/>
      <c r="AU90" s="460"/>
      <c r="AV90" s="460"/>
      <c r="AW90" s="460"/>
      <c r="AX90" s="460"/>
      <c r="AY90" s="460"/>
      <c r="AZ90" s="460"/>
      <c r="BA90" s="460"/>
      <c r="BB90" s="460"/>
      <c r="BC90" s="460"/>
    </row>
    <row r="91" spans="2:55" customFormat="1" x14ac:dyDescent="0.2">
      <c r="B91" s="460"/>
      <c r="C91" s="460"/>
      <c r="D91" s="460"/>
      <c r="E91" s="460"/>
      <c r="F91" s="460"/>
      <c r="G91" s="460"/>
      <c r="H91" s="460"/>
      <c r="I91" s="460"/>
      <c r="J91" s="460"/>
      <c r="K91" s="460"/>
      <c r="L91" s="460"/>
      <c r="M91" s="460"/>
      <c r="N91" s="460"/>
      <c r="O91" s="460"/>
      <c r="P91" s="460"/>
      <c r="Q91" s="460"/>
      <c r="R91" s="460"/>
      <c r="S91" s="460"/>
      <c r="T91" s="460"/>
      <c r="U91" s="460"/>
      <c r="V91" s="460"/>
      <c r="W91" s="460"/>
      <c r="X91" s="460"/>
      <c r="Y91" s="460"/>
      <c r="Z91" s="460"/>
      <c r="AA91" s="460"/>
      <c r="AB91" s="460"/>
      <c r="AC91" s="460"/>
      <c r="AD91" s="460"/>
      <c r="AE91" s="460"/>
      <c r="AF91" s="460"/>
      <c r="AG91" s="460"/>
      <c r="AH91" s="460"/>
      <c r="AI91" s="460"/>
      <c r="AJ91" s="460"/>
      <c r="AK91" s="460"/>
      <c r="AL91" s="460"/>
      <c r="AM91" s="460"/>
      <c r="AN91" s="460"/>
      <c r="AO91" s="460"/>
      <c r="AP91" s="460"/>
      <c r="AQ91" s="460"/>
      <c r="AR91" s="460"/>
      <c r="AS91" s="460"/>
      <c r="AT91" s="460"/>
      <c r="AU91" s="460"/>
      <c r="AV91" s="460"/>
      <c r="AW91" s="460"/>
      <c r="AX91" s="460"/>
      <c r="AY91" s="460"/>
      <c r="AZ91" s="460"/>
      <c r="BA91" s="460"/>
      <c r="BB91" s="460"/>
      <c r="BC91" s="460"/>
    </row>
    <row r="92" spans="2:55" customFormat="1" x14ac:dyDescent="0.2">
      <c r="B92" s="460"/>
      <c r="C92" s="460"/>
      <c r="D92" s="460"/>
      <c r="E92" s="460"/>
      <c r="F92" s="460"/>
      <c r="G92" s="460"/>
      <c r="H92" s="460"/>
      <c r="I92" s="460"/>
      <c r="J92" s="460"/>
      <c r="K92" s="460"/>
      <c r="L92" s="460"/>
      <c r="M92" s="460"/>
      <c r="N92" s="460"/>
      <c r="O92" s="460"/>
      <c r="P92" s="460"/>
      <c r="Q92" s="460"/>
      <c r="R92" s="460"/>
      <c r="S92" s="460"/>
      <c r="T92" s="460"/>
      <c r="U92" s="460"/>
      <c r="V92" s="460"/>
      <c r="W92" s="460"/>
      <c r="X92" s="460"/>
      <c r="Y92" s="460"/>
      <c r="Z92" s="460"/>
      <c r="AA92" s="460"/>
      <c r="AB92" s="460"/>
      <c r="AC92" s="460"/>
      <c r="AD92" s="460"/>
      <c r="AE92" s="460"/>
      <c r="AF92" s="460"/>
      <c r="AG92" s="460"/>
      <c r="AH92" s="460"/>
      <c r="AI92" s="460"/>
      <c r="AJ92" s="460"/>
      <c r="AK92" s="460"/>
      <c r="AL92" s="460"/>
      <c r="AM92" s="460"/>
      <c r="AN92" s="460"/>
      <c r="AO92" s="460"/>
      <c r="AP92" s="460"/>
      <c r="AQ92" s="460"/>
      <c r="AR92" s="460"/>
      <c r="AS92" s="460"/>
      <c r="AT92" s="460"/>
      <c r="AU92" s="460"/>
      <c r="AV92" s="460"/>
      <c r="AW92" s="460"/>
      <c r="AX92" s="460"/>
      <c r="AY92" s="460"/>
      <c r="AZ92" s="460"/>
      <c r="BA92" s="460"/>
      <c r="BB92" s="460"/>
      <c r="BC92" s="460"/>
    </row>
    <row r="93" spans="2:55" customFormat="1" x14ac:dyDescent="0.2">
      <c r="B93" s="460"/>
      <c r="C93" s="460"/>
      <c r="D93" s="460"/>
      <c r="E93" s="460"/>
      <c r="F93" s="460"/>
      <c r="G93" s="460"/>
      <c r="H93" s="460"/>
      <c r="I93" s="460"/>
      <c r="J93" s="460"/>
      <c r="K93" s="460"/>
      <c r="L93" s="460"/>
      <c r="M93" s="460"/>
      <c r="N93" s="460"/>
      <c r="O93" s="460"/>
      <c r="P93" s="460"/>
      <c r="Q93" s="460"/>
      <c r="R93" s="460"/>
      <c r="S93" s="460"/>
      <c r="T93" s="460"/>
      <c r="U93" s="460"/>
      <c r="V93" s="460"/>
      <c r="W93" s="460"/>
      <c r="X93" s="460"/>
      <c r="Y93" s="460"/>
      <c r="Z93" s="460"/>
      <c r="AA93" s="460"/>
      <c r="AB93" s="460"/>
      <c r="AC93" s="460"/>
      <c r="AD93" s="460"/>
      <c r="AE93" s="460"/>
      <c r="AF93" s="460"/>
      <c r="AG93" s="460"/>
      <c r="AH93" s="460"/>
      <c r="AI93" s="460"/>
      <c r="AJ93" s="460"/>
      <c r="AK93" s="460"/>
      <c r="AL93" s="460"/>
      <c r="AM93" s="460"/>
      <c r="AN93" s="460"/>
      <c r="AO93" s="460"/>
      <c r="AP93" s="460"/>
      <c r="AQ93" s="460"/>
      <c r="AR93" s="460"/>
      <c r="AS93" s="460"/>
      <c r="AT93" s="460"/>
      <c r="AU93" s="460"/>
      <c r="AV93" s="460"/>
      <c r="AW93" s="460"/>
      <c r="AX93" s="460"/>
      <c r="AY93" s="460"/>
      <c r="AZ93" s="460"/>
      <c r="BA93" s="460"/>
      <c r="BB93" s="460"/>
      <c r="BC93" s="460"/>
    </row>
    <row r="94" spans="2:55" customFormat="1" x14ac:dyDescent="0.2">
      <c r="B94" s="460"/>
      <c r="C94" s="460"/>
      <c r="D94" s="460"/>
      <c r="E94" s="460"/>
      <c r="F94" s="460"/>
      <c r="G94" s="460"/>
      <c r="H94" s="460"/>
      <c r="I94" s="460"/>
      <c r="J94" s="460"/>
      <c r="K94" s="460"/>
      <c r="L94" s="460"/>
      <c r="M94" s="460"/>
      <c r="N94" s="460"/>
      <c r="O94" s="460"/>
      <c r="P94" s="460"/>
      <c r="Q94" s="460"/>
      <c r="R94" s="460"/>
      <c r="S94" s="460"/>
      <c r="T94" s="460"/>
      <c r="U94" s="460"/>
      <c r="V94" s="460"/>
      <c r="W94" s="460"/>
      <c r="X94" s="460"/>
      <c r="Y94" s="460"/>
      <c r="Z94" s="460"/>
      <c r="AA94" s="460"/>
      <c r="AB94" s="460"/>
      <c r="AC94" s="460"/>
      <c r="AD94" s="460"/>
      <c r="AE94" s="460"/>
      <c r="AF94" s="460"/>
      <c r="AG94" s="460"/>
      <c r="AH94" s="460"/>
      <c r="AI94" s="460"/>
      <c r="AJ94" s="460"/>
      <c r="AK94" s="460"/>
      <c r="AL94" s="460"/>
      <c r="AM94" s="460"/>
      <c r="AN94" s="460"/>
      <c r="AO94" s="460"/>
      <c r="AP94" s="460"/>
      <c r="AQ94" s="460"/>
      <c r="AR94" s="460"/>
      <c r="AS94" s="460"/>
      <c r="AT94" s="460"/>
      <c r="AU94" s="460"/>
      <c r="AV94" s="460"/>
      <c r="AW94" s="460"/>
      <c r="AX94" s="460"/>
      <c r="AY94" s="460"/>
      <c r="AZ94" s="460"/>
      <c r="BA94" s="460"/>
      <c r="BB94" s="460"/>
      <c r="BC94" s="460"/>
    </row>
    <row r="95" spans="2:55" customFormat="1" x14ac:dyDescent="0.2">
      <c r="B95" s="460"/>
      <c r="C95" s="460"/>
      <c r="D95" s="460"/>
      <c r="E95" s="460"/>
      <c r="F95" s="460"/>
      <c r="G95" s="460"/>
      <c r="H95" s="460"/>
      <c r="I95" s="460"/>
      <c r="J95" s="460"/>
      <c r="K95" s="460"/>
      <c r="L95" s="460"/>
      <c r="M95" s="460"/>
      <c r="N95" s="460"/>
      <c r="O95" s="460"/>
      <c r="P95" s="460"/>
      <c r="Q95" s="460"/>
      <c r="R95" s="460"/>
      <c r="S95" s="460"/>
      <c r="T95" s="460"/>
      <c r="U95" s="460"/>
      <c r="V95" s="460"/>
      <c r="W95" s="460"/>
      <c r="X95" s="460"/>
      <c r="Y95" s="460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  <c r="AJ95" s="460"/>
      <c r="AK95" s="460"/>
      <c r="AL95" s="460"/>
      <c r="AM95" s="460"/>
      <c r="AN95" s="460"/>
      <c r="AO95" s="460"/>
      <c r="AP95" s="460"/>
      <c r="AQ95" s="460"/>
      <c r="AR95" s="460"/>
      <c r="AS95" s="460"/>
      <c r="AT95" s="460"/>
      <c r="AU95" s="460"/>
      <c r="AV95" s="460"/>
      <c r="AW95" s="460"/>
      <c r="AX95" s="460"/>
      <c r="AY95" s="460"/>
      <c r="AZ95" s="460"/>
      <c r="BA95" s="460"/>
      <c r="BB95" s="460"/>
      <c r="BC95" s="460"/>
    </row>
    <row r="96" spans="2:55" customFormat="1" x14ac:dyDescent="0.2">
      <c r="B96" s="460"/>
      <c r="C96" s="460"/>
      <c r="D96" s="460"/>
      <c r="E96" s="460"/>
      <c r="F96" s="460"/>
      <c r="G96" s="460"/>
      <c r="H96" s="460"/>
      <c r="I96" s="460"/>
      <c r="J96" s="460"/>
      <c r="K96" s="460"/>
      <c r="L96" s="460"/>
      <c r="M96" s="460"/>
      <c r="N96" s="460"/>
      <c r="O96" s="460"/>
      <c r="P96" s="460"/>
      <c r="Q96" s="460"/>
      <c r="R96" s="460"/>
      <c r="S96" s="460"/>
      <c r="T96" s="460"/>
      <c r="U96" s="460"/>
      <c r="V96" s="460"/>
      <c r="W96" s="460"/>
      <c r="X96" s="460"/>
      <c r="Y96" s="460"/>
      <c r="Z96" s="460"/>
      <c r="AA96" s="460"/>
      <c r="AB96" s="460"/>
      <c r="AC96" s="460"/>
      <c r="AD96" s="460"/>
      <c r="AE96" s="460"/>
      <c r="AF96" s="460"/>
      <c r="AG96" s="460"/>
      <c r="AH96" s="460"/>
      <c r="AI96" s="460"/>
      <c r="AJ96" s="460"/>
      <c r="AK96" s="460"/>
      <c r="AL96" s="460"/>
      <c r="AM96" s="460"/>
      <c r="AN96" s="460"/>
      <c r="AO96" s="460"/>
      <c r="AP96" s="460"/>
      <c r="AQ96" s="460"/>
      <c r="AR96" s="460"/>
      <c r="AS96" s="460"/>
      <c r="AT96" s="460"/>
      <c r="AU96" s="460"/>
      <c r="AV96" s="460"/>
      <c r="AW96" s="460"/>
      <c r="AX96" s="460"/>
      <c r="AY96" s="460"/>
      <c r="AZ96" s="460"/>
      <c r="BA96" s="460"/>
      <c r="BB96" s="460"/>
      <c r="BC96" s="460"/>
    </row>
    <row r="97" spans="2:55" customFormat="1" x14ac:dyDescent="0.2">
      <c r="B97" s="460"/>
      <c r="C97" s="460"/>
      <c r="D97" s="460"/>
      <c r="E97" s="460"/>
      <c r="F97" s="460"/>
      <c r="G97" s="460"/>
      <c r="H97" s="460"/>
      <c r="I97" s="460"/>
      <c r="J97" s="460"/>
      <c r="K97" s="460"/>
      <c r="L97" s="460"/>
      <c r="M97" s="460"/>
      <c r="N97" s="460"/>
      <c r="O97" s="460"/>
      <c r="P97" s="460"/>
      <c r="Q97" s="460"/>
      <c r="R97" s="460"/>
      <c r="S97" s="460"/>
      <c r="T97" s="460"/>
      <c r="U97" s="460"/>
      <c r="V97" s="460"/>
      <c r="W97" s="460"/>
      <c r="X97" s="460"/>
      <c r="Y97" s="460"/>
      <c r="Z97" s="460"/>
      <c r="AA97" s="460"/>
      <c r="AB97" s="460"/>
      <c r="AC97" s="460"/>
      <c r="AD97" s="460"/>
      <c r="AE97" s="460"/>
      <c r="AF97" s="460"/>
      <c r="AG97" s="460"/>
      <c r="AH97" s="460"/>
      <c r="AI97" s="460"/>
      <c r="AJ97" s="460"/>
      <c r="AK97" s="460"/>
      <c r="AL97" s="460"/>
      <c r="AM97" s="460"/>
      <c r="AN97" s="460"/>
      <c r="AO97" s="460"/>
      <c r="AP97" s="460"/>
      <c r="AQ97" s="460"/>
      <c r="AR97" s="460"/>
      <c r="AS97" s="460"/>
      <c r="AT97" s="460"/>
      <c r="AU97" s="460"/>
      <c r="AV97" s="460"/>
      <c r="AW97" s="460"/>
      <c r="AX97" s="460"/>
      <c r="AY97" s="460"/>
      <c r="AZ97" s="460"/>
      <c r="BA97" s="460"/>
      <c r="BB97" s="460"/>
      <c r="BC97" s="460"/>
    </row>
    <row r="98" spans="2:55" customFormat="1" x14ac:dyDescent="0.2">
      <c r="B98" s="460"/>
      <c r="C98" s="460"/>
      <c r="D98" s="460"/>
      <c r="E98" s="460"/>
      <c r="F98" s="460"/>
      <c r="G98" s="460"/>
      <c r="H98" s="460"/>
      <c r="I98" s="460"/>
      <c r="J98" s="460"/>
      <c r="K98" s="460"/>
      <c r="L98" s="460"/>
      <c r="M98" s="460"/>
      <c r="N98" s="460"/>
      <c r="O98" s="460"/>
      <c r="P98" s="460"/>
      <c r="Q98" s="460"/>
      <c r="R98" s="460"/>
      <c r="S98" s="460"/>
      <c r="T98" s="460"/>
      <c r="U98" s="460"/>
      <c r="V98" s="460"/>
      <c r="W98" s="460"/>
      <c r="X98" s="460"/>
      <c r="Y98" s="460"/>
      <c r="Z98" s="460"/>
      <c r="AA98" s="460"/>
      <c r="AB98" s="460"/>
      <c r="AC98" s="460"/>
      <c r="AD98" s="460"/>
      <c r="AE98" s="460"/>
      <c r="AF98" s="460"/>
      <c r="AG98" s="460"/>
      <c r="AH98" s="460"/>
      <c r="AI98" s="460"/>
      <c r="AJ98" s="460"/>
      <c r="AK98" s="460"/>
      <c r="AL98" s="460"/>
      <c r="AM98" s="460"/>
      <c r="AN98" s="460"/>
      <c r="AO98" s="460"/>
      <c r="AP98" s="460"/>
      <c r="AQ98" s="460"/>
      <c r="AR98" s="460"/>
      <c r="AS98" s="460"/>
      <c r="AT98" s="460"/>
      <c r="AU98" s="460"/>
      <c r="AV98" s="460"/>
      <c r="AW98" s="460"/>
      <c r="AX98" s="460"/>
      <c r="AY98" s="460"/>
      <c r="AZ98" s="460"/>
      <c r="BA98" s="460"/>
      <c r="BB98" s="460"/>
      <c r="BC98" s="460"/>
    </row>
    <row r="99" spans="2:55" customFormat="1" x14ac:dyDescent="0.2">
      <c r="B99" s="460"/>
      <c r="C99" s="460"/>
      <c r="D99" s="460"/>
      <c r="E99" s="460"/>
      <c r="F99" s="460"/>
      <c r="G99" s="460"/>
      <c r="H99" s="460"/>
      <c r="I99" s="460"/>
      <c r="J99" s="460"/>
      <c r="K99" s="460"/>
      <c r="L99" s="460"/>
      <c r="M99" s="460"/>
      <c r="N99" s="460"/>
      <c r="O99" s="460"/>
      <c r="P99" s="460"/>
      <c r="Q99" s="460"/>
      <c r="R99" s="460"/>
      <c r="S99" s="460"/>
      <c r="T99" s="460"/>
      <c r="U99" s="460"/>
      <c r="V99" s="460"/>
      <c r="W99" s="460"/>
      <c r="X99" s="460"/>
      <c r="Y99" s="460"/>
      <c r="Z99" s="460"/>
      <c r="AA99" s="460"/>
      <c r="AB99" s="460"/>
      <c r="AC99" s="460"/>
      <c r="AD99" s="460"/>
      <c r="AE99" s="460"/>
      <c r="AF99" s="460"/>
      <c r="AG99" s="460"/>
      <c r="AH99" s="460"/>
      <c r="AI99" s="460"/>
      <c r="AJ99" s="460"/>
      <c r="AK99" s="460"/>
      <c r="AL99" s="460"/>
      <c r="AM99" s="460"/>
      <c r="AN99" s="460"/>
      <c r="AO99" s="460"/>
      <c r="AP99" s="460"/>
      <c r="AQ99" s="460"/>
      <c r="AR99" s="460"/>
      <c r="AS99" s="460"/>
      <c r="AT99" s="460"/>
      <c r="AU99" s="460"/>
      <c r="AV99" s="460"/>
      <c r="AW99" s="460"/>
      <c r="AX99" s="460"/>
      <c r="AY99" s="460"/>
      <c r="AZ99" s="460"/>
      <c r="BA99" s="460"/>
      <c r="BB99" s="460"/>
      <c r="BC99" s="460"/>
    </row>
    <row r="100" spans="2:55" customFormat="1" x14ac:dyDescent="0.2">
      <c r="B100" s="460"/>
      <c r="C100" s="460"/>
      <c r="D100" s="460"/>
      <c r="E100" s="460"/>
      <c r="F100" s="460"/>
      <c r="G100" s="460"/>
      <c r="H100" s="460"/>
      <c r="I100" s="460"/>
      <c r="J100" s="460"/>
      <c r="K100" s="460"/>
      <c r="L100" s="460"/>
      <c r="M100" s="460"/>
      <c r="N100" s="460"/>
      <c r="O100" s="460"/>
      <c r="P100" s="460"/>
      <c r="Q100" s="460"/>
      <c r="R100" s="460"/>
      <c r="S100" s="460"/>
      <c r="T100" s="460"/>
      <c r="U100" s="460"/>
      <c r="V100" s="460"/>
      <c r="W100" s="460"/>
      <c r="X100" s="460"/>
      <c r="Y100" s="460"/>
      <c r="Z100" s="460"/>
      <c r="AA100" s="460"/>
      <c r="AB100" s="460"/>
      <c r="AC100" s="460"/>
      <c r="AD100" s="460"/>
      <c r="AE100" s="460"/>
      <c r="AF100" s="460"/>
      <c r="AG100" s="460"/>
      <c r="AH100" s="460"/>
      <c r="AI100" s="460"/>
      <c r="AJ100" s="460"/>
      <c r="AK100" s="460"/>
      <c r="AL100" s="460"/>
      <c r="AM100" s="460"/>
      <c r="AN100" s="460"/>
      <c r="AO100" s="460"/>
      <c r="AP100" s="460"/>
      <c r="AQ100" s="460"/>
      <c r="AR100" s="460"/>
      <c r="AS100" s="460"/>
      <c r="AT100" s="460"/>
      <c r="AU100" s="460"/>
      <c r="AV100" s="460"/>
      <c r="AW100" s="460"/>
      <c r="AX100" s="460"/>
      <c r="AY100" s="460"/>
      <c r="AZ100" s="460"/>
      <c r="BA100" s="460"/>
      <c r="BB100" s="460"/>
      <c r="BC100" s="460"/>
    </row>
    <row r="101" spans="2:55" x14ac:dyDescent="0.2">
      <c r="B101" s="460"/>
      <c r="C101" s="460"/>
      <c r="D101" s="460"/>
      <c r="E101" s="460"/>
      <c r="F101" s="460"/>
      <c r="G101" s="460"/>
      <c r="H101" s="460"/>
      <c r="I101" s="460"/>
      <c r="J101" s="460"/>
      <c r="K101" s="460"/>
      <c r="L101" s="460"/>
      <c r="M101" s="460"/>
      <c r="N101" s="460"/>
      <c r="O101" s="460"/>
      <c r="P101" s="460"/>
      <c r="Q101" s="460"/>
      <c r="R101" s="460"/>
      <c r="S101" s="460"/>
      <c r="T101" s="460"/>
      <c r="U101" s="460"/>
      <c r="V101" s="460"/>
      <c r="W101" s="460"/>
      <c r="X101" s="460"/>
      <c r="Y101" s="460"/>
      <c r="Z101" s="460"/>
      <c r="AA101" s="460"/>
      <c r="AB101" s="460"/>
      <c r="AC101" s="460"/>
      <c r="AD101" s="460"/>
      <c r="AE101" s="460"/>
      <c r="AF101" s="460"/>
      <c r="AG101" s="460"/>
      <c r="AH101" s="460"/>
      <c r="AI101" s="460"/>
      <c r="AJ101" s="460"/>
      <c r="AK101" s="460"/>
      <c r="AL101" s="460"/>
      <c r="AM101" s="460"/>
      <c r="AN101" s="460"/>
      <c r="AO101" s="460"/>
      <c r="AP101" s="460"/>
      <c r="AQ101" s="460"/>
      <c r="AR101" s="460"/>
      <c r="AS101" s="460"/>
      <c r="AT101" s="460"/>
      <c r="AU101" s="460"/>
      <c r="AV101" s="460"/>
      <c r="AW101" s="460"/>
      <c r="AX101" s="460"/>
      <c r="AY101" s="460"/>
      <c r="AZ101" s="460"/>
      <c r="BA101" s="460"/>
      <c r="BB101" s="460"/>
      <c r="BC101" s="46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F762B370F2A341AFF9418914CC4E00" ma:contentTypeVersion="12" ma:contentTypeDescription="Create a new document." ma:contentTypeScope="" ma:versionID="1957557d37855b99196d89fb5a15a37c">
  <xsd:schema xmlns:xsd="http://www.w3.org/2001/XMLSchema" xmlns:xs="http://www.w3.org/2001/XMLSchema" xmlns:p="http://schemas.microsoft.com/office/2006/metadata/properties" xmlns:ns3="0d30b9bc-9755-4323-b157-546b43256a33" xmlns:ns4="ea7c7138-1964-4165-b914-8a4d987eeaf4" targetNamespace="http://schemas.microsoft.com/office/2006/metadata/properties" ma:root="true" ma:fieldsID="81dce559c27b91720a918a613f69b985" ns3:_="" ns4:_="">
    <xsd:import namespace="0d30b9bc-9755-4323-b157-546b43256a33"/>
    <xsd:import namespace="ea7c7138-1964-4165-b914-8a4d987eeaf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30b9bc-9755-4323-b157-546b43256a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7c7138-1964-4165-b914-8a4d987eeaf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5C3499-6979-494D-B6A2-2C9716A2A6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66F818-6CD1-4F5C-BB5E-E491B7525D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30b9bc-9755-4323-b157-546b43256a33"/>
    <ds:schemaRef ds:uri="ea7c7138-1964-4165-b914-8a4d987eea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AB2948-585D-4A1A-8F79-179E06095FD0}">
  <ds:schemaRefs>
    <ds:schemaRef ds:uri="http://purl.org/dc/elements/1.1/"/>
    <ds:schemaRef ds:uri="http://schemas.microsoft.com/office/2006/metadata/properties"/>
    <ds:schemaRef ds:uri="ea7c7138-1964-4165-b914-8a4d987eeaf4"/>
    <ds:schemaRef ds:uri="0d30b9bc-9755-4323-b157-546b43256a3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Cartouche</vt:lpstr>
      <vt:lpstr>Protocole</vt:lpstr>
      <vt:lpstr>CALCULS </vt:lpstr>
      <vt:lpstr>Graphes </vt:lpstr>
      <vt:lpstr>Données brutes</vt:lpstr>
      <vt:lpstr>CoefA</vt:lpstr>
      <vt:lpstr>CoefB</vt:lpstr>
      <vt:lpstr>CoefR</vt:lpstr>
      <vt:lpstr>Cartouche!Validated_Excel_Version</vt:lpstr>
      <vt:lpstr>'Graphes '!Zone_d_impression</vt:lpstr>
    </vt:vector>
  </TitlesOfParts>
  <Company>BioMerieux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BREYTON Perrine</dc:creator>
  <cp:lastModifiedBy>CARRE Ananda</cp:lastModifiedBy>
  <cp:lastPrinted>2021-03-08T10:27:31Z</cp:lastPrinted>
  <dcterms:created xsi:type="dcterms:W3CDTF">2012-10-23T14:09:13Z</dcterms:created>
  <dcterms:modified xsi:type="dcterms:W3CDTF">2022-06-27T18:13:01Z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0x01010084F762B370F2A341AFF9418914CC4E00</vt:lpwstr>
  </property>
</Properties>
</file>