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mandine.debicki\Downloads\"/>
    </mc:Choice>
  </mc:AlternateContent>
  <xr:revisionPtr revIDLastSave="0" documentId="13_ncr:1_{E30540FF-DA37-43E2-A92C-0D08510B3B84}" xr6:coauthVersionLast="36" xr6:coauthVersionMax="47" xr10:uidLastSave="{00000000-0000-0000-0000-000000000000}"/>
  <bookViews>
    <workbookView xWindow="5230" yWindow="5230" windowWidth="23040" windowHeight="12200" activeTab="1" xr2:uid="{FDDCF8D8-99B7-45C0-81C5-BECA2ABE1B9A}"/>
  </bookViews>
  <sheets>
    <sheet name="synthese" sheetId="1" r:id="rId1"/>
    <sheet name="Analyse" sheetId="5" r:id="rId2"/>
    <sheet name="Source globale" sheetId="4" r:id="rId3"/>
    <sheet name="SOURCE 1" sheetId="2" r:id="rId4"/>
    <sheet name="SOURCE 2" sheetId="3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3" i="5" l="1"/>
  <c r="D4" i="5"/>
  <c r="D5" i="5"/>
  <c r="D6" i="5"/>
  <c r="D7" i="5"/>
  <c r="D8" i="5"/>
  <c r="D9" i="5"/>
  <c r="D10" i="5"/>
  <c r="D11" i="5"/>
  <c r="D12" i="5"/>
  <c r="D13" i="5"/>
  <c r="C3" i="5"/>
  <c r="C4" i="5"/>
  <c r="C5" i="5"/>
  <c r="C6" i="5"/>
  <c r="C7" i="5"/>
  <c r="C8" i="5"/>
  <c r="C9" i="5"/>
  <c r="C10" i="5"/>
  <c r="C11" i="5"/>
  <c r="C12" i="5"/>
  <c r="C13" i="5"/>
  <c r="B3" i="5"/>
  <c r="B4" i="5"/>
  <c r="B5" i="5"/>
  <c r="B6" i="5"/>
  <c r="B7" i="5"/>
  <c r="B8" i="5"/>
  <c r="B9" i="5"/>
  <c r="B10" i="5"/>
  <c r="B11" i="5"/>
  <c r="B12" i="5"/>
  <c r="B13" i="5"/>
  <c r="A3" i="5"/>
  <c r="A4" i="5"/>
  <c r="A5" i="5"/>
  <c r="A6" i="5"/>
  <c r="A7" i="5"/>
  <c r="A8" i="5"/>
  <c r="A9" i="5"/>
  <c r="A10" i="5"/>
  <c r="A11" i="5"/>
  <c r="A12" i="5"/>
  <c r="A13" i="5"/>
  <c r="C2" i="5"/>
  <c r="D2" i="5"/>
  <c r="B2" i="5"/>
  <c r="A2" i="5"/>
  <c r="H8" i="1"/>
  <c r="G6" i="1"/>
  <c r="G7" i="1"/>
  <c r="G8" i="1"/>
  <c r="I3" i="1"/>
  <c r="I4" i="1"/>
  <c r="I5" i="1"/>
  <c r="I6" i="1"/>
  <c r="I7" i="1"/>
  <c r="I9" i="1"/>
  <c r="I10" i="1"/>
  <c r="I11" i="1"/>
  <c r="I12" i="1"/>
  <c r="I13" i="1"/>
  <c r="H3" i="1"/>
  <c r="H4" i="1"/>
  <c r="H5" i="1"/>
  <c r="H6" i="1"/>
  <c r="H7" i="1"/>
  <c r="H9" i="1"/>
  <c r="H10" i="1"/>
  <c r="H11" i="1"/>
  <c r="H12" i="1"/>
  <c r="H13" i="1"/>
  <c r="G3" i="1"/>
  <c r="G4" i="1"/>
  <c r="G5" i="1"/>
  <c r="G9" i="1"/>
  <c r="G10" i="1"/>
  <c r="G11" i="1"/>
  <c r="G12" i="1"/>
  <c r="G13" i="1"/>
  <c r="H2" i="1"/>
  <c r="I2" i="1"/>
  <c r="G2" i="1"/>
  <c r="I8" i="1" l="1"/>
  <c r="D13" i="1"/>
  <c r="E13" i="1"/>
  <c r="F13" i="1"/>
  <c r="E3" i="1"/>
  <c r="E4" i="1"/>
  <c r="E5" i="1"/>
  <c r="E6" i="1"/>
  <c r="E7" i="1"/>
  <c r="E9" i="1"/>
  <c r="E10" i="1"/>
  <c r="E11" i="1"/>
  <c r="E12" i="1"/>
  <c r="E2" i="1"/>
  <c r="D3" i="1"/>
  <c r="D4" i="1"/>
  <c r="D5" i="1"/>
  <c r="D6" i="1"/>
  <c r="D7" i="1"/>
  <c r="D8" i="1"/>
  <c r="D9" i="1"/>
  <c r="D10" i="1"/>
  <c r="D11" i="1"/>
  <c r="D12" i="1"/>
  <c r="D2" i="1"/>
  <c r="F3" i="1"/>
  <c r="F4" i="1"/>
  <c r="F5" i="1"/>
  <c r="F6" i="1"/>
  <c r="F7" i="1"/>
  <c r="F9" i="1"/>
  <c r="F10" i="1"/>
  <c r="F11" i="1"/>
  <c r="F12" i="1"/>
  <c r="C5" i="1"/>
  <c r="C9" i="1"/>
  <c r="D15" i="4"/>
  <c r="D14" i="4"/>
  <c r="D13" i="4"/>
  <c r="D12" i="4"/>
  <c r="D11" i="4"/>
  <c r="D10" i="4"/>
  <c r="D9" i="4"/>
  <c r="D8" i="4"/>
  <c r="D7" i="4"/>
  <c r="D6" i="4"/>
  <c r="D5" i="4"/>
  <c r="D4" i="4"/>
  <c r="D3" i="4"/>
  <c r="D2" i="4"/>
  <c r="D7" i="3"/>
  <c r="D6" i="3"/>
  <c r="D5" i="3"/>
  <c r="D4" i="3"/>
  <c r="D3" i="3"/>
  <c r="D2" i="3"/>
  <c r="D3" i="2"/>
  <c r="D4" i="2"/>
  <c r="D5" i="2"/>
  <c r="D6" i="2"/>
  <c r="D7" i="2"/>
  <c r="D8" i="2"/>
  <c r="D9" i="2"/>
  <c r="D2" i="2"/>
</calcChain>
</file>

<file path=xl/sharedStrings.xml><?xml version="1.0" encoding="utf-8"?>
<sst xmlns="http://schemas.openxmlformats.org/spreadsheetml/2006/main" count="105" uniqueCount="33">
  <si>
    <t>n°</t>
  </si>
  <si>
    <t>client</t>
  </si>
  <si>
    <t>sortie usine</t>
  </si>
  <si>
    <t xml:space="preserve">entrée client </t>
  </si>
  <si>
    <t>sortie client</t>
  </si>
  <si>
    <t>387-4</t>
  </si>
  <si>
    <t>SANOFI</t>
  </si>
  <si>
    <t>943-2</t>
  </si>
  <si>
    <t>PFIZER</t>
  </si>
  <si>
    <t>215-3</t>
  </si>
  <si>
    <t>BAYER</t>
  </si>
  <si>
    <t>entrée usine</t>
  </si>
  <si>
    <t>alarme</t>
  </si>
  <si>
    <t>211-2</t>
  </si>
  <si>
    <t>322-3</t>
  </si>
  <si>
    <t>319-9</t>
  </si>
  <si>
    <t>ENTER USINE</t>
  </si>
  <si>
    <t>LEAVE USINE</t>
  </si>
  <si>
    <t>ENTER SANOFI</t>
  </si>
  <si>
    <t>LEAVE BAYER</t>
  </si>
  <si>
    <t>ENTER PFIZER</t>
  </si>
  <si>
    <t>LEAVE SANOFI</t>
  </si>
  <si>
    <t>date</t>
  </si>
  <si>
    <t>963-3</t>
  </si>
  <si>
    <t>852-2</t>
  </si>
  <si>
    <t>741-0</t>
  </si>
  <si>
    <t>123-3</t>
  </si>
  <si>
    <t>ENTER BAYER</t>
  </si>
  <si>
    <t>concat</t>
  </si>
  <si>
    <t>T1</t>
  </si>
  <si>
    <t>T2</t>
  </si>
  <si>
    <t>T3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</si>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</sst>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m/yy;@"/>
    <numFmt numFmtId="165" formatCode="d/mm/yyyy;@"/>
  </numFmts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ill="1" applyBorder="1"/>
    <xf numFmtId="0" fontId="0" fillId="0" borderId="1" xfId="0" applyBorder="1"/>
    <xf numFmtId="0" fontId="0" fillId="0" borderId="1" xfId="0" applyFill="1" applyBorder="1"/>
    <xf numFmtId="14" fontId="0" fillId="0" borderId="1" xfId="0" applyNumberFormat="1" applyFill="1" applyBorder="1"/>
    <xf numFmtId="164" fontId="0" fillId="0" borderId="1" xfId="0" applyNumberFormat="1" applyFill="1" applyBorder="1"/>
    <xf numFmtId="0" fontId="0" fillId="0" borderId="2" xfId="0" applyFill="1" applyBorder="1"/>
    <xf numFmtId="14" fontId="0" fillId="0" borderId="1" xfId="0" applyNumberFormat="1" applyBorder="1"/>
    <xf numFmtId="165" fontId="0" fillId="0" borderId="1" xfId="0" applyNumberFormat="1" applyBorder="1"/>
    <xf numFmtId="0" fontId="0" fillId="0" borderId="0" xfId="0" applyBorder="1"/>
    <xf numFmtId="0" fontId="0" fillId="0" borderId="0" xfId="0" applyFill="1" applyBorder="1"/>
    <xf numFmtId="14" fontId="0" fillId="0" borderId="0" xfId="0" applyNumberFormat="1" applyBorder="1"/>
    <xf numFmtId="14" fontId="0" fillId="0" borderId="0" xfId="0" applyNumberFormat="1" applyFill="1" applyBorder="1"/>
    <xf numFmtId="164" fontId="0" fillId="0" borderId="0" xfId="0" applyNumberFormat="1" applyFill="1" applyBorder="1"/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/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72A64-031C-4412-93FC-6CDBD4E71256}">
  <sheetPr codeName="Feuil1"/>
  <dimension ref="A1:I13"/>
  <sheetViews>
    <sheetView workbookViewId="0">
      <selection activeCell="F36" sqref="F36"/>
    </sheetView>
  </sheetViews>
  <sheetFormatPr baseColWidth="10" defaultRowHeight="14.5" x14ac:dyDescent="0.35"/>
  <cols>
    <col min="2" max="2" width="12.90625" bestFit="1" customWidth="1"/>
    <col min="3" max="3" width="12" bestFit="1" customWidth="1"/>
    <col min="4" max="4" width="13.36328125" bestFit="1" customWidth="1"/>
    <col min="5" max="5" width="12" bestFit="1" customWidth="1"/>
    <col min="6" max="6" width="13.453125" bestFit="1" customWidth="1"/>
  </cols>
  <sheetData>
    <row r="1" spans="1:9" ht="15.5" x14ac:dyDescent="0.35">
      <c r="A1" s="3" t="s">
        <v>0</v>
      </c>
      <c r="B1" s="3" t="s">
        <v>1</v>
      </c>
      <c r="C1" s="4" t="s">
        <v>2</v>
      </c>
      <c r="D1" s="4" t="s">
        <v>3</v>
      </c>
      <c r="E1" s="4" t="s">
        <v>4</v>
      </c>
      <c r="F1" s="4" t="s">
        <v>11</v>
      </c>
      <c r="G1" s="18" t="s">
        <v>29</v>
      </c>
      <c r="H1" s="18" t="s">
        <v>30</v>
      </c>
      <c r="I1" s="18" t="s">
        <v>31</v>
      </c>
    </row>
    <row r="2" spans="1:9" x14ac:dyDescent="0.35">
      <c r="A2" s="5" t="s">
        <v>5</v>
      </c>
      <c r="B2" s="5" t="s">
        <v>6</v>
      </c>
      <c r="C2" s="11">
        <v>44752</v>
      </c>
      <c r="D2" s="12">
        <f>IFERROR(INDEX('Source globale'!$A:$D,MATCH(synthese!$A2&amp;"-ENTER "&amp;$B2,'Source globale'!$D:$D,0),3),"")</f>
        <v>44757</v>
      </c>
      <c r="E2" s="12">
        <f>IFERROR(INDEX('Source globale'!$A:$D,MATCH(synthese!$A2&amp;"-LEAVE "&amp;$B2,'Source globale'!$D:$D,0),3),"")</f>
        <v>44762</v>
      </c>
      <c r="F2" s="11">
        <v>44770</v>
      </c>
      <c r="G2" s="19">
        <f>D2-C2</f>
        <v>5</v>
      </c>
      <c r="H2" s="19">
        <f t="shared" ref="H2:I13" si="0">E2-D2</f>
        <v>5</v>
      </c>
      <c r="I2" s="19">
        <f t="shared" si="0"/>
        <v>8</v>
      </c>
    </row>
    <row r="3" spans="1:9" x14ac:dyDescent="0.35">
      <c r="A3" s="5" t="s">
        <v>7</v>
      </c>
      <c r="B3" s="5" t="s">
        <v>8</v>
      </c>
      <c r="C3" s="11">
        <v>44753</v>
      </c>
      <c r="D3" s="12" t="str">
        <f>IFERROR(INDEX('Source globale'!$A:$D,MATCH(synthese!$A3&amp;"-ENTER "&amp;$B3,'Source globale'!$D:$D,0),3),"")</f>
        <v/>
      </c>
      <c r="E3" s="12" t="str">
        <f>IFERROR(INDEX('Source globale'!$A:$D,MATCH(synthese!$A3&amp;"-LEAVE "&amp;$B3,'Source globale'!$D:$D,0),3),"")</f>
        <v/>
      </c>
      <c r="F3" s="11">
        <f>IFERROR(INDEX('Source globale'!$A:$D,MATCH(synthese!$A3&amp;"-ENTER USINE",'Source globale'!$D:$D,0),3),"")</f>
        <v>44754</v>
      </c>
      <c r="G3" s="19" t="e">
        <f t="shared" ref="G3:G13" si="1">D3-C3</f>
        <v>#VALUE!</v>
      </c>
      <c r="H3" s="19" t="e">
        <f t="shared" si="0"/>
        <v>#VALUE!</v>
      </c>
      <c r="I3" s="19" t="e">
        <f t="shared" si="0"/>
        <v>#VALUE!</v>
      </c>
    </row>
    <row r="4" spans="1:9" x14ac:dyDescent="0.35">
      <c r="A4" s="5" t="s">
        <v>9</v>
      </c>
      <c r="B4" s="5" t="s">
        <v>10</v>
      </c>
      <c r="C4" s="11">
        <v>44754</v>
      </c>
      <c r="D4" s="12" t="str">
        <f>IFERROR(INDEX('Source globale'!$A:$D,MATCH(synthese!$A4&amp;"-ENTER "&amp;$B4,'Source globale'!$D:$D,0),3),"")</f>
        <v/>
      </c>
      <c r="E4" s="12">
        <f>IFERROR(INDEX('Source globale'!$A:$D,MATCH(synthese!$A4&amp;"-LEAVE "&amp;$B4,'Source globale'!$D:$D,0),3),"")</f>
        <v>44757</v>
      </c>
      <c r="F4" s="11">
        <f>IFERROR(INDEX('Source globale'!$A:$D,MATCH(synthese!$A4&amp;"-ENTER USINE",'Source globale'!$D:$D,0),3),"")</f>
        <v>44762</v>
      </c>
      <c r="G4" s="19" t="e">
        <f t="shared" si="1"/>
        <v>#VALUE!</v>
      </c>
      <c r="H4" s="19" t="e">
        <f t="shared" si="0"/>
        <v>#VALUE!</v>
      </c>
      <c r="I4" s="19">
        <f t="shared" si="0"/>
        <v>5</v>
      </c>
    </row>
    <row r="5" spans="1:9" x14ac:dyDescent="0.35">
      <c r="A5" s="5" t="s">
        <v>13</v>
      </c>
      <c r="B5" s="5" t="s">
        <v>10</v>
      </c>
      <c r="C5" s="11">
        <f>IFERROR(INDEX('Source globale'!$A:$D,MATCH(synthese!$A5&amp;"-LEAVE USINE",'Source globale'!$D:$D,0),3),"")</f>
        <v>44758</v>
      </c>
      <c r="D5" s="12" t="str">
        <f>IFERROR(INDEX('Source globale'!$A:$D,MATCH(synthese!$A5&amp;"-ENTER "&amp;$B5,'Source globale'!$D:$D,0),3),"")</f>
        <v/>
      </c>
      <c r="E5" s="12" t="str">
        <f>IFERROR(INDEX('Source globale'!$A:$D,MATCH(synthese!$A5&amp;"-LEAVE "&amp;$B5,'Source globale'!$D:$D,0),3),"")</f>
        <v/>
      </c>
      <c r="F5" s="11" t="str">
        <f>IFERROR(INDEX('Source globale'!$A:$D,MATCH(synthese!$A5&amp;"-ENTER USINE",'Source globale'!$D:$D,0),3),"")</f>
        <v/>
      </c>
      <c r="G5" s="19" t="e">
        <f t="shared" si="1"/>
        <v>#VALUE!</v>
      </c>
      <c r="H5" s="19" t="e">
        <f t="shared" si="0"/>
        <v>#VALUE!</v>
      </c>
      <c r="I5" s="19" t="e">
        <f t="shared" si="0"/>
        <v>#VALUE!</v>
      </c>
    </row>
    <row r="6" spans="1:9" x14ac:dyDescent="0.35">
      <c r="A6" s="5" t="s">
        <v>14</v>
      </c>
      <c r="B6" s="5" t="s">
        <v>10</v>
      </c>
      <c r="C6" s="11">
        <v>44759</v>
      </c>
      <c r="D6" s="12" t="str">
        <f>IFERROR(INDEX('Source globale'!$A:$D,MATCH(synthese!$A6&amp;"-ENTER "&amp;$B6,'Source globale'!$D:$D,0),3),"")</f>
        <v/>
      </c>
      <c r="E6" s="12">
        <f>IFERROR(INDEX('Source globale'!$A:$D,MATCH(synthese!$A6&amp;"-LEAVE "&amp;$B6,'Source globale'!$D:$D,0),3),"")</f>
        <v>44770</v>
      </c>
      <c r="F6" s="11" t="str">
        <f>IFERROR(INDEX('Source globale'!$A:$D,MATCH(synthese!$A6&amp;"-ENTER USINE",'Source globale'!$D:$D,0),3),"")</f>
        <v/>
      </c>
      <c r="G6" s="19" t="e">
        <f t="shared" si="1"/>
        <v>#VALUE!</v>
      </c>
      <c r="H6" s="19" t="e">
        <f t="shared" si="0"/>
        <v>#VALUE!</v>
      </c>
      <c r="I6" s="19" t="e">
        <f t="shared" si="0"/>
        <v>#VALUE!</v>
      </c>
    </row>
    <row r="7" spans="1:9" x14ac:dyDescent="0.35">
      <c r="A7" s="5" t="s">
        <v>7</v>
      </c>
      <c r="B7" s="5" t="s">
        <v>10</v>
      </c>
      <c r="C7" s="11">
        <v>44760</v>
      </c>
      <c r="D7" s="12" t="str">
        <f>IFERROR(INDEX('Source globale'!$A:$D,MATCH(synthese!$A7&amp;"-ENTER "&amp;$B7,'Source globale'!$D:$D,0),3),"")</f>
        <v/>
      </c>
      <c r="E7" s="12" t="str">
        <f>IFERROR(INDEX('Source globale'!$A:$D,MATCH(synthese!$A7&amp;"-LEAVE "&amp;$B7,'Source globale'!$D:$D,0),3),"")</f>
        <v/>
      </c>
      <c r="F7" s="11">
        <f>IFERROR(INDEX('Source globale'!$A:$D,MATCH(synthese!$A7&amp;"-ENTER USINE",'Source globale'!$D:$D,0),3),"")</f>
        <v>44754</v>
      </c>
      <c r="G7" s="19" t="e">
        <f t="shared" si="1"/>
        <v>#VALUE!</v>
      </c>
      <c r="H7" s="19" t="e">
        <f t="shared" si="0"/>
        <v>#VALUE!</v>
      </c>
      <c r="I7" s="19" t="e">
        <f t="shared" si="0"/>
        <v>#VALUE!</v>
      </c>
    </row>
    <row r="8" spans="1:9" x14ac:dyDescent="0.35">
      <c r="A8" s="5" t="s">
        <v>15</v>
      </c>
      <c r="B8" s="5" t="s">
        <v>8</v>
      </c>
      <c r="C8" s="11">
        <v>44761</v>
      </c>
      <c r="D8" s="12">
        <f>IFERROR(INDEX('Source globale'!$A:$D,MATCH(synthese!$A8&amp;"-ENTER "&amp;$B8,'Source globale'!$D:$D,0),3),"")</f>
        <v>44766</v>
      </c>
      <c r="E8" s="12">
        <v>44770</v>
      </c>
      <c r="F8" s="11">
        <v>44778</v>
      </c>
      <c r="G8" s="19">
        <f t="shared" si="1"/>
        <v>5</v>
      </c>
      <c r="H8" s="19">
        <f t="shared" si="0"/>
        <v>4</v>
      </c>
      <c r="I8" s="19">
        <f t="shared" si="0"/>
        <v>8</v>
      </c>
    </row>
    <row r="9" spans="1:9" x14ac:dyDescent="0.35">
      <c r="A9" s="5" t="s">
        <v>23</v>
      </c>
      <c r="B9" s="5" t="s">
        <v>6</v>
      </c>
      <c r="C9" s="11">
        <f>IFERROR(INDEX('Source globale'!$A:$D,MATCH(synthese!$A9&amp;"-LEAVE USINE",'Source globale'!$D:$D,0),3),"")</f>
        <v>44758</v>
      </c>
      <c r="D9" s="12" t="str">
        <f>IFERROR(INDEX('Source globale'!$A:$D,MATCH(synthese!$A9&amp;"-ENTER "&amp;$B9,'Source globale'!$D:$D,0),3),"")</f>
        <v/>
      </c>
      <c r="E9" s="12" t="str">
        <f>IFERROR(INDEX('Source globale'!$A:$D,MATCH(synthese!$A9&amp;"-LEAVE "&amp;$B9,'Source globale'!$D:$D,0),3),"")</f>
        <v/>
      </c>
      <c r="F9" s="11" t="str">
        <f>IFERROR(INDEX('Source globale'!$A:$D,MATCH(synthese!$A9&amp;"-ENTER USINE",'Source globale'!$D:$D,0),3),"")</f>
        <v/>
      </c>
      <c r="G9" s="19" t="e">
        <f t="shared" si="1"/>
        <v>#VALUE!</v>
      </c>
      <c r="H9" s="19" t="e">
        <f t="shared" si="0"/>
        <v>#VALUE!</v>
      </c>
      <c r="I9" s="19" t="e">
        <f t="shared" si="0"/>
        <v>#VALUE!</v>
      </c>
    </row>
    <row r="10" spans="1:9" x14ac:dyDescent="0.35">
      <c r="A10" s="5" t="s">
        <v>24</v>
      </c>
      <c r="B10" s="5" t="s">
        <v>8</v>
      </c>
      <c r="C10" s="11">
        <v>44732</v>
      </c>
      <c r="D10" s="12" t="str">
        <f>IFERROR(INDEX('Source globale'!$A:$D,MATCH(synthese!$A10&amp;"-ENTER "&amp;$B10,'Source globale'!$D:$D,0),3),"")</f>
        <v/>
      </c>
      <c r="E10" s="12" t="str">
        <f>IFERROR(INDEX('Source globale'!$A:$D,MATCH(synthese!$A10&amp;"-LEAVE "&amp;$B10,'Source globale'!$D:$D,0),3),"")</f>
        <v/>
      </c>
      <c r="F10" s="11">
        <f>IFERROR(INDEX('Source globale'!$A:$D,MATCH(synthese!$A10&amp;"-ENTER USINE",'Source globale'!$D:$D,0),3),"")</f>
        <v>44754</v>
      </c>
      <c r="G10" s="19" t="e">
        <f t="shared" si="1"/>
        <v>#VALUE!</v>
      </c>
      <c r="H10" s="19" t="e">
        <f t="shared" si="0"/>
        <v>#VALUE!</v>
      </c>
      <c r="I10" s="19" t="e">
        <f t="shared" si="0"/>
        <v>#VALUE!</v>
      </c>
    </row>
    <row r="11" spans="1:9" x14ac:dyDescent="0.35">
      <c r="A11" s="5" t="s">
        <v>25</v>
      </c>
      <c r="B11" s="5" t="s">
        <v>6</v>
      </c>
      <c r="C11" s="11">
        <v>44733</v>
      </c>
      <c r="D11" s="12" t="str">
        <f>IFERROR(INDEX('Source globale'!$A:$D,MATCH(synthese!$A11&amp;"-ENTER "&amp;$B11,'Source globale'!$D:$D,0),3),"")</f>
        <v/>
      </c>
      <c r="E11" s="12">
        <f>IFERROR(INDEX('Source globale'!$A:$D,MATCH(synthese!$A11&amp;"-LEAVE "&amp;$B11,'Source globale'!$D:$D,0),3),"")</f>
        <v>44770</v>
      </c>
      <c r="F11" s="11" t="str">
        <f>IFERROR(INDEX('Source globale'!$A:$D,MATCH(synthese!$A11&amp;"-ENTER USINE",'Source globale'!$D:$D,0),3),"")</f>
        <v/>
      </c>
      <c r="G11" s="19" t="e">
        <f t="shared" si="1"/>
        <v>#VALUE!</v>
      </c>
      <c r="H11" s="19" t="e">
        <f t="shared" si="0"/>
        <v>#VALUE!</v>
      </c>
      <c r="I11" s="19" t="e">
        <f t="shared" si="0"/>
        <v>#VALUE!</v>
      </c>
    </row>
    <row r="12" spans="1:9" x14ac:dyDescent="0.35">
      <c r="A12" s="5" t="s">
        <v>26</v>
      </c>
      <c r="B12" s="5" t="s">
        <v>8</v>
      </c>
      <c r="C12" s="11">
        <v>44732</v>
      </c>
      <c r="D12" s="12">
        <f>IFERROR(INDEX('Source globale'!$A:$D,MATCH(synthese!$A12&amp;"-ENTER "&amp;$B12,'Source globale'!$D:$D,0),3),"")</f>
        <v>44766</v>
      </c>
      <c r="E12" s="12" t="str">
        <f>IFERROR(INDEX('Source globale'!$A:$D,MATCH(synthese!$A12&amp;"-LEAVE "&amp;$B12,'Source globale'!$D:$D,0),3),"")</f>
        <v/>
      </c>
      <c r="F12" s="11" t="str">
        <f>IFERROR(INDEX('Source globale'!$A:$D,MATCH(synthese!$A12&amp;"-ENTER USINE",'Source globale'!$D:$D,0),3),"")</f>
        <v/>
      </c>
      <c r="G12" s="19">
        <f t="shared" si="1"/>
        <v>34</v>
      </c>
      <c r="H12" s="19" t="e">
        <f t="shared" si="0"/>
        <v>#VALUE!</v>
      </c>
      <c r="I12" s="19" t="e">
        <f t="shared" si="0"/>
        <v>#VALUE!</v>
      </c>
    </row>
    <row r="13" spans="1:9" x14ac:dyDescent="0.35">
      <c r="A13" s="5" t="s">
        <v>5</v>
      </c>
      <c r="B13" s="5" t="s">
        <v>10</v>
      </c>
      <c r="C13" s="11">
        <v>44722</v>
      </c>
      <c r="D13" s="12">
        <f>IFERROR(INDEX('Source globale'!$A:$D,MATCH(synthese!$A13&amp;"-ENTER "&amp;$B13,'Source globale'!$D:$D,0),3),"")</f>
        <v>44758</v>
      </c>
      <c r="E13" s="12">
        <f>IFERROR(INDEX('Source globale'!$A:$D,MATCH(synthese!$A13&amp;"-LEAVE "&amp;$B13,'Source globale'!$D:$D,0),3),"")</f>
        <v>44759</v>
      </c>
      <c r="F13" s="11" t="str">
        <f>IFERROR(INDEX('Source globale'!$A:$D,MATCH(synthese!$A13&amp;"-ENTER USINE",'Source globale'!$D:$D,0),3),"")</f>
        <v/>
      </c>
      <c r="G13" s="19">
        <f t="shared" si="1"/>
        <v>36</v>
      </c>
      <c r="H13" s="19">
        <f t="shared" si="0"/>
        <v>1</v>
      </c>
      <c r="I13" s="19" t="e">
        <f t="shared" si="0"/>
        <v>#VALUE!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9BF87-890F-43FE-9DE0-BDEF8D7D0548}">
  <dimension ref="A1:D13"/>
  <sheetViews>
    <sheetView tabSelected="1" workbookViewId="0">
      <selection activeCell="F10" sqref="F10"/>
    </sheetView>
  </sheetViews>
  <sheetFormatPr baseColWidth="10" defaultRowHeight="14.5" x14ac:dyDescent="0.35"/>
  <sheetData>
    <row r="1" spans="1:4" x14ac:dyDescent="0.35">
      <c r="A1" s="20" t="s">
        <v>32</v>
      </c>
      <c r="B1" s="20" t="s">
        <v>29</v>
      </c>
      <c r="C1" s="20" t="s">
        <v>30</v>
      </c>
      <c r="D1" s="20" t="s">
        <v>31</v>
      </c>
    </row>
    <row r="2" spans="1:4" x14ac:dyDescent="0.35">
      <c r="A2" s="6" t="str">
        <f>synthese!B2</f>
        <v>SANOFI</v>
      </c>
      <c r="B2" s="6">
        <f>synthese!G2</f>
        <v>5</v>
      </c>
      <c r="C2" s="6">
        <f>synthese!H2</f>
        <v>5</v>
      </c>
      <c r="D2" s="6">
        <f>synthese!I2</f>
        <v>8</v>
      </c>
    </row>
    <row r="3" spans="1:4" x14ac:dyDescent="0.35">
      <c r="A3" s="6" t="str">
        <f>synthese!B3</f>
        <v>PFIZER</v>
      </c>
      <c r="B3" s="6" t="e">
        <f>synthese!G3</f>
        <v>#VALUE!</v>
      </c>
      <c r="C3" s="6" t="e">
        <f>synthese!H3</f>
        <v>#VALUE!</v>
      </c>
      <c r="D3" s="6" t="e">
        <f>synthese!I3</f>
        <v>#VALUE!</v>
      </c>
    </row>
    <row r="4" spans="1:4" x14ac:dyDescent="0.35">
      <c r="A4" s="6" t="str">
        <f>synthese!B4</f>
        <v>BAYER</v>
      </c>
      <c r="B4" s="6" t="e">
        <f>synthese!G4</f>
        <v>#VALUE!</v>
      </c>
      <c r="C4" s="6" t="e">
        <f>synthese!H4</f>
        <v>#VALUE!</v>
      </c>
      <c r="D4" s="6">
        <f>synthese!I4</f>
        <v>5</v>
      </c>
    </row>
    <row r="5" spans="1:4" x14ac:dyDescent="0.35">
      <c r="A5" s="6" t="str">
        <f>synthese!B5</f>
        <v>BAYER</v>
      </c>
      <c r="B5" s="6" t="e">
        <f>synthese!G5</f>
        <v>#VALUE!</v>
      </c>
      <c r="C5" s="6" t="e">
        <f>synthese!H5</f>
        <v>#VALUE!</v>
      </c>
      <c r="D5" s="6" t="e">
        <f>synthese!I5</f>
        <v>#VALUE!</v>
      </c>
    </row>
    <row r="6" spans="1:4" x14ac:dyDescent="0.35">
      <c r="A6" s="6" t="str">
        <f>synthese!B6</f>
        <v>BAYER</v>
      </c>
      <c r="B6" s="6" t="e">
        <f>synthese!G6</f>
        <v>#VALUE!</v>
      </c>
      <c r="C6" s="6" t="e">
        <f>synthese!H6</f>
        <v>#VALUE!</v>
      </c>
      <c r="D6" s="6" t="e">
        <f>synthese!I6</f>
        <v>#VALUE!</v>
      </c>
    </row>
    <row r="7" spans="1:4" x14ac:dyDescent="0.35">
      <c r="A7" s="6" t="str">
        <f>synthese!B7</f>
        <v>BAYER</v>
      </c>
      <c r="B7" s="6" t="e">
        <f>synthese!G7</f>
        <v>#VALUE!</v>
      </c>
      <c r="C7" s="6" t="e">
        <f>synthese!H7</f>
        <v>#VALUE!</v>
      </c>
      <c r="D7" s="6" t="e">
        <f>synthese!I7</f>
        <v>#VALUE!</v>
      </c>
    </row>
    <row r="8" spans="1:4" x14ac:dyDescent="0.35">
      <c r="A8" s="6" t="str">
        <f>synthese!B8</f>
        <v>PFIZER</v>
      </c>
      <c r="B8" s="6">
        <f>synthese!G8</f>
        <v>5</v>
      </c>
      <c r="C8" s="6">
        <f>synthese!H8</f>
        <v>4</v>
      </c>
      <c r="D8" s="6">
        <f>synthese!I8</f>
        <v>8</v>
      </c>
    </row>
    <row r="9" spans="1:4" x14ac:dyDescent="0.35">
      <c r="A9" s="6" t="str">
        <f>synthese!B9</f>
        <v>SANOFI</v>
      </c>
      <c r="B9" s="6" t="e">
        <f>synthese!G9</f>
        <v>#VALUE!</v>
      </c>
      <c r="C9" s="6" t="e">
        <f>synthese!H9</f>
        <v>#VALUE!</v>
      </c>
      <c r="D9" s="6" t="e">
        <f>synthese!I9</f>
        <v>#VALUE!</v>
      </c>
    </row>
    <row r="10" spans="1:4" x14ac:dyDescent="0.35">
      <c r="A10" s="6" t="str">
        <f>synthese!B10</f>
        <v>PFIZER</v>
      </c>
      <c r="B10" s="6" t="e">
        <f>synthese!G10</f>
        <v>#VALUE!</v>
      </c>
      <c r="C10" s="6" t="e">
        <f>synthese!H10</f>
        <v>#VALUE!</v>
      </c>
      <c r="D10" s="6" t="e">
        <f>synthese!I10</f>
        <v>#VALUE!</v>
      </c>
    </row>
    <row r="11" spans="1:4" x14ac:dyDescent="0.35">
      <c r="A11" s="6" t="str">
        <f>synthese!B11</f>
        <v>SANOFI</v>
      </c>
      <c r="B11" s="6" t="e">
        <f>synthese!G11</f>
        <v>#VALUE!</v>
      </c>
      <c r="C11" s="6" t="e">
        <f>synthese!H11</f>
        <v>#VALUE!</v>
      </c>
      <c r="D11" s="6" t="e">
        <f>synthese!I11</f>
        <v>#VALUE!</v>
      </c>
    </row>
    <row r="12" spans="1:4" x14ac:dyDescent="0.35">
      <c r="A12" s="6" t="str">
        <f>synthese!B12</f>
        <v>PFIZER</v>
      </c>
      <c r="B12" s="6">
        <f>synthese!G12</f>
        <v>34</v>
      </c>
      <c r="C12" s="6" t="e">
        <f>synthese!H12</f>
        <v>#VALUE!</v>
      </c>
      <c r="D12" s="6" t="e">
        <f>synthese!I12</f>
        <v>#VALUE!</v>
      </c>
    </row>
    <row r="13" spans="1:4" x14ac:dyDescent="0.35">
      <c r="A13" s="6" t="str">
        <f>synthese!B13</f>
        <v>BAYER</v>
      </c>
      <c r="B13" s="6">
        <f>synthese!G13</f>
        <v>36</v>
      </c>
      <c r="C13" s="6">
        <f>synthese!H13</f>
        <v>1</v>
      </c>
      <c r="D13" s="6" t="e">
        <f>synthese!I13</f>
        <v>#VALUE!</v>
      </c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DF072-B4A8-437D-A2C1-D5DC9D8A20AC}">
  <sheetPr codeName="Feuil4"/>
  <dimension ref="A1:E21"/>
  <sheetViews>
    <sheetView showGridLines="0" workbookViewId="0">
      <selection activeCell="F13" sqref="F13"/>
    </sheetView>
  </sheetViews>
  <sheetFormatPr baseColWidth="10" defaultRowHeight="14.5" x14ac:dyDescent="0.35"/>
  <cols>
    <col min="2" max="2" width="13" bestFit="1" customWidth="1"/>
    <col min="4" max="4" width="18.453125" bestFit="1" customWidth="1"/>
  </cols>
  <sheetData>
    <row r="1" spans="1:5" x14ac:dyDescent="0.35">
      <c r="A1" s="13" t="s">
        <v>0</v>
      </c>
      <c r="B1" s="13" t="s">
        <v>12</v>
      </c>
      <c r="C1" s="13" t="s">
        <v>22</v>
      </c>
      <c r="D1" s="14" t="s">
        <v>28</v>
      </c>
      <c r="E1" s="13"/>
    </row>
    <row r="2" spans="1:5" x14ac:dyDescent="0.35">
      <c r="A2" s="13" t="s">
        <v>5</v>
      </c>
      <c r="B2" s="13" t="s">
        <v>18</v>
      </c>
      <c r="C2" s="15">
        <v>44757</v>
      </c>
      <c r="D2" s="13" t="str">
        <f>A2&amp;"-"&amp;B2</f>
        <v>387-4-ENTER SANOFI</v>
      </c>
      <c r="E2" s="13"/>
    </row>
    <row r="3" spans="1:5" x14ac:dyDescent="0.35">
      <c r="A3" s="13" t="s">
        <v>13</v>
      </c>
      <c r="B3" s="13" t="s">
        <v>17</v>
      </c>
      <c r="C3" s="15">
        <v>44758</v>
      </c>
      <c r="D3" s="13" t="str">
        <f t="shared" ref="D3:D9" si="0">A3&amp;"-"&amp;B3</f>
        <v>211-2-LEAVE USINE</v>
      </c>
      <c r="E3" s="13"/>
    </row>
    <row r="4" spans="1:5" x14ac:dyDescent="0.35">
      <c r="A4" s="13" t="s">
        <v>7</v>
      </c>
      <c r="B4" s="13" t="s">
        <v>16</v>
      </c>
      <c r="C4" s="15">
        <v>44754</v>
      </c>
      <c r="D4" s="13" t="str">
        <f t="shared" si="0"/>
        <v>943-2-ENTER USINE</v>
      </c>
      <c r="E4" s="13"/>
    </row>
    <row r="5" spans="1:5" x14ac:dyDescent="0.35">
      <c r="A5" s="13" t="s">
        <v>14</v>
      </c>
      <c r="B5" s="13" t="s">
        <v>19</v>
      </c>
      <c r="C5" s="15">
        <v>44770</v>
      </c>
      <c r="D5" s="13" t="str">
        <f t="shared" si="0"/>
        <v>322-3-LEAVE BAYER</v>
      </c>
      <c r="E5" s="13"/>
    </row>
    <row r="6" spans="1:5" x14ac:dyDescent="0.35">
      <c r="A6" s="13" t="s">
        <v>15</v>
      </c>
      <c r="B6" s="13" t="s">
        <v>20</v>
      </c>
      <c r="C6" s="15">
        <v>44766</v>
      </c>
      <c r="D6" s="13" t="str">
        <f t="shared" si="0"/>
        <v>319-9-ENTER PFIZER</v>
      </c>
      <c r="E6" s="13"/>
    </row>
    <row r="7" spans="1:5" x14ac:dyDescent="0.35">
      <c r="A7" s="13" t="s">
        <v>5</v>
      </c>
      <c r="B7" s="13" t="s">
        <v>21</v>
      </c>
      <c r="C7" s="15">
        <v>44762</v>
      </c>
      <c r="D7" s="13" t="str">
        <f t="shared" si="0"/>
        <v>387-4-LEAVE SANOFI</v>
      </c>
      <c r="E7" s="13"/>
    </row>
    <row r="8" spans="1:5" x14ac:dyDescent="0.35">
      <c r="A8" s="13" t="s">
        <v>5</v>
      </c>
      <c r="B8" s="13" t="s">
        <v>27</v>
      </c>
      <c r="C8" s="15">
        <v>44758</v>
      </c>
      <c r="D8" s="13" t="str">
        <f t="shared" si="0"/>
        <v>387-4-ENTER BAYER</v>
      </c>
      <c r="E8" s="13"/>
    </row>
    <row r="9" spans="1:5" x14ac:dyDescent="0.35">
      <c r="A9" s="13" t="s">
        <v>5</v>
      </c>
      <c r="B9" s="13" t="s">
        <v>19</v>
      </c>
      <c r="C9" s="15">
        <v>44759</v>
      </c>
      <c r="D9" s="13" t="str">
        <f t="shared" si="0"/>
        <v>387-4-LEAVE BAYER</v>
      </c>
      <c r="E9" s="13"/>
    </row>
    <row r="10" spans="1:5" x14ac:dyDescent="0.35">
      <c r="A10" s="14" t="s">
        <v>9</v>
      </c>
      <c r="B10" s="14" t="s">
        <v>19</v>
      </c>
      <c r="C10" s="16">
        <v>44757</v>
      </c>
      <c r="D10" s="16" t="str">
        <f>A10&amp;"-"&amp;B10</f>
        <v>215-3-LEAVE BAYER</v>
      </c>
      <c r="E10" s="13"/>
    </row>
    <row r="11" spans="1:5" x14ac:dyDescent="0.35">
      <c r="A11" s="14" t="s">
        <v>23</v>
      </c>
      <c r="B11" s="14" t="s">
        <v>17</v>
      </c>
      <c r="C11" s="16">
        <v>44758</v>
      </c>
      <c r="D11" s="16" t="str">
        <f t="shared" ref="D11:D15" si="1">A11&amp;"-"&amp;B11</f>
        <v>963-3-LEAVE USINE</v>
      </c>
      <c r="E11" s="13"/>
    </row>
    <row r="12" spans="1:5" x14ac:dyDescent="0.35">
      <c r="A12" s="14" t="s">
        <v>24</v>
      </c>
      <c r="B12" s="14" t="s">
        <v>16</v>
      </c>
      <c r="C12" s="16">
        <v>44754</v>
      </c>
      <c r="D12" s="16" t="str">
        <f t="shared" si="1"/>
        <v>852-2-ENTER USINE</v>
      </c>
      <c r="E12" s="13"/>
    </row>
    <row r="13" spans="1:5" x14ac:dyDescent="0.35">
      <c r="A13" s="14" t="s">
        <v>25</v>
      </c>
      <c r="B13" s="14" t="s">
        <v>21</v>
      </c>
      <c r="C13" s="16">
        <v>44770</v>
      </c>
      <c r="D13" s="17" t="str">
        <f t="shared" si="1"/>
        <v>741-0-LEAVE SANOFI</v>
      </c>
      <c r="E13" s="13"/>
    </row>
    <row r="14" spans="1:5" x14ac:dyDescent="0.35">
      <c r="A14" s="14" t="s">
        <v>26</v>
      </c>
      <c r="B14" s="14" t="s">
        <v>20</v>
      </c>
      <c r="C14" s="16">
        <v>44766</v>
      </c>
      <c r="D14" s="16" t="str">
        <f t="shared" si="1"/>
        <v>123-3-ENTER PFIZER</v>
      </c>
      <c r="E14" s="13"/>
    </row>
    <row r="15" spans="1:5" x14ac:dyDescent="0.35">
      <c r="A15" s="14" t="s">
        <v>9</v>
      </c>
      <c r="B15" s="14" t="s">
        <v>16</v>
      </c>
      <c r="C15" s="16">
        <v>44762</v>
      </c>
      <c r="D15" s="16" t="str">
        <f t="shared" si="1"/>
        <v>215-3-ENTER USINE</v>
      </c>
      <c r="E15" s="13"/>
    </row>
    <row r="16" spans="1:5" x14ac:dyDescent="0.35">
      <c r="A16" s="13"/>
      <c r="B16" s="13"/>
      <c r="C16" s="13"/>
      <c r="D16" s="13"/>
      <c r="E16" s="13"/>
    </row>
    <row r="17" spans="1:5" x14ac:dyDescent="0.35">
      <c r="A17" s="13"/>
      <c r="B17" s="13"/>
      <c r="C17" s="13"/>
      <c r="D17" s="13"/>
      <c r="E17" s="13"/>
    </row>
    <row r="18" spans="1:5" x14ac:dyDescent="0.35">
      <c r="A18" s="13"/>
      <c r="B18" s="13"/>
      <c r="C18" s="13"/>
      <c r="D18" s="13"/>
      <c r="E18" s="13"/>
    </row>
    <row r="19" spans="1:5" x14ac:dyDescent="0.35">
      <c r="A19" s="13"/>
      <c r="B19" s="13"/>
      <c r="C19" s="13"/>
      <c r="D19" s="13"/>
      <c r="E19" s="13"/>
    </row>
    <row r="20" spans="1:5" x14ac:dyDescent="0.35">
      <c r="A20" s="13"/>
      <c r="B20" s="13"/>
      <c r="C20" s="13"/>
      <c r="D20" s="13"/>
      <c r="E20" s="13"/>
    </row>
    <row r="21" spans="1:5" x14ac:dyDescent="0.35">
      <c r="A21" s="13"/>
      <c r="B21" s="13"/>
      <c r="C21" s="13"/>
      <c r="D21" s="13"/>
      <c r="E21" s="1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F9048-4592-44C9-A3B5-D55CBC747594}">
  <sheetPr codeName="Feuil2"/>
  <dimension ref="A1:D9"/>
  <sheetViews>
    <sheetView workbookViewId="0">
      <selection sqref="A1:D9"/>
    </sheetView>
  </sheetViews>
  <sheetFormatPr baseColWidth="10" defaultRowHeight="14.5" x14ac:dyDescent="0.35"/>
  <cols>
    <col min="2" max="2" width="13.08984375" bestFit="1" customWidth="1"/>
  </cols>
  <sheetData>
    <row r="1" spans="1:4" x14ac:dyDescent="0.35">
      <c r="A1" s="6" t="s">
        <v>0</v>
      </c>
      <c r="B1" s="6" t="s">
        <v>12</v>
      </c>
      <c r="C1" s="6" t="s">
        <v>22</v>
      </c>
      <c r="D1" s="10" t="s">
        <v>28</v>
      </c>
    </row>
    <row r="2" spans="1:4" x14ac:dyDescent="0.35">
      <c r="A2" t="s">
        <v>5</v>
      </c>
      <c r="B2" t="s">
        <v>18</v>
      </c>
      <c r="C2" s="1">
        <v>44757</v>
      </c>
      <c r="D2" t="str">
        <f>A2&amp;"-"&amp;B2</f>
        <v>387-4-ENTER SANOFI</v>
      </c>
    </row>
    <row r="3" spans="1:4" x14ac:dyDescent="0.35">
      <c r="A3" t="s">
        <v>13</v>
      </c>
      <c r="B3" t="s">
        <v>17</v>
      </c>
      <c r="C3" s="1">
        <v>44758</v>
      </c>
      <c r="D3" t="str">
        <f t="shared" ref="D3:D9" si="0">A3&amp;"-"&amp;B3</f>
        <v>211-2-LEAVE USINE</v>
      </c>
    </row>
    <row r="4" spans="1:4" x14ac:dyDescent="0.35">
      <c r="A4" t="s">
        <v>7</v>
      </c>
      <c r="B4" t="s">
        <v>16</v>
      </c>
      <c r="C4" s="1">
        <v>44754</v>
      </c>
      <c r="D4" t="str">
        <f t="shared" si="0"/>
        <v>943-2-ENTER USINE</v>
      </c>
    </row>
    <row r="5" spans="1:4" x14ac:dyDescent="0.35">
      <c r="A5" t="s">
        <v>14</v>
      </c>
      <c r="B5" t="s">
        <v>19</v>
      </c>
      <c r="C5" s="2">
        <v>44770</v>
      </c>
      <c r="D5" t="str">
        <f t="shared" si="0"/>
        <v>322-3-LEAVE BAYER</v>
      </c>
    </row>
    <row r="6" spans="1:4" x14ac:dyDescent="0.35">
      <c r="A6" t="s">
        <v>15</v>
      </c>
      <c r="B6" t="s">
        <v>20</v>
      </c>
      <c r="C6" s="1">
        <v>44766</v>
      </c>
      <c r="D6" t="str">
        <f t="shared" si="0"/>
        <v>319-9-ENTER PFIZER</v>
      </c>
    </row>
    <row r="7" spans="1:4" x14ac:dyDescent="0.35">
      <c r="A7" t="s">
        <v>5</v>
      </c>
      <c r="B7" t="s">
        <v>21</v>
      </c>
      <c r="C7" s="1">
        <v>44762</v>
      </c>
      <c r="D7" t="str">
        <f t="shared" si="0"/>
        <v>387-4-LEAVE SANOFI</v>
      </c>
    </row>
    <row r="8" spans="1:4" x14ac:dyDescent="0.35">
      <c r="A8" t="s">
        <v>5</v>
      </c>
      <c r="B8" t="s">
        <v>27</v>
      </c>
      <c r="C8" s="1">
        <v>44758</v>
      </c>
      <c r="D8" t="str">
        <f t="shared" si="0"/>
        <v>387-4-ENTER BAYER</v>
      </c>
    </row>
    <row r="9" spans="1:4" x14ac:dyDescent="0.35">
      <c r="A9" t="s">
        <v>5</v>
      </c>
      <c r="B9" t="s">
        <v>19</v>
      </c>
      <c r="C9" s="1">
        <v>44759</v>
      </c>
      <c r="D9" t="str">
        <f t="shared" si="0"/>
        <v>387-4-LEAVE BAYER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52767F-115A-4A6C-916F-8E02266AF5AE}">
  <sheetPr codeName="Feuil3"/>
  <dimension ref="A1:D7"/>
  <sheetViews>
    <sheetView workbookViewId="0">
      <selection activeCell="A2" sqref="A2:D7"/>
    </sheetView>
  </sheetViews>
  <sheetFormatPr baseColWidth="10" defaultRowHeight="14.5" x14ac:dyDescent="0.35"/>
  <cols>
    <col min="2" max="2" width="12.1796875" bestFit="1" customWidth="1"/>
    <col min="4" max="4" width="18.08984375" bestFit="1" customWidth="1"/>
  </cols>
  <sheetData>
    <row r="1" spans="1:4" x14ac:dyDescent="0.35">
      <c r="A1" s="7" t="s">
        <v>0</v>
      </c>
      <c r="B1" s="7" t="s">
        <v>12</v>
      </c>
      <c r="C1" s="7" t="s">
        <v>22</v>
      </c>
      <c r="D1" s="7" t="s">
        <v>28</v>
      </c>
    </row>
    <row r="2" spans="1:4" x14ac:dyDescent="0.35">
      <c r="A2" s="7" t="s">
        <v>9</v>
      </c>
      <c r="B2" s="7" t="s">
        <v>19</v>
      </c>
      <c r="C2" s="8">
        <v>44757</v>
      </c>
      <c r="D2" s="8" t="str">
        <f>A2&amp;"-"&amp;B2</f>
        <v>215-3-LEAVE BAYER</v>
      </c>
    </row>
    <row r="3" spans="1:4" x14ac:dyDescent="0.35">
      <c r="A3" s="7" t="s">
        <v>23</v>
      </c>
      <c r="B3" s="7" t="s">
        <v>17</v>
      </c>
      <c r="C3" s="8">
        <v>44758</v>
      </c>
      <c r="D3" s="8" t="str">
        <f t="shared" ref="D3:D7" si="0">A3&amp;"-"&amp;B3</f>
        <v>963-3-LEAVE USINE</v>
      </c>
    </row>
    <row r="4" spans="1:4" x14ac:dyDescent="0.35">
      <c r="A4" s="7" t="s">
        <v>24</v>
      </c>
      <c r="B4" s="7" t="s">
        <v>16</v>
      </c>
      <c r="C4" s="8">
        <v>44754</v>
      </c>
      <c r="D4" s="8" t="str">
        <f t="shared" si="0"/>
        <v>852-2-ENTER USINE</v>
      </c>
    </row>
    <row r="5" spans="1:4" x14ac:dyDescent="0.35">
      <c r="A5" s="7" t="s">
        <v>25</v>
      </c>
      <c r="B5" s="7" t="s">
        <v>21</v>
      </c>
      <c r="C5" s="9">
        <v>44770</v>
      </c>
      <c r="D5" s="9" t="str">
        <f t="shared" si="0"/>
        <v>741-0-LEAVE SANOFI</v>
      </c>
    </row>
    <row r="6" spans="1:4" x14ac:dyDescent="0.35">
      <c r="A6" s="7" t="s">
        <v>26</v>
      </c>
      <c r="B6" s="7" t="s">
        <v>20</v>
      </c>
      <c r="C6" s="8">
        <v>44766</v>
      </c>
      <c r="D6" s="8" t="str">
        <f t="shared" si="0"/>
        <v>123-3-ENTER PFIZER</v>
      </c>
    </row>
    <row r="7" spans="1:4" x14ac:dyDescent="0.35">
      <c r="A7" s="7" t="s">
        <v>9</v>
      </c>
      <c r="B7" s="7" t="s">
        <v>16</v>
      </c>
      <c r="C7" s="8">
        <v>44762</v>
      </c>
      <c r="D7" s="8" t="str">
        <f t="shared" si="0"/>
        <v>215-3-ENTER USINE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synthese</vt:lpstr>
      <vt:lpstr>Analyse</vt:lpstr>
      <vt:lpstr>Source globale</vt:lpstr>
      <vt:lpstr>SOURCE 1</vt:lpstr>
      <vt:lpstr>SOURCE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Debicki, Amandine</dc:creator>
  <cp:lastModifiedBy>Debicki, Amandine</cp:lastModifiedBy>
  <dcterms:created xsi:type="dcterms:W3CDTF">2022-08-08T10:34:20Z</dcterms:created>
  <dcterms:modified xsi:type="dcterms:W3CDTF">2022-08-09T09:45:49Z</dcterms:modified>
</cp:coreProperties>
</file>