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F8395D38-A03B-4DD9-9630-7EE72085D9C1}" xr6:coauthVersionLast="47" xr6:coauthVersionMax="47" xr10:uidLastSave="{00000000-0000-0000-0000-000000000000}"/>
  <bookViews>
    <workbookView xWindow="-120" yWindow="-120" windowWidth="24240" windowHeight="13140" activeTab="1" xr2:uid="{21EAEC9C-EA26-491B-8B20-29B69F623E1A}"/>
  </bookViews>
  <sheets>
    <sheet name="Feuil1" sheetId="1" r:id="rId1"/>
    <sheet name="Feuil2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3" l="1"/>
  <c r="F4" i="3"/>
  <c r="G4" i="3"/>
  <c r="E5" i="3"/>
  <c r="F5" i="3"/>
  <c r="G5" i="3"/>
  <c r="E6" i="3"/>
  <c r="F6" i="3"/>
  <c r="G6" i="3"/>
  <c r="F3" i="3"/>
  <c r="G3" i="3"/>
  <c r="E3" i="3"/>
  <c r="E4" i="1"/>
  <c r="F4" i="1"/>
  <c r="G4" i="1"/>
  <c r="E5" i="1"/>
  <c r="F5" i="1"/>
  <c r="G5" i="1"/>
  <c r="E6" i="1"/>
  <c r="F6" i="1"/>
  <c r="G6" i="1"/>
  <c r="F3" i="1"/>
  <c r="G3" i="1"/>
  <c r="E3" i="1"/>
</calcChain>
</file>

<file path=xl/sharedStrings.xml><?xml version="1.0" encoding="utf-8"?>
<sst xmlns="http://schemas.openxmlformats.org/spreadsheetml/2006/main" count="22" uniqueCount="11">
  <si>
    <t xml:space="preserve">Code </t>
  </si>
  <si>
    <t>Montant</t>
  </si>
  <si>
    <t>Date de début</t>
  </si>
  <si>
    <t>Date de fin</t>
  </si>
  <si>
    <t>AAA</t>
  </si>
  <si>
    <t>BBB</t>
  </si>
  <si>
    <t>CCC</t>
  </si>
  <si>
    <t>DDD</t>
  </si>
  <si>
    <t>2022</t>
  </si>
  <si>
    <t>2023</t>
  </si>
  <si>
    <t>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</si>
</sst>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44" fontId="0" fillId="0" borderId="0" xfId="1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  <xf numFmtId="44" fontId="0" fillId="0" borderId="0" xfId="0" applyNumberFormat="1" applyAlignment="1">
      <alignment horizontal="center"/>
    </xf>
  </cellXfs>
  <cellStyles count="2">
    <cellStyle name="Monétaire" xfId="1" builtinId="4"/>
    <cellStyle name="Normal" xfId="0" builtinId="0"/>
  </cellStyles>
  <dxfs count="5"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125730</xdr:colOff>
      <xdr:row>8</xdr:row>
      <xdr:rowOff>102869</xdr:rowOff>
    </xdr:from>
    <xdr:to>
      <xdr:col>3</xdr:col>
      <xdr:colOff>954405</xdr:colOff>
      <xdr:row>14</xdr:row>
      <xdr:rowOff>9524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B931C02-4760-3975-FF8C-DFE0848C2AE2}"/>
            </a:ext>
          </a:extLst>
        </xdr:cNvPr>
        <xdr:cNvSpPr txBox="1"/>
      </xdr:nvSpPr>
      <xdr:spPr>
        <a:xfrm>
          <a:off x="125730" y="2007869"/>
          <a:ext cx="3895725" cy="104965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Objectif</a:t>
          </a:r>
          <a:r>
            <a:rPr lang="fr-FR" sz="1100" baseline="0"/>
            <a:t> : Connaître le montant réparti sur chacune des années en fonction de la date du début et de la date de fin.</a:t>
          </a:r>
        </a:p>
        <a:p>
          <a:endParaRPr lang="fr-FR" sz="1100" baseline="0"/>
        </a:p>
        <a:p>
          <a:r>
            <a:rPr lang="fr-FR"/>
            <a:t>Le calcul doit se faire au prorata du nombre de jours par année.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125730</xdr:colOff>
      <xdr:row>8</xdr:row>
      <xdr:rowOff>102869</xdr:rowOff>
    </xdr:from>
    <xdr:to>
      <xdr:col>3</xdr:col>
      <xdr:colOff>954405</xdr:colOff>
      <xdr:row>14</xdr:row>
      <xdr:rowOff>9524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927233B-D5D2-4495-BA7D-E974B30C36B1}"/>
            </a:ext>
          </a:extLst>
        </xdr:cNvPr>
        <xdr:cNvSpPr txBox="1"/>
      </xdr:nvSpPr>
      <xdr:spPr>
        <a:xfrm>
          <a:off x="125730" y="2007869"/>
          <a:ext cx="3895725" cy="104965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Objectif</a:t>
          </a:r>
          <a:r>
            <a:rPr lang="fr-FR" sz="1100" baseline="0"/>
            <a:t> : Connaître le montant réparti sur chacune des années en fonction de la date du début et de la date de fin.</a:t>
          </a:r>
        </a:p>
        <a:p>
          <a:endParaRPr lang="fr-FR" sz="1100" baseline="0"/>
        </a:p>
        <a:p>
          <a:r>
            <a:rPr lang="fr-FR"/>
            <a:t>Le calcul doit se faire au prorata du nombre de jours par année.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D287D2-63CE-4977-BF2E-A5E4CB9109A4}" name="Tableau1" displayName="Tableau1" ref="A2:G6" totalsRowShown="0">
  <autoFilter ref="A2:G6" xr:uid="{4FD287D2-63CE-4977-BF2E-A5E4CB9109A4}"/>
  <tableColumns count="7">
    <tableColumn id="1" xr3:uid="{25D7F7FA-CDC8-4752-B0A3-94CF18673A0B}" name="Code "/>
    <tableColumn id="2" xr3:uid="{35974761-3E73-41B5-B450-FFF5669C109D}" name="Montant" dataCellStyle="Monétaire"/>
    <tableColumn id="3" xr3:uid="{D4E8688E-43D4-4605-A665-F556E3C19F8A}" name="Date de début" dataDxfId="4"/>
    <tableColumn id="4" xr3:uid="{2B26E4C4-F2C7-4C15-9E91-DB04796A3EE8}" name="Date de fin" dataDxfId="3"/>
    <tableColumn id="5" xr3:uid="{681D77A3-F5CA-4E97-88E1-4F5330EF045C}" name="2022" dataDxfId="2">
      <calculatedColumnFormula>Tableau1[[#This Row],[Montant]]*(MAX(0,MIN(Tableau1[[#This Row],[Date de fin]],DATE(Tableau1[[#Headers],[2022]],12,31))-MAX(Tableau1[[#This Row],[Date de début]],DATE(Tableau1[[#Headers],[2022]],1,1))+1))/(Tableau1[[#This Row],[Date de fin]]-Tableau1[[#This Row],[Date de début]]+1)</calculatedColumnFormula>
    </tableColumn>
    <tableColumn id="6" xr3:uid="{6248AD2E-9566-4290-B9F7-54E28ECE7FA6}" name="2023" dataDxfId="1">
      <calculatedColumnFormula>Tableau1[[#This Row],[Montant]]*(MAX(0,MIN(Tableau1[[#This Row],[Date de fin]],DATE(Tableau1[[#Headers],[2022]],12,31))-MAX(Tableau1[[#This Row],[Date de début]],DATE(Tableau1[[#Headers],[2022]],1,1))+1))/(Tableau1[[#This Row],[Date de fin]]-Tableau1[[#This Row],[Date de début]]+1)</calculatedColumnFormula>
    </tableColumn>
    <tableColumn id="7" xr3:uid="{0FB06546-A21B-4735-90AE-61417E593D48}" name="2024" dataDxfId="0">
      <calculatedColumnFormula>Tableau1[[#This Row],[Montant]]*(MAX(0,MIN(Tableau1[[#This Row],[Date de fin]],DATE(Tableau1[[#Headers],[2024]],12,31))-MAX(Tableau1[[#This Row],[Date de début]],DATE(Tableau1[[#Headers],[2024]],1,1))+1))/(Tableau1[[#This Row],[Date de fin]]-Tableau1[[#This Row],[Date de début]]+1)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4DF6BA-FEE7-468A-B5BB-A480B7F2DD2E}">
  <dimension ref="A2:I6"/>
  <sheetViews>
    <sheetView workbookViewId="0"/>
  </sheetViews>
  <sheetFormatPr baseColWidth="10" defaultRowHeight="15" x14ac:dyDescent="0.25"/>
  <cols>
    <col min="1" max="1" width="14.85546875" customWidth="1"/>
    <col min="2" max="2" width="14.28515625" customWidth="1"/>
    <col min="3" max="3" width="16.85546875" customWidth="1"/>
    <col min="4" max="4" width="17.7109375" customWidth="1"/>
    <col min="5" max="7" width="14.140625" customWidth="1"/>
  </cols>
  <sheetData>
    <row r="2" spans="1:9" x14ac:dyDescent="0.25">
      <c r="A2" t="s">
        <v>0</v>
      </c>
      <c r="B2" t="s">
        <v>1</v>
      </c>
      <c r="C2" t="s">
        <v>2</v>
      </c>
      <c r="D2" t="s">
        <v>3</v>
      </c>
      <c r="E2" s="3" t="s">
        <v>8</v>
      </c>
      <c r="F2" s="3" t="s">
        <v>9</v>
      </c>
      <c r="G2" s="3" t="s">
        <v>10</v>
      </c>
    </row>
    <row r="3" spans="1:9" x14ac:dyDescent="0.25">
      <c r="A3" t="s">
        <v>4</v>
      </c>
      <c r="B3" s="1">
        <v>15200</v>
      </c>
      <c r="C3" s="2">
        <v>44621</v>
      </c>
      <c r="D3" s="2">
        <v>44910</v>
      </c>
      <c r="E3" s="5">
        <f>Tableau1[[#This Row],[Montant]]*(MAX(0,MIN(Tableau1[[#This Row],[Date de fin]],DATE(Tableau1[[#Headers],[2022]],12,31))-MAX(Tableau1[[#This Row],[Date de début]],DATE(Tableau1[[#Headers],[2022]],1,1))+1))/(Tableau1[[#This Row],[Date de fin]]-Tableau1[[#This Row],[Date de début]]+1)</f>
        <v>15200</v>
      </c>
      <c r="F3" s="5">
        <f>Tableau1[[#This Row],[Montant]]*(MAX(0,MIN(Tableau1[[#This Row],[Date de fin]],DATE(Tableau1[[#Headers],[2023]],12,31))-MAX(Tableau1[[#This Row],[Date de début]],DATE(Tableau1[[#Headers],[2023]],1,1))+1))/(Tableau1[[#This Row],[Date de fin]]-Tableau1[[#This Row],[Date de début]]+1)</f>
        <v>0</v>
      </c>
      <c r="G3" s="5">
        <f>Tableau1[[#This Row],[Montant]]*(MAX(0,MIN(Tableau1[[#This Row],[Date de fin]],DATE(Tableau1[[#Headers],[2024]],12,31))-MAX(Tableau1[[#This Row],[Date de début]],DATE(Tableau1[[#Headers],[2024]],1,1))+1))/(Tableau1[[#This Row],[Date de fin]]-Tableau1[[#This Row],[Date de début]]+1)</f>
        <v>0</v>
      </c>
      <c r="I3" s="4"/>
    </row>
    <row r="4" spans="1:9" x14ac:dyDescent="0.25">
      <c r="A4" t="s">
        <v>5</v>
      </c>
      <c r="B4" s="1">
        <v>2300</v>
      </c>
      <c r="C4" s="2">
        <v>44562</v>
      </c>
      <c r="D4" s="2">
        <v>45291</v>
      </c>
      <c r="E4" s="5">
        <f>Tableau1[[#This Row],[Montant]]*(MAX(0,MIN(Tableau1[[#This Row],[Date de fin]],DATE(Tableau1[[#Headers],[2022]],12,31))-MAX(Tableau1[[#This Row],[Date de début]],DATE(Tableau1[[#Headers],[2022]],1,1))+1))/(Tableau1[[#This Row],[Date de fin]]-Tableau1[[#This Row],[Date de début]]+1)</f>
        <v>1150</v>
      </c>
      <c r="F4" s="5">
        <f>Tableau1[[#This Row],[Montant]]*(MAX(0,MIN(Tableau1[[#This Row],[Date de fin]],DATE(Tableau1[[#Headers],[2022]],12,31))-MAX(Tableau1[[#This Row],[Date de début]],DATE(Tableau1[[#Headers],[2022]],1,1))+1))/(Tableau1[[#This Row],[Date de fin]]-Tableau1[[#This Row],[Date de début]]+1)</f>
        <v>1150</v>
      </c>
      <c r="G4" s="5">
        <f>Tableau1[[#This Row],[Montant]]*(MAX(0,MIN(Tableau1[[#This Row],[Date de fin]],DATE(Tableau1[[#Headers],[2024]],12,31))-MAX(Tableau1[[#This Row],[Date de début]],DATE(Tableau1[[#Headers],[2024]],1,1))+1))/(Tableau1[[#This Row],[Date de fin]]-Tableau1[[#This Row],[Date de début]]+1)</f>
        <v>0</v>
      </c>
    </row>
    <row r="5" spans="1:9" x14ac:dyDescent="0.25">
      <c r="A5" t="s">
        <v>6</v>
      </c>
      <c r="B5" s="1">
        <v>14000</v>
      </c>
      <c r="C5" s="2">
        <v>44713</v>
      </c>
      <c r="D5" s="2">
        <v>45627</v>
      </c>
      <c r="E5" s="5">
        <f>Tableau1[[#This Row],[Montant]]*(MAX(0,MIN(Tableau1[[#This Row],[Date de fin]],DATE(Tableau1[[#Headers],[2022]],12,31))-MAX(Tableau1[[#This Row],[Date de début]],DATE(Tableau1[[#Headers],[2022]],1,1))+1))/(Tableau1[[#This Row],[Date de fin]]-Tableau1[[#This Row],[Date de début]]+1)</f>
        <v>3274.3169398907103</v>
      </c>
      <c r="F5" s="5">
        <f>Tableau1[[#This Row],[Montant]]*(MAX(0,MIN(Tableau1[[#This Row],[Date de fin]],DATE(Tableau1[[#Headers],[2022]],12,31))-MAX(Tableau1[[#This Row],[Date de début]],DATE(Tableau1[[#Headers],[2022]],1,1))+1))/(Tableau1[[#This Row],[Date de fin]]-Tableau1[[#This Row],[Date de début]]+1)</f>
        <v>3274.3169398907103</v>
      </c>
      <c r="G5" s="5">
        <f>Tableau1[[#This Row],[Montant]]*(MAX(0,MIN(Tableau1[[#This Row],[Date de fin]],DATE(Tableau1[[#Headers],[2024]],12,31))-MAX(Tableau1[[#This Row],[Date de début]],DATE(Tableau1[[#Headers],[2024]],1,1))+1))/(Tableau1[[#This Row],[Date de fin]]-Tableau1[[#This Row],[Date de début]]+1)</f>
        <v>5140.9836065573772</v>
      </c>
    </row>
    <row r="6" spans="1:9" x14ac:dyDescent="0.25">
      <c r="A6" t="s">
        <v>7</v>
      </c>
      <c r="B6" s="1">
        <v>8000</v>
      </c>
      <c r="C6" s="2">
        <v>44562</v>
      </c>
      <c r="D6" s="2">
        <v>45657</v>
      </c>
      <c r="E6" s="5">
        <f>Tableau1[[#This Row],[Montant]]*(MAX(0,MIN(Tableau1[[#This Row],[Date de fin]],DATE(Tableau1[[#Headers],[2022]],12,31))-MAX(Tableau1[[#This Row],[Date de début]],DATE(Tableau1[[#Headers],[2022]],1,1))+1))/(Tableau1[[#This Row],[Date de fin]]-Tableau1[[#This Row],[Date de début]]+1)</f>
        <v>2664.2335766423357</v>
      </c>
      <c r="F6" s="5">
        <f>Tableau1[[#This Row],[Montant]]*(MAX(0,MIN(Tableau1[[#This Row],[Date de fin]],DATE(Tableau1[[#Headers],[2022]],12,31))-MAX(Tableau1[[#This Row],[Date de début]],DATE(Tableau1[[#Headers],[2022]],1,1))+1))/(Tableau1[[#This Row],[Date de fin]]-Tableau1[[#This Row],[Date de début]]+1)</f>
        <v>2664.2335766423357</v>
      </c>
      <c r="G6" s="5">
        <f>Tableau1[[#This Row],[Montant]]*(MAX(0,MIN(Tableau1[[#This Row],[Date de fin]],DATE(Tableau1[[#Headers],[2024]],12,31))-MAX(Tableau1[[#This Row],[Date de début]],DATE(Tableau1[[#Headers],[2024]],1,1))+1))/(Tableau1[[#This Row],[Date de fin]]-Tableau1[[#This Row],[Date de début]]+1)</f>
        <v>2671.5328467153286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F22409-73AC-4A9D-8EEC-DB846E43F168}">
  <dimension ref="A2:I6"/>
  <sheetViews>
    <sheetView tabSelected="1" workbookViewId="0">
      <selection activeCell="E3" sqref="E3"/>
    </sheetView>
  </sheetViews>
  <sheetFormatPr baseColWidth="10" defaultRowHeight="15" x14ac:dyDescent="0.25"/>
  <cols>
    <col min="1" max="1" width="14.85546875" customWidth="1"/>
    <col min="2" max="2" width="14.28515625" customWidth="1"/>
    <col min="3" max="3" width="16.85546875" customWidth="1"/>
    <col min="4" max="4" width="17.7109375" customWidth="1"/>
    <col min="5" max="7" width="14.140625" customWidth="1"/>
  </cols>
  <sheetData>
    <row r="2" spans="1:9" x14ac:dyDescent="0.25">
      <c r="A2" t="s">
        <v>0</v>
      </c>
      <c r="B2" t="s">
        <v>1</v>
      </c>
      <c r="C2" t="s">
        <v>2</v>
      </c>
      <c r="D2" t="s">
        <v>3</v>
      </c>
      <c r="E2" s="3" t="s">
        <v>8</v>
      </c>
      <c r="F2" s="3" t="s">
        <v>9</v>
      </c>
      <c r="G2" s="3" t="s">
        <v>10</v>
      </c>
    </row>
    <row r="3" spans="1:9" x14ac:dyDescent="0.25">
      <c r="A3" t="s">
        <v>4</v>
      </c>
      <c r="B3" s="1">
        <v>15200</v>
      </c>
      <c r="C3" s="2">
        <v>44621</v>
      </c>
      <c r="D3" s="2">
        <v>44910</v>
      </c>
      <c r="E3" s="5">
        <f>$B3*(MAX(0,MIN($D3,DATE(E$2,12,31))-MAX($C3,DATE(E$2,1,1))+1))/($D3-$C3+1)</f>
        <v>15200</v>
      </c>
      <c r="F3" s="5">
        <f t="shared" ref="F3:G6" si="0">$B3*(MAX(0,MIN($D3,DATE(F$2,12,31))-MAX($C3,DATE(F$2,1,1))+1))/($D3-$C3+1)</f>
        <v>0</v>
      </c>
      <c r="G3" s="5">
        <f t="shared" si="0"/>
        <v>0</v>
      </c>
      <c r="I3" s="4"/>
    </row>
    <row r="4" spans="1:9" x14ac:dyDescent="0.25">
      <c r="A4" t="s">
        <v>5</v>
      </c>
      <c r="B4" s="1">
        <v>2300</v>
      </c>
      <c r="C4" s="2">
        <v>44562</v>
      </c>
      <c r="D4" s="2">
        <v>45291</v>
      </c>
      <c r="E4" s="5">
        <f t="shared" ref="E4:E6" si="1">$B4*(MAX(0,MIN($D4,DATE(E$2,12,31))-MAX($C4,DATE(E$2,1,1))+1))/($D4-$C4+1)</f>
        <v>1150</v>
      </c>
      <c r="F4" s="5">
        <f t="shared" si="0"/>
        <v>1150</v>
      </c>
      <c r="G4" s="5">
        <f t="shared" si="0"/>
        <v>0</v>
      </c>
    </row>
    <row r="5" spans="1:9" x14ac:dyDescent="0.25">
      <c r="A5" t="s">
        <v>6</v>
      </c>
      <c r="B5" s="1">
        <v>14000</v>
      </c>
      <c r="C5" s="2">
        <v>44713</v>
      </c>
      <c r="D5" s="2">
        <v>45627</v>
      </c>
      <c r="E5" s="5">
        <f t="shared" si="1"/>
        <v>3274.3169398907103</v>
      </c>
      <c r="F5" s="5">
        <f t="shared" si="0"/>
        <v>5584.6994535519125</v>
      </c>
      <c r="G5" s="5">
        <f t="shared" si="0"/>
        <v>5140.9836065573772</v>
      </c>
    </row>
    <row r="6" spans="1:9" x14ac:dyDescent="0.25">
      <c r="A6" t="s">
        <v>7</v>
      </c>
      <c r="B6" s="1">
        <v>8000</v>
      </c>
      <c r="C6" s="2">
        <v>44562</v>
      </c>
      <c r="D6" s="2">
        <v>45657</v>
      </c>
      <c r="E6" s="5">
        <f t="shared" si="1"/>
        <v>2664.2335766423357</v>
      </c>
      <c r="F6" s="5">
        <f t="shared" si="0"/>
        <v>2664.2335766423357</v>
      </c>
      <c r="G6" s="5">
        <f t="shared" si="0"/>
        <v>2671.5328467153286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Maeva VOYEZ</dc:creator>
  <cp:lastModifiedBy>A S</cp:lastModifiedBy>
  <dcterms:created xsi:type="dcterms:W3CDTF">2022-10-11T13:07:48Z</dcterms:created>
  <dcterms:modified xsi:type="dcterms:W3CDTF">2022-10-18T14:54:49Z</dcterms:modified>
</cp:coreProperties>
</file>