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26CAABF5-12A6-4AC3-9160-7453FDE8634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AI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W4" i="1" l="1" a="1"/>
  <c r="BW4" i="1" s="1"/>
  <c r="BW5" i="1" a="1"/>
  <c r="BW5" i="1" s="1"/>
  <c r="BW6" i="1" a="1"/>
  <c r="BW6" i="1" s="1"/>
  <c r="BW7" i="1" a="1"/>
  <c r="BW7" i="1" s="1"/>
  <c r="BW8" i="1" a="1"/>
  <c r="BW8" i="1" s="1"/>
  <c r="BW9" i="1" a="1"/>
  <c r="BW9" i="1" s="1"/>
  <c r="BW10" i="1" a="1"/>
  <c r="BW10" i="1" s="1"/>
  <c r="BW11" i="1" a="1"/>
  <c r="BW11" i="1" s="1"/>
  <c r="BW12" i="1" a="1"/>
  <c r="BW12" i="1" s="1"/>
  <c r="BW13" i="1" a="1"/>
  <c r="BW13" i="1" s="1"/>
  <c r="BW14" i="1" a="1"/>
  <c r="BW14" i="1" s="1"/>
  <c r="BW15" i="1" a="1"/>
  <c r="BW15" i="1" s="1"/>
  <c r="BW16" i="1" a="1"/>
  <c r="BW16" i="1" s="1"/>
  <c r="BW17" i="1" a="1"/>
  <c r="BW17" i="1" s="1"/>
  <c r="BW18" i="1" a="1"/>
  <c r="BW18" i="1" s="1"/>
  <c r="BW19" i="1" a="1"/>
  <c r="BW19" i="1" s="1"/>
  <c r="BW20" i="1" a="1"/>
  <c r="BW20" i="1" s="1"/>
  <c r="BW21" i="1" a="1"/>
  <c r="BW21" i="1" s="1"/>
  <c r="BW22" i="1" a="1"/>
  <c r="BW22" i="1" s="1"/>
  <c r="BW23" i="1" a="1"/>
  <c r="BW23" i="1" s="1"/>
  <c r="BW24" i="1" a="1"/>
  <c r="BW24" i="1" s="1"/>
  <c r="BW25" i="1" a="1"/>
  <c r="BW25" i="1" s="1"/>
  <c r="BW26" i="1" a="1"/>
  <c r="BW26" i="1" s="1"/>
  <c r="BW27" i="1" a="1"/>
  <c r="BW27" i="1" s="1"/>
  <c r="BW28" i="1" a="1"/>
  <c r="BW28" i="1" s="1"/>
  <c r="BW29" i="1" a="1"/>
  <c r="BW29" i="1" s="1"/>
  <c r="BW30" i="1" a="1"/>
  <c r="BW30" i="1" s="1"/>
  <c r="BW31" i="1" a="1"/>
  <c r="BW31" i="1" s="1"/>
  <c r="BW32" i="1" a="1"/>
  <c r="BW32" i="1" s="1"/>
  <c r="BW33" i="1" a="1"/>
  <c r="BW33" i="1" s="1"/>
  <c r="BW34" i="1" a="1"/>
  <c r="BW34" i="1" s="1"/>
  <c r="BW35" i="1" a="1"/>
  <c r="BW35" i="1" s="1"/>
  <c r="BW36" i="1" a="1"/>
  <c r="BW36" i="1" s="1"/>
  <c r="BW37" i="1" a="1"/>
  <c r="BW37" i="1" s="1"/>
  <c r="BW38" i="1" a="1"/>
  <c r="BW38" i="1" s="1"/>
  <c r="BW3" i="1" a="1"/>
  <c r="BW3" i="1" s="1"/>
  <c r="BV4" i="1" a="1"/>
  <c r="BV4" i="1" s="1"/>
  <c r="BV5" i="1" a="1"/>
  <c r="BV5" i="1" s="1"/>
  <c r="BV6" i="1" a="1"/>
  <c r="BV6" i="1"/>
  <c r="BV7" i="1" a="1"/>
  <c r="BV7" i="1" s="1"/>
  <c r="BV8" i="1" a="1"/>
  <c r="BV8" i="1" s="1"/>
  <c r="BV9" i="1" a="1"/>
  <c r="BV9" i="1" s="1"/>
  <c r="BV10" i="1" a="1"/>
  <c r="BV10" i="1"/>
  <c r="BV11" i="1" a="1"/>
  <c r="BV11" i="1" s="1"/>
  <c r="BV12" i="1" a="1"/>
  <c r="BV12" i="1" s="1"/>
  <c r="BV13" i="1" a="1"/>
  <c r="BV13" i="1" s="1"/>
  <c r="BV14" i="1" a="1"/>
  <c r="BV14" i="1"/>
  <c r="BV15" i="1" a="1"/>
  <c r="BV15" i="1" s="1"/>
  <c r="BV16" i="1" a="1"/>
  <c r="BV16" i="1" s="1"/>
  <c r="BV17" i="1" a="1"/>
  <c r="BV17" i="1" s="1"/>
  <c r="BV18" i="1" a="1"/>
  <c r="BV18" i="1"/>
  <c r="BV19" i="1" a="1"/>
  <c r="BV19" i="1" s="1"/>
  <c r="BV20" i="1" a="1"/>
  <c r="BV20" i="1" s="1"/>
  <c r="BV21" i="1" a="1"/>
  <c r="BV21" i="1" s="1"/>
  <c r="BV22" i="1" a="1"/>
  <c r="BV22" i="1"/>
  <c r="BV23" i="1" a="1"/>
  <c r="BV23" i="1" s="1"/>
  <c r="BV24" i="1" a="1"/>
  <c r="BV24" i="1" s="1"/>
  <c r="BV25" i="1" a="1"/>
  <c r="BV25" i="1" s="1"/>
  <c r="BV26" i="1" a="1"/>
  <c r="BV26" i="1"/>
  <c r="BV27" i="1" a="1"/>
  <c r="BV27" i="1" s="1"/>
  <c r="BV28" i="1" a="1"/>
  <c r="BV28" i="1" s="1"/>
  <c r="BV29" i="1" a="1"/>
  <c r="BV29" i="1" s="1"/>
  <c r="BV30" i="1" a="1"/>
  <c r="BV30" i="1"/>
  <c r="BV31" i="1" a="1"/>
  <c r="BV31" i="1" s="1"/>
  <c r="BV32" i="1" a="1"/>
  <c r="BV32" i="1" s="1"/>
  <c r="BV33" i="1" a="1"/>
  <c r="BV33" i="1" s="1"/>
  <c r="BV34" i="1" a="1"/>
  <c r="BV34" i="1"/>
  <c r="BV35" i="1" a="1"/>
  <c r="BV35" i="1" s="1"/>
  <c r="BV36" i="1" a="1"/>
  <c r="BV36" i="1" s="1"/>
  <c r="BV37" i="1" a="1"/>
  <c r="BV37" i="1" s="1"/>
  <c r="BV3" i="1" a="1"/>
  <c r="BV3" i="1" s="1"/>
  <c r="BR37" i="1"/>
  <c r="BS37" i="1" s="1"/>
  <c r="BR36" i="1"/>
  <c r="BS36" i="1" s="1"/>
  <c r="BR35" i="1"/>
  <c r="BS35" i="1" s="1"/>
  <c r="BR34" i="1"/>
  <c r="BS34" i="1" s="1"/>
  <c r="BR33" i="1"/>
  <c r="BS33" i="1" s="1"/>
  <c r="BR32" i="1"/>
  <c r="BS32" i="1" s="1"/>
  <c r="BR31" i="1"/>
  <c r="BS31" i="1" s="1"/>
  <c r="BR30" i="1"/>
  <c r="BS30" i="1" s="1"/>
  <c r="BR29" i="1"/>
  <c r="BS29" i="1" s="1"/>
  <c r="BR28" i="1"/>
  <c r="BS28" i="1" s="1"/>
  <c r="BR27" i="1"/>
  <c r="BS27" i="1" s="1"/>
  <c r="BR26" i="1"/>
  <c r="BS26" i="1" s="1"/>
  <c r="BR25" i="1"/>
  <c r="BS25" i="1" s="1"/>
  <c r="BR24" i="1"/>
  <c r="BS24" i="1" s="1"/>
  <c r="BR23" i="1"/>
  <c r="BS23" i="1" s="1"/>
  <c r="BR22" i="1"/>
  <c r="BS22" i="1" s="1"/>
  <c r="BR21" i="1"/>
  <c r="BS21" i="1" s="1"/>
  <c r="BR20" i="1"/>
  <c r="BS20" i="1" s="1"/>
  <c r="BR19" i="1"/>
  <c r="BS19" i="1" s="1"/>
  <c r="BR18" i="1"/>
  <c r="BS18" i="1" s="1"/>
  <c r="BR17" i="1"/>
  <c r="BS17" i="1" s="1"/>
  <c r="BR16" i="1"/>
  <c r="BS16" i="1" s="1"/>
  <c r="BR15" i="1"/>
  <c r="BS15" i="1" s="1"/>
  <c r="BR14" i="1"/>
  <c r="BS14" i="1" s="1"/>
  <c r="BR13" i="1"/>
  <c r="BS13" i="1" s="1"/>
  <c r="BR12" i="1"/>
  <c r="BS12" i="1" s="1"/>
  <c r="BR11" i="1"/>
  <c r="BS11" i="1" s="1"/>
  <c r="BR10" i="1"/>
  <c r="BS10" i="1" s="1"/>
  <c r="BR9" i="1"/>
  <c r="BS9" i="1" s="1"/>
  <c r="BR8" i="1"/>
  <c r="BS8" i="1" s="1"/>
  <c r="BR7" i="1"/>
  <c r="BS7" i="1" s="1"/>
  <c r="BR6" i="1"/>
  <c r="BS6" i="1" s="1"/>
  <c r="BO5" i="1"/>
  <c r="BR5" i="1" s="1"/>
  <c r="BS5" i="1" s="1"/>
  <c r="BR4" i="1"/>
  <c r="BS4" i="1" s="1"/>
  <c r="BR3" i="1"/>
  <c r="BS3" i="1" s="1"/>
  <c r="BL37" i="1"/>
  <c r="BM37" i="1" s="1"/>
  <c r="BL36" i="1"/>
  <c r="BM36" i="1" s="1"/>
  <c r="BL35" i="1"/>
  <c r="BM35" i="1" s="1"/>
  <c r="BL34" i="1"/>
  <c r="BM34" i="1" s="1"/>
  <c r="BL33" i="1"/>
  <c r="BM33" i="1" s="1"/>
  <c r="BL32" i="1"/>
  <c r="BM32" i="1" s="1"/>
  <c r="BL31" i="1"/>
  <c r="BM31" i="1" s="1"/>
  <c r="BL30" i="1"/>
  <c r="BM30" i="1" s="1"/>
  <c r="BL29" i="1"/>
  <c r="BM29" i="1" s="1"/>
  <c r="BL28" i="1"/>
  <c r="BM28" i="1" s="1"/>
  <c r="BL27" i="1"/>
  <c r="BM27" i="1" s="1"/>
  <c r="BL26" i="1"/>
  <c r="BM26" i="1" s="1"/>
  <c r="BL25" i="1"/>
  <c r="BM25" i="1" s="1"/>
  <c r="BL24" i="1"/>
  <c r="BM24" i="1" s="1"/>
  <c r="BL23" i="1"/>
  <c r="BM23" i="1" s="1"/>
  <c r="BL22" i="1"/>
  <c r="BM22" i="1" s="1"/>
  <c r="BL21" i="1"/>
  <c r="BM21" i="1" s="1"/>
  <c r="BL20" i="1"/>
  <c r="BM20" i="1" s="1"/>
  <c r="BL19" i="1"/>
  <c r="BM19" i="1" s="1"/>
  <c r="BL18" i="1"/>
  <c r="BM18" i="1" s="1"/>
  <c r="BL17" i="1"/>
  <c r="BM17" i="1" s="1"/>
  <c r="BL16" i="1"/>
  <c r="BM16" i="1" s="1"/>
  <c r="BL15" i="1"/>
  <c r="BM15" i="1" s="1"/>
  <c r="BL14" i="1"/>
  <c r="BM14" i="1" s="1"/>
  <c r="BL13" i="1"/>
  <c r="BM13" i="1" s="1"/>
  <c r="BL12" i="1"/>
  <c r="BM12" i="1" s="1"/>
  <c r="BL11" i="1"/>
  <c r="BM11" i="1" s="1"/>
  <c r="BL10" i="1"/>
  <c r="BM10" i="1" s="1"/>
  <c r="BL9" i="1"/>
  <c r="BM9" i="1" s="1"/>
  <c r="BL8" i="1"/>
  <c r="BM8" i="1" s="1"/>
  <c r="BL7" i="1"/>
  <c r="BM7" i="1" s="1"/>
  <c r="BL6" i="1"/>
  <c r="BM6" i="1" s="1"/>
  <c r="BI5" i="1"/>
  <c r="BL5" i="1" s="1"/>
  <c r="BM5" i="1" s="1"/>
  <c r="BL4" i="1"/>
  <c r="BM4" i="1" s="1"/>
  <c r="BL3" i="1"/>
  <c r="BM3" i="1" s="1"/>
  <c r="BF37" i="1"/>
  <c r="BG37" i="1" s="1"/>
  <c r="BF36" i="1"/>
  <c r="BG36" i="1" s="1"/>
  <c r="BF35" i="1"/>
  <c r="BG35" i="1" s="1"/>
  <c r="BF34" i="1"/>
  <c r="BG34" i="1" s="1"/>
  <c r="BF33" i="1"/>
  <c r="BG33" i="1" s="1"/>
  <c r="BF32" i="1"/>
  <c r="BG32" i="1" s="1"/>
  <c r="BF31" i="1"/>
  <c r="BG31" i="1" s="1"/>
  <c r="BF30" i="1"/>
  <c r="BG30" i="1" s="1"/>
  <c r="BF29" i="1"/>
  <c r="BG29" i="1" s="1"/>
  <c r="BF28" i="1"/>
  <c r="BG28" i="1" s="1"/>
  <c r="BF27" i="1"/>
  <c r="BG27" i="1" s="1"/>
  <c r="BF26" i="1"/>
  <c r="BG26" i="1" s="1"/>
  <c r="BF25" i="1"/>
  <c r="BG25" i="1" s="1"/>
  <c r="BF24" i="1"/>
  <c r="BG24" i="1" s="1"/>
  <c r="BF23" i="1"/>
  <c r="BG23" i="1" s="1"/>
  <c r="BF22" i="1"/>
  <c r="BG22" i="1" s="1"/>
  <c r="BF21" i="1"/>
  <c r="BG21" i="1" s="1"/>
  <c r="BF20" i="1"/>
  <c r="BG20" i="1" s="1"/>
  <c r="BF19" i="1"/>
  <c r="BG19" i="1" s="1"/>
  <c r="BF18" i="1"/>
  <c r="BG18" i="1" s="1"/>
  <c r="BF17" i="1"/>
  <c r="BG17" i="1" s="1"/>
  <c r="BF16" i="1"/>
  <c r="BG16" i="1" s="1"/>
  <c r="BF15" i="1"/>
  <c r="BG15" i="1" s="1"/>
  <c r="BF14" i="1"/>
  <c r="BG14" i="1" s="1"/>
  <c r="BF13" i="1"/>
  <c r="BG13" i="1" s="1"/>
  <c r="BF12" i="1"/>
  <c r="BG12" i="1" s="1"/>
  <c r="BF11" i="1"/>
  <c r="BG11" i="1" s="1"/>
  <c r="BF10" i="1"/>
  <c r="BG10" i="1" s="1"/>
  <c r="BF9" i="1"/>
  <c r="BG9" i="1" s="1"/>
  <c r="BF8" i="1"/>
  <c r="BG8" i="1" s="1"/>
  <c r="BF7" i="1"/>
  <c r="BG7" i="1" s="1"/>
  <c r="BF6" i="1"/>
  <c r="BG6" i="1" s="1"/>
  <c r="BC5" i="1"/>
  <c r="BF5" i="1" s="1"/>
  <c r="BG5" i="1" s="1"/>
  <c r="BG4" i="1"/>
  <c r="BF4" i="1"/>
  <c r="BF3" i="1"/>
  <c r="BG3" i="1" s="1"/>
  <c r="AZ37" i="1"/>
  <c r="BA37" i="1" s="1"/>
  <c r="AZ36" i="1"/>
  <c r="BA36" i="1" s="1"/>
  <c r="AZ35" i="1"/>
  <c r="BA35" i="1" s="1"/>
  <c r="AZ34" i="1"/>
  <c r="BA34" i="1" s="1"/>
  <c r="AZ33" i="1"/>
  <c r="BA33" i="1" s="1"/>
  <c r="AZ32" i="1"/>
  <c r="BA32" i="1" s="1"/>
  <c r="AZ31" i="1"/>
  <c r="BA31" i="1" s="1"/>
  <c r="AZ30" i="1"/>
  <c r="BA30" i="1" s="1"/>
  <c r="AZ29" i="1"/>
  <c r="BA29" i="1" s="1"/>
  <c r="AZ28" i="1"/>
  <c r="BA28" i="1" s="1"/>
  <c r="AZ27" i="1"/>
  <c r="BA27" i="1" s="1"/>
  <c r="AZ26" i="1"/>
  <c r="BA26" i="1" s="1"/>
  <c r="AZ25" i="1"/>
  <c r="BA25" i="1" s="1"/>
  <c r="AZ24" i="1"/>
  <c r="BA24" i="1" s="1"/>
  <c r="AZ23" i="1"/>
  <c r="BA23" i="1" s="1"/>
  <c r="AZ22" i="1"/>
  <c r="BA22" i="1" s="1"/>
  <c r="AZ21" i="1"/>
  <c r="BA21" i="1" s="1"/>
  <c r="AZ20" i="1"/>
  <c r="BA20" i="1" s="1"/>
  <c r="AZ19" i="1"/>
  <c r="BA19" i="1" s="1"/>
  <c r="AZ18" i="1"/>
  <c r="BA18" i="1" s="1"/>
  <c r="AZ17" i="1"/>
  <c r="BA17" i="1" s="1"/>
  <c r="AZ16" i="1"/>
  <c r="BA16" i="1" s="1"/>
  <c r="AZ15" i="1"/>
  <c r="BA15" i="1" s="1"/>
  <c r="AZ14" i="1"/>
  <c r="BA14" i="1" s="1"/>
  <c r="AZ13" i="1"/>
  <c r="BA13" i="1" s="1"/>
  <c r="AZ12" i="1"/>
  <c r="BA12" i="1" s="1"/>
  <c r="AZ11" i="1"/>
  <c r="BA11" i="1" s="1"/>
  <c r="AZ10" i="1"/>
  <c r="BA10" i="1" s="1"/>
  <c r="AZ9" i="1"/>
  <c r="BA9" i="1" s="1"/>
  <c r="AZ8" i="1"/>
  <c r="BA8" i="1" s="1"/>
  <c r="AZ7" i="1"/>
  <c r="BA7" i="1" s="1"/>
  <c r="AZ6" i="1"/>
  <c r="BA6" i="1" s="1"/>
  <c r="AW5" i="1"/>
  <c r="AZ5" i="1" s="1"/>
  <c r="BA5" i="1" s="1"/>
  <c r="AZ4" i="1"/>
  <c r="BA4" i="1" s="1"/>
  <c r="AZ3" i="1"/>
  <c r="BA3" i="1" s="1"/>
  <c r="AT37" i="1"/>
  <c r="AU37" i="1" s="1"/>
  <c r="AT36" i="1"/>
  <c r="AU36" i="1" s="1"/>
  <c r="AT35" i="1"/>
  <c r="AU35" i="1" s="1"/>
  <c r="AT34" i="1"/>
  <c r="AU34" i="1" s="1"/>
  <c r="AT33" i="1"/>
  <c r="AU33" i="1" s="1"/>
  <c r="AT32" i="1"/>
  <c r="AU32" i="1" s="1"/>
  <c r="AT31" i="1"/>
  <c r="AU31" i="1" s="1"/>
  <c r="AT30" i="1"/>
  <c r="AU30" i="1" s="1"/>
  <c r="AT29" i="1"/>
  <c r="AU29" i="1" s="1"/>
  <c r="AT28" i="1"/>
  <c r="AU28" i="1" s="1"/>
  <c r="AT27" i="1"/>
  <c r="AU27" i="1" s="1"/>
  <c r="AT26" i="1"/>
  <c r="AU26" i="1" s="1"/>
  <c r="AT25" i="1"/>
  <c r="AU25" i="1" s="1"/>
  <c r="AT24" i="1"/>
  <c r="AU24" i="1" s="1"/>
  <c r="AT23" i="1"/>
  <c r="AU23" i="1" s="1"/>
  <c r="AT22" i="1"/>
  <c r="AU22" i="1" s="1"/>
  <c r="AT21" i="1"/>
  <c r="AU21" i="1" s="1"/>
  <c r="AT20" i="1"/>
  <c r="AU20" i="1" s="1"/>
  <c r="AT19" i="1"/>
  <c r="AU19" i="1" s="1"/>
  <c r="AT18" i="1"/>
  <c r="AU18" i="1" s="1"/>
  <c r="AT17" i="1"/>
  <c r="AU17" i="1" s="1"/>
  <c r="AT16" i="1"/>
  <c r="AU16" i="1" s="1"/>
  <c r="AT15" i="1"/>
  <c r="AU15" i="1" s="1"/>
  <c r="AT14" i="1"/>
  <c r="AU14" i="1" s="1"/>
  <c r="AT13" i="1"/>
  <c r="AU13" i="1" s="1"/>
  <c r="AT12" i="1"/>
  <c r="AU12" i="1" s="1"/>
  <c r="AT11" i="1"/>
  <c r="AU11" i="1" s="1"/>
  <c r="AT10" i="1"/>
  <c r="AU10" i="1" s="1"/>
  <c r="AT9" i="1"/>
  <c r="AU9" i="1" s="1"/>
  <c r="AT8" i="1"/>
  <c r="AU8" i="1" s="1"/>
  <c r="AT7" i="1"/>
  <c r="AU7" i="1" s="1"/>
  <c r="AT6" i="1"/>
  <c r="AU6" i="1" s="1"/>
  <c r="AQ5" i="1"/>
  <c r="AT5" i="1" s="1"/>
  <c r="AU5" i="1" s="1"/>
  <c r="AT4" i="1"/>
  <c r="AU4" i="1" s="1"/>
  <c r="AT3" i="1"/>
  <c r="AU3" i="1" s="1"/>
  <c r="AN37" i="1"/>
  <c r="AO37" i="1" s="1"/>
  <c r="AN36" i="1"/>
  <c r="AO36" i="1" s="1"/>
  <c r="AN35" i="1"/>
  <c r="AO35" i="1" s="1"/>
  <c r="AN34" i="1"/>
  <c r="AO34" i="1" s="1"/>
  <c r="AN33" i="1"/>
  <c r="AO33" i="1" s="1"/>
  <c r="AN32" i="1"/>
  <c r="AO32" i="1" s="1"/>
  <c r="AN31" i="1"/>
  <c r="AO31" i="1" s="1"/>
  <c r="AN30" i="1"/>
  <c r="AO30" i="1" s="1"/>
  <c r="AN29" i="1"/>
  <c r="AO29" i="1" s="1"/>
  <c r="AN28" i="1"/>
  <c r="AO28" i="1" s="1"/>
  <c r="AN27" i="1"/>
  <c r="AO27" i="1" s="1"/>
  <c r="AN26" i="1"/>
  <c r="AO26" i="1" s="1"/>
  <c r="AN25" i="1"/>
  <c r="AO25" i="1" s="1"/>
  <c r="AN24" i="1"/>
  <c r="AO24" i="1" s="1"/>
  <c r="AN23" i="1"/>
  <c r="AO23" i="1" s="1"/>
  <c r="AN22" i="1"/>
  <c r="AO22" i="1" s="1"/>
  <c r="AN21" i="1"/>
  <c r="AO21" i="1" s="1"/>
  <c r="AN20" i="1"/>
  <c r="AO20" i="1" s="1"/>
  <c r="AN19" i="1"/>
  <c r="AO19" i="1" s="1"/>
  <c r="AN18" i="1"/>
  <c r="AO18" i="1" s="1"/>
  <c r="AN17" i="1"/>
  <c r="AO17" i="1" s="1"/>
  <c r="AN16" i="1"/>
  <c r="AO16" i="1" s="1"/>
  <c r="AN15" i="1"/>
  <c r="AO15" i="1" s="1"/>
  <c r="AN14" i="1"/>
  <c r="AO14" i="1" s="1"/>
  <c r="AN13" i="1"/>
  <c r="AO13" i="1" s="1"/>
  <c r="AN12" i="1"/>
  <c r="AO12" i="1" s="1"/>
  <c r="AN11" i="1"/>
  <c r="AO11" i="1" s="1"/>
  <c r="AN10" i="1"/>
  <c r="AO10" i="1" s="1"/>
  <c r="AN9" i="1"/>
  <c r="AO9" i="1" s="1"/>
  <c r="AN8" i="1"/>
  <c r="AO8" i="1" s="1"/>
  <c r="AN7" i="1"/>
  <c r="AO7" i="1" s="1"/>
  <c r="AN6" i="1"/>
  <c r="AO6" i="1" s="1"/>
  <c r="AK5" i="1"/>
  <c r="AN5" i="1" s="1"/>
  <c r="AO5" i="1" s="1"/>
  <c r="AN4" i="1"/>
  <c r="AO4" i="1" s="1"/>
  <c r="AN3" i="1"/>
  <c r="AO3" i="1" s="1"/>
  <c r="AH37" i="1"/>
  <c r="AI37" i="1" s="1"/>
  <c r="AH36" i="1"/>
  <c r="AI36" i="1" s="1"/>
  <c r="AH35" i="1"/>
  <c r="AI35" i="1" s="1"/>
  <c r="AH34" i="1"/>
  <c r="AI34" i="1" s="1"/>
  <c r="AH33" i="1"/>
  <c r="AI33" i="1" s="1"/>
  <c r="AH32" i="1"/>
  <c r="AI32" i="1" s="1"/>
  <c r="AH31" i="1"/>
  <c r="AI31" i="1" s="1"/>
  <c r="AH30" i="1"/>
  <c r="AI30" i="1" s="1"/>
  <c r="AH29" i="1"/>
  <c r="AI29" i="1" s="1"/>
  <c r="AH28" i="1"/>
  <c r="AI28" i="1" s="1"/>
  <c r="AH27" i="1"/>
  <c r="AI27" i="1" s="1"/>
  <c r="AH26" i="1"/>
  <c r="AI26" i="1" s="1"/>
  <c r="AH25" i="1"/>
  <c r="AI25" i="1" s="1"/>
  <c r="AH24" i="1"/>
  <c r="AI24" i="1" s="1"/>
  <c r="AH23" i="1"/>
  <c r="AI23" i="1" s="1"/>
  <c r="AH22" i="1"/>
  <c r="AI22" i="1" s="1"/>
  <c r="AH21" i="1"/>
  <c r="AI21" i="1" s="1"/>
  <c r="AH20" i="1"/>
  <c r="AI20" i="1" s="1"/>
  <c r="AH19" i="1"/>
  <c r="AI19" i="1" s="1"/>
  <c r="AH18" i="1"/>
  <c r="AI18" i="1" s="1"/>
  <c r="AH17" i="1"/>
  <c r="AI17" i="1" s="1"/>
  <c r="AH16" i="1"/>
  <c r="AI16" i="1" s="1"/>
  <c r="AH15" i="1"/>
  <c r="AI15" i="1" s="1"/>
  <c r="AH14" i="1"/>
  <c r="AI14" i="1" s="1"/>
  <c r="AH13" i="1"/>
  <c r="AI13" i="1" s="1"/>
  <c r="AH12" i="1"/>
  <c r="AI12" i="1" s="1"/>
  <c r="AH11" i="1"/>
  <c r="AI11" i="1" s="1"/>
  <c r="AH10" i="1"/>
  <c r="AI10" i="1" s="1"/>
  <c r="AH9" i="1"/>
  <c r="AI9" i="1" s="1"/>
  <c r="AH8" i="1"/>
  <c r="AI8" i="1" s="1"/>
  <c r="AH7" i="1"/>
  <c r="AI7" i="1" s="1"/>
  <c r="AH6" i="1"/>
  <c r="AI6" i="1" s="1"/>
  <c r="AE5" i="1"/>
  <c r="AH5" i="1" s="1"/>
  <c r="AI5" i="1" s="1"/>
  <c r="AH4" i="1"/>
  <c r="AI4" i="1" s="1"/>
  <c r="AH3" i="1"/>
  <c r="AI3" i="1" s="1"/>
  <c r="AB37" i="1"/>
  <c r="AC37" i="1" s="1"/>
  <c r="AB36" i="1"/>
  <c r="AC36" i="1" s="1"/>
  <c r="AB35" i="1"/>
  <c r="AC35" i="1" s="1"/>
  <c r="AB34" i="1"/>
  <c r="AC34" i="1" s="1"/>
  <c r="AB33" i="1"/>
  <c r="AC33" i="1" s="1"/>
  <c r="AB32" i="1"/>
  <c r="AC32" i="1" s="1"/>
  <c r="AB31" i="1"/>
  <c r="AC31" i="1" s="1"/>
  <c r="AB30" i="1"/>
  <c r="AC30" i="1" s="1"/>
  <c r="AB29" i="1"/>
  <c r="AC29" i="1" s="1"/>
  <c r="AB28" i="1"/>
  <c r="AC28" i="1" s="1"/>
  <c r="AB27" i="1"/>
  <c r="AC27" i="1" s="1"/>
  <c r="AB26" i="1"/>
  <c r="AC26" i="1" s="1"/>
  <c r="AB25" i="1"/>
  <c r="AC25" i="1" s="1"/>
  <c r="AB24" i="1"/>
  <c r="AC24" i="1" s="1"/>
  <c r="AB23" i="1"/>
  <c r="AC23" i="1" s="1"/>
  <c r="AB22" i="1"/>
  <c r="AC22" i="1" s="1"/>
  <c r="AB21" i="1"/>
  <c r="AC21" i="1" s="1"/>
  <c r="AB20" i="1"/>
  <c r="AC20" i="1" s="1"/>
  <c r="AB19" i="1"/>
  <c r="AC19" i="1" s="1"/>
  <c r="AB18" i="1"/>
  <c r="AC18" i="1" s="1"/>
  <c r="AB17" i="1"/>
  <c r="AC17" i="1" s="1"/>
  <c r="AB16" i="1"/>
  <c r="AC16" i="1" s="1"/>
  <c r="AB15" i="1"/>
  <c r="AC15" i="1" s="1"/>
  <c r="AB14" i="1"/>
  <c r="AC14" i="1" s="1"/>
  <c r="AB13" i="1"/>
  <c r="AC13" i="1" s="1"/>
  <c r="AB12" i="1"/>
  <c r="AC12" i="1" s="1"/>
  <c r="AB11" i="1"/>
  <c r="AC11" i="1" s="1"/>
  <c r="AB10" i="1"/>
  <c r="AC10" i="1" s="1"/>
  <c r="AB9" i="1"/>
  <c r="AC9" i="1" s="1"/>
  <c r="AB8" i="1"/>
  <c r="AC8" i="1" s="1"/>
  <c r="AB7" i="1"/>
  <c r="AC7" i="1" s="1"/>
  <c r="AB6" i="1"/>
  <c r="AC6" i="1" s="1"/>
  <c r="Y5" i="1"/>
  <c r="AB5" i="1" s="1"/>
  <c r="AC5" i="1" s="1"/>
  <c r="AB4" i="1"/>
  <c r="AC4" i="1" s="1"/>
  <c r="AB3" i="1"/>
  <c r="AC3" i="1" s="1"/>
  <c r="Z38" i="1" l="1"/>
  <c r="X38" i="1"/>
  <c r="V38" i="1"/>
  <c r="P38" i="1"/>
  <c r="V37" i="1"/>
  <c r="W37" i="1" s="1"/>
  <c r="P37" i="1"/>
  <c r="V36" i="1"/>
  <c r="W36" i="1" s="1"/>
  <c r="P36" i="1"/>
  <c r="V35" i="1"/>
  <c r="W35" i="1" s="1"/>
  <c r="P35" i="1"/>
  <c r="V34" i="1"/>
  <c r="W34" i="1" s="1"/>
  <c r="P34" i="1"/>
  <c r="V33" i="1"/>
  <c r="W33" i="1" s="1"/>
  <c r="P33" i="1"/>
  <c r="V32" i="1"/>
  <c r="W32" i="1" s="1"/>
  <c r="P32" i="1"/>
  <c r="V31" i="1"/>
  <c r="W31" i="1" s="1"/>
  <c r="P31" i="1"/>
  <c r="V30" i="1"/>
  <c r="W30" i="1" s="1"/>
  <c r="P30" i="1"/>
  <c r="V29" i="1"/>
  <c r="W29" i="1" s="1"/>
  <c r="P29" i="1"/>
  <c r="V28" i="1"/>
  <c r="W28" i="1" s="1"/>
  <c r="P28" i="1"/>
  <c r="V27" i="1"/>
  <c r="W27" i="1" s="1"/>
  <c r="P27" i="1"/>
  <c r="V26" i="1"/>
  <c r="W26" i="1" s="1"/>
  <c r="P26" i="1"/>
  <c r="V25" i="1"/>
  <c r="W25" i="1" s="1"/>
  <c r="P25" i="1"/>
  <c r="V24" i="1"/>
  <c r="W24" i="1" s="1"/>
  <c r="P24" i="1"/>
  <c r="V23" i="1"/>
  <c r="W23" i="1" s="1"/>
  <c r="P23" i="1"/>
  <c r="V22" i="1"/>
  <c r="W22" i="1" s="1"/>
  <c r="P22" i="1"/>
  <c r="V21" i="1"/>
  <c r="W21" i="1" s="1"/>
  <c r="P21" i="1"/>
  <c r="V20" i="1"/>
  <c r="W20" i="1" s="1"/>
  <c r="P20" i="1"/>
  <c r="V19" i="1"/>
  <c r="W19" i="1" s="1"/>
  <c r="P19" i="1"/>
  <c r="V18" i="1"/>
  <c r="W18" i="1" s="1"/>
  <c r="P18" i="1"/>
  <c r="V17" i="1"/>
  <c r="W17" i="1" s="1"/>
  <c r="P17" i="1"/>
  <c r="V16" i="1"/>
  <c r="W16" i="1" s="1"/>
  <c r="P16" i="1"/>
  <c r="V15" i="1"/>
  <c r="W15" i="1" s="1"/>
  <c r="P15" i="1"/>
  <c r="V14" i="1"/>
  <c r="W14" i="1" s="1"/>
  <c r="P14" i="1"/>
  <c r="V13" i="1"/>
  <c r="W13" i="1" s="1"/>
  <c r="P13" i="1"/>
  <c r="V12" i="1"/>
  <c r="W12" i="1" s="1"/>
  <c r="P12" i="1"/>
  <c r="V11" i="1"/>
  <c r="W11" i="1" s="1"/>
  <c r="P11" i="1"/>
  <c r="V10" i="1"/>
  <c r="W10" i="1" s="1"/>
  <c r="P10" i="1"/>
  <c r="V9" i="1"/>
  <c r="W9" i="1" s="1"/>
  <c r="P9" i="1"/>
  <c r="V8" i="1"/>
  <c r="W8" i="1" s="1"/>
  <c r="P8" i="1"/>
  <c r="V7" i="1"/>
  <c r="W7" i="1" s="1"/>
  <c r="P7" i="1"/>
  <c r="V6" i="1"/>
  <c r="W6" i="1" s="1"/>
  <c r="P6" i="1"/>
  <c r="S5" i="1"/>
  <c r="V5" i="1" s="1"/>
  <c r="W5" i="1" s="1"/>
  <c r="M5" i="1"/>
  <c r="V4" i="1"/>
  <c r="W4" i="1" s="1"/>
  <c r="P4" i="1"/>
  <c r="V3" i="1"/>
  <c r="W3" i="1" s="1"/>
  <c r="P3" i="1"/>
  <c r="Q4" i="1" l="1"/>
  <c r="BU4" i="1" s="1"/>
  <c r="Q8" i="1"/>
  <c r="Q12" i="1"/>
  <c r="BT12" i="1" s="1"/>
  <c r="Q16" i="1"/>
  <c r="Q20" i="1"/>
  <c r="Q24" i="1"/>
  <c r="Q28" i="1"/>
  <c r="BU28" i="1" s="1"/>
  <c r="Q32" i="1"/>
  <c r="Q36" i="1"/>
  <c r="P5" i="1"/>
  <c r="Q5" i="1" s="1"/>
  <c r="BU5" i="1" s="1"/>
  <c r="Q9" i="1"/>
  <c r="BT9" i="1" s="1"/>
  <c r="Q13" i="1"/>
  <c r="BU13" i="1" s="1"/>
  <c r="Q17" i="1"/>
  <c r="Q21" i="1"/>
  <c r="BU21" i="1" s="1"/>
  <c r="Q25" i="1"/>
  <c r="BT25" i="1" s="1"/>
  <c r="Q29" i="1"/>
  <c r="BU29" i="1" s="1"/>
  <c r="Q33" i="1"/>
  <c r="Q37" i="1"/>
  <c r="Q6" i="1"/>
  <c r="Q10" i="1"/>
  <c r="Q14" i="1"/>
  <c r="Q18" i="1"/>
  <c r="Q22" i="1"/>
  <c r="BU22" i="1" s="1"/>
  <c r="Q26" i="1"/>
  <c r="Q30" i="1"/>
  <c r="Q34" i="1"/>
  <c r="Q3" i="1"/>
  <c r="BU3" i="1" s="1"/>
  <c r="Q7" i="1"/>
  <c r="Q11" i="1"/>
  <c r="BU11" i="1" s="1"/>
  <c r="Q15" i="1"/>
  <c r="Q19" i="1"/>
  <c r="BU19" i="1" s="1"/>
  <c r="Q23" i="1"/>
  <c r="BU23" i="1" s="1"/>
  <c r="Q27" i="1"/>
  <c r="BT27" i="1" s="1"/>
  <c r="Q31" i="1"/>
  <c r="Q35" i="1"/>
  <c r="BU35" i="1" s="1"/>
  <c r="BU7" i="1"/>
  <c r="BU15" i="1"/>
  <c r="BU31" i="1"/>
  <c r="BT20" i="1"/>
  <c r="BT28" i="1"/>
  <c r="BU9" i="1"/>
  <c r="BU10" i="1"/>
  <c r="BU17" i="1"/>
  <c r="BU18" i="1"/>
  <c r="BU33" i="1"/>
  <c r="BU34" i="1"/>
  <c r="BU37" i="1"/>
  <c r="BT4" i="1"/>
  <c r="BT8" i="1"/>
  <c r="BU14" i="1"/>
  <c r="BT16" i="1"/>
  <c r="BT24" i="1"/>
  <c r="BU30" i="1"/>
  <c r="BT32" i="1"/>
  <c r="BT36" i="1"/>
  <c r="BT5" i="1"/>
  <c r="BT6" i="1"/>
  <c r="BT10" i="1"/>
  <c r="BT13" i="1"/>
  <c r="BT14" i="1"/>
  <c r="BT17" i="1"/>
  <c r="BT18" i="1"/>
  <c r="BT21" i="1"/>
  <c r="BT22" i="1"/>
  <c r="BT30" i="1"/>
  <c r="BT33" i="1"/>
  <c r="BT34" i="1"/>
  <c r="BT37" i="1"/>
  <c r="BT7" i="1"/>
  <c r="BU8" i="1"/>
  <c r="BT11" i="1"/>
  <c r="BT15" i="1"/>
  <c r="BU16" i="1"/>
  <c r="BT19" i="1"/>
  <c r="BU20" i="1"/>
  <c r="BT23" i="1"/>
  <c r="BU24" i="1"/>
  <c r="BT31" i="1"/>
  <c r="BU32" i="1"/>
  <c r="BU36" i="1"/>
  <c r="BT35" i="1" l="1"/>
  <c r="BU27" i="1"/>
  <c r="BT26" i="1"/>
  <c r="BU26" i="1"/>
  <c r="BT3" i="1"/>
  <c r="BU6" i="1"/>
  <c r="BU25" i="1"/>
  <c r="BU12" i="1"/>
  <c r="BT29" i="1"/>
</calcChain>
</file>

<file path=xl/sharedStrings.xml><?xml version="1.0" encoding="utf-8"?>
<sst xmlns="http://schemas.openxmlformats.org/spreadsheetml/2006/main" count="114" uniqueCount="59">
  <si>
    <t>Code</t>
  </si>
  <si>
    <t>QTE</t>
  </si>
  <si>
    <t>CEG</t>
  </si>
  <si>
    <t>SMQ</t>
  </si>
  <si>
    <t>DECISION</t>
  </si>
  <si>
    <t>NBRE/CART</t>
  </si>
  <si>
    <t>PRIX HT</t>
  </si>
  <si>
    <t>REMISE</t>
  </si>
  <si>
    <t>PU</t>
  </si>
  <si>
    <t>PUNHT</t>
  </si>
  <si>
    <t>DIFF</t>
  </si>
  <si>
    <t>PRIX A</t>
  </si>
  <si>
    <t>FRS</t>
  </si>
  <si>
    <t>ECR-M12-N</t>
  </si>
  <si>
    <t>ECROU M12 NOIR</t>
  </si>
  <si>
    <t>VIS-TH8/30-8.8GAL</t>
  </si>
  <si>
    <t>VIS TH 8/30 ACIER 8.8 GAL</t>
  </si>
  <si>
    <t>VIS-TH-10/35</t>
  </si>
  <si>
    <t>VIS TH M10/35 8.8</t>
  </si>
  <si>
    <t>VIS-TC-M8x20</t>
  </si>
  <si>
    <t>VIS TC M8*20 NOIR</t>
  </si>
  <si>
    <t>ECR-M7-N</t>
  </si>
  <si>
    <t>ECROU M7 NOIR</t>
  </si>
  <si>
    <t>VIS-TH-12/100</t>
  </si>
  <si>
    <t>VIS TH 12/100 NOIR</t>
  </si>
  <si>
    <t>VIS-TC-M8/80 8.8</t>
  </si>
  <si>
    <t>VIS TC 8/80 NOIR 8.8 DEMI FILETAGE</t>
  </si>
  <si>
    <t>VIS-TC-8/70-8.8</t>
  </si>
  <si>
    <t>VIS TC 8/70  DEMI FILETAGE</t>
  </si>
  <si>
    <t>VIS-TH10X140-8.8</t>
  </si>
  <si>
    <t>VIS TH 10*140 ACIER 8.8</t>
  </si>
  <si>
    <t>VIS-TC-M10x70</t>
  </si>
  <si>
    <t>VIS TC M10*70 ACIER 8.8</t>
  </si>
  <si>
    <t>VIS-TC-M8X60-8.8</t>
  </si>
  <si>
    <t>VIS TC 8/60 ACIER 8.8</t>
  </si>
  <si>
    <t>VIS-TH14X110-8.8</t>
  </si>
  <si>
    <t>VIS TH 14*110 ACIER 8.8</t>
  </si>
  <si>
    <t>ECR-14</t>
  </si>
  <si>
    <t>ECROU  NOIR 14</t>
  </si>
  <si>
    <t>VIS-TH-10/120-GALV</t>
  </si>
  <si>
    <t>VIS TH M10/120  GALVANISEE</t>
  </si>
  <si>
    <t>VIS-TH16X110-8.8</t>
  </si>
  <si>
    <t>VIS TH 16*110 ACIER 8.8</t>
  </si>
  <si>
    <t>ECR-16</t>
  </si>
  <si>
    <t>ECROU M16 NOIR</t>
  </si>
  <si>
    <t>RON-GR-14</t>
  </si>
  <si>
    <t>RONDELLE GREVER DE 14</t>
  </si>
  <si>
    <t>VIS-TH M10x40x1.25</t>
  </si>
  <si>
    <t>VIS TH M10x40x1.25</t>
  </si>
  <si>
    <t>SI DIFF NEGATIF -&gt;DONC SMQ</t>
  </si>
  <si>
    <t>SI DIFF POSITIF -&gt;DONC CEG</t>
  </si>
  <si>
    <t>ABC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</si>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</sst>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0"/>
      <color indexed="8"/>
      <name val="ARIAL"/>
      <charset val="1"/>
    </font>
    <font>
      <b/>
      <sz val="9"/>
      <color indexed="8"/>
      <name val="Times New Roman"/>
      <charset val="1"/>
    </font>
    <font>
      <sz val="10"/>
      <color indexed="8"/>
      <name val="Arial"/>
      <family val="2"/>
    </font>
    <font>
      <sz val="10"/>
      <color indexed="8"/>
      <name val="Times New Roman"/>
      <charset val="1"/>
    </font>
    <font>
      <b/>
      <sz val="12"/>
      <color indexed="8"/>
      <name val="Times New Roman"/>
      <family val="1"/>
    </font>
    <font>
      <b/>
      <sz val="12"/>
      <color indexed="8"/>
      <name val="Arial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4">
    <xf numFmtId="0" fontId="0" fillId="0" borderId="0" xfId="0">
      <alignment vertical="top"/>
    </xf>
    <xf numFmtId="0" fontId="0" fillId="0" borderId="4" xfId="0" applyBorder="1">
      <alignment vertical="top"/>
    </xf>
    <xf numFmtId="0" fontId="0" fillId="0" borderId="4" xfId="0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>
      <alignment vertical="top"/>
    </xf>
    <xf numFmtId="0" fontId="0" fillId="0" borderId="4" xfId="0" applyBorder="1" applyAlignment="1">
      <alignment horizontal="right" vertical="top"/>
    </xf>
    <xf numFmtId="9" fontId="0" fillId="0" borderId="4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164" fontId="0" fillId="0" borderId="4" xfId="0" applyNumberFormat="1" applyBorder="1">
      <alignment vertical="top"/>
    </xf>
    <xf numFmtId="0" fontId="5" fillId="0" borderId="4" xfId="0" applyFont="1" applyBorder="1" applyAlignment="1">
      <alignment horizontal="left" vertical="top"/>
    </xf>
    <xf numFmtId="0" fontId="0" fillId="0" borderId="4" xfId="0" applyFill="1" applyBorder="1" applyAlignment="1">
      <alignment horizontal="right" vertical="top"/>
    </xf>
    <xf numFmtId="9" fontId="0" fillId="0" borderId="4" xfId="0" applyNumberFormat="1" applyFill="1" applyBorder="1" applyAlignment="1">
      <alignment horizontal="right" vertical="top"/>
    </xf>
    <xf numFmtId="9" fontId="0" fillId="0" borderId="4" xfId="0" applyNumberFormat="1" applyBorder="1">
      <alignment vertical="top"/>
    </xf>
    <xf numFmtId="0" fontId="2" fillId="2" borderId="4" xfId="0" applyFont="1" applyFill="1" applyBorder="1" applyAlignment="1">
      <alignment horizontal="center" vertical="top"/>
    </xf>
    <xf numFmtId="164" fontId="0" fillId="2" borderId="4" xfId="0" applyNumberFormat="1" applyFill="1" applyBorder="1" applyAlignment="1">
      <alignment horizontal="right" vertical="top"/>
    </xf>
    <xf numFmtId="0" fontId="0" fillId="0" borderId="4" xfId="0" applyFill="1" applyBorder="1">
      <alignment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3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horizontal="left" vertical="top" wrapText="1"/>
    </xf>
    <xf numFmtId="1" fontId="3" fillId="0" borderId="4" xfId="0" applyNumberFormat="1" applyFont="1" applyBorder="1" applyAlignment="1">
      <alignment horizontal="right" vertical="top"/>
    </xf>
    <xf numFmtId="0" fontId="6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 readingOrder="1"/>
    </xf>
    <xf numFmtId="0" fontId="1" fillId="0" borderId="2" xfId="0" applyFont="1" applyBorder="1" applyAlignment="1">
      <alignment horizontal="center" vertical="top" wrapText="1" readingOrder="1"/>
    </xf>
    <xf numFmtId="0" fontId="1" fillId="0" borderId="3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right" vertical="top" wrapText="1" readingOrder="1"/>
    </xf>
    <xf numFmtId="0" fontId="0" fillId="0" borderId="1" xfId="0" applyFill="1" applyBorder="1" applyAlignment="1">
      <alignment horizontal="center" vertical="top"/>
    </xf>
    <xf numFmtId="0" fontId="0" fillId="0" borderId="2" xfId="0" applyFill="1" applyBorder="1" applyAlignment="1">
      <alignment horizontal="center" vertical="top"/>
    </xf>
    <xf numFmtId="0" fontId="0" fillId="0" borderId="3" xfId="0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3" xfId="0" applyBorder="1" applyAlignment="1">
      <alignment horizontal="center" vertical="top"/>
    </xf>
  </cellXfs>
  <cellStyles count="1">
    <cellStyle name="Normal" xfId="0" builtinId="0"/>
  </cellStyles>
  <dxfs count="4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BW42"/>
  <sheetViews>
    <sheetView showGridLines="0" tabSelected="1" workbookViewId="0">
      <selection sqref="A1:D1"/>
    </sheetView>
  </sheetViews>
  <sheetFormatPr baseColWidth="10" defaultColWidth="6.85546875" defaultRowHeight="12.75" customHeight="1" x14ac:dyDescent="0.2"/>
  <cols>
    <col min="1" max="1" width="2.5703125" customWidth="1"/>
    <col min="2" max="2" width="4.28515625" customWidth="1"/>
    <col min="3" max="3" width="3.5703125" customWidth="1"/>
    <col min="4" max="4" width="4.7109375" customWidth="1"/>
    <col min="5" max="5" width="1.7109375" customWidth="1"/>
    <col min="6" max="6" width="1.85546875" customWidth="1"/>
    <col min="7" max="7" width="7.85546875" customWidth="1"/>
    <col min="8" max="8" width="21.5703125" customWidth="1"/>
    <col min="9" max="9" width="4.42578125" customWidth="1"/>
    <col min="10" max="10" width="1.28515625" customWidth="1"/>
    <col min="11" max="11" width="1.85546875" hidden="1" customWidth="1"/>
    <col min="12" max="12" width="6.140625" customWidth="1"/>
    <col min="13" max="13" width="5.85546875" customWidth="1"/>
    <col min="14" max="14" width="7.85546875" customWidth="1"/>
    <col min="15" max="15" width="5.42578125" customWidth="1"/>
    <col min="16" max="16" width="7.85546875" customWidth="1"/>
    <col min="17" max="17" width="9.85546875" bestFit="1" customWidth="1"/>
    <col min="18" max="18" width="5.85546875" customWidth="1"/>
    <col min="19" max="19" width="5.42578125" customWidth="1"/>
    <col min="20" max="20" width="8.5703125" customWidth="1"/>
    <col min="21" max="21" width="7.5703125" customWidth="1"/>
    <col min="22" max="22" width="7.28515625" customWidth="1"/>
    <col min="23" max="23" width="7.42578125" customWidth="1"/>
    <col min="24" max="24" width="7.5703125" customWidth="1"/>
    <col min="25" max="25" width="7.28515625" bestFit="1" customWidth="1"/>
    <col min="29" max="29" width="8.5703125" customWidth="1"/>
    <col min="35" max="35" width="7.5703125" bestFit="1" customWidth="1"/>
    <col min="41" max="41" width="7.5703125" bestFit="1" customWidth="1"/>
    <col min="47" max="47" width="7.5703125" bestFit="1" customWidth="1"/>
    <col min="53" max="53" width="7.5703125" bestFit="1" customWidth="1"/>
    <col min="59" max="59" width="7.5703125" bestFit="1" customWidth="1"/>
    <col min="65" max="65" width="7.5703125" bestFit="1" customWidth="1"/>
    <col min="70" max="70" width="7" bestFit="1" customWidth="1"/>
    <col min="71" max="71" width="7.5703125" bestFit="1" customWidth="1"/>
  </cols>
  <sheetData>
    <row r="1" spans="1:75" ht="15" customHeight="1" x14ac:dyDescent="0.2">
      <c r="A1" s="23" t="s">
        <v>0</v>
      </c>
      <c r="B1" s="24"/>
      <c r="C1" s="24"/>
      <c r="D1" s="25"/>
      <c r="E1" s="26"/>
      <c r="F1" s="26"/>
      <c r="G1" s="26"/>
      <c r="H1" s="26"/>
      <c r="I1" s="27" t="s">
        <v>1</v>
      </c>
      <c r="J1" s="27"/>
      <c r="K1" s="27"/>
      <c r="L1" s="28" t="s">
        <v>2</v>
      </c>
      <c r="M1" s="29"/>
      <c r="N1" s="29"/>
      <c r="O1" s="29"/>
      <c r="P1" s="29"/>
      <c r="Q1" s="30"/>
      <c r="R1" s="31" t="s">
        <v>3</v>
      </c>
      <c r="S1" s="29"/>
      <c r="T1" s="29"/>
      <c r="U1" s="29"/>
      <c r="V1" s="29"/>
      <c r="W1" s="30"/>
      <c r="X1" s="31" t="s">
        <v>51</v>
      </c>
      <c r="Y1" s="29"/>
      <c r="Z1" s="29"/>
      <c r="AA1" s="29"/>
      <c r="AB1" s="29"/>
      <c r="AC1" s="30"/>
      <c r="AD1" s="31" t="s">
        <v>52</v>
      </c>
      <c r="AE1" s="29"/>
      <c r="AF1" s="29"/>
      <c r="AG1" s="29"/>
      <c r="AH1" s="29"/>
      <c r="AI1" s="30"/>
      <c r="AJ1" s="31" t="s">
        <v>53</v>
      </c>
      <c r="AK1" s="29"/>
      <c r="AL1" s="29"/>
      <c r="AM1" s="29"/>
      <c r="AN1" s="29"/>
      <c r="AO1" s="30"/>
      <c r="AP1" s="31" t="s">
        <v>54</v>
      </c>
      <c r="AQ1" s="29"/>
      <c r="AR1" s="29"/>
      <c r="AS1" s="29"/>
      <c r="AT1" s="29"/>
      <c r="AU1" s="30"/>
      <c r="AV1" s="31" t="s">
        <v>55</v>
      </c>
      <c r="AW1" s="29"/>
      <c r="AX1" s="29"/>
      <c r="AY1" s="29"/>
      <c r="AZ1" s="29"/>
      <c r="BA1" s="30"/>
      <c r="BB1" s="31" t="s">
        <v>56</v>
      </c>
      <c r="BC1" s="29"/>
      <c r="BD1" s="29"/>
      <c r="BE1" s="29"/>
      <c r="BF1" s="29"/>
      <c r="BG1" s="30"/>
      <c r="BH1" s="31" t="s">
        <v>57</v>
      </c>
      <c r="BI1" s="29"/>
      <c r="BJ1" s="29"/>
      <c r="BK1" s="29"/>
      <c r="BL1" s="29"/>
      <c r="BM1" s="30"/>
      <c r="BN1" s="31" t="s">
        <v>58</v>
      </c>
      <c r="BO1" s="29"/>
      <c r="BP1" s="29"/>
      <c r="BQ1" s="29"/>
      <c r="BR1" s="29"/>
      <c r="BS1" s="30"/>
      <c r="BT1" s="16"/>
      <c r="BU1" s="32" t="s">
        <v>4</v>
      </c>
      <c r="BV1" s="33"/>
    </row>
    <row r="2" spans="1:75" ht="42.75" customHeight="1" x14ac:dyDescent="0.2">
      <c r="A2" s="23"/>
      <c r="B2" s="24"/>
      <c r="C2" s="24"/>
      <c r="D2" s="24"/>
      <c r="E2" s="24"/>
      <c r="F2" s="24"/>
      <c r="G2" s="24"/>
      <c r="H2" s="24"/>
      <c r="I2" s="24"/>
      <c r="J2" s="24"/>
      <c r="K2" s="25"/>
      <c r="L2" s="2" t="s">
        <v>1</v>
      </c>
      <c r="M2" s="3" t="s">
        <v>5</v>
      </c>
      <c r="N2" s="2" t="s">
        <v>6</v>
      </c>
      <c r="O2" s="2" t="s">
        <v>7</v>
      </c>
      <c r="P2" s="4" t="s">
        <v>8</v>
      </c>
      <c r="Q2" s="14" t="s">
        <v>9</v>
      </c>
      <c r="R2" s="2" t="s">
        <v>1</v>
      </c>
      <c r="S2" s="3" t="s">
        <v>5</v>
      </c>
      <c r="T2" s="2" t="s">
        <v>6</v>
      </c>
      <c r="U2" s="2" t="s">
        <v>7</v>
      </c>
      <c r="V2" s="4" t="s">
        <v>8</v>
      </c>
      <c r="W2" s="14" t="s">
        <v>9</v>
      </c>
      <c r="X2" s="2" t="s">
        <v>1</v>
      </c>
      <c r="Y2" s="3" t="s">
        <v>5</v>
      </c>
      <c r="Z2" s="2" t="s">
        <v>6</v>
      </c>
      <c r="AA2" s="2" t="s">
        <v>7</v>
      </c>
      <c r="AB2" s="4" t="s">
        <v>8</v>
      </c>
      <c r="AC2" s="14" t="s">
        <v>9</v>
      </c>
      <c r="AD2" s="2" t="s">
        <v>1</v>
      </c>
      <c r="AE2" s="3" t="s">
        <v>5</v>
      </c>
      <c r="AF2" s="2" t="s">
        <v>6</v>
      </c>
      <c r="AG2" s="2" t="s">
        <v>7</v>
      </c>
      <c r="AH2" s="4" t="s">
        <v>8</v>
      </c>
      <c r="AI2" s="14" t="s">
        <v>9</v>
      </c>
      <c r="AJ2" s="2" t="s">
        <v>1</v>
      </c>
      <c r="AK2" s="3" t="s">
        <v>5</v>
      </c>
      <c r="AL2" s="2" t="s">
        <v>6</v>
      </c>
      <c r="AM2" s="2" t="s">
        <v>7</v>
      </c>
      <c r="AN2" s="4" t="s">
        <v>8</v>
      </c>
      <c r="AO2" s="14" t="s">
        <v>9</v>
      </c>
      <c r="AP2" s="2" t="s">
        <v>1</v>
      </c>
      <c r="AQ2" s="3" t="s">
        <v>5</v>
      </c>
      <c r="AR2" s="2" t="s">
        <v>6</v>
      </c>
      <c r="AS2" s="2" t="s">
        <v>7</v>
      </c>
      <c r="AT2" s="4" t="s">
        <v>8</v>
      </c>
      <c r="AU2" s="14" t="s">
        <v>9</v>
      </c>
      <c r="AV2" s="2" t="s">
        <v>1</v>
      </c>
      <c r="AW2" s="3" t="s">
        <v>5</v>
      </c>
      <c r="AX2" s="2" t="s">
        <v>6</v>
      </c>
      <c r="AY2" s="2" t="s">
        <v>7</v>
      </c>
      <c r="AZ2" s="4" t="s">
        <v>8</v>
      </c>
      <c r="BA2" s="14" t="s">
        <v>9</v>
      </c>
      <c r="BB2" s="2" t="s">
        <v>1</v>
      </c>
      <c r="BC2" s="3" t="s">
        <v>5</v>
      </c>
      <c r="BD2" s="2" t="s">
        <v>6</v>
      </c>
      <c r="BE2" s="2" t="s">
        <v>7</v>
      </c>
      <c r="BF2" s="4" t="s">
        <v>8</v>
      </c>
      <c r="BG2" s="14" t="s">
        <v>9</v>
      </c>
      <c r="BH2" s="2" t="s">
        <v>1</v>
      </c>
      <c r="BI2" s="3" t="s">
        <v>5</v>
      </c>
      <c r="BJ2" s="2" t="s">
        <v>6</v>
      </c>
      <c r="BK2" s="2" t="s">
        <v>7</v>
      </c>
      <c r="BL2" s="4" t="s">
        <v>8</v>
      </c>
      <c r="BM2" s="14" t="s">
        <v>9</v>
      </c>
      <c r="BN2" s="2" t="s">
        <v>1</v>
      </c>
      <c r="BO2" s="3" t="s">
        <v>5</v>
      </c>
      <c r="BP2" s="2" t="s">
        <v>6</v>
      </c>
      <c r="BQ2" s="2" t="s">
        <v>7</v>
      </c>
      <c r="BR2" s="4" t="s">
        <v>8</v>
      </c>
      <c r="BS2" s="14" t="s">
        <v>9</v>
      </c>
      <c r="BT2" s="5" t="s">
        <v>10</v>
      </c>
      <c r="BU2" s="1" t="s">
        <v>11</v>
      </c>
      <c r="BV2" s="1" t="s">
        <v>12</v>
      </c>
    </row>
    <row r="3" spans="1:75" ht="15.75" customHeight="1" x14ac:dyDescent="0.2">
      <c r="A3" s="19" t="s">
        <v>13</v>
      </c>
      <c r="B3" s="19"/>
      <c r="C3" s="19"/>
      <c r="D3" s="19"/>
      <c r="E3" s="20" t="s">
        <v>14</v>
      </c>
      <c r="F3" s="20"/>
      <c r="G3" s="20"/>
      <c r="H3" s="20"/>
      <c r="I3" s="21">
        <v>5000</v>
      </c>
      <c r="J3" s="21"/>
      <c r="K3" s="21"/>
      <c r="L3" s="6">
        <v>50</v>
      </c>
      <c r="M3" s="6">
        <v>100</v>
      </c>
      <c r="N3" s="6">
        <v>23.087</v>
      </c>
      <c r="O3" s="7">
        <v>0.33</v>
      </c>
      <c r="P3" s="6">
        <f>IFERROR(N3/M3,"0")</f>
        <v>0.23086999999999999</v>
      </c>
      <c r="Q3" s="15">
        <f>P3-P3*O3</f>
        <v>0.15468289999999998</v>
      </c>
      <c r="R3" s="6">
        <v>50</v>
      </c>
      <c r="S3" s="6">
        <v>100</v>
      </c>
      <c r="T3" s="6">
        <v>21.45</v>
      </c>
      <c r="U3" s="7">
        <v>0.32</v>
      </c>
      <c r="V3" s="6">
        <f>+T3/S3</f>
        <v>0.2145</v>
      </c>
      <c r="W3" s="15">
        <f>V3-V3*U3</f>
        <v>0.14585999999999999</v>
      </c>
      <c r="X3" s="6">
        <v>50</v>
      </c>
      <c r="Y3" s="6">
        <v>100</v>
      </c>
      <c r="Z3" s="6">
        <v>21.45</v>
      </c>
      <c r="AA3" s="7">
        <v>0.32</v>
      </c>
      <c r="AB3" s="6">
        <f>+Z3/Y3</f>
        <v>0.2145</v>
      </c>
      <c r="AC3" s="15">
        <f>AB3-AB3*AA3</f>
        <v>0.14585999999999999</v>
      </c>
      <c r="AD3" s="6">
        <v>50</v>
      </c>
      <c r="AE3" s="6">
        <v>100</v>
      </c>
      <c r="AF3" s="6">
        <v>21.45</v>
      </c>
      <c r="AG3" s="7">
        <v>0.32</v>
      </c>
      <c r="AH3" s="6">
        <f>+AF3/AE3</f>
        <v>0.2145</v>
      </c>
      <c r="AI3" s="15">
        <f>AH3-AH3*AG3</f>
        <v>0.14585999999999999</v>
      </c>
      <c r="AJ3" s="6">
        <v>50</v>
      </c>
      <c r="AK3" s="6">
        <v>100</v>
      </c>
      <c r="AL3" s="6">
        <v>21.45</v>
      </c>
      <c r="AM3" s="7">
        <v>0.32</v>
      </c>
      <c r="AN3" s="6">
        <f>+AL3/AK3</f>
        <v>0.2145</v>
      </c>
      <c r="AO3" s="15">
        <f>AN3-AN3*AM3</f>
        <v>0.14585999999999999</v>
      </c>
      <c r="AP3" s="6">
        <v>50</v>
      </c>
      <c r="AQ3" s="6">
        <v>100</v>
      </c>
      <c r="AR3" s="6">
        <v>21.45</v>
      </c>
      <c r="AS3" s="7">
        <v>0.32</v>
      </c>
      <c r="AT3" s="6">
        <f>+AR3/AQ3</f>
        <v>0.2145</v>
      </c>
      <c r="AU3" s="15">
        <f>AT3-AT3*AS3</f>
        <v>0.14585999999999999</v>
      </c>
      <c r="AV3" s="6">
        <v>50</v>
      </c>
      <c r="AW3" s="6">
        <v>100</v>
      </c>
      <c r="AX3" s="6">
        <v>21.45</v>
      </c>
      <c r="AY3" s="7">
        <v>0.32</v>
      </c>
      <c r="AZ3" s="6">
        <f>+AX3/AW3</f>
        <v>0.2145</v>
      </c>
      <c r="BA3" s="15">
        <f>AZ3-AZ3*AY3</f>
        <v>0.14585999999999999</v>
      </c>
      <c r="BB3" s="6">
        <v>50</v>
      </c>
      <c r="BC3" s="6">
        <v>100</v>
      </c>
      <c r="BD3" s="6">
        <v>21.45</v>
      </c>
      <c r="BE3" s="7">
        <v>0.32</v>
      </c>
      <c r="BF3" s="6">
        <f>+BD3/BC3</f>
        <v>0.2145</v>
      </c>
      <c r="BG3" s="15">
        <f>BF3-BF3*BE3</f>
        <v>0.14585999999999999</v>
      </c>
      <c r="BH3" s="6">
        <v>50</v>
      </c>
      <c r="BI3" s="6">
        <v>100</v>
      </c>
      <c r="BJ3" s="6">
        <v>21.45</v>
      </c>
      <c r="BK3" s="7">
        <v>0.32</v>
      </c>
      <c r="BL3" s="6">
        <f>+BJ3/BI3</f>
        <v>0.2145</v>
      </c>
      <c r="BM3" s="15">
        <f>BL3-BL3*BK3</f>
        <v>0.14585999999999999</v>
      </c>
      <c r="BN3" s="6">
        <v>50</v>
      </c>
      <c r="BO3" s="6">
        <v>100</v>
      </c>
      <c r="BP3" s="6">
        <v>21.45</v>
      </c>
      <c r="BQ3" s="7">
        <v>0.32</v>
      </c>
      <c r="BR3" s="6">
        <f>+BP3/BO3</f>
        <v>0.2145</v>
      </c>
      <c r="BS3" s="15">
        <f>BR3-BR3*BQ3</f>
        <v>0.14585999999999999</v>
      </c>
      <c r="BT3" s="8">
        <f t="shared" ref="BT3:BT37" si="0">W3-Q3</f>
        <v>-8.8228999999999946E-3</v>
      </c>
      <c r="BU3" s="9">
        <f t="shared" ref="BU3:BU37" si="1">IF(OR(Q3=0,W3=0),MAX(Q3,W3),MIN(Q3,W3))</f>
        <v>0.14585999999999999</v>
      </c>
      <c r="BV3" s="1" t="str">
        <f t="array" ref="BV3">INDEX($L$1:$BS$1,MATCH(MIN(IF(($L3:$BS3=0)+($L$2:$BS$2&lt;&gt;"PUNHT"),"",$L3:$BS3)),$L3:$BS3,0)-5)</f>
        <v>SMQ</v>
      </c>
      <c r="BW3" t="str">
        <f t="array" ref="BW3">INDEX($L$1:$BS$1,MATCH(MIN(IF(($L3:$BS3=0)+($L$2:$BS$2&lt;&gt;"PUNHT"),"",$L3:$BS3)),IF((L3:BS3=0)+($L$2:$BS$2&lt;&gt;"PUNHT"),"",$L3:$BS3),0)-5)</f>
        <v>SMQ</v>
      </c>
    </row>
    <row r="4" spans="1:75" ht="0.75" customHeight="1" x14ac:dyDescent="0.2">
      <c r="A4" s="6"/>
      <c r="B4" s="6"/>
      <c r="C4" s="6"/>
      <c r="D4" s="6"/>
      <c r="E4" s="10"/>
      <c r="F4" s="10"/>
      <c r="G4" s="10"/>
      <c r="H4" s="10"/>
      <c r="I4" s="6"/>
      <c r="J4" s="6"/>
      <c r="K4" s="6"/>
      <c r="L4" s="6"/>
      <c r="M4" s="6"/>
      <c r="N4" s="6"/>
      <c r="O4" s="7">
        <v>0.33</v>
      </c>
      <c r="P4" s="6" t="str">
        <f t="shared" ref="P4:P38" si="2">IFERROR(N4/M4,"0")</f>
        <v>0</v>
      </c>
      <c r="Q4" s="15">
        <f>P4-P4*O4</f>
        <v>0</v>
      </c>
      <c r="R4" s="6"/>
      <c r="S4" s="6"/>
      <c r="T4" s="6"/>
      <c r="U4" s="7">
        <v>0.32</v>
      </c>
      <c r="V4" s="6" t="e">
        <f>+T4/S4</f>
        <v>#DIV/0!</v>
      </c>
      <c r="W4" s="15" t="e">
        <f>V4-V4*U4</f>
        <v>#DIV/0!</v>
      </c>
      <c r="X4" s="6"/>
      <c r="Y4" s="6"/>
      <c r="Z4" s="6"/>
      <c r="AA4" s="7">
        <v>0.32</v>
      </c>
      <c r="AB4" s="6" t="e">
        <f>+Z4/Y4</f>
        <v>#DIV/0!</v>
      </c>
      <c r="AC4" s="15" t="e">
        <f>AB4-AB4*AA4</f>
        <v>#DIV/0!</v>
      </c>
      <c r="AD4" s="6"/>
      <c r="AE4" s="6"/>
      <c r="AF4" s="6"/>
      <c r="AG4" s="7">
        <v>0.32</v>
      </c>
      <c r="AH4" s="6" t="e">
        <f>+AF4/AE4</f>
        <v>#DIV/0!</v>
      </c>
      <c r="AI4" s="15" t="e">
        <f>AH4-AH4*AG4</f>
        <v>#DIV/0!</v>
      </c>
      <c r="AJ4" s="6"/>
      <c r="AK4" s="6"/>
      <c r="AL4" s="6"/>
      <c r="AM4" s="7">
        <v>0.32</v>
      </c>
      <c r="AN4" s="6" t="e">
        <f>+AL4/AK4</f>
        <v>#DIV/0!</v>
      </c>
      <c r="AO4" s="15" t="e">
        <f>AN4-AN4*AM4</f>
        <v>#DIV/0!</v>
      </c>
      <c r="AP4" s="6"/>
      <c r="AQ4" s="6"/>
      <c r="AR4" s="6"/>
      <c r="AS4" s="7">
        <v>0.32</v>
      </c>
      <c r="AT4" s="6" t="e">
        <f>+AR4/AQ4</f>
        <v>#DIV/0!</v>
      </c>
      <c r="AU4" s="15" t="e">
        <f>AT4-AT4*AS4</f>
        <v>#DIV/0!</v>
      </c>
      <c r="AV4" s="6"/>
      <c r="AW4" s="6"/>
      <c r="AX4" s="6"/>
      <c r="AY4" s="7">
        <v>0.32</v>
      </c>
      <c r="AZ4" s="6" t="e">
        <f>+AX4/AW4</f>
        <v>#DIV/0!</v>
      </c>
      <c r="BA4" s="15" t="e">
        <f>AZ4-AZ4*AY4</f>
        <v>#DIV/0!</v>
      </c>
      <c r="BB4" s="6"/>
      <c r="BC4" s="6"/>
      <c r="BD4" s="6"/>
      <c r="BE4" s="7">
        <v>0.32</v>
      </c>
      <c r="BF4" s="6" t="e">
        <f>+BD4/BC4</f>
        <v>#DIV/0!</v>
      </c>
      <c r="BG4" s="15" t="e">
        <f>BF4-BF4*BE4</f>
        <v>#DIV/0!</v>
      </c>
      <c r="BH4" s="6"/>
      <c r="BI4" s="6"/>
      <c r="BJ4" s="6"/>
      <c r="BK4" s="7">
        <v>0.32</v>
      </c>
      <c r="BL4" s="6" t="e">
        <f>+BJ4/BI4</f>
        <v>#DIV/0!</v>
      </c>
      <c r="BM4" s="15" t="e">
        <f>BL4-BL4*BK4</f>
        <v>#DIV/0!</v>
      </c>
      <c r="BN4" s="6"/>
      <c r="BO4" s="6"/>
      <c r="BP4" s="6"/>
      <c r="BQ4" s="7">
        <v>0.32</v>
      </c>
      <c r="BR4" s="6" t="e">
        <f>+BP4/BO4</f>
        <v>#DIV/0!</v>
      </c>
      <c r="BS4" s="15" t="e">
        <f>BR4-BR4*BQ4</f>
        <v>#DIV/0!</v>
      </c>
      <c r="BT4" s="8" t="e">
        <f t="shared" si="0"/>
        <v>#DIV/0!</v>
      </c>
      <c r="BU4" s="9" t="e">
        <f t="shared" si="1"/>
        <v>#DIV/0!</v>
      </c>
      <c r="BV4" s="1" t="e">
        <f t="array" ref="BV4">INDEX($L$1:$BS$1,MATCH(MIN(IF(($L4:$BS4=0)+($L$2:$BS$2&lt;&gt;"PUNHT"),"",$L4:$BS4)),$L4:$BS4,0)-5)</f>
        <v>#DIV/0!</v>
      </c>
      <c r="BW4" t="e">
        <f t="array" ref="BW4">INDEX($L$1:$BS$1,MATCH(MIN(IF(($L4:$BS4=0)+($L$2:$BS$2&lt;&gt;"PUNHT"),"",$L4:$BS4)),IF((L4:BS4=0)+($L$2:$BS$2&lt;&gt;"PUNHT"),"",$L4:$BS4),0)-5)</f>
        <v>#DIV/0!</v>
      </c>
    </row>
    <row r="5" spans="1:75" ht="15.75" customHeight="1" x14ac:dyDescent="0.2">
      <c r="A5" s="19" t="s">
        <v>15</v>
      </c>
      <c r="B5" s="19"/>
      <c r="C5" s="19"/>
      <c r="D5" s="19"/>
      <c r="E5" s="20" t="s">
        <v>16</v>
      </c>
      <c r="F5" s="20"/>
      <c r="G5" s="20"/>
      <c r="H5" s="20"/>
      <c r="I5" s="21">
        <v>1000</v>
      </c>
      <c r="J5" s="21"/>
      <c r="K5" s="21"/>
      <c r="L5" s="11">
        <v>10</v>
      </c>
      <c r="M5" s="11">
        <f>+I5/L5</f>
        <v>100</v>
      </c>
      <c r="N5" s="11">
        <v>26.346</v>
      </c>
      <c r="O5" s="12">
        <v>0.33</v>
      </c>
      <c r="P5" s="6">
        <f t="shared" si="2"/>
        <v>0.26346000000000003</v>
      </c>
      <c r="Q5" s="15">
        <f>P5-P5*O5</f>
        <v>0.17651820000000001</v>
      </c>
      <c r="R5" s="11">
        <v>10</v>
      </c>
      <c r="S5" s="11">
        <f>I5/R5</f>
        <v>100</v>
      </c>
      <c r="T5" s="11">
        <v>25.52</v>
      </c>
      <c r="U5" s="7">
        <v>0.32</v>
      </c>
      <c r="V5" s="11">
        <f>+T5/S5</f>
        <v>0.25519999999999998</v>
      </c>
      <c r="W5" s="15">
        <f>V5-V5*U5</f>
        <v>0.17353599999999997</v>
      </c>
      <c r="X5" s="11">
        <v>10</v>
      </c>
      <c r="Y5" s="11">
        <f>O5/X5</f>
        <v>3.3000000000000002E-2</v>
      </c>
      <c r="Z5" s="11">
        <v>25.52</v>
      </c>
      <c r="AA5" s="7">
        <v>0.32</v>
      </c>
      <c r="AB5" s="11">
        <f>+Z5/Y5</f>
        <v>773.33333333333326</v>
      </c>
      <c r="AC5" s="15">
        <f>AB5-AB5*AA5</f>
        <v>525.86666666666656</v>
      </c>
      <c r="AD5" s="11">
        <v>10</v>
      </c>
      <c r="AE5" s="11">
        <f>U5/AD5</f>
        <v>3.2000000000000001E-2</v>
      </c>
      <c r="AF5" s="11">
        <v>25.52</v>
      </c>
      <c r="AG5" s="7">
        <v>0.32</v>
      </c>
      <c r="AH5" s="11">
        <f>+AF5/AE5</f>
        <v>797.5</v>
      </c>
      <c r="AI5" s="15">
        <f>AH5-AH5*AG5</f>
        <v>542.29999999999995</v>
      </c>
      <c r="AJ5" s="11">
        <v>10</v>
      </c>
      <c r="AK5" s="11">
        <f>AA5/AJ5</f>
        <v>3.2000000000000001E-2</v>
      </c>
      <c r="AL5" s="11">
        <v>25.52</v>
      </c>
      <c r="AM5" s="7">
        <v>0.32</v>
      </c>
      <c r="AN5" s="11">
        <f>+AL5/AK5</f>
        <v>797.5</v>
      </c>
      <c r="AO5" s="15">
        <f>AN5-AN5*AM5</f>
        <v>542.29999999999995</v>
      </c>
      <c r="AP5" s="11">
        <v>10</v>
      </c>
      <c r="AQ5" s="11">
        <f>AG5/AP5</f>
        <v>3.2000000000000001E-2</v>
      </c>
      <c r="AR5" s="11">
        <v>25.52</v>
      </c>
      <c r="AS5" s="7">
        <v>0.32</v>
      </c>
      <c r="AT5" s="11">
        <f>+AR5/AQ5</f>
        <v>797.5</v>
      </c>
      <c r="AU5" s="15">
        <f>AT5-AT5*AS5</f>
        <v>542.29999999999995</v>
      </c>
      <c r="AV5" s="11">
        <v>10</v>
      </c>
      <c r="AW5" s="11">
        <f>AM5/AV5</f>
        <v>3.2000000000000001E-2</v>
      </c>
      <c r="AX5" s="11">
        <v>25.52</v>
      </c>
      <c r="AY5" s="7">
        <v>0.32</v>
      </c>
      <c r="AZ5" s="11">
        <f>+AX5/AW5</f>
        <v>797.5</v>
      </c>
      <c r="BA5" s="15">
        <f>AZ5-AZ5*AY5</f>
        <v>542.29999999999995</v>
      </c>
      <c r="BB5" s="11">
        <v>10</v>
      </c>
      <c r="BC5" s="11">
        <f>AS5/BB5</f>
        <v>3.2000000000000001E-2</v>
      </c>
      <c r="BD5" s="11">
        <v>25.52</v>
      </c>
      <c r="BE5" s="7">
        <v>0.32</v>
      </c>
      <c r="BF5" s="11">
        <f>+BD5/BC5</f>
        <v>797.5</v>
      </c>
      <c r="BG5" s="15">
        <f>BF5-BF5*BE5</f>
        <v>542.29999999999995</v>
      </c>
      <c r="BH5" s="11">
        <v>10</v>
      </c>
      <c r="BI5" s="11">
        <f>AY5/BH5</f>
        <v>3.2000000000000001E-2</v>
      </c>
      <c r="BJ5" s="11">
        <v>25.52</v>
      </c>
      <c r="BK5" s="7">
        <v>0.32</v>
      </c>
      <c r="BL5" s="11">
        <f>+BJ5/BI5</f>
        <v>797.5</v>
      </c>
      <c r="BM5" s="15">
        <f>BL5-BL5*BK5</f>
        <v>542.29999999999995</v>
      </c>
      <c r="BN5" s="11">
        <v>10</v>
      </c>
      <c r="BO5" s="11">
        <f>BE5/BN5</f>
        <v>3.2000000000000001E-2</v>
      </c>
      <c r="BP5" s="11">
        <v>25.52</v>
      </c>
      <c r="BQ5" s="7">
        <v>0.32</v>
      </c>
      <c r="BR5" s="11">
        <f>+BP5/BO5</f>
        <v>797.5</v>
      </c>
      <c r="BS5" s="15">
        <f>BR5-BR5*BQ5</f>
        <v>542.29999999999995</v>
      </c>
      <c r="BT5" s="8">
        <f t="shared" si="0"/>
        <v>-2.9822000000000459E-3</v>
      </c>
      <c r="BU5" s="9">
        <f t="shared" si="1"/>
        <v>0.17353599999999997</v>
      </c>
      <c r="BV5" s="1" t="str">
        <f t="array" ref="BV5">INDEX($L$1:$BS$1,MATCH(MIN(IF(($L5:$BS5=0)+($L$2:$BS$2&lt;&gt;"PUNHT"),"",$L5:$BS5)),$L5:$BS5,0)-5)</f>
        <v>SMQ</v>
      </c>
      <c r="BW5" t="str">
        <f t="array" ref="BW5">INDEX($L$1:$BS$1,MATCH(MIN(IF(($L5:$BS5=0)+($L$2:$BS$2&lt;&gt;"PUNHT"),"",$L5:$BS5)),IF((L5:BS5=0)+($L$2:$BS$2&lt;&gt;"PUNHT"),"",$L5:$BS5),0)-5)</f>
        <v>SMQ</v>
      </c>
    </row>
    <row r="6" spans="1:75" ht="0.75" customHeight="1" x14ac:dyDescent="0.2">
      <c r="A6" s="6"/>
      <c r="B6" s="6"/>
      <c r="C6" s="6"/>
      <c r="D6" s="6"/>
      <c r="E6" s="10"/>
      <c r="F6" s="10"/>
      <c r="G6" s="10"/>
      <c r="H6" s="10"/>
      <c r="I6" s="6"/>
      <c r="J6" s="6"/>
      <c r="K6" s="6"/>
      <c r="L6" s="11"/>
      <c r="M6" s="11"/>
      <c r="N6" s="11"/>
      <c r="O6" s="12">
        <v>0.33</v>
      </c>
      <c r="P6" s="6" t="str">
        <f t="shared" si="2"/>
        <v>0</v>
      </c>
      <c r="Q6" s="15">
        <f t="shared" ref="Q6:Q37" si="3">P6-P6*O6</f>
        <v>0</v>
      </c>
      <c r="R6" s="11"/>
      <c r="S6" s="11"/>
      <c r="T6" s="11"/>
      <c r="U6" s="7">
        <v>0.32</v>
      </c>
      <c r="V6" s="11" t="e">
        <f t="shared" ref="V6:V38" si="4">+T6/S6</f>
        <v>#DIV/0!</v>
      </c>
      <c r="W6" s="15" t="e">
        <f t="shared" ref="W6:W37" si="5">V6-V6*U6</f>
        <v>#DIV/0!</v>
      </c>
      <c r="X6" s="11"/>
      <c r="Y6" s="11"/>
      <c r="Z6" s="11"/>
      <c r="AA6" s="7">
        <v>0.32</v>
      </c>
      <c r="AB6" s="11" t="e">
        <f t="shared" ref="AB6:AB37" si="6">+Z6/Y6</f>
        <v>#DIV/0!</v>
      </c>
      <c r="AC6" s="15" t="e">
        <f t="shared" ref="AC6:AC37" si="7">AB6-AB6*AA6</f>
        <v>#DIV/0!</v>
      </c>
      <c r="AD6" s="11"/>
      <c r="AE6" s="11"/>
      <c r="AF6" s="11"/>
      <c r="AG6" s="7">
        <v>0.32</v>
      </c>
      <c r="AH6" s="11" t="e">
        <f t="shared" ref="AH6:AH37" si="8">+AF6/AE6</f>
        <v>#DIV/0!</v>
      </c>
      <c r="AI6" s="15" t="e">
        <f t="shared" ref="AI6:AI37" si="9">AH6-AH6*AG6</f>
        <v>#DIV/0!</v>
      </c>
      <c r="AJ6" s="11"/>
      <c r="AK6" s="11"/>
      <c r="AL6" s="11"/>
      <c r="AM6" s="7">
        <v>0.32</v>
      </c>
      <c r="AN6" s="11" t="e">
        <f t="shared" ref="AN6:AN37" si="10">+AL6/AK6</f>
        <v>#DIV/0!</v>
      </c>
      <c r="AO6" s="15" t="e">
        <f t="shared" ref="AO6:AO37" si="11">AN6-AN6*AM6</f>
        <v>#DIV/0!</v>
      </c>
      <c r="AP6" s="11"/>
      <c r="AQ6" s="11"/>
      <c r="AR6" s="11"/>
      <c r="AS6" s="7">
        <v>0.32</v>
      </c>
      <c r="AT6" s="11" t="e">
        <f t="shared" ref="AT6:AT37" si="12">+AR6/AQ6</f>
        <v>#DIV/0!</v>
      </c>
      <c r="AU6" s="15" t="e">
        <f t="shared" ref="AU6:AU37" si="13">AT6-AT6*AS6</f>
        <v>#DIV/0!</v>
      </c>
      <c r="AV6" s="11"/>
      <c r="AW6" s="11"/>
      <c r="AX6" s="11"/>
      <c r="AY6" s="7">
        <v>0.32</v>
      </c>
      <c r="AZ6" s="11" t="e">
        <f t="shared" ref="AZ6:AZ37" si="14">+AX6/AW6</f>
        <v>#DIV/0!</v>
      </c>
      <c r="BA6" s="15" t="e">
        <f t="shared" ref="BA6:BA37" si="15">AZ6-AZ6*AY6</f>
        <v>#DIV/0!</v>
      </c>
      <c r="BB6" s="11"/>
      <c r="BC6" s="11"/>
      <c r="BD6" s="11"/>
      <c r="BE6" s="7">
        <v>0.32</v>
      </c>
      <c r="BF6" s="11" t="e">
        <f t="shared" ref="BF6:BF37" si="16">+BD6/BC6</f>
        <v>#DIV/0!</v>
      </c>
      <c r="BG6" s="15" t="e">
        <f t="shared" ref="BG6:BG37" si="17">BF6-BF6*BE6</f>
        <v>#DIV/0!</v>
      </c>
      <c r="BH6" s="11"/>
      <c r="BI6" s="11"/>
      <c r="BJ6" s="11"/>
      <c r="BK6" s="7">
        <v>0.32</v>
      </c>
      <c r="BL6" s="11" t="e">
        <f t="shared" ref="BL6:BL37" si="18">+BJ6/BI6</f>
        <v>#DIV/0!</v>
      </c>
      <c r="BM6" s="15" t="e">
        <f t="shared" ref="BM6:BM37" si="19">BL6-BL6*BK6</f>
        <v>#DIV/0!</v>
      </c>
      <c r="BN6" s="11"/>
      <c r="BO6" s="11"/>
      <c r="BP6" s="11"/>
      <c r="BQ6" s="7">
        <v>0.32</v>
      </c>
      <c r="BR6" s="11" t="e">
        <f t="shared" ref="BR6:BR37" si="20">+BP6/BO6</f>
        <v>#DIV/0!</v>
      </c>
      <c r="BS6" s="15" t="e">
        <f t="shared" ref="BS6:BS37" si="21">BR6-BR6*BQ6</f>
        <v>#DIV/0!</v>
      </c>
      <c r="BT6" s="8" t="e">
        <f t="shared" si="0"/>
        <v>#DIV/0!</v>
      </c>
      <c r="BU6" s="9" t="e">
        <f t="shared" si="1"/>
        <v>#DIV/0!</v>
      </c>
      <c r="BV6" s="1" t="e">
        <f t="array" ref="BV6">INDEX($L$1:$BS$1,MATCH(MIN(IF(($L6:$BS6=0)+($L$2:$BS$2&lt;&gt;"PUNHT"),"",$L6:$BS6)),$L6:$BS6,0)-5)</f>
        <v>#DIV/0!</v>
      </c>
      <c r="BW6" t="e">
        <f t="array" ref="BW6">INDEX($L$1:$BS$1,MATCH(MIN(IF(($L6:$BS6=0)+($L$2:$BS$2&lt;&gt;"PUNHT"),"",$L6:$BS6)),IF((L6:BS6=0)+($L$2:$BS$2&lt;&gt;"PUNHT"),"",$L6:$BS6),0)-5)</f>
        <v>#DIV/0!</v>
      </c>
    </row>
    <row r="7" spans="1:75" ht="15.75" customHeight="1" x14ac:dyDescent="0.2">
      <c r="A7" s="19" t="s">
        <v>17</v>
      </c>
      <c r="B7" s="19"/>
      <c r="C7" s="19"/>
      <c r="D7" s="19"/>
      <c r="E7" s="20" t="s">
        <v>18</v>
      </c>
      <c r="F7" s="20"/>
      <c r="G7" s="20"/>
      <c r="H7" s="20"/>
      <c r="I7" s="21">
        <v>1000</v>
      </c>
      <c r="J7" s="21"/>
      <c r="K7" s="21"/>
      <c r="L7" s="11"/>
      <c r="M7" s="11"/>
      <c r="N7" s="11"/>
      <c r="O7" s="12">
        <v>0.33</v>
      </c>
      <c r="P7" s="6" t="str">
        <f t="shared" si="2"/>
        <v>0</v>
      </c>
      <c r="Q7" s="15">
        <f t="shared" si="3"/>
        <v>0</v>
      </c>
      <c r="R7" s="11">
        <v>10</v>
      </c>
      <c r="S7" s="11">
        <v>100</v>
      </c>
      <c r="T7" s="11">
        <v>51.7</v>
      </c>
      <c r="U7" s="7">
        <v>0.32</v>
      </c>
      <c r="V7" s="11">
        <f t="shared" si="4"/>
        <v>0.51700000000000002</v>
      </c>
      <c r="W7" s="15">
        <f t="shared" si="5"/>
        <v>0.35155999999999998</v>
      </c>
      <c r="X7" s="11">
        <v>10</v>
      </c>
      <c r="Y7" s="11">
        <v>100</v>
      </c>
      <c r="Z7" s="11">
        <v>51.7</v>
      </c>
      <c r="AA7" s="7">
        <v>0.32</v>
      </c>
      <c r="AB7" s="11">
        <f t="shared" si="6"/>
        <v>0.51700000000000002</v>
      </c>
      <c r="AC7" s="15">
        <f t="shared" si="7"/>
        <v>0.35155999999999998</v>
      </c>
      <c r="AD7" s="11">
        <v>10</v>
      </c>
      <c r="AE7" s="11">
        <v>100</v>
      </c>
      <c r="AF7" s="11">
        <v>51.7</v>
      </c>
      <c r="AG7" s="7">
        <v>0.32</v>
      </c>
      <c r="AH7" s="11">
        <f t="shared" si="8"/>
        <v>0.51700000000000002</v>
      </c>
      <c r="AI7" s="15">
        <f t="shared" si="9"/>
        <v>0.35155999999999998</v>
      </c>
      <c r="AJ7" s="11">
        <v>10</v>
      </c>
      <c r="AK7" s="11">
        <v>100</v>
      </c>
      <c r="AL7" s="11">
        <v>51.7</v>
      </c>
      <c r="AM7" s="7">
        <v>0.32</v>
      </c>
      <c r="AN7" s="11">
        <f t="shared" si="10"/>
        <v>0.51700000000000002</v>
      </c>
      <c r="AO7" s="15">
        <f t="shared" si="11"/>
        <v>0.35155999999999998</v>
      </c>
      <c r="AP7" s="11">
        <v>10</v>
      </c>
      <c r="AQ7" s="11">
        <v>100</v>
      </c>
      <c r="AR7" s="11">
        <v>51.7</v>
      </c>
      <c r="AS7" s="7">
        <v>0.32</v>
      </c>
      <c r="AT7" s="11">
        <f t="shared" si="12"/>
        <v>0.51700000000000002</v>
      </c>
      <c r="AU7" s="15">
        <f t="shared" si="13"/>
        <v>0.35155999999999998</v>
      </c>
      <c r="AV7" s="11">
        <v>10</v>
      </c>
      <c r="AW7" s="11">
        <v>100</v>
      </c>
      <c r="AX7" s="11">
        <v>51.7</v>
      </c>
      <c r="AY7" s="7">
        <v>0.32</v>
      </c>
      <c r="AZ7" s="11">
        <f t="shared" si="14"/>
        <v>0.51700000000000002</v>
      </c>
      <c r="BA7" s="15">
        <f t="shared" si="15"/>
        <v>0.35155999999999998</v>
      </c>
      <c r="BB7" s="11">
        <v>10</v>
      </c>
      <c r="BC7" s="11">
        <v>100</v>
      </c>
      <c r="BD7" s="11">
        <v>51.7</v>
      </c>
      <c r="BE7" s="7">
        <v>0.32</v>
      </c>
      <c r="BF7" s="11">
        <f t="shared" si="16"/>
        <v>0.51700000000000002</v>
      </c>
      <c r="BG7" s="15">
        <f t="shared" si="17"/>
        <v>0.35155999999999998</v>
      </c>
      <c r="BH7" s="11">
        <v>10</v>
      </c>
      <c r="BI7" s="11">
        <v>100</v>
      </c>
      <c r="BJ7" s="11">
        <v>51.7</v>
      </c>
      <c r="BK7" s="7">
        <v>0.32</v>
      </c>
      <c r="BL7" s="11">
        <f t="shared" si="18"/>
        <v>0.51700000000000002</v>
      </c>
      <c r="BM7" s="15">
        <f t="shared" si="19"/>
        <v>0.35155999999999998</v>
      </c>
      <c r="BN7" s="11">
        <v>10</v>
      </c>
      <c r="BO7" s="11">
        <v>100</v>
      </c>
      <c r="BP7" s="11">
        <v>51.7</v>
      </c>
      <c r="BQ7" s="7">
        <v>0.32</v>
      </c>
      <c r="BR7" s="11">
        <f t="shared" si="20"/>
        <v>0.51700000000000002</v>
      </c>
      <c r="BS7" s="15">
        <f t="shared" si="21"/>
        <v>0.35155999999999998</v>
      </c>
      <c r="BT7" s="8">
        <f t="shared" si="0"/>
        <v>0.35155999999999998</v>
      </c>
      <c r="BU7" s="9">
        <f t="shared" si="1"/>
        <v>0.35155999999999998</v>
      </c>
      <c r="BV7" s="1" t="str">
        <f t="array" ref="BV7">INDEX($L$1:$BS$1,MATCH(MIN(IF(($L7:$BS7=0)+($L$2:$BS$2&lt;&gt;"PUNHT"),"",$L7:$BS7)),$L7:$BS7,0)-5)</f>
        <v>SMQ</v>
      </c>
      <c r="BW7" t="str">
        <f t="array" ref="BW7">INDEX($L$1:$BS$1,MATCH(MIN(IF(($L7:$BS7=0)+($L$2:$BS$2&lt;&gt;"PUNHT"),"",$L7:$BS7)),IF((L7:BS7=0)+($L$2:$BS$2&lt;&gt;"PUNHT"),"",$L7:$BS7),0)-5)</f>
        <v>SMQ</v>
      </c>
    </row>
    <row r="8" spans="1:75" ht="0.75" customHeight="1" x14ac:dyDescent="0.2">
      <c r="A8" s="6"/>
      <c r="B8" s="6"/>
      <c r="C8" s="6"/>
      <c r="D8" s="6"/>
      <c r="E8" s="10"/>
      <c r="F8" s="10"/>
      <c r="G8" s="10"/>
      <c r="H8" s="10"/>
      <c r="I8" s="6"/>
      <c r="J8" s="6"/>
      <c r="K8" s="6"/>
      <c r="L8" s="11"/>
      <c r="M8" s="11"/>
      <c r="N8" s="11"/>
      <c r="O8" s="12">
        <v>0.33</v>
      </c>
      <c r="P8" s="6" t="str">
        <f t="shared" si="2"/>
        <v>0</v>
      </c>
      <c r="Q8" s="15">
        <f t="shared" si="3"/>
        <v>0</v>
      </c>
      <c r="R8" s="11"/>
      <c r="S8" s="11"/>
      <c r="T8" s="11"/>
      <c r="U8" s="7">
        <v>0.32</v>
      </c>
      <c r="V8" s="11" t="e">
        <f t="shared" si="4"/>
        <v>#DIV/0!</v>
      </c>
      <c r="W8" s="15" t="e">
        <f t="shared" si="5"/>
        <v>#DIV/0!</v>
      </c>
      <c r="X8" s="11"/>
      <c r="Y8" s="11"/>
      <c r="Z8" s="11"/>
      <c r="AA8" s="7">
        <v>0.32</v>
      </c>
      <c r="AB8" s="11" t="e">
        <f t="shared" si="6"/>
        <v>#DIV/0!</v>
      </c>
      <c r="AC8" s="15" t="e">
        <f t="shared" si="7"/>
        <v>#DIV/0!</v>
      </c>
      <c r="AD8" s="11"/>
      <c r="AE8" s="11"/>
      <c r="AF8" s="11"/>
      <c r="AG8" s="7">
        <v>0.32</v>
      </c>
      <c r="AH8" s="11" t="e">
        <f t="shared" si="8"/>
        <v>#DIV/0!</v>
      </c>
      <c r="AI8" s="15" t="e">
        <f t="shared" si="9"/>
        <v>#DIV/0!</v>
      </c>
      <c r="AJ8" s="11"/>
      <c r="AK8" s="11"/>
      <c r="AL8" s="11"/>
      <c r="AM8" s="7">
        <v>0.32</v>
      </c>
      <c r="AN8" s="11" t="e">
        <f t="shared" si="10"/>
        <v>#DIV/0!</v>
      </c>
      <c r="AO8" s="15" t="e">
        <f t="shared" si="11"/>
        <v>#DIV/0!</v>
      </c>
      <c r="AP8" s="11"/>
      <c r="AQ8" s="11"/>
      <c r="AR8" s="11"/>
      <c r="AS8" s="7">
        <v>0.32</v>
      </c>
      <c r="AT8" s="11" t="e">
        <f t="shared" si="12"/>
        <v>#DIV/0!</v>
      </c>
      <c r="AU8" s="15" t="e">
        <f t="shared" si="13"/>
        <v>#DIV/0!</v>
      </c>
      <c r="AV8" s="11"/>
      <c r="AW8" s="11"/>
      <c r="AX8" s="11"/>
      <c r="AY8" s="7">
        <v>0.32</v>
      </c>
      <c r="AZ8" s="11" t="e">
        <f t="shared" si="14"/>
        <v>#DIV/0!</v>
      </c>
      <c r="BA8" s="15" t="e">
        <f t="shared" si="15"/>
        <v>#DIV/0!</v>
      </c>
      <c r="BB8" s="11"/>
      <c r="BC8" s="11"/>
      <c r="BD8" s="11"/>
      <c r="BE8" s="7">
        <v>0.32</v>
      </c>
      <c r="BF8" s="11" t="e">
        <f t="shared" si="16"/>
        <v>#DIV/0!</v>
      </c>
      <c r="BG8" s="15" t="e">
        <f t="shared" si="17"/>
        <v>#DIV/0!</v>
      </c>
      <c r="BH8" s="11"/>
      <c r="BI8" s="11"/>
      <c r="BJ8" s="11"/>
      <c r="BK8" s="7">
        <v>0.32</v>
      </c>
      <c r="BL8" s="11" t="e">
        <f t="shared" si="18"/>
        <v>#DIV/0!</v>
      </c>
      <c r="BM8" s="15" t="e">
        <f t="shared" si="19"/>
        <v>#DIV/0!</v>
      </c>
      <c r="BN8" s="11"/>
      <c r="BO8" s="11"/>
      <c r="BP8" s="11"/>
      <c r="BQ8" s="7">
        <v>0.32</v>
      </c>
      <c r="BR8" s="11" t="e">
        <f t="shared" si="20"/>
        <v>#DIV/0!</v>
      </c>
      <c r="BS8" s="15" t="e">
        <f t="shared" si="21"/>
        <v>#DIV/0!</v>
      </c>
      <c r="BT8" s="8" t="e">
        <f t="shared" si="0"/>
        <v>#DIV/0!</v>
      </c>
      <c r="BU8" s="9" t="e">
        <f t="shared" si="1"/>
        <v>#DIV/0!</v>
      </c>
      <c r="BV8" s="1" t="e">
        <f t="array" ref="BV8">INDEX($L$1:$BS$1,MATCH(MIN(IF(($L8:$BS8=0)+($L$2:$BS$2&lt;&gt;"PUNHT"),"",$L8:$BS8)),$L8:$BS8,0)-5)</f>
        <v>#DIV/0!</v>
      </c>
      <c r="BW8" t="e">
        <f t="array" ref="BW8">INDEX($L$1:$BS$1,MATCH(MIN(IF(($L8:$BS8=0)+($L$2:$BS$2&lt;&gt;"PUNHT"),"",$L8:$BS8)),IF((L8:BS8=0)+($L$2:$BS$2&lt;&gt;"PUNHT"),"",$L8:$BS8),0)-5)</f>
        <v>#DIV/0!</v>
      </c>
    </row>
    <row r="9" spans="1:75" ht="15.75" customHeight="1" x14ac:dyDescent="0.2">
      <c r="A9" s="19" t="s">
        <v>19</v>
      </c>
      <c r="B9" s="19"/>
      <c r="C9" s="19"/>
      <c r="D9" s="19"/>
      <c r="E9" s="20" t="s">
        <v>20</v>
      </c>
      <c r="F9" s="20"/>
      <c r="G9" s="20"/>
      <c r="H9" s="20"/>
      <c r="I9" s="21">
        <v>1000</v>
      </c>
      <c r="J9" s="21"/>
      <c r="K9" s="21"/>
      <c r="L9" s="11">
        <v>10</v>
      </c>
      <c r="M9" s="11">
        <v>100</v>
      </c>
      <c r="N9" s="11">
        <v>16.899999999999999</v>
      </c>
      <c r="O9" s="12">
        <v>0.33</v>
      </c>
      <c r="P9" s="6">
        <f t="shared" si="2"/>
        <v>0.16899999999999998</v>
      </c>
      <c r="Q9" s="15">
        <f t="shared" si="3"/>
        <v>0.11322999999999998</v>
      </c>
      <c r="R9" s="11">
        <v>10</v>
      </c>
      <c r="S9" s="11">
        <v>100</v>
      </c>
      <c r="T9" s="11">
        <v>27.5</v>
      </c>
      <c r="U9" s="7">
        <v>0.32</v>
      </c>
      <c r="V9" s="11">
        <f t="shared" si="4"/>
        <v>0.27500000000000002</v>
      </c>
      <c r="W9" s="15">
        <f t="shared" si="5"/>
        <v>0.187</v>
      </c>
      <c r="X9" s="11">
        <v>10</v>
      </c>
      <c r="Y9" s="11">
        <v>100</v>
      </c>
      <c r="Z9" s="11">
        <v>27.5</v>
      </c>
      <c r="AA9" s="7">
        <v>0.32</v>
      </c>
      <c r="AB9" s="11">
        <f t="shared" si="6"/>
        <v>0.27500000000000002</v>
      </c>
      <c r="AC9" s="15">
        <f t="shared" si="7"/>
        <v>0.187</v>
      </c>
      <c r="AD9" s="11">
        <v>10</v>
      </c>
      <c r="AE9" s="11">
        <v>100</v>
      </c>
      <c r="AF9" s="11">
        <v>27.5</v>
      </c>
      <c r="AG9" s="7">
        <v>0.32</v>
      </c>
      <c r="AH9" s="11">
        <f t="shared" si="8"/>
        <v>0.27500000000000002</v>
      </c>
      <c r="AI9" s="15">
        <f t="shared" si="9"/>
        <v>0.187</v>
      </c>
      <c r="AJ9" s="11">
        <v>10</v>
      </c>
      <c r="AK9" s="11">
        <v>100</v>
      </c>
      <c r="AL9" s="11">
        <v>27.5</v>
      </c>
      <c r="AM9" s="7">
        <v>0.32</v>
      </c>
      <c r="AN9" s="11">
        <f t="shared" si="10"/>
        <v>0.27500000000000002</v>
      </c>
      <c r="AO9" s="15">
        <f t="shared" si="11"/>
        <v>0.187</v>
      </c>
      <c r="AP9" s="11">
        <v>10</v>
      </c>
      <c r="AQ9" s="11">
        <v>100</v>
      </c>
      <c r="AR9" s="11">
        <v>27.5</v>
      </c>
      <c r="AS9" s="7">
        <v>0.32</v>
      </c>
      <c r="AT9" s="11">
        <f t="shared" si="12"/>
        <v>0.27500000000000002</v>
      </c>
      <c r="AU9" s="15">
        <f t="shared" si="13"/>
        <v>0.187</v>
      </c>
      <c r="AV9" s="11">
        <v>10</v>
      </c>
      <c r="AW9" s="11">
        <v>100</v>
      </c>
      <c r="AX9" s="11">
        <v>27.5</v>
      </c>
      <c r="AY9" s="7">
        <v>0.32</v>
      </c>
      <c r="AZ9" s="11">
        <f t="shared" si="14"/>
        <v>0.27500000000000002</v>
      </c>
      <c r="BA9" s="15">
        <f t="shared" si="15"/>
        <v>0.187</v>
      </c>
      <c r="BB9" s="11">
        <v>10</v>
      </c>
      <c r="BC9" s="11">
        <v>100</v>
      </c>
      <c r="BD9" s="11">
        <v>27.5</v>
      </c>
      <c r="BE9" s="7">
        <v>0.32</v>
      </c>
      <c r="BF9" s="11">
        <f t="shared" si="16"/>
        <v>0.27500000000000002</v>
      </c>
      <c r="BG9" s="15">
        <f t="shared" si="17"/>
        <v>0.187</v>
      </c>
      <c r="BH9" s="11">
        <v>10</v>
      </c>
      <c r="BI9" s="11">
        <v>100</v>
      </c>
      <c r="BJ9" s="11">
        <v>27.5</v>
      </c>
      <c r="BK9" s="7">
        <v>0.32</v>
      </c>
      <c r="BL9" s="11">
        <f t="shared" si="18"/>
        <v>0.27500000000000002</v>
      </c>
      <c r="BM9" s="15">
        <f t="shared" si="19"/>
        <v>0.187</v>
      </c>
      <c r="BN9" s="11">
        <v>10</v>
      </c>
      <c r="BO9" s="11">
        <v>100</v>
      </c>
      <c r="BP9" s="11">
        <v>27.5</v>
      </c>
      <c r="BQ9" s="7">
        <v>0.32</v>
      </c>
      <c r="BR9" s="11">
        <f t="shared" si="20"/>
        <v>0.27500000000000002</v>
      </c>
      <c r="BS9" s="15">
        <f t="shared" si="21"/>
        <v>0.187</v>
      </c>
      <c r="BT9" s="8">
        <f t="shared" si="0"/>
        <v>7.3770000000000016E-2</v>
      </c>
      <c r="BU9" s="9">
        <f t="shared" si="1"/>
        <v>0.11322999999999998</v>
      </c>
      <c r="BV9" s="1" t="str">
        <f t="array" ref="BV9">INDEX($L$1:$BS$1,MATCH(MIN(IF(($L9:$BS9=0)+($L$2:$BS$2&lt;&gt;"PUNHT"),"",$L9:$BS9)),$L9:$BS9,0)-5)</f>
        <v>CEG</v>
      </c>
      <c r="BW9" t="str">
        <f t="array" ref="BW9">INDEX($L$1:$BS$1,MATCH(MIN(IF(($L9:$BS9=0)+($L$2:$BS$2&lt;&gt;"PUNHT"),"",$L9:$BS9)),IF((L9:BS9=0)+($L$2:$BS$2&lt;&gt;"PUNHT"),"",$L9:$BS9),0)-5)</f>
        <v>CEG</v>
      </c>
    </row>
    <row r="10" spans="1:75" ht="0.75" customHeight="1" x14ac:dyDescent="0.2">
      <c r="A10" s="6"/>
      <c r="B10" s="6"/>
      <c r="C10" s="6"/>
      <c r="D10" s="6"/>
      <c r="E10" s="10"/>
      <c r="F10" s="10"/>
      <c r="G10" s="10"/>
      <c r="H10" s="10"/>
      <c r="I10" s="6"/>
      <c r="J10" s="6"/>
      <c r="K10" s="6"/>
      <c r="L10" s="11"/>
      <c r="M10" s="11"/>
      <c r="N10" s="11"/>
      <c r="O10" s="12">
        <v>0.33</v>
      </c>
      <c r="P10" s="6" t="str">
        <f t="shared" si="2"/>
        <v>0</v>
      </c>
      <c r="Q10" s="15">
        <f t="shared" si="3"/>
        <v>0</v>
      </c>
      <c r="R10" s="11"/>
      <c r="S10" s="11"/>
      <c r="T10" s="11"/>
      <c r="U10" s="7">
        <v>0.32</v>
      </c>
      <c r="V10" s="11" t="e">
        <f t="shared" si="4"/>
        <v>#DIV/0!</v>
      </c>
      <c r="W10" s="15" t="e">
        <f t="shared" si="5"/>
        <v>#DIV/0!</v>
      </c>
      <c r="X10" s="11"/>
      <c r="Y10" s="11"/>
      <c r="Z10" s="11"/>
      <c r="AA10" s="7">
        <v>0.32</v>
      </c>
      <c r="AB10" s="11" t="e">
        <f t="shared" si="6"/>
        <v>#DIV/0!</v>
      </c>
      <c r="AC10" s="15" t="e">
        <f t="shared" si="7"/>
        <v>#DIV/0!</v>
      </c>
      <c r="AD10" s="11"/>
      <c r="AE10" s="11"/>
      <c r="AF10" s="11"/>
      <c r="AG10" s="7">
        <v>0.32</v>
      </c>
      <c r="AH10" s="11" t="e">
        <f t="shared" si="8"/>
        <v>#DIV/0!</v>
      </c>
      <c r="AI10" s="15" t="e">
        <f t="shared" si="9"/>
        <v>#DIV/0!</v>
      </c>
      <c r="AJ10" s="11"/>
      <c r="AK10" s="11"/>
      <c r="AL10" s="11"/>
      <c r="AM10" s="7">
        <v>0.32</v>
      </c>
      <c r="AN10" s="11" t="e">
        <f t="shared" si="10"/>
        <v>#DIV/0!</v>
      </c>
      <c r="AO10" s="15" t="e">
        <f t="shared" si="11"/>
        <v>#DIV/0!</v>
      </c>
      <c r="AP10" s="11"/>
      <c r="AQ10" s="11"/>
      <c r="AR10" s="11"/>
      <c r="AS10" s="7">
        <v>0.32</v>
      </c>
      <c r="AT10" s="11" t="e">
        <f t="shared" si="12"/>
        <v>#DIV/0!</v>
      </c>
      <c r="AU10" s="15" t="e">
        <f t="shared" si="13"/>
        <v>#DIV/0!</v>
      </c>
      <c r="AV10" s="11"/>
      <c r="AW10" s="11"/>
      <c r="AX10" s="11"/>
      <c r="AY10" s="7">
        <v>0.32</v>
      </c>
      <c r="AZ10" s="11" t="e">
        <f t="shared" si="14"/>
        <v>#DIV/0!</v>
      </c>
      <c r="BA10" s="15" t="e">
        <f t="shared" si="15"/>
        <v>#DIV/0!</v>
      </c>
      <c r="BB10" s="11"/>
      <c r="BC10" s="11"/>
      <c r="BD10" s="11"/>
      <c r="BE10" s="7">
        <v>0.32</v>
      </c>
      <c r="BF10" s="11" t="e">
        <f t="shared" si="16"/>
        <v>#DIV/0!</v>
      </c>
      <c r="BG10" s="15" t="e">
        <f t="shared" si="17"/>
        <v>#DIV/0!</v>
      </c>
      <c r="BH10" s="11"/>
      <c r="BI10" s="11"/>
      <c r="BJ10" s="11"/>
      <c r="BK10" s="7">
        <v>0.32</v>
      </c>
      <c r="BL10" s="11" t="e">
        <f t="shared" si="18"/>
        <v>#DIV/0!</v>
      </c>
      <c r="BM10" s="15" t="e">
        <f t="shared" si="19"/>
        <v>#DIV/0!</v>
      </c>
      <c r="BN10" s="11"/>
      <c r="BO10" s="11"/>
      <c r="BP10" s="11"/>
      <c r="BQ10" s="7">
        <v>0.32</v>
      </c>
      <c r="BR10" s="11" t="e">
        <f t="shared" si="20"/>
        <v>#DIV/0!</v>
      </c>
      <c r="BS10" s="15" t="e">
        <f t="shared" si="21"/>
        <v>#DIV/0!</v>
      </c>
      <c r="BT10" s="8" t="e">
        <f t="shared" si="0"/>
        <v>#DIV/0!</v>
      </c>
      <c r="BU10" s="9" t="e">
        <f t="shared" si="1"/>
        <v>#DIV/0!</v>
      </c>
      <c r="BV10" s="1" t="e">
        <f t="array" ref="BV10">INDEX($L$1:$BS$1,MATCH(MIN(IF(($L10:$BS10=0)+($L$2:$BS$2&lt;&gt;"PUNHT"),"",$L10:$BS10)),$L10:$BS10,0)-5)</f>
        <v>#DIV/0!</v>
      </c>
      <c r="BW10" t="e">
        <f t="array" ref="BW10">INDEX($L$1:$BS$1,MATCH(MIN(IF(($L10:$BS10=0)+($L$2:$BS$2&lt;&gt;"PUNHT"),"",$L10:$BS10)),IF((L10:BS10=0)+($L$2:$BS$2&lt;&gt;"PUNHT"),"",$L10:$BS10),0)-5)</f>
        <v>#DIV/0!</v>
      </c>
    </row>
    <row r="11" spans="1:75" ht="15.75" customHeight="1" x14ac:dyDescent="0.2">
      <c r="A11" s="19" t="s">
        <v>21</v>
      </c>
      <c r="B11" s="19"/>
      <c r="C11" s="19"/>
      <c r="D11" s="19"/>
      <c r="E11" s="20" t="s">
        <v>22</v>
      </c>
      <c r="F11" s="20"/>
      <c r="G11" s="20"/>
      <c r="H11" s="20"/>
      <c r="I11" s="21">
        <v>2000</v>
      </c>
      <c r="J11" s="21"/>
      <c r="K11" s="21"/>
      <c r="L11" s="11"/>
      <c r="M11" s="11"/>
      <c r="N11" s="11"/>
      <c r="O11" s="12">
        <v>0.33</v>
      </c>
      <c r="P11" s="6" t="str">
        <f t="shared" si="2"/>
        <v>0</v>
      </c>
      <c r="Q11" s="15">
        <f t="shared" si="3"/>
        <v>0</v>
      </c>
      <c r="R11" s="11">
        <v>20</v>
      </c>
      <c r="S11" s="11">
        <v>100</v>
      </c>
      <c r="T11" s="11">
        <v>4.62</v>
      </c>
      <c r="U11" s="7">
        <v>0.32</v>
      </c>
      <c r="V11" s="11">
        <f t="shared" si="4"/>
        <v>4.6199999999999998E-2</v>
      </c>
      <c r="W11" s="15">
        <f t="shared" si="5"/>
        <v>3.1415999999999999E-2</v>
      </c>
      <c r="X11" s="11">
        <v>20</v>
      </c>
      <c r="Y11" s="11">
        <v>100</v>
      </c>
      <c r="Z11" s="11">
        <v>4.62</v>
      </c>
      <c r="AA11" s="7">
        <v>0.32</v>
      </c>
      <c r="AB11" s="11">
        <f t="shared" si="6"/>
        <v>4.6199999999999998E-2</v>
      </c>
      <c r="AC11" s="15">
        <f t="shared" si="7"/>
        <v>3.1415999999999999E-2</v>
      </c>
      <c r="AD11" s="11">
        <v>20</v>
      </c>
      <c r="AE11" s="11">
        <v>100</v>
      </c>
      <c r="AF11" s="11">
        <v>4.62</v>
      </c>
      <c r="AG11" s="7">
        <v>0.32</v>
      </c>
      <c r="AH11" s="11">
        <f t="shared" si="8"/>
        <v>4.6199999999999998E-2</v>
      </c>
      <c r="AI11" s="15">
        <f t="shared" si="9"/>
        <v>3.1415999999999999E-2</v>
      </c>
      <c r="AJ11" s="11">
        <v>20</v>
      </c>
      <c r="AK11" s="11">
        <v>100</v>
      </c>
      <c r="AL11" s="11">
        <v>4.62</v>
      </c>
      <c r="AM11" s="7">
        <v>0.32</v>
      </c>
      <c r="AN11" s="11">
        <f t="shared" si="10"/>
        <v>4.6199999999999998E-2</v>
      </c>
      <c r="AO11" s="15">
        <f t="shared" si="11"/>
        <v>3.1415999999999999E-2</v>
      </c>
      <c r="AP11" s="11">
        <v>20</v>
      </c>
      <c r="AQ11" s="11">
        <v>100</v>
      </c>
      <c r="AR11" s="11">
        <v>4.62</v>
      </c>
      <c r="AS11" s="7">
        <v>0.32</v>
      </c>
      <c r="AT11" s="11">
        <f t="shared" si="12"/>
        <v>4.6199999999999998E-2</v>
      </c>
      <c r="AU11" s="15">
        <f t="shared" si="13"/>
        <v>3.1415999999999999E-2</v>
      </c>
      <c r="AV11" s="11">
        <v>20</v>
      </c>
      <c r="AW11" s="11">
        <v>100</v>
      </c>
      <c r="AX11" s="11">
        <v>4.62</v>
      </c>
      <c r="AY11" s="7">
        <v>0.32</v>
      </c>
      <c r="AZ11" s="11">
        <f t="shared" si="14"/>
        <v>4.6199999999999998E-2</v>
      </c>
      <c r="BA11" s="15">
        <f t="shared" si="15"/>
        <v>3.1415999999999999E-2</v>
      </c>
      <c r="BB11" s="11">
        <v>20</v>
      </c>
      <c r="BC11" s="11">
        <v>100</v>
      </c>
      <c r="BD11" s="11">
        <v>4.62</v>
      </c>
      <c r="BE11" s="7">
        <v>0.32</v>
      </c>
      <c r="BF11" s="11">
        <f t="shared" si="16"/>
        <v>4.6199999999999998E-2</v>
      </c>
      <c r="BG11" s="15">
        <f t="shared" si="17"/>
        <v>3.1415999999999999E-2</v>
      </c>
      <c r="BH11" s="11">
        <v>20</v>
      </c>
      <c r="BI11" s="11">
        <v>100</v>
      </c>
      <c r="BJ11" s="11">
        <v>4.62</v>
      </c>
      <c r="BK11" s="7">
        <v>0.32</v>
      </c>
      <c r="BL11" s="11">
        <f t="shared" si="18"/>
        <v>4.6199999999999998E-2</v>
      </c>
      <c r="BM11" s="15">
        <f t="shared" si="19"/>
        <v>3.1415999999999999E-2</v>
      </c>
      <c r="BN11" s="11">
        <v>20</v>
      </c>
      <c r="BO11" s="11">
        <v>100</v>
      </c>
      <c r="BP11" s="11">
        <v>4.62</v>
      </c>
      <c r="BQ11" s="7">
        <v>0.32</v>
      </c>
      <c r="BR11" s="11">
        <f t="shared" si="20"/>
        <v>4.6199999999999998E-2</v>
      </c>
      <c r="BS11" s="15">
        <f t="shared" si="21"/>
        <v>3.1415999999999999E-2</v>
      </c>
      <c r="BT11" s="8">
        <f t="shared" si="0"/>
        <v>3.1415999999999999E-2</v>
      </c>
      <c r="BU11" s="9">
        <f t="shared" si="1"/>
        <v>3.1415999999999999E-2</v>
      </c>
      <c r="BV11" s="1" t="str">
        <f t="array" ref="BV11">INDEX($L$1:$BS$1,MATCH(MIN(IF(($L11:$BS11=0)+($L$2:$BS$2&lt;&gt;"PUNHT"),"",$L11:$BS11)),$L11:$BS11,0)-5)</f>
        <v>SMQ</v>
      </c>
      <c r="BW11" t="str">
        <f t="array" ref="BW11">INDEX($L$1:$BS$1,MATCH(MIN(IF(($L11:$BS11=0)+($L$2:$BS$2&lt;&gt;"PUNHT"),"",$L11:$BS11)),IF((L11:BS11=0)+($L$2:$BS$2&lt;&gt;"PUNHT"),"",$L11:$BS11),0)-5)</f>
        <v>SMQ</v>
      </c>
    </row>
    <row r="12" spans="1:75" ht="0.75" customHeight="1" x14ac:dyDescent="0.2">
      <c r="A12" s="6"/>
      <c r="B12" s="6"/>
      <c r="C12" s="6"/>
      <c r="D12" s="6"/>
      <c r="E12" s="10"/>
      <c r="F12" s="10"/>
      <c r="G12" s="10"/>
      <c r="H12" s="10"/>
      <c r="I12" s="6"/>
      <c r="J12" s="6"/>
      <c r="K12" s="6"/>
      <c r="L12" s="11"/>
      <c r="M12" s="11"/>
      <c r="N12" s="11"/>
      <c r="O12" s="12">
        <v>0.33</v>
      </c>
      <c r="P12" s="6" t="str">
        <f t="shared" si="2"/>
        <v>0</v>
      </c>
      <c r="Q12" s="15">
        <f t="shared" si="3"/>
        <v>0</v>
      </c>
      <c r="R12" s="11"/>
      <c r="S12" s="11"/>
      <c r="T12" s="11"/>
      <c r="U12" s="7">
        <v>0.32</v>
      </c>
      <c r="V12" s="11" t="e">
        <f t="shared" si="4"/>
        <v>#DIV/0!</v>
      </c>
      <c r="W12" s="15" t="e">
        <f t="shared" si="5"/>
        <v>#DIV/0!</v>
      </c>
      <c r="X12" s="11"/>
      <c r="Y12" s="11"/>
      <c r="Z12" s="11"/>
      <c r="AA12" s="7">
        <v>0.32</v>
      </c>
      <c r="AB12" s="11" t="e">
        <f t="shared" si="6"/>
        <v>#DIV/0!</v>
      </c>
      <c r="AC12" s="15" t="e">
        <f t="shared" si="7"/>
        <v>#DIV/0!</v>
      </c>
      <c r="AD12" s="11"/>
      <c r="AE12" s="11"/>
      <c r="AF12" s="11"/>
      <c r="AG12" s="7">
        <v>0.32</v>
      </c>
      <c r="AH12" s="11" t="e">
        <f t="shared" si="8"/>
        <v>#DIV/0!</v>
      </c>
      <c r="AI12" s="15" t="e">
        <f t="shared" si="9"/>
        <v>#DIV/0!</v>
      </c>
      <c r="AJ12" s="11"/>
      <c r="AK12" s="11"/>
      <c r="AL12" s="11"/>
      <c r="AM12" s="7">
        <v>0.32</v>
      </c>
      <c r="AN12" s="11" t="e">
        <f t="shared" si="10"/>
        <v>#DIV/0!</v>
      </c>
      <c r="AO12" s="15" t="e">
        <f t="shared" si="11"/>
        <v>#DIV/0!</v>
      </c>
      <c r="AP12" s="11"/>
      <c r="AQ12" s="11"/>
      <c r="AR12" s="11"/>
      <c r="AS12" s="7">
        <v>0.32</v>
      </c>
      <c r="AT12" s="11" t="e">
        <f t="shared" si="12"/>
        <v>#DIV/0!</v>
      </c>
      <c r="AU12" s="15" t="e">
        <f t="shared" si="13"/>
        <v>#DIV/0!</v>
      </c>
      <c r="AV12" s="11"/>
      <c r="AW12" s="11"/>
      <c r="AX12" s="11"/>
      <c r="AY12" s="7">
        <v>0.32</v>
      </c>
      <c r="AZ12" s="11" t="e">
        <f t="shared" si="14"/>
        <v>#DIV/0!</v>
      </c>
      <c r="BA12" s="15" t="e">
        <f t="shared" si="15"/>
        <v>#DIV/0!</v>
      </c>
      <c r="BB12" s="11"/>
      <c r="BC12" s="11"/>
      <c r="BD12" s="11"/>
      <c r="BE12" s="7">
        <v>0.32</v>
      </c>
      <c r="BF12" s="11" t="e">
        <f t="shared" si="16"/>
        <v>#DIV/0!</v>
      </c>
      <c r="BG12" s="15" t="e">
        <f t="shared" si="17"/>
        <v>#DIV/0!</v>
      </c>
      <c r="BH12" s="11"/>
      <c r="BI12" s="11"/>
      <c r="BJ12" s="11"/>
      <c r="BK12" s="7">
        <v>0.32</v>
      </c>
      <c r="BL12" s="11" t="e">
        <f t="shared" si="18"/>
        <v>#DIV/0!</v>
      </c>
      <c r="BM12" s="15" t="e">
        <f t="shared" si="19"/>
        <v>#DIV/0!</v>
      </c>
      <c r="BN12" s="11"/>
      <c r="BO12" s="11"/>
      <c r="BP12" s="11"/>
      <c r="BQ12" s="7">
        <v>0.32</v>
      </c>
      <c r="BR12" s="11" t="e">
        <f t="shared" si="20"/>
        <v>#DIV/0!</v>
      </c>
      <c r="BS12" s="15" t="e">
        <f t="shared" si="21"/>
        <v>#DIV/0!</v>
      </c>
      <c r="BT12" s="8" t="e">
        <f t="shared" si="0"/>
        <v>#DIV/0!</v>
      </c>
      <c r="BU12" s="9" t="e">
        <f t="shared" si="1"/>
        <v>#DIV/0!</v>
      </c>
      <c r="BV12" s="1" t="e">
        <f t="array" ref="BV12">INDEX($L$1:$BS$1,MATCH(MIN(IF(($L12:$BS12=0)+($L$2:$BS$2&lt;&gt;"PUNHT"),"",$L12:$BS12)),$L12:$BS12,0)-5)</f>
        <v>#DIV/0!</v>
      </c>
      <c r="BW12" t="e">
        <f t="array" ref="BW12">INDEX($L$1:$BS$1,MATCH(MIN(IF(($L12:$BS12=0)+($L$2:$BS$2&lt;&gt;"PUNHT"),"",$L12:$BS12)),IF((L12:BS12=0)+($L$2:$BS$2&lt;&gt;"PUNHT"),"",$L12:$BS12),0)-5)</f>
        <v>#DIV/0!</v>
      </c>
    </row>
    <row r="13" spans="1:75" ht="15.75" customHeight="1" x14ac:dyDescent="0.2">
      <c r="A13" s="19" t="s">
        <v>23</v>
      </c>
      <c r="B13" s="19"/>
      <c r="C13" s="19"/>
      <c r="D13" s="19"/>
      <c r="E13" s="20" t="s">
        <v>24</v>
      </c>
      <c r="F13" s="20"/>
      <c r="G13" s="20"/>
      <c r="H13" s="20"/>
      <c r="I13" s="21">
        <v>1000</v>
      </c>
      <c r="J13" s="21"/>
      <c r="K13" s="21"/>
      <c r="L13" s="11">
        <v>10</v>
      </c>
      <c r="M13" s="11">
        <v>100</v>
      </c>
      <c r="N13" s="11">
        <v>93.067999999999998</v>
      </c>
      <c r="O13" s="12">
        <v>0.33</v>
      </c>
      <c r="P13" s="6">
        <f t="shared" si="2"/>
        <v>0.93067999999999995</v>
      </c>
      <c r="Q13" s="15">
        <f t="shared" si="3"/>
        <v>0.62355559999999999</v>
      </c>
      <c r="R13" s="11">
        <v>10</v>
      </c>
      <c r="S13" s="11">
        <v>100</v>
      </c>
      <c r="T13" s="11">
        <v>124.85</v>
      </c>
      <c r="U13" s="7">
        <v>0.32</v>
      </c>
      <c r="V13" s="11">
        <f t="shared" si="4"/>
        <v>1.2484999999999999</v>
      </c>
      <c r="W13" s="15">
        <f t="shared" si="5"/>
        <v>0.84897999999999996</v>
      </c>
      <c r="X13" s="11">
        <v>10</v>
      </c>
      <c r="Y13" s="11">
        <v>100</v>
      </c>
      <c r="Z13" s="11">
        <v>124.85</v>
      </c>
      <c r="AA13" s="7">
        <v>0.32</v>
      </c>
      <c r="AB13" s="11">
        <f t="shared" si="6"/>
        <v>1.2484999999999999</v>
      </c>
      <c r="AC13" s="15">
        <f t="shared" si="7"/>
        <v>0.84897999999999996</v>
      </c>
      <c r="AD13" s="11">
        <v>10</v>
      </c>
      <c r="AE13" s="11">
        <v>100</v>
      </c>
      <c r="AF13" s="11">
        <v>124.85</v>
      </c>
      <c r="AG13" s="7">
        <v>0.32</v>
      </c>
      <c r="AH13" s="11">
        <f t="shared" si="8"/>
        <v>1.2484999999999999</v>
      </c>
      <c r="AI13" s="15">
        <f t="shared" si="9"/>
        <v>0.84897999999999996</v>
      </c>
      <c r="AJ13" s="11">
        <v>10</v>
      </c>
      <c r="AK13" s="11">
        <v>100</v>
      </c>
      <c r="AL13" s="11">
        <v>124.85</v>
      </c>
      <c r="AM13" s="7">
        <v>0.32</v>
      </c>
      <c r="AN13" s="11">
        <f t="shared" si="10"/>
        <v>1.2484999999999999</v>
      </c>
      <c r="AO13" s="15">
        <f t="shared" si="11"/>
        <v>0.84897999999999996</v>
      </c>
      <c r="AP13" s="11">
        <v>10</v>
      </c>
      <c r="AQ13" s="11">
        <v>100</v>
      </c>
      <c r="AR13" s="11">
        <v>124.85</v>
      </c>
      <c r="AS13" s="7">
        <v>0.32</v>
      </c>
      <c r="AT13" s="11">
        <f t="shared" si="12"/>
        <v>1.2484999999999999</v>
      </c>
      <c r="AU13" s="15">
        <f t="shared" si="13"/>
        <v>0.84897999999999996</v>
      </c>
      <c r="AV13" s="11">
        <v>10</v>
      </c>
      <c r="AW13" s="11">
        <v>100</v>
      </c>
      <c r="AX13" s="11">
        <v>124.85</v>
      </c>
      <c r="AY13" s="7">
        <v>0.32</v>
      </c>
      <c r="AZ13" s="11">
        <f t="shared" si="14"/>
        <v>1.2484999999999999</v>
      </c>
      <c r="BA13" s="15">
        <f t="shared" si="15"/>
        <v>0.84897999999999996</v>
      </c>
      <c r="BB13" s="11">
        <v>10</v>
      </c>
      <c r="BC13" s="11">
        <v>100</v>
      </c>
      <c r="BD13" s="11">
        <v>124.85</v>
      </c>
      <c r="BE13" s="7">
        <v>0.32</v>
      </c>
      <c r="BF13" s="11">
        <f t="shared" si="16"/>
        <v>1.2484999999999999</v>
      </c>
      <c r="BG13" s="15">
        <f t="shared" si="17"/>
        <v>0.84897999999999996</v>
      </c>
      <c r="BH13" s="11">
        <v>10</v>
      </c>
      <c r="BI13" s="11">
        <v>100</v>
      </c>
      <c r="BJ13" s="11">
        <v>124.85</v>
      </c>
      <c r="BK13" s="7">
        <v>0.32</v>
      </c>
      <c r="BL13" s="11">
        <f t="shared" si="18"/>
        <v>1.2484999999999999</v>
      </c>
      <c r="BM13" s="15">
        <f t="shared" si="19"/>
        <v>0.84897999999999996</v>
      </c>
      <c r="BN13" s="11">
        <v>10</v>
      </c>
      <c r="BO13" s="11">
        <v>100</v>
      </c>
      <c r="BP13" s="11">
        <v>124.85</v>
      </c>
      <c r="BQ13" s="7">
        <v>0.32</v>
      </c>
      <c r="BR13" s="11">
        <f t="shared" si="20"/>
        <v>1.2484999999999999</v>
      </c>
      <c r="BS13" s="15">
        <f t="shared" si="21"/>
        <v>0.84897999999999996</v>
      </c>
      <c r="BT13" s="8">
        <f t="shared" si="0"/>
        <v>0.22542439999999997</v>
      </c>
      <c r="BU13" s="9">
        <f t="shared" si="1"/>
        <v>0.62355559999999999</v>
      </c>
      <c r="BV13" s="1" t="str">
        <f t="array" ref="BV13">INDEX($L$1:$BS$1,MATCH(MIN(IF(($L13:$BS13=0)+($L$2:$BS$2&lt;&gt;"PUNHT"),"",$L13:$BS13)),$L13:$BS13,0)-5)</f>
        <v>CEG</v>
      </c>
      <c r="BW13" t="str">
        <f t="array" ref="BW13">INDEX($L$1:$BS$1,MATCH(MIN(IF(($L13:$BS13=0)+($L$2:$BS$2&lt;&gt;"PUNHT"),"",$L13:$BS13)),IF((L13:BS13=0)+($L$2:$BS$2&lt;&gt;"PUNHT"),"",$L13:$BS13),0)-5)</f>
        <v>CEG</v>
      </c>
    </row>
    <row r="14" spans="1:75" ht="0.75" customHeight="1" x14ac:dyDescent="0.2">
      <c r="A14" s="6"/>
      <c r="B14" s="6"/>
      <c r="C14" s="6"/>
      <c r="D14" s="6"/>
      <c r="E14" s="10"/>
      <c r="F14" s="10"/>
      <c r="G14" s="10"/>
      <c r="H14" s="10"/>
      <c r="I14" s="6"/>
      <c r="J14" s="6"/>
      <c r="K14" s="6"/>
      <c r="L14" s="11"/>
      <c r="M14" s="11"/>
      <c r="N14" s="11"/>
      <c r="O14" s="12">
        <v>0.33</v>
      </c>
      <c r="P14" s="6" t="str">
        <f t="shared" si="2"/>
        <v>0</v>
      </c>
      <c r="Q14" s="15">
        <f t="shared" si="3"/>
        <v>0</v>
      </c>
      <c r="R14" s="11"/>
      <c r="S14" s="11"/>
      <c r="T14" s="11"/>
      <c r="U14" s="7">
        <v>0.32</v>
      </c>
      <c r="V14" s="11" t="e">
        <f t="shared" si="4"/>
        <v>#DIV/0!</v>
      </c>
      <c r="W14" s="15" t="e">
        <f t="shared" si="5"/>
        <v>#DIV/0!</v>
      </c>
      <c r="X14" s="11"/>
      <c r="Y14" s="11"/>
      <c r="Z14" s="11"/>
      <c r="AA14" s="7">
        <v>0.32</v>
      </c>
      <c r="AB14" s="11" t="e">
        <f t="shared" si="6"/>
        <v>#DIV/0!</v>
      </c>
      <c r="AC14" s="15" t="e">
        <f t="shared" si="7"/>
        <v>#DIV/0!</v>
      </c>
      <c r="AD14" s="11"/>
      <c r="AE14" s="11"/>
      <c r="AF14" s="11"/>
      <c r="AG14" s="7">
        <v>0.32</v>
      </c>
      <c r="AH14" s="11" t="e">
        <f t="shared" si="8"/>
        <v>#DIV/0!</v>
      </c>
      <c r="AI14" s="15" t="e">
        <f t="shared" si="9"/>
        <v>#DIV/0!</v>
      </c>
      <c r="AJ14" s="11"/>
      <c r="AK14" s="11"/>
      <c r="AL14" s="11"/>
      <c r="AM14" s="7">
        <v>0.32</v>
      </c>
      <c r="AN14" s="11" t="e">
        <f t="shared" si="10"/>
        <v>#DIV/0!</v>
      </c>
      <c r="AO14" s="15" t="e">
        <f t="shared" si="11"/>
        <v>#DIV/0!</v>
      </c>
      <c r="AP14" s="11"/>
      <c r="AQ14" s="11"/>
      <c r="AR14" s="11"/>
      <c r="AS14" s="7">
        <v>0.32</v>
      </c>
      <c r="AT14" s="11" t="e">
        <f t="shared" si="12"/>
        <v>#DIV/0!</v>
      </c>
      <c r="AU14" s="15" t="e">
        <f t="shared" si="13"/>
        <v>#DIV/0!</v>
      </c>
      <c r="AV14" s="11"/>
      <c r="AW14" s="11"/>
      <c r="AX14" s="11"/>
      <c r="AY14" s="7">
        <v>0.32</v>
      </c>
      <c r="AZ14" s="11" t="e">
        <f t="shared" si="14"/>
        <v>#DIV/0!</v>
      </c>
      <c r="BA14" s="15" t="e">
        <f t="shared" si="15"/>
        <v>#DIV/0!</v>
      </c>
      <c r="BB14" s="11"/>
      <c r="BC14" s="11"/>
      <c r="BD14" s="11"/>
      <c r="BE14" s="7">
        <v>0.32</v>
      </c>
      <c r="BF14" s="11" t="e">
        <f t="shared" si="16"/>
        <v>#DIV/0!</v>
      </c>
      <c r="BG14" s="15" t="e">
        <f t="shared" si="17"/>
        <v>#DIV/0!</v>
      </c>
      <c r="BH14" s="11"/>
      <c r="BI14" s="11"/>
      <c r="BJ14" s="11"/>
      <c r="BK14" s="7">
        <v>0.32</v>
      </c>
      <c r="BL14" s="11" t="e">
        <f t="shared" si="18"/>
        <v>#DIV/0!</v>
      </c>
      <c r="BM14" s="15" t="e">
        <f t="shared" si="19"/>
        <v>#DIV/0!</v>
      </c>
      <c r="BN14" s="11"/>
      <c r="BO14" s="11"/>
      <c r="BP14" s="11"/>
      <c r="BQ14" s="7">
        <v>0.32</v>
      </c>
      <c r="BR14" s="11" t="e">
        <f t="shared" si="20"/>
        <v>#DIV/0!</v>
      </c>
      <c r="BS14" s="15" t="e">
        <f t="shared" si="21"/>
        <v>#DIV/0!</v>
      </c>
      <c r="BT14" s="8" t="e">
        <f t="shared" si="0"/>
        <v>#DIV/0!</v>
      </c>
      <c r="BU14" s="9" t="e">
        <f t="shared" si="1"/>
        <v>#DIV/0!</v>
      </c>
      <c r="BV14" s="1" t="e">
        <f t="array" ref="BV14">INDEX($L$1:$BS$1,MATCH(MIN(IF(($L14:$BS14=0)+($L$2:$BS$2&lt;&gt;"PUNHT"),"",$L14:$BS14)),$L14:$BS14,0)-5)</f>
        <v>#DIV/0!</v>
      </c>
      <c r="BW14" t="e">
        <f t="array" ref="BW14">INDEX($L$1:$BS$1,MATCH(MIN(IF(($L14:$BS14=0)+($L$2:$BS$2&lt;&gt;"PUNHT"),"",$L14:$BS14)),IF((L14:BS14=0)+($L$2:$BS$2&lt;&gt;"PUNHT"),"",$L14:$BS14),0)-5)</f>
        <v>#DIV/0!</v>
      </c>
    </row>
    <row r="15" spans="1:75" ht="15.75" customHeight="1" x14ac:dyDescent="0.2">
      <c r="A15" s="19" t="s">
        <v>25</v>
      </c>
      <c r="B15" s="19"/>
      <c r="C15" s="19"/>
      <c r="D15" s="19"/>
      <c r="E15" s="20" t="s">
        <v>26</v>
      </c>
      <c r="F15" s="20"/>
      <c r="G15" s="20"/>
      <c r="H15" s="20"/>
      <c r="I15" s="21">
        <v>2000</v>
      </c>
      <c r="J15" s="21"/>
      <c r="K15" s="21"/>
      <c r="L15" s="11">
        <v>20</v>
      </c>
      <c r="M15" s="11">
        <v>100</v>
      </c>
      <c r="N15" s="11">
        <v>46.73</v>
      </c>
      <c r="O15" s="12">
        <v>0.33</v>
      </c>
      <c r="P15" s="6">
        <f t="shared" si="2"/>
        <v>0.46729999999999999</v>
      </c>
      <c r="Q15" s="15">
        <f t="shared" si="3"/>
        <v>0.31309100000000001</v>
      </c>
      <c r="R15" s="11">
        <v>20</v>
      </c>
      <c r="S15" s="11">
        <v>100</v>
      </c>
      <c r="T15" s="11">
        <v>74.8</v>
      </c>
      <c r="U15" s="7">
        <v>0.32</v>
      </c>
      <c r="V15" s="11">
        <f t="shared" si="4"/>
        <v>0.748</v>
      </c>
      <c r="W15" s="15">
        <f t="shared" si="5"/>
        <v>0.50863999999999998</v>
      </c>
      <c r="X15" s="11">
        <v>20</v>
      </c>
      <c r="Y15" s="11">
        <v>100</v>
      </c>
      <c r="Z15" s="11">
        <v>74.8</v>
      </c>
      <c r="AA15" s="7">
        <v>0.32</v>
      </c>
      <c r="AB15" s="11">
        <f t="shared" si="6"/>
        <v>0.748</v>
      </c>
      <c r="AC15" s="15">
        <f t="shared" si="7"/>
        <v>0.50863999999999998</v>
      </c>
      <c r="AD15" s="11">
        <v>20</v>
      </c>
      <c r="AE15" s="11">
        <v>100</v>
      </c>
      <c r="AF15" s="11">
        <v>74.8</v>
      </c>
      <c r="AG15" s="7">
        <v>0.32</v>
      </c>
      <c r="AH15" s="11">
        <f t="shared" si="8"/>
        <v>0.748</v>
      </c>
      <c r="AI15" s="15">
        <f t="shared" si="9"/>
        <v>0.50863999999999998</v>
      </c>
      <c r="AJ15" s="11">
        <v>20</v>
      </c>
      <c r="AK15" s="11">
        <v>100</v>
      </c>
      <c r="AL15" s="11">
        <v>74.8</v>
      </c>
      <c r="AM15" s="7">
        <v>0.32</v>
      </c>
      <c r="AN15" s="11">
        <f t="shared" si="10"/>
        <v>0.748</v>
      </c>
      <c r="AO15" s="15">
        <f t="shared" si="11"/>
        <v>0.50863999999999998</v>
      </c>
      <c r="AP15" s="11">
        <v>20</v>
      </c>
      <c r="AQ15" s="11">
        <v>100</v>
      </c>
      <c r="AR15" s="11">
        <v>74.8</v>
      </c>
      <c r="AS15" s="7">
        <v>0.32</v>
      </c>
      <c r="AT15" s="11">
        <f t="shared" si="12"/>
        <v>0.748</v>
      </c>
      <c r="AU15" s="15">
        <f t="shared" si="13"/>
        <v>0.50863999999999998</v>
      </c>
      <c r="AV15" s="11">
        <v>20</v>
      </c>
      <c r="AW15" s="11">
        <v>100</v>
      </c>
      <c r="AX15" s="11">
        <v>74.8</v>
      </c>
      <c r="AY15" s="7">
        <v>0.32</v>
      </c>
      <c r="AZ15" s="11">
        <f t="shared" si="14"/>
        <v>0.748</v>
      </c>
      <c r="BA15" s="15">
        <f t="shared" si="15"/>
        <v>0.50863999999999998</v>
      </c>
      <c r="BB15" s="11">
        <v>20</v>
      </c>
      <c r="BC15" s="11">
        <v>100</v>
      </c>
      <c r="BD15" s="11">
        <v>74.8</v>
      </c>
      <c r="BE15" s="7">
        <v>0.32</v>
      </c>
      <c r="BF15" s="11">
        <f t="shared" si="16"/>
        <v>0.748</v>
      </c>
      <c r="BG15" s="15">
        <f t="shared" si="17"/>
        <v>0.50863999999999998</v>
      </c>
      <c r="BH15" s="11">
        <v>20</v>
      </c>
      <c r="BI15" s="11">
        <v>100</v>
      </c>
      <c r="BJ15" s="11">
        <v>74.8</v>
      </c>
      <c r="BK15" s="7">
        <v>0.32</v>
      </c>
      <c r="BL15" s="11">
        <f t="shared" si="18"/>
        <v>0.748</v>
      </c>
      <c r="BM15" s="15">
        <f t="shared" si="19"/>
        <v>0.50863999999999998</v>
      </c>
      <c r="BN15" s="11">
        <v>20</v>
      </c>
      <c r="BO15" s="11">
        <v>100</v>
      </c>
      <c r="BP15" s="11">
        <v>74.8</v>
      </c>
      <c r="BQ15" s="7">
        <v>0.32</v>
      </c>
      <c r="BR15" s="11">
        <f t="shared" si="20"/>
        <v>0.748</v>
      </c>
      <c r="BS15" s="15">
        <f t="shared" si="21"/>
        <v>0.50863999999999998</v>
      </c>
      <c r="BT15" s="8">
        <f t="shared" si="0"/>
        <v>0.19554899999999997</v>
      </c>
      <c r="BU15" s="9">
        <f t="shared" si="1"/>
        <v>0.31309100000000001</v>
      </c>
      <c r="BV15" s="1" t="str">
        <f t="array" ref="BV15">INDEX($L$1:$BS$1,MATCH(MIN(IF(($L15:$BS15=0)+($L$2:$BS$2&lt;&gt;"PUNHT"),"",$L15:$BS15)),$L15:$BS15,0)-5)</f>
        <v>CEG</v>
      </c>
      <c r="BW15" t="str">
        <f t="array" ref="BW15">INDEX($L$1:$BS$1,MATCH(MIN(IF(($L15:$BS15=0)+($L$2:$BS$2&lt;&gt;"PUNHT"),"",$L15:$BS15)),IF((L15:BS15=0)+($L$2:$BS$2&lt;&gt;"PUNHT"),"",$L15:$BS15),0)-5)</f>
        <v>CEG</v>
      </c>
    </row>
    <row r="16" spans="1:75" ht="0.75" customHeight="1" x14ac:dyDescent="0.2">
      <c r="A16" s="6"/>
      <c r="B16" s="6"/>
      <c r="C16" s="6"/>
      <c r="D16" s="6"/>
      <c r="E16" s="10"/>
      <c r="F16" s="10"/>
      <c r="G16" s="10"/>
      <c r="H16" s="10"/>
      <c r="I16" s="6"/>
      <c r="J16" s="6"/>
      <c r="K16" s="6"/>
      <c r="L16" s="11"/>
      <c r="M16" s="11"/>
      <c r="N16" s="11"/>
      <c r="O16" s="12">
        <v>0.33</v>
      </c>
      <c r="P16" s="6" t="str">
        <f t="shared" si="2"/>
        <v>0</v>
      </c>
      <c r="Q16" s="15">
        <f t="shared" si="3"/>
        <v>0</v>
      </c>
      <c r="R16" s="11"/>
      <c r="S16" s="11"/>
      <c r="T16" s="11"/>
      <c r="U16" s="7">
        <v>0.32</v>
      </c>
      <c r="V16" s="11" t="e">
        <f t="shared" si="4"/>
        <v>#DIV/0!</v>
      </c>
      <c r="W16" s="15" t="e">
        <f t="shared" si="5"/>
        <v>#DIV/0!</v>
      </c>
      <c r="X16" s="11"/>
      <c r="Y16" s="11"/>
      <c r="Z16" s="11"/>
      <c r="AA16" s="7">
        <v>0.32</v>
      </c>
      <c r="AB16" s="11" t="e">
        <f t="shared" si="6"/>
        <v>#DIV/0!</v>
      </c>
      <c r="AC16" s="15" t="e">
        <f t="shared" si="7"/>
        <v>#DIV/0!</v>
      </c>
      <c r="AD16" s="11"/>
      <c r="AE16" s="11"/>
      <c r="AF16" s="11"/>
      <c r="AG16" s="7">
        <v>0.32</v>
      </c>
      <c r="AH16" s="11" t="e">
        <f t="shared" si="8"/>
        <v>#DIV/0!</v>
      </c>
      <c r="AI16" s="15" t="e">
        <f t="shared" si="9"/>
        <v>#DIV/0!</v>
      </c>
      <c r="AJ16" s="11"/>
      <c r="AK16" s="11"/>
      <c r="AL16" s="11"/>
      <c r="AM16" s="7">
        <v>0.32</v>
      </c>
      <c r="AN16" s="11" t="e">
        <f t="shared" si="10"/>
        <v>#DIV/0!</v>
      </c>
      <c r="AO16" s="15" t="e">
        <f t="shared" si="11"/>
        <v>#DIV/0!</v>
      </c>
      <c r="AP16" s="11"/>
      <c r="AQ16" s="11"/>
      <c r="AR16" s="11"/>
      <c r="AS16" s="7">
        <v>0.32</v>
      </c>
      <c r="AT16" s="11" t="e">
        <f t="shared" si="12"/>
        <v>#DIV/0!</v>
      </c>
      <c r="AU16" s="15" t="e">
        <f t="shared" si="13"/>
        <v>#DIV/0!</v>
      </c>
      <c r="AV16" s="11"/>
      <c r="AW16" s="11"/>
      <c r="AX16" s="11"/>
      <c r="AY16" s="7">
        <v>0.32</v>
      </c>
      <c r="AZ16" s="11" t="e">
        <f t="shared" si="14"/>
        <v>#DIV/0!</v>
      </c>
      <c r="BA16" s="15" t="e">
        <f t="shared" si="15"/>
        <v>#DIV/0!</v>
      </c>
      <c r="BB16" s="11"/>
      <c r="BC16" s="11"/>
      <c r="BD16" s="11"/>
      <c r="BE16" s="7">
        <v>0.32</v>
      </c>
      <c r="BF16" s="11" t="e">
        <f t="shared" si="16"/>
        <v>#DIV/0!</v>
      </c>
      <c r="BG16" s="15" t="e">
        <f t="shared" si="17"/>
        <v>#DIV/0!</v>
      </c>
      <c r="BH16" s="11"/>
      <c r="BI16" s="11"/>
      <c r="BJ16" s="11"/>
      <c r="BK16" s="7">
        <v>0.32</v>
      </c>
      <c r="BL16" s="11" t="e">
        <f t="shared" si="18"/>
        <v>#DIV/0!</v>
      </c>
      <c r="BM16" s="15" t="e">
        <f t="shared" si="19"/>
        <v>#DIV/0!</v>
      </c>
      <c r="BN16" s="11"/>
      <c r="BO16" s="11"/>
      <c r="BP16" s="11"/>
      <c r="BQ16" s="7">
        <v>0.32</v>
      </c>
      <c r="BR16" s="11" t="e">
        <f t="shared" si="20"/>
        <v>#DIV/0!</v>
      </c>
      <c r="BS16" s="15" t="e">
        <f t="shared" si="21"/>
        <v>#DIV/0!</v>
      </c>
      <c r="BT16" s="8" t="e">
        <f t="shared" si="0"/>
        <v>#DIV/0!</v>
      </c>
      <c r="BU16" s="9" t="e">
        <f t="shared" si="1"/>
        <v>#DIV/0!</v>
      </c>
      <c r="BV16" s="1" t="e">
        <f t="array" ref="BV16">INDEX($L$1:$BS$1,MATCH(MIN(IF(($L16:$BS16=0)+($L$2:$BS$2&lt;&gt;"PUNHT"),"",$L16:$BS16)),$L16:$BS16,0)-5)</f>
        <v>#DIV/0!</v>
      </c>
      <c r="BW16" t="e">
        <f t="array" ref="BW16">INDEX($L$1:$BS$1,MATCH(MIN(IF(($L16:$BS16=0)+($L$2:$BS$2&lt;&gt;"PUNHT"),"",$L16:$BS16)),IF((L16:BS16=0)+($L$2:$BS$2&lt;&gt;"PUNHT"),"",$L16:$BS16),0)-5)</f>
        <v>#DIV/0!</v>
      </c>
    </row>
    <row r="17" spans="1:75" ht="15.75" customHeight="1" x14ac:dyDescent="0.2">
      <c r="A17" s="19" t="s">
        <v>27</v>
      </c>
      <c r="B17" s="19"/>
      <c r="C17" s="19"/>
      <c r="D17" s="19"/>
      <c r="E17" s="20" t="s">
        <v>28</v>
      </c>
      <c r="F17" s="20"/>
      <c r="G17" s="20"/>
      <c r="H17" s="20"/>
      <c r="I17" s="21">
        <v>10000</v>
      </c>
      <c r="J17" s="21"/>
      <c r="K17" s="21"/>
      <c r="L17" s="11"/>
      <c r="M17" s="11"/>
      <c r="N17" s="11"/>
      <c r="O17" s="12">
        <v>0.33</v>
      </c>
      <c r="P17" s="6" t="str">
        <f t="shared" si="2"/>
        <v>0</v>
      </c>
      <c r="Q17" s="15">
        <f t="shared" si="3"/>
        <v>0</v>
      </c>
      <c r="R17" s="11">
        <v>100</v>
      </c>
      <c r="S17" s="11">
        <v>100</v>
      </c>
      <c r="T17" s="11">
        <v>67.099999999999994</v>
      </c>
      <c r="U17" s="7">
        <v>0.32</v>
      </c>
      <c r="V17" s="11">
        <f t="shared" si="4"/>
        <v>0.67099999999999993</v>
      </c>
      <c r="W17" s="15">
        <f t="shared" si="5"/>
        <v>0.45627999999999991</v>
      </c>
      <c r="X17" s="11">
        <v>100</v>
      </c>
      <c r="Y17" s="11">
        <v>100</v>
      </c>
      <c r="Z17" s="11">
        <v>67.099999999999994</v>
      </c>
      <c r="AA17" s="7">
        <v>0.32</v>
      </c>
      <c r="AB17" s="11">
        <f t="shared" si="6"/>
        <v>0.67099999999999993</v>
      </c>
      <c r="AC17" s="15">
        <f t="shared" si="7"/>
        <v>0.45627999999999991</v>
      </c>
      <c r="AD17" s="11">
        <v>100</v>
      </c>
      <c r="AE17" s="11">
        <v>100</v>
      </c>
      <c r="AF17" s="11">
        <v>67.099999999999994</v>
      </c>
      <c r="AG17" s="7">
        <v>0.32</v>
      </c>
      <c r="AH17" s="11">
        <f t="shared" si="8"/>
        <v>0.67099999999999993</v>
      </c>
      <c r="AI17" s="15">
        <f t="shared" si="9"/>
        <v>0.45627999999999991</v>
      </c>
      <c r="AJ17" s="11">
        <v>100</v>
      </c>
      <c r="AK17" s="11">
        <v>100</v>
      </c>
      <c r="AL17" s="11">
        <v>67.099999999999994</v>
      </c>
      <c r="AM17" s="7">
        <v>0.32</v>
      </c>
      <c r="AN17" s="11">
        <f t="shared" si="10"/>
        <v>0.67099999999999993</v>
      </c>
      <c r="AO17" s="15">
        <f t="shared" si="11"/>
        <v>0.45627999999999991</v>
      </c>
      <c r="AP17" s="11">
        <v>100</v>
      </c>
      <c r="AQ17" s="11">
        <v>100</v>
      </c>
      <c r="AR17" s="11">
        <v>67.099999999999994</v>
      </c>
      <c r="AS17" s="7">
        <v>0.32</v>
      </c>
      <c r="AT17" s="11">
        <f t="shared" si="12"/>
        <v>0.67099999999999993</v>
      </c>
      <c r="AU17" s="15">
        <f t="shared" si="13"/>
        <v>0.45627999999999991</v>
      </c>
      <c r="AV17" s="11">
        <v>100</v>
      </c>
      <c r="AW17" s="11">
        <v>100</v>
      </c>
      <c r="AX17" s="11">
        <v>67.099999999999994</v>
      </c>
      <c r="AY17" s="7">
        <v>0.32</v>
      </c>
      <c r="AZ17" s="11">
        <f t="shared" si="14"/>
        <v>0.67099999999999993</v>
      </c>
      <c r="BA17" s="15">
        <f t="shared" si="15"/>
        <v>0.45627999999999991</v>
      </c>
      <c r="BB17" s="11">
        <v>100</v>
      </c>
      <c r="BC17" s="11">
        <v>100</v>
      </c>
      <c r="BD17" s="11">
        <v>67.099999999999994</v>
      </c>
      <c r="BE17" s="7">
        <v>0.32</v>
      </c>
      <c r="BF17" s="11">
        <f t="shared" si="16"/>
        <v>0.67099999999999993</v>
      </c>
      <c r="BG17" s="15">
        <f t="shared" si="17"/>
        <v>0.45627999999999991</v>
      </c>
      <c r="BH17" s="11">
        <v>100</v>
      </c>
      <c r="BI17" s="11">
        <v>100</v>
      </c>
      <c r="BJ17" s="11">
        <v>67.099999999999994</v>
      </c>
      <c r="BK17" s="7">
        <v>0.32</v>
      </c>
      <c r="BL17" s="11">
        <f t="shared" si="18"/>
        <v>0.67099999999999993</v>
      </c>
      <c r="BM17" s="15">
        <f t="shared" si="19"/>
        <v>0.45627999999999991</v>
      </c>
      <c r="BN17" s="11">
        <v>100</v>
      </c>
      <c r="BO17" s="11">
        <v>100</v>
      </c>
      <c r="BP17" s="11">
        <v>67.099999999999994</v>
      </c>
      <c r="BQ17" s="7">
        <v>0.32</v>
      </c>
      <c r="BR17" s="11">
        <f t="shared" si="20"/>
        <v>0.67099999999999993</v>
      </c>
      <c r="BS17" s="15">
        <f t="shared" si="21"/>
        <v>0.45627999999999991</v>
      </c>
      <c r="BT17" s="8">
        <f t="shared" si="0"/>
        <v>0.45627999999999991</v>
      </c>
      <c r="BU17" s="9">
        <f t="shared" si="1"/>
        <v>0.45627999999999991</v>
      </c>
      <c r="BV17" s="1" t="str">
        <f t="array" ref="BV17">INDEX($L$1:$BS$1,MATCH(MIN(IF(($L17:$BS17=0)+($L$2:$BS$2&lt;&gt;"PUNHT"),"",$L17:$BS17)),$L17:$BS17,0)-5)</f>
        <v>SMQ</v>
      </c>
      <c r="BW17" t="str">
        <f t="array" ref="BW17">INDEX($L$1:$BS$1,MATCH(MIN(IF(($L17:$BS17=0)+($L$2:$BS$2&lt;&gt;"PUNHT"),"",$L17:$BS17)),IF((L17:BS17=0)+($L$2:$BS$2&lt;&gt;"PUNHT"),"",$L17:$BS17),0)-5)</f>
        <v>SMQ</v>
      </c>
    </row>
    <row r="18" spans="1:75" ht="0.75" customHeight="1" x14ac:dyDescent="0.2">
      <c r="A18" s="6"/>
      <c r="B18" s="6"/>
      <c r="C18" s="6"/>
      <c r="D18" s="6"/>
      <c r="E18" s="10"/>
      <c r="F18" s="10"/>
      <c r="G18" s="10"/>
      <c r="H18" s="10"/>
      <c r="I18" s="6"/>
      <c r="J18" s="6"/>
      <c r="K18" s="6"/>
      <c r="L18" s="11"/>
      <c r="M18" s="11"/>
      <c r="N18" s="11"/>
      <c r="O18" s="12">
        <v>0.33</v>
      </c>
      <c r="P18" s="6" t="str">
        <f t="shared" si="2"/>
        <v>0</v>
      </c>
      <c r="Q18" s="15">
        <f t="shared" si="3"/>
        <v>0</v>
      </c>
      <c r="R18" s="11"/>
      <c r="S18" s="11"/>
      <c r="T18" s="11"/>
      <c r="U18" s="7">
        <v>0.32</v>
      </c>
      <c r="V18" s="11" t="e">
        <f t="shared" si="4"/>
        <v>#DIV/0!</v>
      </c>
      <c r="W18" s="15" t="e">
        <f t="shared" si="5"/>
        <v>#DIV/0!</v>
      </c>
      <c r="X18" s="11"/>
      <c r="Y18" s="11"/>
      <c r="Z18" s="11"/>
      <c r="AA18" s="7">
        <v>0.32</v>
      </c>
      <c r="AB18" s="11" t="e">
        <f t="shared" si="6"/>
        <v>#DIV/0!</v>
      </c>
      <c r="AC18" s="15" t="e">
        <f t="shared" si="7"/>
        <v>#DIV/0!</v>
      </c>
      <c r="AD18" s="11"/>
      <c r="AE18" s="11"/>
      <c r="AF18" s="11"/>
      <c r="AG18" s="7">
        <v>0.32</v>
      </c>
      <c r="AH18" s="11" t="e">
        <f t="shared" si="8"/>
        <v>#DIV/0!</v>
      </c>
      <c r="AI18" s="15" t="e">
        <f t="shared" si="9"/>
        <v>#DIV/0!</v>
      </c>
      <c r="AJ18" s="11"/>
      <c r="AK18" s="11"/>
      <c r="AL18" s="11"/>
      <c r="AM18" s="7">
        <v>0.32</v>
      </c>
      <c r="AN18" s="11" t="e">
        <f t="shared" si="10"/>
        <v>#DIV/0!</v>
      </c>
      <c r="AO18" s="15" t="e">
        <f t="shared" si="11"/>
        <v>#DIV/0!</v>
      </c>
      <c r="AP18" s="11"/>
      <c r="AQ18" s="11"/>
      <c r="AR18" s="11"/>
      <c r="AS18" s="7">
        <v>0.32</v>
      </c>
      <c r="AT18" s="11" t="e">
        <f t="shared" si="12"/>
        <v>#DIV/0!</v>
      </c>
      <c r="AU18" s="15" t="e">
        <f t="shared" si="13"/>
        <v>#DIV/0!</v>
      </c>
      <c r="AV18" s="11"/>
      <c r="AW18" s="11"/>
      <c r="AX18" s="11"/>
      <c r="AY18" s="7">
        <v>0.32</v>
      </c>
      <c r="AZ18" s="11" t="e">
        <f t="shared" si="14"/>
        <v>#DIV/0!</v>
      </c>
      <c r="BA18" s="15" t="e">
        <f t="shared" si="15"/>
        <v>#DIV/0!</v>
      </c>
      <c r="BB18" s="11"/>
      <c r="BC18" s="11"/>
      <c r="BD18" s="11"/>
      <c r="BE18" s="7">
        <v>0.32</v>
      </c>
      <c r="BF18" s="11" t="e">
        <f t="shared" si="16"/>
        <v>#DIV/0!</v>
      </c>
      <c r="BG18" s="15" t="e">
        <f t="shared" si="17"/>
        <v>#DIV/0!</v>
      </c>
      <c r="BH18" s="11"/>
      <c r="BI18" s="11"/>
      <c r="BJ18" s="11"/>
      <c r="BK18" s="7">
        <v>0.32</v>
      </c>
      <c r="BL18" s="11" t="e">
        <f t="shared" si="18"/>
        <v>#DIV/0!</v>
      </c>
      <c r="BM18" s="15" t="e">
        <f t="shared" si="19"/>
        <v>#DIV/0!</v>
      </c>
      <c r="BN18" s="11"/>
      <c r="BO18" s="11"/>
      <c r="BP18" s="11"/>
      <c r="BQ18" s="7">
        <v>0.32</v>
      </c>
      <c r="BR18" s="11" t="e">
        <f t="shared" si="20"/>
        <v>#DIV/0!</v>
      </c>
      <c r="BS18" s="15" t="e">
        <f t="shared" si="21"/>
        <v>#DIV/0!</v>
      </c>
      <c r="BT18" s="8" t="e">
        <f t="shared" si="0"/>
        <v>#DIV/0!</v>
      </c>
      <c r="BU18" s="9" t="e">
        <f t="shared" si="1"/>
        <v>#DIV/0!</v>
      </c>
      <c r="BV18" s="1" t="e">
        <f t="array" ref="BV18">INDEX($L$1:$BS$1,MATCH(MIN(IF(($L18:$BS18=0)+($L$2:$BS$2&lt;&gt;"PUNHT"),"",$L18:$BS18)),$L18:$BS18,0)-5)</f>
        <v>#DIV/0!</v>
      </c>
      <c r="BW18" t="e">
        <f t="array" ref="BW18">INDEX($L$1:$BS$1,MATCH(MIN(IF(($L18:$BS18=0)+($L$2:$BS$2&lt;&gt;"PUNHT"),"",$L18:$BS18)),IF((L18:BS18=0)+($L$2:$BS$2&lt;&gt;"PUNHT"),"",$L18:$BS18),0)-5)</f>
        <v>#DIV/0!</v>
      </c>
    </row>
    <row r="19" spans="1:75" ht="15.75" customHeight="1" x14ac:dyDescent="0.2">
      <c r="A19" s="19" t="s">
        <v>29</v>
      </c>
      <c r="B19" s="19"/>
      <c r="C19" s="19"/>
      <c r="D19" s="19"/>
      <c r="E19" s="20" t="s">
        <v>30</v>
      </c>
      <c r="F19" s="20"/>
      <c r="G19" s="20"/>
      <c r="H19" s="20"/>
      <c r="I19" s="21">
        <v>1000</v>
      </c>
      <c r="J19" s="21"/>
      <c r="K19" s="21"/>
      <c r="L19" s="11"/>
      <c r="M19" s="11"/>
      <c r="N19" s="11"/>
      <c r="O19" s="12">
        <v>0.33</v>
      </c>
      <c r="P19" s="6" t="str">
        <f t="shared" si="2"/>
        <v>0</v>
      </c>
      <c r="Q19" s="15">
        <f t="shared" si="3"/>
        <v>0</v>
      </c>
      <c r="R19" s="11">
        <v>10</v>
      </c>
      <c r="S19" s="11">
        <v>100</v>
      </c>
      <c r="T19" s="11">
        <v>148.5</v>
      </c>
      <c r="U19" s="7">
        <v>0.32</v>
      </c>
      <c r="V19" s="11">
        <f t="shared" si="4"/>
        <v>1.4850000000000001</v>
      </c>
      <c r="W19" s="15">
        <f t="shared" si="5"/>
        <v>1.0098</v>
      </c>
      <c r="X19" s="11">
        <v>10</v>
      </c>
      <c r="Y19" s="11">
        <v>100</v>
      </c>
      <c r="Z19" s="11">
        <v>148.5</v>
      </c>
      <c r="AA19" s="7">
        <v>0.32</v>
      </c>
      <c r="AB19" s="11">
        <f t="shared" si="6"/>
        <v>1.4850000000000001</v>
      </c>
      <c r="AC19" s="15">
        <f t="shared" si="7"/>
        <v>1.0098</v>
      </c>
      <c r="AD19" s="11">
        <v>10</v>
      </c>
      <c r="AE19" s="11">
        <v>100</v>
      </c>
      <c r="AF19" s="11">
        <v>148.5</v>
      </c>
      <c r="AG19" s="7">
        <v>0.32</v>
      </c>
      <c r="AH19" s="11">
        <f t="shared" si="8"/>
        <v>1.4850000000000001</v>
      </c>
      <c r="AI19" s="15">
        <f t="shared" si="9"/>
        <v>1.0098</v>
      </c>
      <c r="AJ19" s="11">
        <v>10</v>
      </c>
      <c r="AK19" s="11">
        <v>100</v>
      </c>
      <c r="AL19" s="11">
        <v>148.5</v>
      </c>
      <c r="AM19" s="7">
        <v>0.32</v>
      </c>
      <c r="AN19" s="11">
        <f t="shared" si="10"/>
        <v>1.4850000000000001</v>
      </c>
      <c r="AO19" s="15">
        <f t="shared" si="11"/>
        <v>1.0098</v>
      </c>
      <c r="AP19" s="11">
        <v>10</v>
      </c>
      <c r="AQ19" s="11">
        <v>100</v>
      </c>
      <c r="AR19" s="11">
        <v>148.5</v>
      </c>
      <c r="AS19" s="7">
        <v>0.32</v>
      </c>
      <c r="AT19" s="11">
        <f t="shared" si="12"/>
        <v>1.4850000000000001</v>
      </c>
      <c r="AU19" s="15">
        <f t="shared" si="13"/>
        <v>1.0098</v>
      </c>
      <c r="AV19" s="11">
        <v>10</v>
      </c>
      <c r="AW19" s="11">
        <v>100</v>
      </c>
      <c r="AX19" s="11">
        <v>148.5</v>
      </c>
      <c r="AY19" s="7">
        <v>0.32</v>
      </c>
      <c r="AZ19" s="11">
        <f t="shared" si="14"/>
        <v>1.4850000000000001</v>
      </c>
      <c r="BA19" s="15">
        <f t="shared" si="15"/>
        <v>1.0098</v>
      </c>
      <c r="BB19" s="11">
        <v>10</v>
      </c>
      <c r="BC19" s="11">
        <v>100</v>
      </c>
      <c r="BD19" s="11">
        <v>148.5</v>
      </c>
      <c r="BE19" s="7">
        <v>0.32</v>
      </c>
      <c r="BF19" s="11">
        <f t="shared" si="16"/>
        <v>1.4850000000000001</v>
      </c>
      <c r="BG19" s="15">
        <f t="shared" si="17"/>
        <v>1.0098</v>
      </c>
      <c r="BH19" s="11">
        <v>10</v>
      </c>
      <c r="BI19" s="11">
        <v>100</v>
      </c>
      <c r="BJ19" s="11">
        <v>148.5</v>
      </c>
      <c r="BK19" s="7">
        <v>0.32</v>
      </c>
      <c r="BL19" s="11">
        <f t="shared" si="18"/>
        <v>1.4850000000000001</v>
      </c>
      <c r="BM19" s="15">
        <f t="shared" si="19"/>
        <v>1.0098</v>
      </c>
      <c r="BN19" s="11">
        <v>10</v>
      </c>
      <c r="BO19" s="11">
        <v>100</v>
      </c>
      <c r="BP19" s="11">
        <v>148.5</v>
      </c>
      <c r="BQ19" s="7">
        <v>0.32</v>
      </c>
      <c r="BR19" s="11">
        <f t="shared" si="20"/>
        <v>1.4850000000000001</v>
      </c>
      <c r="BS19" s="15">
        <f t="shared" si="21"/>
        <v>1.0098</v>
      </c>
      <c r="BT19" s="8">
        <f t="shared" si="0"/>
        <v>1.0098</v>
      </c>
      <c r="BU19" s="9">
        <f t="shared" si="1"/>
        <v>1.0098</v>
      </c>
      <c r="BV19" s="1" t="str">
        <f t="array" ref="BV19">INDEX($L$1:$BS$1,MATCH(MIN(IF(($L19:$BS19=0)+($L$2:$BS$2&lt;&gt;"PUNHT"),"",$L19:$BS19)),$L19:$BS19,0)-5)</f>
        <v>SMQ</v>
      </c>
      <c r="BW19" t="str">
        <f t="array" ref="BW19">INDEX($L$1:$BS$1,MATCH(MIN(IF(($L19:$BS19=0)+($L$2:$BS$2&lt;&gt;"PUNHT"),"",$L19:$BS19)),IF((L19:BS19=0)+($L$2:$BS$2&lt;&gt;"PUNHT"),"",$L19:$BS19),0)-5)</f>
        <v>SMQ</v>
      </c>
    </row>
    <row r="20" spans="1:75" ht="0.75" customHeight="1" x14ac:dyDescent="0.2">
      <c r="A20" s="6"/>
      <c r="B20" s="6"/>
      <c r="C20" s="6"/>
      <c r="D20" s="6"/>
      <c r="E20" s="10"/>
      <c r="F20" s="10"/>
      <c r="G20" s="10"/>
      <c r="H20" s="10"/>
      <c r="I20" s="6"/>
      <c r="J20" s="6"/>
      <c r="K20" s="6"/>
      <c r="L20" s="11"/>
      <c r="M20" s="11"/>
      <c r="N20" s="11"/>
      <c r="O20" s="12">
        <v>0.33</v>
      </c>
      <c r="P20" s="6" t="str">
        <f t="shared" si="2"/>
        <v>0</v>
      </c>
      <c r="Q20" s="15">
        <f t="shared" si="3"/>
        <v>0</v>
      </c>
      <c r="R20" s="11"/>
      <c r="S20" s="11"/>
      <c r="T20" s="11"/>
      <c r="U20" s="7">
        <v>0.32</v>
      </c>
      <c r="V20" s="11" t="e">
        <f t="shared" si="4"/>
        <v>#DIV/0!</v>
      </c>
      <c r="W20" s="15" t="e">
        <f t="shared" si="5"/>
        <v>#DIV/0!</v>
      </c>
      <c r="X20" s="11"/>
      <c r="Y20" s="11"/>
      <c r="Z20" s="11"/>
      <c r="AA20" s="7">
        <v>0.32</v>
      </c>
      <c r="AB20" s="11" t="e">
        <f t="shared" si="6"/>
        <v>#DIV/0!</v>
      </c>
      <c r="AC20" s="15" t="e">
        <f t="shared" si="7"/>
        <v>#DIV/0!</v>
      </c>
      <c r="AD20" s="11"/>
      <c r="AE20" s="11"/>
      <c r="AF20" s="11"/>
      <c r="AG20" s="7">
        <v>0.32</v>
      </c>
      <c r="AH20" s="11" t="e">
        <f t="shared" si="8"/>
        <v>#DIV/0!</v>
      </c>
      <c r="AI20" s="15" t="e">
        <f t="shared" si="9"/>
        <v>#DIV/0!</v>
      </c>
      <c r="AJ20" s="11"/>
      <c r="AK20" s="11"/>
      <c r="AL20" s="11"/>
      <c r="AM20" s="7">
        <v>0.32</v>
      </c>
      <c r="AN20" s="11" t="e">
        <f t="shared" si="10"/>
        <v>#DIV/0!</v>
      </c>
      <c r="AO20" s="15" t="e">
        <f t="shared" si="11"/>
        <v>#DIV/0!</v>
      </c>
      <c r="AP20" s="11"/>
      <c r="AQ20" s="11"/>
      <c r="AR20" s="11"/>
      <c r="AS20" s="7">
        <v>0.32</v>
      </c>
      <c r="AT20" s="11" t="e">
        <f t="shared" si="12"/>
        <v>#DIV/0!</v>
      </c>
      <c r="AU20" s="15" t="e">
        <f t="shared" si="13"/>
        <v>#DIV/0!</v>
      </c>
      <c r="AV20" s="11"/>
      <c r="AW20" s="11"/>
      <c r="AX20" s="11"/>
      <c r="AY20" s="7">
        <v>0.32</v>
      </c>
      <c r="AZ20" s="11" t="e">
        <f t="shared" si="14"/>
        <v>#DIV/0!</v>
      </c>
      <c r="BA20" s="15" t="e">
        <f t="shared" si="15"/>
        <v>#DIV/0!</v>
      </c>
      <c r="BB20" s="11"/>
      <c r="BC20" s="11"/>
      <c r="BD20" s="11"/>
      <c r="BE20" s="7">
        <v>0.32</v>
      </c>
      <c r="BF20" s="11" t="e">
        <f t="shared" si="16"/>
        <v>#DIV/0!</v>
      </c>
      <c r="BG20" s="15" t="e">
        <f t="shared" si="17"/>
        <v>#DIV/0!</v>
      </c>
      <c r="BH20" s="11"/>
      <c r="BI20" s="11"/>
      <c r="BJ20" s="11"/>
      <c r="BK20" s="7">
        <v>0.32</v>
      </c>
      <c r="BL20" s="11" t="e">
        <f t="shared" si="18"/>
        <v>#DIV/0!</v>
      </c>
      <c r="BM20" s="15" t="e">
        <f t="shared" si="19"/>
        <v>#DIV/0!</v>
      </c>
      <c r="BN20" s="11"/>
      <c r="BO20" s="11"/>
      <c r="BP20" s="11"/>
      <c r="BQ20" s="7">
        <v>0.32</v>
      </c>
      <c r="BR20" s="11" t="e">
        <f t="shared" si="20"/>
        <v>#DIV/0!</v>
      </c>
      <c r="BS20" s="15" t="e">
        <f t="shared" si="21"/>
        <v>#DIV/0!</v>
      </c>
      <c r="BT20" s="8" t="e">
        <f t="shared" si="0"/>
        <v>#DIV/0!</v>
      </c>
      <c r="BU20" s="9" t="e">
        <f t="shared" si="1"/>
        <v>#DIV/0!</v>
      </c>
      <c r="BV20" s="1" t="e">
        <f t="array" ref="BV20">INDEX($L$1:$BS$1,MATCH(MIN(IF(($L20:$BS20=0)+($L$2:$BS$2&lt;&gt;"PUNHT"),"",$L20:$BS20)),$L20:$BS20,0)-5)</f>
        <v>#DIV/0!</v>
      </c>
      <c r="BW20" t="e">
        <f t="array" ref="BW20">INDEX($L$1:$BS$1,MATCH(MIN(IF(($L20:$BS20=0)+($L$2:$BS$2&lt;&gt;"PUNHT"),"",$L20:$BS20)),IF((L20:BS20=0)+($L$2:$BS$2&lt;&gt;"PUNHT"),"",$L20:$BS20),0)-5)</f>
        <v>#DIV/0!</v>
      </c>
    </row>
    <row r="21" spans="1:75" ht="15.75" customHeight="1" x14ac:dyDescent="0.2">
      <c r="A21" s="19" t="s">
        <v>31</v>
      </c>
      <c r="B21" s="19"/>
      <c r="C21" s="19"/>
      <c r="D21" s="19"/>
      <c r="E21" s="20" t="s">
        <v>32</v>
      </c>
      <c r="F21" s="20"/>
      <c r="G21" s="20"/>
      <c r="H21" s="20"/>
      <c r="I21" s="21">
        <v>1000</v>
      </c>
      <c r="J21" s="21"/>
      <c r="K21" s="21"/>
      <c r="L21" s="11"/>
      <c r="M21" s="11"/>
      <c r="N21" s="11"/>
      <c r="O21" s="12">
        <v>0.33</v>
      </c>
      <c r="P21" s="6" t="str">
        <f t="shared" si="2"/>
        <v>0</v>
      </c>
      <c r="Q21" s="15">
        <f t="shared" si="3"/>
        <v>0</v>
      </c>
      <c r="R21" s="11">
        <v>10</v>
      </c>
      <c r="S21" s="11">
        <v>100</v>
      </c>
      <c r="T21" s="11">
        <v>105.6</v>
      </c>
      <c r="U21" s="7">
        <v>0.32</v>
      </c>
      <c r="V21" s="11">
        <f t="shared" si="4"/>
        <v>1.056</v>
      </c>
      <c r="W21" s="15">
        <f t="shared" si="5"/>
        <v>0.71808000000000005</v>
      </c>
      <c r="X21" s="11">
        <v>10</v>
      </c>
      <c r="Y21" s="11">
        <v>100</v>
      </c>
      <c r="Z21" s="11">
        <v>105.6</v>
      </c>
      <c r="AA21" s="7">
        <v>0.32</v>
      </c>
      <c r="AB21" s="11">
        <f t="shared" si="6"/>
        <v>1.056</v>
      </c>
      <c r="AC21" s="15">
        <f t="shared" si="7"/>
        <v>0.71808000000000005</v>
      </c>
      <c r="AD21" s="11">
        <v>10</v>
      </c>
      <c r="AE21" s="11">
        <v>100</v>
      </c>
      <c r="AF21" s="11">
        <v>105.6</v>
      </c>
      <c r="AG21" s="7">
        <v>0.32</v>
      </c>
      <c r="AH21" s="11">
        <f t="shared" si="8"/>
        <v>1.056</v>
      </c>
      <c r="AI21" s="15">
        <f t="shared" si="9"/>
        <v>0.71808000000000005</v>
      </c>
      <c r="AJ21" s="11">
        <v>10</v>
      </c>
      <c r="AK21" s="11">
        <v>100</v>
      </c>
      <c r="AL21" s="11">
        <v>105.6</v>
      </c>
      <c r="AM21" s="7">
        <v>0.32</v>
      </c>
      <c r="AN21" s="11">
        <f t="shared" si="10"/>
        <v>1.056</v>
      </c>
      <c r="AO21" s="15">
        <f t="shared" si="11"/>
        <v>0.71808000000000005</v>
      </c>
      <c r="AP21" s="11">
        <v>10</v>
      </c>
      <c r="AQ21" s="11">
        <v>100</v>
      </c>
      <c r="AR21" s="11">
        <v>105.6</v>
      </c>
      <c r="AS21" s="7">
        <v>0.32</v>
      </c>
      <c r="AT21" s="11">
        <f t="shared" si="12"/>
        <v>1.056</v>
      </c>
      <c r="AU21" s="15">
        <f t="shared" si="13"/>
        <v>0.71808000000000005</v>
      </c>
      <c r="AV21" s="11">
        <v>10</v>
      </c>
      <c r="AW21" s="11">
        <v>100</v>
      </c>
      <c r="AX21" s="11">
        <v>105.6</v>
      </c>
      <c r="AY21" s="7">
        <v>0.32</v>
      </c>
      <c r="AZ21" s="11">
        <f t="shared" si="14"/>
        <v>1.056</v>
      </c>
      <c r="BA21" s="15">
        <f t="shared" si="15"/>
        <v>0.71808000000000005</v>
      </c>
      <c r="BB21" s="11">
        <v>10</v>
      </c>
      <c r="BC21" s="11">
        <v>100</v>
      </c>
      <c r="BD21" s="11">
        <v>105.6</v>
      </c>
      <c r="BE21" s="7">
        <v>0.32</v>
      </c>
      <c r="BF21" s="11">
        <f t="shared" si="16"/>
        <v>1.056</v>
      </c>
      <c r="BG21" s="15">
        <f t="shared" si="17"/>
        <v>0.71808000000000005</v>
      </c>
      <c r="BH21" s="11">
        <v>10</v>
      </c>
      <c r="BI21" s="11">
        <v>100</v>
      </c>
      <c r="BJ21" s="11">
        <v>105.6</v>
      </c>
      <c r="BK21" s="7">
        <v>0.32</v>
      </c>
      <c r="BL21" s="11">
        <f t="shared" si="18"/>
        <v>1.056</v>
      </c>
      <c r="BM21" s="15">
        <f t="shared" si="19"/>
        <v>0.71808000000000005</v>
      </c>
      <c r="BN21" s="11">
        <v>10</v>
      </c>
      <c r="BO21" s="11">
        <v>100</v>
      </c>
      <c r="BP21" s="11">
        <v>105.6</v>
      </c>
      <c r="BQ21" s="7">
        <v>0.32</v>
      </c>
      <c r="BR21" s="11">
        <f t="shared" si="20"/>
        <v>1.056</v>
      </c>
      <c r="BS21" s="15">
        <f t="shared" si="21"/>
        <v>0.71808000000000005</v>
      </c>
      <c r="BT21" s="8">
        <f t="shared" si="0"/>
        <v>0.71808000000000005</v>
      </c>
      <c r="BU21" s="9">
        <f t="shared" si="1"/>
        <v>0.71808000000000005</v>
      </c>
      <c r="BV21" s="1" t="str">
        <f t="array" ref="BV21">INDEX($L$1:$BS$1,MATCH(MIN(IF(($L21:$BS21=0)+($L$2:$BS$2&lt;&gt;"PUNHT"),"",$L21:$BS21)),$L21:$BS21,0)-5)</f>
        <v>SMQ</v>
      </c>
      <c r="BW21" t="str">
        <f t="array" ref="BW21">INDEX($L$1:$BS$1,MATCH(MIN(IF(($L21:$BS21=0)+($L$2:$BS$2&lt;&gt;"PUNHT"),"",$L21:$BS21)),IF((L21:BS21=0)+($L$2:$BS$2&lt;&gt;"PUNHT"),"",$L21:$BS21),0)-5)</f>
        <v>SMQ</v>
      </c>
    </row>
    <row r="22" spans="1:75" ht="0.75" customHeight="1" x14ac:dyDescent="0.2">
      <c r="A22" s="6"/>
      <c r="B22" s="6"/>
      <c r="C22" s="6"/>
      <c r="D22" s="6"/>
      <c r="E22" s="10"/>
      <c r="F22" s="10"/>
      <c r="G22" s="10"/>
      <c r="H22" s="10"/>
      <c r="I22" s="6"/>
      <c r="J22" s="6"/>
      <c r="K22" s="6"/>
      <c r="L22" s="11"/>
      <c r="M22" s="11"/>
      <c r="N22" s="11"/>
      <c r="O22" s="12">
        <v>0.33</v>
      </c>
      <c r="P22" s="6" t="str">
        <f t="shared" si="2"/>
        <v>0</v>
      </c>
      <c r="Q22" s="15">
        <f t="shared" si="3"/>
        <v>0</v>
      </c>
      <c r="R22" s="11"/>
      <c r="S22" s="11"/>
      <c r="T22" s="11"/>
      <c r="U22" s="7">
        <v>0.32</v>
      </c>
      <c r="V22" s="11" t="e">
        <f t="shared" si="4"/>
        <v>#DIV/0!</v>
      </c>
      <c r="W22" s="15" t="e">
        <f t="shared" si="5"/>
        <v>#DIV/0!</v>
      </c>
      <c r="X22" s="11"/>
      <c r="Y22" s="11"/>
      <c r="Z22" s="11"/>
      <c r="AA22" s="7">
        <v>0.32</v>
      </c>
      <c r="AB22" s="11" t="e">
        <f t="shared" si="6"/>
        <v>#DIV/0!</v>
      </c>
      <c r="AC22" s="15" t="e">
        <f t="shared" si="7"/>
        <v>#DIV/0!</v>
      </c>
      <c r="AD22" s="11"/>
      <c r="AE22" s="11"/>
      <c r="AF22" s="11"/>
      <c r="AG22" s="7">
        <v>0.32</v>
      </c>
      <c r="AH22" s="11" t="e">
        <f t="shared" si="8"/>
        <v>#DIV/0!</v>
      </c>
      <c r="AI22" s="15" t="e">
        <f t="shared" si="9"/>
        <v>#DIV/0!</v>
      </c>
      <c r="AJ22" s="11"/>
      <c r="AK22" s="11"/>
      <c r="AL22" s="11"/>
      <c r="AM22" s="7">
        <v>0.32</v>
      </c>
      <c r="AN22" s="11" t="e">
        <f t="shared" si="10"/>
        <v>#DIV/0!</v>
      </c>
      <c r="AO22" s="15" t="e">
        <f t="shared" si="11"/>
        <v>#DIV/0!</v>
      </c>
      <c r="AP22" s="11"/>
      <c r="AQ22" s="11"/>
      <c r="AR22" s="11"/>
      <c r="AS22" s="7">
        <v>0.32</v>
      </c>
      <c r="AT22" s="11" t="e">
        <f t="shared" si="12"/>
        <v>#DIV/0!</v>
      </c>
      <c r="AU22" s="15" t="e">
        <f t="shared" si="13"/>
        <v>#DIV/0!</v>
      </c>
      <c r="AV22" s="11"/>
      <c r="AW22" s="11"/>
      <c r="AX22" s="11"/>
      <c r="AY22" s="7">
        <v>0.32</v>
      </c>
      <c r="AZ22" s="11" t="e">
        <f t="shared" si="14"/>
        <v>#DIV/0!</v>
      </c>
      <c r="BA22" s="15" t="e">
        <f t="shared" si="15"/>
        <v>#DIV/0!</v>
      </c>
      <c r="BB22" s="11"/>
      <c r="BC22" s="11"/>
      <c r="BD22" s="11"/>
      <c r="BE22" s="7">
        <v>0.32</v>
      </c>
      <c r="BF22" s="11" t="e">
        <f t="shared" si="16"/>
        <v>#DIV/0!</v>
      </c>
      <c r="BG22" s="15" t="e">
        <f t="shared" si="17"/>
        <v>#DIV/0!</v>
      </c>
      <c r="BH22" s="11"/>
      <c r="BI22" s="11"/>
      <c r="BJ22" s="11"/>
      <c r="BK22" s="7">
        <v>0.32</v>
      </c>
      <c r="BL22" s="11" t="e">
        <f t="shared" si="18"/>
        <v>#DIV/0!</v>
      </c>
      <c r="BM22" s="15" t="e">
        <f t="shared" si="19"/>
        <v>#DIV/0!</v>
      </c>
      <c r="BN22" s="11"/>
      <c r="BO22" s="11"/>
      <c r="BP22" s="11"/>
      <c r="BQ22" s="7">
        <v>0.32</v>
      </c>
      <c r="BR22" s="11" t="e">
        <f t="shared" si="20"/>
        <v>#DIV/0!</v>
      </c>
      <c r="BS22" s="15" t="e">
        <f t="shared" si="21"/>
        <v>#DIV/0!</v>
      </c>
      <c r="BT22" s="8" t="e">
        <f t="shared" si="0"/>
        <v>#DIV/0!</v>
      </c>
      <c r="BU22" s="9" t="e">
        <f t="shared" si="1"/>
        <v>#DIV/0!</v>
      </c>
      <c r="BV22" s="1" t="e">
        <f t="array" ref="BV22">INDEX($L$1:$BS$1,MATCH(MIN(IF(($L22:$BS22=0)+($L$2:$BS$2&lt;&gt;"PUNHT"),"",$L22:$BS22)),$L22:$BS22,0)-5)</f>
        <v>#DIV/0!</v>
      </c>
      <c r="BW22" t="e">
        <f t="array" ref="BW22">INDEX($L$1:$BS$1,MATCH(MIN(IF(($L22:$BS22=0)+($L$2:$BS$2&lt;&gt;"PUNHT"),"",$L22:$BS22)),IF((L22:BS22=0)+($L$2:$BS$2&lt;&gt;"PUNHT"),"",$L22:$BS22),0)-5)</f>
        <v>#DIV/0!</v>
      </c>
    </row>
    <row r="23" spans="1:75" ht="15.75" customHeight="1" x14ac:dyDescent="0.2">
      <c r="A23" s="19" t="s">
        <v>33</v>
      </c>
      <c r="B23" s="19"/>
      <c r="C23" s="19"/>
      <c r="D23" s="19"/>
      <c r="E23" s="20" t="s">
        <v>34</v>
      </c>
      <c r="F23" s="20"/>
      <c r="G23" s="20"/>
      <c r="H23" s="20"/>
      <c r="I23" s="21">
        <v>1000</v>
      </c>
      <c r="J23" s="21"/>
      <c r="K23" s="21"/>
      <c r="L23" s="11">
        <v>10</v>
      </c>
      <c r="M23" s="11">
        <v>100</v>
      </c>
      <c r="N23" s="11">
        <v>30.167999999999999</v>
      </c>
      <c r="O23" s="12">
        <v>0.33</v>
      </c>
      <c r="P23" s="6">
        <f t="shared" si="2"/>
        <v>0.30168</v>
      </c>
      <c r="Q23" s="15">
        <f t="shared" si="3"/>
        <v>0.20212560000000002</v>
      </c>
      <c r="R23" s="11">
        <v>10</v>
      </c>
      <c r="S23" s="11">
        <v>100</v>
      </c>
      <c r="T23" s="11">
        <v>58.3</v>
      </c>
      <c r="U23" s="7">
        <v>0.32</v>
      </c>
      <c r="V23" s="11">
        <f t="shared" si="4"/>
        <v>0.58299999999999996</v>
      </c>
      <c r="W23" s="15">
        <f t="shared" si="5"/>
        <v>0.39643999999999996</v>
      </c>
      <c r="X23" s="11">
        <v>10</v>
      </c>
      <c r="Y23" s="11">
        <v>100</v>
      </c>
      <c r="Z23" s="11">
        <v>58.3</v>
      </c>
      <c r="AA23" s="7">
        <v>0.32</v>
      </c>
      <c r="AB23" s="11">
        <f t="shared" si="6"/>
        <v>0.58299999999999996</v>
      </c>
      <c r="AC23" s="15">
        <f t="shared" si="7"/>
        <v>0.39643999999999996</v>
      </c>
      <c r="AD23" s="11">
        <v>10</v>
      </c>
      <c r="AE23" s="11">
        <v>100</v>
      </c>
      <c r="AF23" s="11">
        <v>58.3</v>
      </c>
      <c r="AG23" s="7">
        <v>0.32</v>
      </c>
      <c r="AH23" s="11">
        <f t="shared" si="8"/>
        <v>0.58299999999999996</v>
      </c>
      <c r="AI23" s="15">
        <f t="shared" si="9"/>
        <v>0.39643999999999996</v>
      </c>
      <c r="AJ23" s="11">
        <v>10</v>
      </c>
      <c r="AK23" s="11">
        <v>100</v>
      </c>
      <c r="AL23" s="11">
        <v>58.3</v>
      </c>
      <c r="AM23" s="7">
        <v>0.32</v>
      </c>
      <c r="AN23" s="11">
        <f t="shared" si="10"/>
        <v>0.58299999999999996</v>
      </c>
      <c r="AO23" s="15">
        <f t="shared" si="11"/>
        <v>0.39643999999999996</v>
      </c>
      <c r="AP23" s="11">
        <v>10</v>
      </c>
      <c r="AQ23" s="11">
        <v>100</v>
      </c>
      <c r="AR23" s="11">
        <v>58.3</v>
      </c>
      <c r="AS23" s="7">
        <v>0.32</v>
      </c>
      <c r="AT23" s="11">
        <f t="shared" si="12"/>
        <v>0.58299999999999996</v>
      </c>
      <c r="AU23" s="15">
        <f t="shared" si="13"/>
        <v>0.39643999999999996</v>
      </c>
      <c r="AV23" s="11">
        <v>10</v>
      </c>
      <c r="AW23" s="11">
        <v>100</v>
      </c>
      <c r="AX23" s="11">
        <v>58.3</v>
      </c>
      <c r="AY23" s="7">
        <v>0.32</v>
      </c>
      <c r="AZ23" s="11">
        <f t="shared" si="14"/>
        <v>0.58299999999999996</v>
      </c>
      <c r="BA23" s="15">
        <f t="shared" si="15"/>
        <v>0.39643999999999996</v>
      </c>
      <c r="BB23" s="11">
        <v>10</v>
      </c>
      <c r="BC23" s="11">
        <v>100</v>
      </c>
      <c r="BD23" s="11">
        <v>58.3</v>
      </c>
      <c r="BE23" s="7">
        <v>0.32</v>
      </c>
      <c r="BF23" s="11">
        <f t="shared" si="16"/>
        <v>0.58299999999999996</v>
      </c>
      <c r="BG23" s="15">
        <f t="shared" si="17"/>
        <v>0.39643999999999996</v>
      </c>
      <c r="BH23" s="11">
        <v>10</v>
      </c>
      <c r="BI23" s="11">
        <v>100</v>
      </c>
      <c r="BJ23" s="11">
        <v>58.3</v>
      </c>
      <c r="BK23" s="7">
        <v>0.32</v>
      </c>
      <c r="BL23" s="11">
        <f t="shared" si="18"/>
        <v>0.58299999999999996</v>
      </c>
      <c r="BM23" s="15">
        <f t="shared" si="19"/>
        <v>0.39643999999999996</v>
      </c>
      <c r="BN23" s="11">
        <v>10</v>
      </c>
      <c r="BO23" s="11">
        <v>100</v>
      </c>
      <c r="BP23" s="11">
        <v>58.3</v>
      </c>
      <c r="BQ23" s="7">
        <v>0.32</v>
      </c>
      <c r="BR23" s="11">
        <f t="shared" si="20"/>
        <v>0.58299999999999996</v>
      </c>
      <c r="BS23" s="15">
        <f t="shared" si="21"/>
        <v>0.39643999999999996</v>
      </c>
      <c r="BT23" s="8">
        <f t="shared" si="0"/>
        <v>0.19431439999999994</v>
      </c>
      <c r="BU23" s="9">
        <f t="shared" si="1"/>
        <v>0.20212560000000002</v>
      </c>
      <c r="BV23" s="1" t="str">
        <f t="array" ref="BV23">INDEX($L$1:$BS$1,MATCH(MIN(IF(($L23:$BS23=0)+($L$2:$BS$2&lt;&gt;"PUNHT"),"",$L23:$BS23)),$L23:$BS23,0)-5)</f>
        <v>CEG</v>
      </c>
      <c r="BW23" t="str">
        <f t="array" ref="BW23">INDEX($L$1:$BS$1,MATCH(MIN(IF(($L23:$BS23=0)+($L$2:$BS$2&lt;&gt;"PUNHT"),"",$L23:$BS23)),IF((L23:BS23=0)+($L$2:$BS$2&lt;&gt;"PUNHT"),"",$L23:$BS23),0)-5)</f>
        <v>CEG</v>
      </c>
    </row>
    <row r="24" spans="1:75" ht="0.75" customHeight="1" x14ac:dyDescent="0.2">
      <c r="A24" s="6"/>
      <c r="B24" s="6"/>
      <c r="C24" s="6"/>
      <c r="D24" s="6"/>
      <c r="E24" s="10"/>
      <c r="F24" s="10"/>
      <c r="G24" s="10"/>
      <c r="H24" s="10"/>
      <c r="I24" s="6"/>
      <c r="J24" s="6"/>
      <c r="K24" s="6"/>
      <c r="L24" s="11"/>
      <c r="M24" s="11"/>
      <c r="N24" s="11"/>
      <c r="O24" s="12">
        <v>0.33</v>
      </c>
      <c r="P24" s="6" t="str">
        <f t="shared" si="2"/>
        <v>0</v>
      </c>
      <c r="Q24" s="15">
        <f t="shared" si="3"/>
        <v>0</v>
      </c>
      <c r="R24" s="11"/>
      <c r="S24" s="11"/>
      <c r="T24" s="11"/>
      <c r="U24" s="7">
        <v>0.32</v>
      </c>
      <c r="V24" s="11" t="e">
        <f t="shared" si="4"/>
        <v>#DIV/0!</v>
      </c>
      <c r="W24" s="15" t="e">
        <f t="shared" si="5"/>
        <v>#DIV/0!</v>
      </c>
      <c r="X24" s="11"/>
      <c r="Y24" s="11"/>
      <c r="Z24" s="11"/>
      <c r="AA24" s="7">
        <v>0.32</v>
      </c>
      <c r="AB24" s="11" t="e">
        <f t="shared" si="6"/>
        <v>#DIV/0!</v>
      </c>
      <c r="AC24" s="15" t="e">
        <f t="shared" si="7"/>
        <v>#DIV/0!</v>
      </c>
      <c r="AD24" s="11"/>
      <c r="AE24" s="11"/>
      <c r="AF24" s="11"/>
      <c r="AG24" s="7">
        <v>0.32</v>
      </c>
      <c r="AH24" s="11" t="e">
        <f t="shared" si="8"/>
        <v>#DIV/0!</v>
      </c>
      <c r="AI24" s="15" t="e">
        <f t="shared" si="9"/>
        <v>#DIV/0!</v>
      </c>
      <c r="AJ24" s="11"/>
      <c r="AK24" s="11"/>
      <c r="AL24" s="11"/>
      <c r="AM24" s="7">
        <v>0.32</v>
      </c>
      <c r="AN24" s="11" t="e">
        <f t="shared" si="10"/>
        <v>#DIV/0!</v>
      </c>
      <c r="AO24" s="15" t="e">
        <f t="shared" si="11"/>
        <v>#DIV/0!</v>
      </c>
      <c r="AP24" s="11"/>
      <c r="AQ24" s="11"/>
      <c r="AR24" s="11"/>
      <c r="AS24" s="7">
        <v>0.32</v>
      </c>
      <c r="AT24" s="11" t="e">
        <f t="shared" si="12"/>
        <v>#DIV/0!</v>
      </c>
      <c r="AU24" s="15" t="e">
        <f t="shared" si="13"/>
        <v>#DIV/0!</v>
      </c>
      <c r="AV24" s="11"/>
      <c r="AW24" s="11"/>
      <c r="AX24" s="11"/>
      <c r="AY24" s="7">
        <v>0.32</v>
      </c>
      <c r="AZ24" s="11" t="e">
        <f t="shared" si="14"/>
        <v>#DIV/0!</v>
      </c>
      <c r="BA24" s="15" t="e">
        <f t="shared" si="15"/>
        <v>#DIV/0!</v>
      </c>
      <c r="BB24" s="11"/>
      <c r="BC24" s="11"/>
      <c r="BD24" s="11"/>
      <c r="BE24" s="7">
        <v>0.32</v>
      </c>
      <c r="BF24" s="11" t="e">
        <f t="shared" si="16"/>
        <v>#DIV/0!</v>
      </c>
      <c r="BG24" s="15" t="e">
        <f t="shared" si="17"/>
        <v>#DIV/0!</v>
      </c>
      <c r="BH24" s="11"/>
      <c r="BI24" s="11"/>
      <c r="BJ24" s="11"/>
      <c r="BK24" s="7">
        <v>0.32</v>
      </c>
      <c r="BL24" s="11" t="e">
        <f t="shared" si="18"/>
        <v>#DIV/0!</v>
      </c>
      <c r="BM24" s="15" t="e">
        <f t="shared" si="19"/>
        <v>#DIV/0!</v>
      </c>
      <c r="BN24" s="11"/>
      <c r="BO24" s="11"/>
      <c r="BP24" s="11"/>
      <c r="BQ24" s="7">
        <v>0.32</v>
      </c>
      <c r="BR24" s="11" t="e">
        <f t="shared" si="20"/>
        <v>#DIV/0!</v>
      </c>
      <c r="BS24" s="15" t="e">
        <f t="shared" si="21"/>
        <v>#DIV/0!</v>
      </c>
      <c r="BT24" s="8" t="e">
        <f t="shared" si="0"/>
        <v>#DIV/0!</v>
      </c>
      <c r="BU24" s="9" t="e">
        <f t="shared" si="1"/>
        <v>#DIV/0!</v>
      </c>
      <c r="BV24" s="1" t="e">
        <f t="array" ref="BV24">INDEX($L$1:$BS$1,MATCH(MIN(IF(($L24:$BS24=0)+($L$2:$BS$2&lt;&gt;"PUNHT"),"",$L24:$BS24)),$L24:$BS24,0)-5)</f>
        <v>#DIV/0!</v>
      </c>
      <c r="BW24" t="e">
        <f t="array" ref="BW24">INDEX($L$1:$BS$1,MATCH(MIN(IF(($L24:$BS24=0)+($L$2:$BS$2&lt;&gt;"PUNHT"),"",$L24:$BS24)),IF((L24:BS24=0)+($L$2:$BS$2&lt;&gt;"PUNHT"),"",$L24:$BS24),0)-5)</f>
        <v>#DIV/0!</v>
      </c>
    </row>
    <row r="25" spans="1:75" ht="15.75" customHeight="1" x14ac:dyDescent="0.2">
      <c r="A25" s="19" t="s">
        <v>35</v>
      </c>
      <c r="B25" s="19"/>
      <c r="C25" s="19"/>
      <c r="D25" s="19"/>
      <c r="E25" s="20" t="s">
        <v>36</v>
      </c>
      <c r="F25" s="20"/>
      <c r="G25" s="20"/>
      <c r="H25" s="20"/>
      <c r="I25" s="21">
        <v>1000</v>
      </c>
      <c r="J25" s="21"/>
      <c r="K25" s="21"/>
      <c r="L25" s="11"/>
      <c r="M25" s="11"/>
      <c r="N25" s="11"/>
      <c r="O25" s="12">
        <v>0.33</v>
      </c>
      <c r="P25" s="6" t="str">
        <f t="shared" si="2"/>
        <v>0</v>
      </c>
      <c r="Q25" s="15">
        <f t="shared" si="3"/>
        <v>0</v>
      </c>
      <c r="R25" s="11">
        <v>10</v>
      </c>
      <c r="S25" s="11">
        <v>100</v>
      </c>
      <c r="T25" s="11">
        <v>223.3</v>
      </c>
      <c r="U25" s="7">
        <v>0.32</v>
      </c>
      <c r="V25" s="11">
        <f t="shared" si="4"/>
        <v>2.2330000000000001</v>
      </c>
      <c r="W25" s="15">
        <f t="shared" si="5"/>
        <v>1.51844</v>
      </c>
      <c r="X25" s="11">
        <v>10</v>
      </c>
      <c r="Y25" s="11">
        <v>100</v>
      </c>
      <c r="Z25" s="11">
        <v>223.3</v>
      </c>
      <c r="AA25" s="7">
        <v>0.32</v>
      </c>
      <c r="AB25" s="11">
        <f t="shared" si="6"/>
        <v>2.2330000000000001</v>
      </c>
      <c r="AC25" s="15">
        <f t="shared" si="7"/>
        <v>1.51844</v>
      </c>
      <c r="AD25" s="11">
        <v>10</v>
      </c>
      <c r="AE25" s="11">
        <v>100</v>
      </c>
      <c r="AF25" s="11">
        <v>223.3</v>
      </c>
      <c r="AG25" s="7">
        <v>0.32</v>
      </c>
      <c r="AH25" s="11">
        <f t="shared" si="8"/>
        <v>2.2330000000000001</v>
      </c>
      <c r="AI25" s="15">
        <f t="shared" si="9"/>
        <v>1.51844</v>
      </c>
      <c r="AJ25" s="11">
        <v>10</v>
      </c>
      <c r="AK25" s="11">
        <v>100</v>
      </c>
      <c r="AL25" s="11">
        <v>223.3</v>
      </c>
      <c r="AM25" s="7">
        <v>0.32</v>
      </c>
      <c r="AN25" s="11">
        <f t="shared" si="10"/>
        <v>2.2330000000000001</v>
      </c>
      <c r="AO25" s="15">
        <f t="shared" si="11"/>
        <v>1.51844</v>
      </c>
      <c r="AP25" s="11">
        <v>10</v>
      </c>
      <c r="AQ25" s="11">
        <v>100</v>
      </c>
      <c r="AR25" s="11">
        <v>223.3</v>
      </c>
      <c r="AS25" s="7">
        <v>0.32</v>
      </c>
      <c r="AT25" s="11">
        <f t="shared" si="12"/>
        <v>2.2330000000000001</v>
      </c>
      <c r="AU25" s="15">
        <f t="shared" si="13"/>
        <v>1.51844</v>
      </c>
      <c r="AV25" s="11">
        <v>10</v>
      </c>
      <c r="AW25" s="11">
        <v>100</v>
      </c>
      <c r="AX25" s="11">
        <v>223.3</v>
      </c>
      <c r="AY25" s="7">
        <v>0.32</v>
      </c>
      <c r="AZ25" s="11">
        <f t="shared" si="14"/>
        <v>2.2330000000000001</v>
      </c>
      <c r="BA25" s="15">
        <f t="shared" si="15"/>
        <v>1.51844</v>
      </c>
      <c r="BB25" s="11">
        <v>10</v>
      </c>
      <c r="BC25" s="11">
        <v>100</v>
      </c>
      <c r="BD25" s="11">
        <v>223.3</v>
      </c>
      <c r="BE25" s="7">
        <v>0.32</v>
      </c>
      <c r="BF25" s="11">
        <f t="shared" si="16"/>
        <v>2.2330000000000001</v>
      </c>
      <c r="BG25" s="15">
        <f t="shared" si="17"/>
        <v>1.51844</v>
      </c>
      <c r="BH25" s="11">
        <v>10</v>
      </c>
      <c r="BI25" s="11">
        <v>100</v>
      </c>
      <c r="BJ25" s="11">
        <v>223.3</v>
      </c>
      <c r="BK25" s="7">
        <v>0.32</v>
      </c>
      <c r="BL25" s="11">
        <f t="shared" si="18"/>
        <v>2.2330000000000001</v>
      </c>
      <c r="BM25" s="15">
        <f t="shared" si="19"/>
        <v>1.51844</v>
      </c>
      <c r="BN25" s="11">
        <v>10</v>
      </c>
      <c r="BO25" s="11">
        <v>100</v>
      </c>
      <c r="BP25" s="11">
        <v>223.3</v>
      </c>
      <c r="BQ25" s="7">
        <v>0.32</v>
      </c>
      <c r="BR25" s="11">
        <f t="shared" si="20"/>
        <v>2.2330000000000001</v>
      </c>
      <c r="BS25" s="15">
        <f t="shared" si="21"/>
        <v>1.51844</v>
      </c>
      <c r="BT25" s="8">
        <f t="shared" si="0"/>
        <v>1.51844</v>
      </c>
      <c r="BU25" s="9">
        <f t="shared" si="1"/>
        <v>1.51844</v>
      </c>
      <c r="BV25" s="1" t="str">
        <f t="array" ref="BV25">INDEX($L$1:$BS$1,MATCH(MIN(IF(($L25:$BS25=0)+($L$2:$BS$2&lt;&gt;"PUNHT"),"",$L25:$BS25)),$L25:$BS25,0)-5)</f>
        <v>SMQ</v>
      </c>
      <c r="BW25" t="str">
        <f t="array" ref="BW25">INDEX($L$1:$BS$1,MATCH(MIN(IF(($L25:$BS25=0)+($L$2:$BS$2&lt;&gt;"PUNHT"),"",$L25:$BS25)),IF((L25:BS25=0)+($L$2:$BS$2&lt;&gt;"PUNHT"),"",$L25:$BS25),0)-5)</f>
        <v>SMQ</v>
      </c>
    </row>
    <row r="26" spans="1:75" ht="0.75" customHeight="1" x14ac:dyDescent="0.2">
      <c r="A26" s="6"/>
      <c r="B26" s="6"/>
      <c r="C26" s="6"/>
      <c r="D26" s="6"/>
      <c r="E26" s="10"/>
      <c r="F26" s="10"/>
      <c r="G26" s="10"/>
      <c r="H26" s="10"/>
      <c r="I26" s="6"/>
      <c r="J26" s="6"/>
      <c r="K26" s="6"/>
      <c r="L26" s="11"/>
      <c r="M26" s="11"/>
      <c r="N26" s="11"/>
      <c r="O26" s="12">
        <v>0.33</v>
      </c>
      <c r="P26" s="6" t="str">
        <f t="shared" si="2"/>
        <v>0</v>
      </c>
      <c r="Q26" s="15">
        <f t="shared" si="3"/>
        <v>0</v>
      </c>
      <c r="R26" s="11"/>
      <c r="S26" s="11"/>
      <c r="T26" s="11"/>
      <c r="U26" s="7">
        <v>0.32</v>
      </c>
      <c r="V26" s="11" t="e">
        <f t="shared" si="4"/>
        <v>#DIV/0!</v>
      </c>
      <c r="W26" s="15" t="e">
        <f t="shared" si="5"/>
        <v>#DIV/0!</v>
      </c>
      <c r="X26" s="11"/>
      <c r="Y26" s="11"/>
      <c r="Z26" s="11"/>
      <c r="AA26" s="7">
        <v>0.32</v>
      </c>
      <c r="AB26" s="11" t="e">
        <f t="shared" si="6"/>
        <v>#DIV/0!</v>
      </c>
      <c r="AC26" s="15" t="e">
        <f t="shared" si="7"/>
        <v>#DIV/0!</v>
      </c>
      <c r="AD26" s="11"/>
      <c r="AE26" s="11"/>
      <c r="AF26" s="11"/>
      <c r="AG26" s="7">
        <v>0.32</v>
      </c>
      <c r="AH26" s="11" t="e">
        <f t="shared" si="8"/>
        <v>#DIV/0!</v>
      </c>
      <c r="AI26" s="15" t="e">
        <f t="shared" si="9"/>
        <v>#DIV/0!</v>
      </c>
      <c r="AJ26" s="11"/>
      <c r="AK26" s="11"/>
      <c r="AL26" s="11"/>
      <c r="AM26" s="7">
        <v>0.32</v>
      </c>
      <c r="AN26" s="11" t="e">
        <f t="shared" si="10"/>
        <v>#DIV/0!</v>
      </c>
      <c r="AO26" s="15" t="e">
        <f t="shared" si="11"/>
        <v>#DIV/0!</v>
      </c>
      <c r="AP26" s="11"/>
      <c r="AQ26" s="11"/>
      <c r="AR26" s="11"/>
      <c r="AS26" s="7">
        <v>0.32</v>
      </c>
      <c r="AT26" s="11" t="e">
        <f t="shared" si="12"/>
        <v>#DIV/0!</v>
      </c>
      <c r="AU26" s="15" t="e">
        <f t="shared" si="13"/>
        <v>#DIV/0!</v>
      </c>
      <c r="AV26" s="11"/>
      <c r="AW26" s="11"/>
      <c r="AX26" s="11"/>
      <c r="AY26" s="7">
        <v>0.32</v>
      </c>
      <c r="AZ26" s="11" t="e">
        <f t="shared" si="14"/>
        <v>#DIV/0!</v>
      </c>
      <c r="BA26" s="15" t="e">
        <f t="shared" si="15"/>
        <v>#DIV/0!</v>
      </c>
      <c r="BB26" s="11"/>
      <c r="BC26" s="11"/>
      <c r="BD26" s="11"/>
      <c r="BE26" s="7">
        <v>0.32</v>
      </c>
      <c r="BF26" s="11" t="e">
        <f t="shared" si="16"/>
        <v>#DIV/0!</v>
      </c>
      <c r="BG26" s="15" t="e">
        <f t="shared" si="17"/>
        <v>#DIV/0!</v>
      </c>
      <c r="BH26" s="11"/>
      <c r="BI26" s="11"/>
      <c r="BJ26" s="11"/>
      <c r="BK26" s="7">
        <v>0.32</v>
      </c>
      <c r="BL26" s="11" t="e">
        <f t="shared" si="18"/>
        <v>#DIV/0!</v>
      </c>
      <c r="BM26" s="15" t="e">
        <f t="shared" si="19"/>
        <v>#DIV/0!</v>
      </c>
      <c r="BN26" s="11"/>
      <c r="BO26" s="11"/>
      <c r="BP26" s="11"/>
      <c r="BQ26" s="7">
        <v>0.32</v>
      </c>
      <c r="BR26" s="11" t="e">
        <f t="shared" si="20"/>
        <v>#DIV/0!</v>
      </c>
      <c r="BS26" s="15" t="e">
        <f t="shared" si="21"/>
        <v>#DIV/0!</v>
      </c>
      <c r="BT26" s="8" t="e">
        <f t="shared" si="0"/>
        <v>#DIV/0!</v>
      </c>
      <c r="BU26" s="9" t="e">
        <f t="shared" si="1"/>
        <v>#DIV/0!</v>
      </c>
      <c r="BV26" s="1" t="e">
        <f t="array" ref="BV26">INDEX($L$1:$BS$1,MATCH(MIN(IF(($L26:$BS26=0)+($L$2:$BS$2&lt;&gt;"PUNHT"),"",$L26:$BS26)),$L26:$BS26,0)-5)</f>
        <v>#DIV/0!</v>
      </c>
      <c r="BW26" t="e">
        <f t="array" ref="BW26">INDEX($L$1:$BS$1,MATCH(MIN(IF(($L26:$BS26=0)+($L$2:$BS$2&lt;&gt;"PUNHT"),"",$L26:$BS26)),IF((L26:BS26=0)+($L$2:$BS$2&lt;&gt;"PUNHT"),"",$L26:$BS26),0)-5)</f>
        <v>#DIV/0!</v>
      </c>
    </row>
    <row r="27" spans="1:75" ht="15.75" customHeight="1" x14ac:dyDescent="0.2">
      <c r="A27" s="19" t="s">
        <v>37</v>
      </c>
      <c r="B27" s="19"/>
      <c r="C27" s="19"/>
      <c r="D27" s="19"/>
      <c r="E27" s="20" t="s">
        <v>38</v>
      </c>
      <c r="F27" s="20"/>
      <c r="G27" s="20"/>
      <c r="H27" s="20"/>
      <c r="I27" s="21">
        <v>1000</v>
      </c>
      <c r="J27" s="21"/>
      <c r="K27" s="21"/>
      <c r="L27" s="11">
        <v>10</v>
      </c>
      <c r="M27" s="11">
        <v>100</v>
      </c>
      <c r="N27" s="11">
        <v>33.956000000000003</v>
      </c>
      <c r="O27" s="12">
        <v>0.33</v>
      </c>
      <c r="P27" s="6">
        <f t="shared" si="2"/>
        <v>0.33956000000000003</v>
      </c>
      <c r="Q27" s="15">
        <f t="shared" si="3"/>
        <v>0.22750520000000002</v>
      </c>
      <c r="R27" s="11">
        <v>10</v>
      </c>
      <c r="S27" s="11">
        <v>100</v>
      </c>
      <c r="T27" s="11">
        <v>30.58</v>
      </c>
      <c r="U27" s="7">
        <v>0.32</v>
      </c>
      <c r="V27" s="11">
        <f t="shared" si="4"/>
        <v>0.30579999999999996</v>
      </c>
      <c r="W27" s="15">
        <f t="shared" si="5"/>
        <v>0.20794399999999996</v>
      </c>
      <c r="X27" s="11">
        <v>10</v>
      </c>
      <c r="Y27" s="11">
        <v>100</v>
      </c>
      <c r="Z27" s="11">
        <v>30.58</v>
      </c>
      <c r="AA27" s="7">
        <v>0.32</v>
      </c>
      <c r="AB27" s="11">
        <f t="shared" si="6"/>
        <v>0.30579999999999996</v>
      </c>
      <c r="AC27" s="15">
        <f t="shared" si="7"/>
        <v>0.20794399999999996</v>
      </c>
      <c r="AD27" s="11">
        <v>10</v>
      </c>
      <c r="AE27" s="11">
        <v>100</v>
      </c>
      <c r="AF27" s="11">
        <v>30.58</v>
      </c>
      <c r="AG27" s="7">
        <v>0.32</v>
      </c>
      <c r="AH27" s="11">
        <f t="shared" si="8"/>
        <v>0.30579999999999996</v>
      </c>
      <c r="AI27" s="15">
        <f t="shared" si="9"/>
        <v>0.20794399999999996</v>
      </c>
      <c r="AJ27" s="11">
        <v>10</v>
      </c>
      <c r="AK27" s="11">
        <v>100</v>
      </c>
      <c r="AL27" s="11">
        <v>30.58</v>
      </c>
      <c r="AM27" s="7">
        <v>0.32</v>
      </c>
      <c r="AN27" s="11">
        <f t="shared" si="10"/>
        <v>0.30579999999999996</v>
      </c>
      <c r="AO27" s="15">
        <f t="shared" si="11"/>
        <v>0.20794399999999996</v>
      </c>
      <c r="AP27" s="11">
        <v>10</v>
      </c>
      <c r="AQ27" s="11">
        <v>100</v>
      </c>
      <c r="AR27" s="11">
        <v>30.58</v>
      </c>
      <c r="AS27" s="7">
        <v>0.32</v>
      </c>
      <c r="AT27" s="11">
        <f t="shared" si="12"/>
        <v>0.30579999999999996</v>
      </c>
      <c r="AU27" s="15">
        <f t="shared" si="13"/>
        <v>0.20794399999999996</v>
      </c>
      <c r="AV27" s="11">
        <v>10</v>
      </c>
      <c r="AW27" s="11">
        <v>100</v>
      </c>
      <c r="AX27" s="11">
        <v>30.58</v>
      </c>
      <c r="AY27" s="7">
        <v>0.32</v>
      </c>
      <c r="AZ27" s="11">
        <f t="shared" si="14"/>
        <v>0.30579999999999996</v>
      </c>
      <c r="BA27" s="15">
        <f t="shared" si="15"/>
        <v>0.20794399999999996</v>
      </c>
      <c r="BB27" s="11">
        <v>10</v>
      </c>
      <c r="BC27" s="11">
        <v>100</v>
      </c>
      <c r="BD27" s="11">
        <v>30.58</v>
      </c>
      <c r="BE27" s="7">
        <v>0.32</v>
      </c>
      <c r="BF27" s="11">
        <f t="shared" si="16"/>
        <v>0.30579999999999996</v>
      </c>
      <c r="BG27" s="15">
        <f t="shared" si="17"/>
        <v>0.20794399999999996</v>
      </c>
      <c r="BH27" s="11">
        <v>10</v>
      </c>
      <c r="BI27" s="11">
        <v>100</v>
      </c>
      <c r="BJ27" s="11">
        <v>30.58</v>
      </c>
      <c r="BK27" s="7">
        <v>0.32</v>
      </c>
      <c r="BL27" s="11">
        <f t="shared" si="18"/>
        <v>0.30579999999999996</v>
      </c>
      <c r="BM27" s="15">
        <f t="shared" si="19"/>
        <v>0.20794399999999996</v>
      </c>
      <c r="BN27" s="11">
        <v>10</v>
      </c>
      <c r="BO27" s="11">
        <v>100</v>
      </c>
      <c r="BP27" s="11">
        <v>30.58</v>
      </c>
      <c r="BQ27" s="7">
        <v>0.32</v>
      </c>
      <c r="BR27" s="11">
        <f t="shared" si="20"/>
        <v>0.30579999999999996</v>
      </c>
      <c r="BS27" s="15">
        <f t="shared" si="21"/>
        <v>0.20794399999999996</v>
      </c>
      <c r="BT27" s="8">
        <f t="shared" si="0"/>
        <v>-1.9561200000000056E-2</v>
      </c>
      <c r="BU27" s="9">
        <f t="shared" si="1"/>
        <v>0.20794399999999996</v>
      </c>
      <c r="BV27" s="1" t="str">
        <f t="array" ref="BV27">INDEX($L$1:$BS$1,MATCH(MIN(IF(($L27:$BS27=0)+($L$2:$BS$2&lt;&gt;"PUNHT"),"",$L27:$BS27)),$L27:$BS27,0)-5)</f>
        <v>SMQ</v>
      </c>
      <c r="BW27" t="str">
        <f t="array" ref="BW27">INDEX($L$1:$BS$1,MATCH(MIN(IF(($L27:$BS27=0)+($L$2:$BS$2&lt;&gt;"PUNHT"),"",$L27:$BS27)),IF((L27:BS27=0)+($L$2:$BS$2&lt;&gt;"PUNHT"),"",$L27:$BS27),0)-5)</f>
        <v>SMQ</v>
      </c>
    </row>
    <row r="28" spans="1:75" ht="0.75" customHeight="1" x14ac:dyDescent="0.2">
      <c r="A28" s="6"/>
      <c r="B28" s="6"/>
      <c r="C28" s="6"/>
      <c r="D28" s="6"/>
      <c r="E28" s="10"/>
      <c r="F28" s="10"/>
      <c r="G28" s="10"/>
      <c r="H28" s="10"/>
      <c r="I28" s="6"/>
      <c r="J28" s="6"/>
      <c r="K28" s="6"/>
      <c r="L28" s="11"/>
      <c r="M28" s="11"/>
      <c r="N28" s="11"/>
      <c r="O28" s="12">
        <v>0.33</v>
      </c>
      <c r="P28" s="6" t="str">
        <f t="shared" si="2"/>
        <v>0</v>
      </c>
      <c r="Q28" s="15">
        <f t="shared" si="3"/>
        <v>0</v>
      </c>
      <c r="R28" s="11"/>
      <c r="S28" s="11"/>
      <c r="T28" s="11"/>
      <c r="U28" s="7">
        <v>0.32</v>
      </c>
      <c r="V28" s="11" t="e">
        <f t="shared" si="4"/>
        <v>#DIV/0!</v>
      </c>
      <c r="W28" s="15" t="e">
        <f t="shared" si="5"/>
        <v>#DIV/0!</v>
      </c>
      <c r="X28" s="11"/>
      <c r="Y28" s="11"/>
      <c r="Z28" s="11"/>
      <c r="AA28" s="7">
        <v>0.32</v>
      </c>
      <c r="AB28" s="11" t="e">
        <f t="shared" si="6"/>
        <v>#DIV/0!</v>
      </c>
      <c r="AC28" s="15" t="e">
        <f t="shared" si="7"/>
        <v>#DIV/0!</v>
      </c>
      <c r="AD28" s="11"/>
      <c r="AE28" s="11"/>
      <c r="AF28" s="11"/>
      <c r="AG28" s="7">
        <v>0.32</v>
      </c>
      <c r="AH28" s="11" t="e">
        <f t="shared" si="8"/>
        <v>#DIV/0!</v>
      </c>
      <c r="AI28" s="15" t="e">
        <f t="shared" si="9"/>
        <v>#DIV/0!</v>
      </c>
      <c r="AJ28" s="11"/>
      <c r="AK28" s="11"/>
      <c r="AL28" s="11"/>
      <c r="AM28" s="7">
        <v>0.32</v>
      </c>
      <c r="AN28" s="11" t="e">
        <f t="shared" si="10"/>
        <v>#DIV/0!</v>
      </c>
      <c r="AO28" s="15" t="e">
        <f t="shared" si="11"/>
        <v>#DIV/0!</v>
      </c>
      <c r="AP28" s="11"/>
      <c r="AQ28" s="11"/>
      <c r="AR28" s="11"/>
      <c r="AS28" s="7">
        <v>0.32</v>
      </c>
      <c r="AT28" s="11" t="e">
        <f t="shared" si="12"/>
        <v>#DIV/0!</v>
      </c>
      <c r="AU28" s="15" t="e">
        <f t="shared" si="13"/>
        <v>#DIV/0!</v>
      </c>
      <c r="AV28" s="11"/>
      <c r="AW28" s="11"/>
      <c r="AX28" s="11"/>
      <c r="AY28" s="7">
        <v>0.32</v>
      </c>
      <c r="AZ28" s="11" t="e">
        <f t="shared" si="14"/>
        <v>#DIV/0!</v>
      </c>
      <c r="BA28" s="15" t="e">
        <f t="shared" si="15"/>
        <v>#DIV/0!</v>
      </c>
      <c r="BB28" s="11"/>
      <c r="BC28" s="11"/>
      <c r="BD28" s="11"/>
      <c r="BE28" s="7">
        <v>0.32</v>
      </c>
      <c r="BF28" s="11" t="e">
        <f t="shared" si="16"/>
        <v>#DIV/0!</v>
      </c>
      <c r="BG28" s="15" t="e">
        <f t="shared" si="17"/>
        <v>#DIV/0!</v>
      </c>
      <c r="BH28" s="11"/>
      <c r="BI28" s="11"/>
      <c r="BJ28" s="11"/>
      <c r="BK28" s="7">
        <v>0.32</v>
      </c>
      <c r="BL28" s="11" t="e">
        <f t="shared" si="18"/>
        <v>#DIV/0!</v>
      </c>
      <c r="BM28" s="15" t="e">
        <f t="shared" si="19"/>
        <v>#DIV/0!</v>
      </c>
      <c r="BN28" s="11"/>
      <c r="BO28" s="11"/>
      <c r="BP28" s="11"/>
      <c r="BQ28" s="7">
        <v>0.32</v>
      </c>
      <c r="BR28" s="11" t="e">
        <f t="shared" si="20"/>
        <v>#DIV/0!</v>
      </c>
      <c r="BS28" s="15" t="e">
        <f t="shared" si="21"/>
        <v>#DIV/0!</v>
      </c>
      <c r="BT28" s="8" t="e">
        <f t="shared" si="0"/>
        <v>#DIV/0!</v>
      </c>
      <c r="BU28" s="9" t="e">
        <f t="shared" si="1"/>
        <v>#DIV/0!</v>
      </c>
      <c r="BV28" s="1" t="e">
        <f t="array" ref="BV28">INDEX($L$1:$BS$1,MATCH(MIN(IF(($L28:$BS28=0)+($L$2:$BS$2&lt;&gt;"PUNHT"),"",$L28:$BS28)),$L28:$BS28,0)-5)</f>
        <v>#DIV/0!</v>
      </c>
      <c r="BW28" t="e">
        <f t="array" ref="BW28">INDEX($L$1:$BS$1,MATCH(MIN(IF(($L28:$BS28=0)+($L$2:$BS$2&lt;&gt;"PUNHT"),"",$L28:$BS28)),IF((L28:BS28=0)+($L$2:$BS$2&lt;&gt;"PUNHT"),"",$L28:$BS28),0)-5)</f>
        <v>#DIV/0!</v>
      </c>
    </row>
    <row r="29" spans="1:75" ht="15.75" customHeight="1" x14ac:dyDescent="0.2">
      <c r="A29" s="19" t="s">
        <v>39</v>
      </c>
      <c r="B29" s="19"/>
      <c r="C29" s="19"/>
      <c r="D29" s="19"/>
      <c r="E29" s="20" t="s">
        <v>40</v>
      </c>
      <c r="F29" s="20"/>
      <c r="G29" s="20"/>
      <c r="H29" s="20"/>
      <c r="I29" s="21">
        <v>500</v>
      </c>
      <c r="J29" s="21"/>
      <c r="K29" s="21"/>
      <c r="L29" s="11"/>
      <c r="M29" s="11"/>
      <c r="N29" s="11"/>
      <c r="O29" s="12">
        <v>0.33</v>
      </c>
      <c r="P29" s="6" t="str">
        <f t="shared" si="2"/>
        <v>0</v>
      </c>
      <c r="Q29" s="15">
        <f t="shared" si="3"/>
        <v>0</v>
      </c>
      <c r="R29" s="11">
        <v>5</v>
      </c>
      <c r="S29" s="11">
        <v>100</v>
      </c>
      <c r="T29" s="11">
        <v>110</v>
      </c>
      <c r="U29" s="7">
        <v>0.32</v>
      </c>
      <c r="V29" s="11">
        <f t="shared" si="4"/>
        <v>1.1000000000000001</v>
      </c>
      <c r="W29" s="15">
        <f t="shared" si="5"/>
        <v>0.748</v>
      </c>
      <c r="X29" s="11">
        <v>5</v>
      </c>
      <c r="Y29" s="11">
        <v>100</v>
      </c>
      <c r="Z29" s="11">
        <v>110</v>
      </c>
      <c r="AA29" s="7">
        <v>0.32</v>
      </c>
      <c r="AB29" s="11">
        <f t="shared" si="6"/>
        <v>1.1000000000000001</v>
      </c>
      <c r="AC29" s="15">
        <f t="shared" si="7"/>
        <v>0.748</v>
      </c>
      <c r="AD29" s="11">
        <v>5</v>
      </c>
      <c r="AE29" s="11">
        <v>100</v>
      </c>
      <c r="AF29" s="11">
        <v>110</v>
      </c>
      <c r="AG29" s="7">
        <v>0.32</v>
      </c>
      <c r="AH29" s="11">
        <f t="shared" si="8"/>
        <v>1.1000000000000001</v>
      </c>
      <c r="AI29" s="15">
        <f t="shared" si="9"/>
        <v>0.748</v>
      </c>
      <c r="AJ29" s="11">
        <v>5</v>
      </c>
      <c r="AK29" s="11">
        <v>100</v>
      </c>
      <c r="AL29" s="11">
        <v>110</v>
      </c>
      <c r="AM29" s="7">
        <v>0.32</v>
      </c>
      <c r="AN29" s="11">
        <f t="shared" si="10"/>
        <v>1.1000000000000001</v>
      </c>
      <c r="AO29" s="15">
        <f t="shared" si="11"/>
        <v>0.748</v>
      </c>
      <c r="AP29" s="11">
        <v>5</v>
      </c>
      <c r="AQ29" s="11">
        <v>100</v>
      </c>
      <c r="AR29" s="11">
        <v>110</v>
      </c>
      <c r="AS29" s="7">
        <v>0.32</v>
      </c>
      <c r="AT29" s="11">
        <f t="shared" si="12"/>
        <v>1.1000000000000001</v>
      </c>
      <c r="AU29" s="15">
        <f t="shared" si="13"/>
        <v>0.748</v>
      </c>
      <c r="AV29" s="11">
        <v>5</v>
      </c>
      <c r="AW29" s="11">
        <v>100</v>
      </c>
      <c r="AX29" s="11">
        <v>110</v>
      </c>
      <c r="AY29" s="7">
        <v>0.32</v>
      </c>
      <c r="AZ29" s="11">
        <f t="shared" si="14"/>
        <v>1.1000000000000001</v>
      </c>
      <c r="BA29" s="15">
        <f t="shared" si="15"/>
        <v>0.748</v>
      </c>
      <c r="BB29" s="11">
        <v>5</v>
      </c>
      <c r="BC29" s="11">
        <v>100</v>
      </c>
      <c r="BD29" s="11">
        <v>110</v>
      </c>
      <c r="BE29" s="7">
        <v>0.32</v>
      </c>
      <c r="BF29" s="11">
        <f t="shared" si="16"/>
        <v>1.1000000000000001</v>
      </c>
      <c r="BG29" s="15">
        <f t="shared" si="17"/>
        <v>0.748</v>
      </c>
      <c r="BH29" s="11">
        <v>5</v>
      </c>
      <c r="BI29" s="11">
        <v>100</v>
      </c>
      <c r="BJ29" s="11">
        <v>110</v>
      </c>
      <c r="BK29" s="7">
        <v>0.32</v>
      </c>
      <c r="BL29" s="11">
        <f t="shared" si="18"/>
        <v>1.1000000000000001</v>
      </c>
      <c r="BM29" s="15">
        <f t="shared" si="19"/>
        <v>0.748</v>
      </c>
      <c r="BN29" s="11">
        <v>5</v>
      </c>
      <c r="BO29" s="11">
        <v>100</v>
      </c>
      <c r="BP29" s="11">
        <v>110</v>
      </c>
      <c r="BQ29" s="7">
        <v>0.32</v>
      </c>
      <c r="BR29" s="11">
        <f t="shared" si="20"/>
        <v>1.1000000000000001</v>
      </c>
      <c r="BS29" s="15">
        <f t="shared" si="21"/>
        <v>0.748</v>
      </c>
      <c r="BT29" s="8">
        <f t="shared" si="0"/>
        <v>0.748</v>
      </c>
      <c r="BU29" s="9">
        <f t="shared" si="1"/>
        <v>0.748</v>
      </c>
      <c r="BV29" s="1" t="str">
        <f t="array" ref="BV29">INDEX($L$1:$BS$1,MATCH(MIN(IF(($L29:$BS29=0)+($L$2:$BS$2&lt;&gt;"PUNHT"),"",$L29:$BS29)),$L29:$BS29,0)-5)</f>
        <v>SMQ</v>
      </c>
      <c r="BW29" t="str">
        <f t="array" ref="BW29">INDEX($L$1:$BS$1,MATCH(MIN(IF(($L29:$BS29=0)+($L$2:$BS$2&lt;&gt;"PUNHT"),"",$L29:$BS29)),IF((L29:BS29=0)+($L$2:$BS$2&lt;&gt;"PUNHT"),"",$L29:$BS29),0)-5)</f>
        <v>SMQ</v>
      </c>
    </row>
    <row r="30" spans="1:75" ht="0.75" customHeight="1" x14ac:dyDescent="0.2">
      <c r="A30" s="6"/>
      <c r="B30" s="6"/>
      <c r="C30" s="6"/>
      <c r="D30" s="6"/>
      <c r="E30" s="10"/>
      <c r="F30" s="10"/>
      <c r="G30" s="10"/>
      <c r="H30" s="10"/>
      <c r="I30" s="6"/>
      <c r="J30" s="6"/>
      <c r="K30" s="6"/>
      <c r="L30" s="11"/>
      <c r="M30" s="11"/>
      <c r="N30" s="11"/>
      <c r="O30" s="12">
        <v>0.33</v>
      </c>
      <c r="P30" s="6" t="str">
        <f t="shared" si="2"/>
        <v>0</v>
      </c>
      <c r="Q30" s="15">
        <f t="shared" si="3"/>
        <v>0</v>
      </c>
      <c r="R30" s="11"/>
      <c r="S30" s="11"/>
      <c r="T30" s="11"/>
      <c r="U30" s="7">
        <v>0.32</v>
      </c>
      <c r="V30" s="11" t="e">
        <f t="shared" si="4"/>
        <v>#DIV/0!</v>
      </c>
      <c r="W30" s="15" t="e">
        <f t="shared" si="5"/>
        <v>#DIV/0!</v>
      </c>
      <c r="X30" s="11"/>
      <c r="Y30" s="11"/>
      <c r="Z30" s="11"/>
      <c r="AA30" s="7">
        <v>0.32</v>
      </c>
      <c r="AB30" s="11" t="e">
        <f t="shared" si="6"/>
        <v>#DIV/0!</v>
      </c>
      <c r="AC30" s="15" t="e">
        <f t="shared" si="7"/>
        <v>#DIV/0!</v>
      </c>
      <c r="AD30" s="11"/>
      <c r="AE30" s="11"/>
      <c r="AF30" s="11"/>
      <c r="AG30" s="7">
        <v>0.32</v>
      </c>
      <c r="AH30" s="11" t="e">
        <f t="shared" si="8"/>
        <v>#DIV/0!</v>
      </c>
      <c r="AI30" s="15" t="e">
        <f t="shared" si="9"/>
        <v>#DIV/0!</v>
      </c>
      <c r="AJ30" s="11"/>
      <c r="AK30" s="11"/>
      <c r="AL30" s="11"/>
      <c r="AM30" s="7">
        <v>0.32</v>
      </c>
      <c r="AN30" s="11" t="e">
        <f t="shared" si="10"/>
        <v>#DIV/0!</v>
      </c>
      <c r="AO30" s="15" t="e">
        <f t="shared" si="11"/>
        <v>#DIV/0!</v>
      </c>
      <c r="AP30" s="11"/>
      <c r="AQ30" s="11"/>
      <c r="AR30" s="11"/>
      <c r="AS30" s="7">
        <v>0.32</v>
      </c>
      <c r="AT30" s="11" t="e">
        <f t="shared" si="12"/>
        <v>#DIV/0!</v>
      </c>
      <c r="AU30" s="15" t="e">
        <f t="shared" si="13"/>
        <v>#DIV/0!</v>
      </c>
      <c r="AV30" s="11"/>
      <c r="AW30" s="11"/>
      <c r="AX30" s="11"/>
      <c r="AY30" s="7">
        <v>0.32</v>
      </c>
      <c r="AZ30" s="11" t="e">
        <f t="shared" si="14"/>
        <v>#DIV/0!</v>
      </c>
      <c r="BA30" s="15" t="e">
        <f t="shared" si="15"/>
        <v>#DIV/0!</v>
      </c>
      <c r="BB30" s="11"/>
      <c r="BC30" s="11"/>
      <c r="BD30" s="11"/>
      <c r="BE30" s="7">
        <v>0.32</v>
      </c>
      <c r="BF30" s="11" t="e">
        <f t="shared" si="16"/>
        <v>#DIV/0!</v>
      </c>
      <c r="BG30" s="15" t="e">
        <f t="shared" si="17"/>
        <v>#DIV/0!</v>
      </c>
      <c r="BH30" s="11"/>
      <c r="BI30" s="11"/>
      <c r="BJ30" s="11"/>
      <c r="BK30" s="7">
        <v>0.32</v>
      </c>
      <c r="BL30" s="11" t="e">
        <f t="shared" si="18"/>
        <v>#DIV/0!</v>
      </c>
      <c r="BM30" s="15" t="e">
        <f t="shared" si="19"/>
        <v>#DIV/0!</v>
      </c>
      <c r="BN30" s="11"/>
      <c r="BO30" s="11"/>
      <c r="BP30" s="11"/>
      <c r="BQ30" s="7">
        <v>0.32</v>
      </c>
      <c r="BR30" s="11" t="e">
        <f t="shared" si="20"/>
        <v>#DIV/0!</v>
      </c>
      <c r="BS30" s="15" t="e">
        <f t="shared" si="21"/>
        <v>#DIV/0!</v>
      </c>
      <c r="BT30" s="8" t="e">
        <f t="shared" si="0"/>
        <v>#DIV/0!</v>
      </c>
      <c r="BU30" s="9" t="e">
        <f t="shared" si="1"/>
        <v>#DIV/0!</v>
      </c>
      <c r="BV30" s="1" t="e">
        <f t="array" ref="BV30">INDEX($L$1:$BS$1,MATCH(MIN(IF(($L30:$BS30=0)+($L$2:$BS$2&lt;&gt;"PUNHT"),"",$L30:$BS30)),$L30:$BS30,0)-5)</f>
        <v>#DIV/0!</v>
      </c>
      <c r="BW30" t="e">
        <f t="array" ref="BW30">INDEX($L$1:$BS$1,MATCH(MIN(IF(($L30:$BS30=0)+($L$2:$BS$2&lt;&gt;"PUNHT"),"",$L30:$BS30)),IF((L30:BS30=0)+($L$2:$BS$2&lt;&gt;"PUNHT"),"",$L30:$BS30),0)-5)</f>
        <v>#DIV/0!</v>
      </c>
    </row>
    <row r="31" spans="1:75" ht="15.75" customHeight="1" x14ac:dyDescent="0.2">
      <c r="A31" s="19" t="s">
        <v>41</v>
      </c>
      <c r="B31" s="19"/>
      <c r="C31" s="19"/>
      <c r="D31" s="19"/>
      <c r="E31" s="20" t="s">
        <v>42</v>
      </c>
      <c r="F31" s="20"/>
      <c r="G31" s="20"/>
      <c r="H31" s="20"/>
      <c r="I31" s="21">
        <v>1500</v>
      </c>
      <c r="J31" s="21"/>
      <c r="K31" s="21"/>
      <c r="L31" s="11"/>
      <c r="M31" s="11"/>
      <c r="N31" s="11"/>
      <c r="O31" s="12">
        <v>0.33</v>
      </c>
      <c r="P31" s="6" t="str">
        <f t="shared" si="2"/>
        <v>0</v>
      </c>
      <c r="Q31" s="15">
        <f t="shared" si="3"/>
        <v>0</v>
      </c>
      <c r="R31" s="11">
        <v>15</v>
      </c>
      <c r="S31" s="11">
        <v>100</v>
      </c>
      <c r="T31" s="11">
        <v>300.3</v>
      </c>
      <c r="U31" s="7">
        <v>0.32</v>
      </c>
      <c r="V31" s="11">
        <f t="shared" si="4"/>
        <v>3.0030000000000001</v>
      </c>
      <c r="W31" s="15">
        <f t="shared" si="5"/>
        <v>2.0420400000000001</v>
      </c>
      <c r="X31" s="11">
        <v>15</v>
      </c>
      <c r="Y31" s="11">
        <v>100</v>
      </c>
      <c r="Z31" s="11">
        <v>300.3</v>
      </c>
      <c r="AA31" s="7">
        <v>0.32</v>
      </c>
      <c r="AB31" s="11">
        <f t="shared" si="6"/>
        <v>3.0030000000000001</v>
      </c>
      <c r="AC31" s="15">
        <f t="shared" si="7"/>
        <v>2.0420400000000001</v>
      </c>
      <c r="AD31" s="11">
        <v>15</v>
      </c>
      <c r="AE31" s="11">
        <v>100</v>
      </c>
      <c r="AF31" s="11">
        <v>300.3</v>
      </c>
      <c r="AG31" s="7">
        <v>0.32</v>
      </c>
      <c r="AH31" s="11">
        <f t="shared" si="8"/>
        <v>3.0030000000000001</v>
      </c>
      <c r="AI31" s="15">
        <f t="shared" si="9"/>
        <v>2.0420400000000001</v>
      </c>
      <c r="AJ31" s="11">
        <v>15</v>
      </c>
      <c r="AK31" s="11">
        <v>100</v>
      </c>
      <c r="AL31" s="11">
        <v>300.3</v>
      </c>
      <c r="AM31" s="7">
        <v>0.32</v>
      </c>
      <c r="AN31" s="11">
        <f t="shared" si="10"/>
        <v>3.0030000000000001</v>
      </c>
      <c r="AO31" s="15">
        <f t="shared" si="11"/>
        <v>2.0420400000000001</v>
      </c>
      <c r="AP31" s="11">
        <v>15</v>
      </c>
      <c r="AQ31" s="11">
        <v>100</v>
      </c>
      <c r="AR31" s="11">
        <v>300.3</v>
      </c>
      <c r="AS31" s="7">
        <v>0.32</v>
      </c>
      <c r="AT31" s="11">
        <f t="shared" si="12"/>
        <v>3.0030000000000001</v>
      </c>
      <c r="AU31" s="15">
        <f t="shared" si="13"/>
        <v>2.0420400000000001</v>
      </c>
      <c r="AV31" s="11">
        <v>15</v>
      </c>
      <c r="AW31" s="11">
        <v>100</v>
      </c>
      <c r="AX31" s="11">
        <v>300.3</v>
      </c>
      <c r="AY31" s="7">
        <v>0.32</v>
      </c>
      <c r="AZ31" s="11">
        <f t="shared" si="14"/>
        <v>3.0030000000000001</v>
      </c>
      <c r="BA31" s="15">
        <f t="shared" si="15"/>
        <v>2.0420400000000001</v>
      </c>
      <c r="BB31" s="11">
        <v>15</v>
      </c>
      <c r="BC31" s="11">
        <v>100</v>
      </c>
      <c r="BD31" s="11">
        <v>300.3</v>
      </c>
      <c r="BE31" s="7">
        <v>0.32</v>
      </c>
      <c r="BF31" s="11">
        <f t="shared" si="16"/>
        <v>3.0030000000000001</v>
      </c>
      <c r="BG31" s="15">
        <f t="shared" si="17"/>
        <v>2.0420400000000001</v>
      </c>
      <c r="BH31" s="11">
        <v>15</v>
      </c>
      <c r="BI31" s="11">
        <v>100</v>
      </c>
      <c r="BJ31" s="11">
        <v>300.3</v>
      </c>
      <c r="BK31" s="7">
        <v>0.32</v>
      </c>
      <c r="BL31" s="11">
        <f t="shared" si="18"/>
        <v>3.0030000000000001</v>
      </c>
      <c r="BM31" s="15">
        <f t="shared" si="19"/>
        <v>2.0420400000000001</v>
      </c>
      <c r="BN31" s="11">
        <v>15</v>
      </c>
      <c r="BO31" s="11">
        <v>100</v>
      </c>
      <c r="BP31" s="11">
        <v>300.3</v>
      </c>
      <c r="BQ31" s="7">
        <v>0.32</v>
      </c>
      <c r="BR31" s="11">
        <f t="shared" si="20"/>
        <v>3.0030000000000001</v>
      </c>
      <c r="BS31" s="15">
        <f t="shared" si="21"/>
        <v>2.0420400000000001</v>
      </c>
      <c r="BT31" s="8">
        <f t="shared" si="0"/>
        <v>2.0420400000000001</v>
      </c>
      <c r="BU31" s="9">
        <f t="shared" si="1"/>
        <v>2.0420400000000001</v>
      </c>
      <c r="BV31" s="1" t="str">
        <f t="array" ref="BV31">INDEX($L$1:$BS$1,MATCH(MIN(IF(($L31:$BS31=0)+($L$2:$BS$2&lt;&gt;"PUNHT"),"",$L31:$BS31)),$L31:$BS31,0)-5)</f>
        <v>SMQ</v>
      </c>
      <c r="BW31" t="str">
        <f t="array" ref="BW31">INDEX($L$1:$BS$1,MATCH(MIN(IF(($L31:$BS31=0)+($L$2:$BS$2&lt;&gt;"PUNHT"),"",$L31:$BS31)),IF((L31:BS31=0)+($L$2:$BS$2&lt;&gt;"PUNHT"),"",$L31:$BS31),0)-5)</f>
        <v>SMQ</v>
      </c>
    </row>
    <row r="32" spans="1:75" ht="0.75" customHeight="1" x14ac:dyDescent="0.2">
      <c r="A32" s="6"/>
      <c r="B32" s="6"/>
      <c r="C32" s="6"/>
      <c r="D32" s="6"/>
      <c r="E32" s="10"/>
      <c r="F32" s="10"/>
      <c r="G32" s="10"/>
      <c r="H32" s="10"/>
      <c r="I32" s="6"/>
      <c r="J32" s="6"/>
      <c r="K32" s="6"/>
      <c r="L32" s="11"/>
      <c r="M32" s="11"/>
      <c r="N32" s="11"/>
      <c r="O32" s="12">
        <v>0.33</v>
      </c>
      <c r="P32" s="6" t="str">
        <f t="shared" si="2"/>
        <v>0</v>
      </c>
      <c r="Q32" s="15">
        <f t="shared" si="3"/>
        <v>0</v>
      </c>
      <c r="R32" s="11"/>
      <c r="S32" s="11"/>
      <c r="T32" s="11"/>
      <c r="U32" s="7">
        <v>0.32</v>
      </c>
      <c r="V32" s="11" t="e">
        <f t="shared" si="4"/>
        <v>#DIV/0!</v>
      </c>
      <c r="W32" s="15" t="e">
        <f t="shared" si="5"/>
        <v>#DIV/0!</v>
      </c>
      <c r="X32" s="11"/>
      <c r="Y32" s="11"/>
      <c r="Z32" s="11"/>
      <c r="AA32" s="7">
        <v>0.32</v>
      </c>
      <c r="AB32" s="11" t="e">
        <f t="shared" si="6"/>
        <v>#DIV/0!</v>
      </c>
      <c r="AC32" s="15" t="e">
        <f t="shared" si="7"/>
        <v>#DIV/0!</v>
      </c>
      <c r="AD32" s="11"/>
      <c r="AE32" s="11"/>
      <c r="AF32" s="11"/>
      <c r="AG32" s="7">
        <v>0.32</v>
      </c>
      <c r="AH32" s="11" t="e">
        <f t="shared" si="8"/>
        <v>#DIV/0!</v>
      </c>
      <c r="AI32" s="15" t="e">
        <f t="shared" si="9"/>
        <v>#DIV/0!</v>
      </c>
      <c r="AJ32" s="11"/>
      <c r="AK32" s="11"/>
      <c r="AL32" s="11"/>
      <c r="AM32" s="7">
        <v>0.32</v>
      </c>
      <c r="AN32" s="11" t="e">
        <f t="shared" si="10"/>
        <v>#DIV/0!</v>
      </c>
      <c r="AO32" s="15" t="e">
        <f t="shared" si="11"/>
        <v>#DIV/0!</v>
      </c>
      <c r="AP32" s="11"/>
      <c r="AQ32" s="11"/>
      <c r="AR32" s="11"/>
      <c r="AS32" s="7">
        <v>0.32</v>
      </c>
      <c r="AT32" s="11" t="e">
        <f t="shared" si="12"/>
        <v>#DIV/0!</v>
      </c>
      <c r="AU32" s="15" t="e">
        <f t="shared" si="13"/>
        <v>#DIV/0!</v>
      </c>
      <c r="AV32" s="11"/>
      <c r="AW32" s="11"/>
      <c r="AX32" s="11"/>
      <c r="AY32" s="7">
        <v>0.32</v>
      </c>
      <c r="AZ32" s="11" t="e">
        <f t="shared" si="14"/>
        <v>#DIV/0!</v>
      </c>
      <c r="BA32" s="15" t="e">
        <f t="shared" si="15"/>
        <v>#DIV/0!</v>
      </c>
      <c r="BB32" s="11"/>
      <c r="BC32" s="11"/>
      <c r="BD32" s="11"/>
      <c r="BE32" s="7">
        <v>0.32</v>
      </c>
      <c r="BF32" s="11" t="e">
        <f t="shared" si="16"/>
        <v>#DIV/0!</v>
      </c>
      <c r="BG32" s="15" t="e">
        <f t="shared" si="17"/>
        <v>#DIV/0!</v>
      </c>
      <c r="BH32" s="11"/>
      <c r="BI32" s="11"/>
      <c r="BJ32" s="11"/>
      <c r="BK32" s="7">
        <v>0.32</v>
      </c>
      <c r="BL32" s="11" t="e">
        <f t="shared" si="18"/>
        <v>#DIV/0!</v>
      </c>
      <c r="BM32" s="15" t="e">
        <f t="shared" si="19"/>
        <v>#DIV/0!</v>
      </c>
      <c r="BN32" s="11"/>
      <c r="BO32" s="11"/>
      <c r="BP32" s="11"/>
      <c r="BQ32" s="7">
        <v>0.32</v>
      </c>
      <c r="BR32" s="11" t="e">
        <f t="shared" si="20"/>
        <v>#DIV/0!</v>
      </c>
      <c r="BS32" s="15" t="e">
        <f t="shared" si="21"/>
        <v>#DIV/0!</v>
      </c>
      <c r="BT32" s="8" t="e">
        <f t="shared" si="0"/>
        <v>#DIV/0!</v>
      </c>
      <c r="BU32" s="9" t="e">
        <f t="shared" si="1"/>
        <v>#DIV/0!</v>
      </c>
      <c r="BV32" s="1" t="e">
        <f t="array" ref="BV32">INDEX($L$1:$BS$1,MATCH(MIN(IF(($L32:$BS32=0)+($L$2:$BS$2&lt;&gt;"PUNHT"),"",$L32:$BS32)),$L32:$BS32,0)-5)</f>
        <v>#DIV/0!</v>
      </c>
      <c r="BW32" t="e">
        <f t="array" ref="BW32">INDEX($L$1:$BS$1,MATCH(MIN(IF(($L32:$BS32=0)+($L$2:$BS$2&lt;&gt;"PUNHT"),"",$L32:$BS32)),IF((L32:BS32=0)+($L$2:$BS$2&lt;&gt;"PUNHT"),"",$L32:$BS32),0)-5)</f>
        <v>#DIV/0!</v>
      </c>
    </row>
    <row r="33" spans="1:75" ht="15.75" customHeight="1" x14ac:dyDescent="0.2">
      <c r="A33" s="19" t="s">
        <v>43</v>
      </c>
      <c r="B33" s="19"/>
      <c r="C33" s="19"/>
      <c r="D33" s="19"/>
      <c r="E33" s="20" t="s">
        <v>44</v>
      </c>
      <c r="F33" s="20"/>
      <c r="G33" s="20"/>
      <c r="H33" s="20"/>
      <c r="I33" s="21">
        <v>500</v>
      </c>
      <c r="J33" s="21"/>
      <c r="K33" s="21"/>
      <c r="L33" s="11">
        <v>5</v>
      </c>
      <c r="M33" s="11">
        <v>100</v>
      </c>
      <c r="N33" s="11">
        <v>45.5</v>
      </c>
      <c r="O33" s="12">
        <v>0.33</v>
      </c>
      <c r="P33" s="6">
        <f t="shared" si="2"/>
        <v>0.45500000000000002</v>
      </c>
      <c r="Q33" s="15">
        <f t="shared" si="3"/>
        <v>0.30485000000000001</v>
      </c>
      <c r="R33" s="11">
        <v>5</v>
      </c>
      <c r="S33" s="11">
        <v>100</v>
      </c>
      <c r="T33" s="11">
        <v>42.79</v>
      </c>
      <c r="U33" s="7">
        <v>0.32</v>
      </c>
      <c r="V33" s="11">
        <f t="shared" si="4"/>
        <v>0.4279</v>
      </c>
      <c r="W33" s="15">
        <f t="shared" si="5"/>
        <v>0.29097200000000001</v>
      </c>
      <c r="X33" s="11">
        <v>5</v>
      </c>
      <c r="Y33" s="11">
        <v>100</v>
      </c>
      <c r="Z33" s="11">
        <v>42.79</v>
      </c>
      <c r="AA33" s="7">
        <v>0.32</v>
      </c>
      <c r="AB33" s="11">
        <f t="shared" si="6"/>
        <v>0.4279</v>
      </c>
      <c r="AC33" s="15">
        <f t="shared" si="7"/>
        <v>0.29097200000000001</v>
      </c>
      <c r="AD33" s="11">
        <v>5</v>
      </c>
      <c r="AE33" s="11">
        <v>100</v>
      </c>
      <c r="AF33" s="11">
        <v>42.79</v>
      </c>
      <c r="AG33" s="7">
        <v>0.32</v>
      </c>
      <c r="AH33" s="11">
        <f t="shared" si="8"/>
        <v>0.4279</v>
      </c>
      <c r="AI33" s="15">
        <f t="shared" si="9"/>
        <v>0.29097200000000001</v>
      </c>
      <c r="AJ33" s="11">
        <v>5</v>
      </c>
      <c r="AK33" s="11">
        <v>100</v>
      </c>
      <c r="AL33" s="11">
        <v>42.79</v>
      </c>
      <c r="AM33" s="7">
        <v>0.32</v>
      </c>
      <c r="AN33" s="11">
        <f t="shared" si="10"/>
        <v>0.4279</v>
      </c>
      <c r="AO33" s="15">
        <f t="shared" si="11"/>
        <v>0.29097200000000001</v>
      </c>
      <c r="AP33" s="11">
        <v>5</v>
      </c>
      <c r="AQ33" s="11">
        <v>100</v>
      </c>
      <c r="AR33" s="11">
        <v>42.79</v>
      </c>
      <c r="AS33" s="7">
        <v>0.32</v>
      </c>
      <c r="AT33" s="11">
        <f t="shared" si="12"/>
        <v>0.4279</v>
      </c>
      <c r="AU33" s="15">
        <f t="shared" si="13"/>
        <v>0.29097200000000001</v>
      </c>
      <c r="AV33" s="11">
        <v>5</v>
      </c>
      <c r="AW33" s="11">
        <v>100</v>
      </c>
      <c r="AX33" s="11">
        <v>42.79</v>
      </c>
      <c r="AY33" s="7">
        <v>0.32</v>
      </c>
      <c r="AZ33" s="11">
        <f t="shared" si="14"/>
        <v>0.4279</v>
      </c>
      <c r="BA33" s="15">
        <f t="shared" si="15"/>
        <v>0.29097200000000001</v>
      </c>
      <c r="BB33" s="11">
        <v>5</v>
      </c>
      <c r="BC33" s="11">
        <v>100</v>
      </c>
      <c r="BD33" s="11">
        <v>42.79</v>
      </c>
      <c r="BE33" s="7">
        <v>0.32</v>
      </c>
      <c r="BF33" s="11">
        <f t="shared" si="16"/>
        <v>0.4279</v>
      </c>
      <c r="BG33" s="15">
        <f t="shared" si="17"/>
        <v>0.29097200000000001</v>
      </c>
      <c r="BH33" s="11">
        <v>5</v>
      </c>
      <c r="BI33" s="11">
        <v>100</v>
      </c>
      <c r="BJ33" s="11">
        <v>42.79</v>
      </c>
      <c r="BK33" s="7">
        <v>0.32</v>
      </c>
      <c r="BL33" s="11">
        <f t="shared" si="18"/>
        <v>0.4279</v>
      </c>
      <c r="BM33" s="15">
        <f t="shared" si="19"/>
        <v>0.29097200000000001</v>
      </c>
      <c r="BN33" s="11">
        <v>5</v>
      </c>
      <c r="BO33" s="11">
        <v>100</v>
      </c>
      <c r="BP33" s="11">
        <v>42.79</v>
      </c>
      <c r="BQ33" s="7">
        <v>0.32</v>
      </c>
      <c r="BR33" s="11">
        <f t="shared" si="20"/>
        <v>0.4279</v>
      </c>
      <c r="BS33" s="15">
        <f t="shared" si="21"/>
        <v>0.29097200000000001</v>
      </c>
      <c r="BT33" s="8">
        <f t="shared" si="0"/>
        <v>-1.3878000000000001E-2</v>
      </c>
      <c r="BU33" s="9">
        <f t="shared" si="1"/>
        <v>0.29097200000000001</v>
      </c>
      <c r="BV33" s="1" t="str">
        <f t="array" ref="BV33">INDEX($L$1:$BS$1,MATCH(MIN(IF(($L33:$BS33=0)+($L$2:$BS$2&lt;&gt;"PUNHT"),"",$L33:$BS33)),$L33:$BS33,0)-5)</f>
        <v>SMQ</v>
      </c>
      <c r="BW33" t="str">
        <f t="array" ref="BW33">INDEX($L$1:$BS$1,MATCH(MIN(IF(($L33:$BS33=0)+($L$2:$BS$2&lt;&gt;"PUNHT"),"",$L33:$BS33)),IF((L33:BS33=0)+($L$2:$BS$2&lt;&gt;"PUNHT"),"",$L33:$BS33),0)-5)</f>
        <v>SMQ</v>
      </c>
    </row>
    <row r="34" spans="1:75" ht="0.75" customHeight="1" x14ac:dyDescent="0.2">
      <c r="A34" s="6"/>
      <c r="B34" s="6"/>
      <c r="C34" s="6"/>
      <c r="D34" s="6"/>
      <c r="E34" s="10"/>
      <c r="F34" s="10"/>
      <c r="G34" s="10"/>
      <c r="H34" s="10"/>
      <c r="I34" s="6"/>
      <c r="J34" s="6"/>
      <c r="K34" s="6"/>
      <c r="L34" s="11"/>
      <c r="M34" s="11"/>
      <c r="N34" s="11"/>
      <c r="O34" s="12">
        <v>0.33</v>
      </c>
      <c r="P34" s="6" t="str">
        <f t="shared" si="2"/>
        <v>0</v>
      </c>
      <c r="Q34" s="15">
        <f t="shared" si="3"/>
        <v>0</v>
      </c>
      <c r="R34" s="11"/>
      <c r="S34" s="11"/>
      <c r="T34" s="11"/>
      <c r="U34" s="7">
        <v>0.32</v>
      </c>
      <c r="V34" s="11" t="e">
        <f t="shared" si="4"/>
        <v>#DIV/0!</v>
      </c>
      <c r="W34" s="15" t="e">
        <f t="shared" si="5"/>
        <v>#DIV/0!</v>
      </c>
      <c r="X34" s="11"/>
      <c r="Y34" s="11"/>
      <c r="Z34" s="11"/>
      <c r="AA34" s="7">
        <v>0.32</v>
      </c>
      <c r="AB34" s="11" t="e">
        <f t="shared" si="6"/>
        <v>#DIV/0!</v>
      </c>
      <c r="AC34" s="15" t="e">
        <f t="shared" si="7"/>
        <v>#DIV/0!</v>
      </c>
      <c r="AD34" s="11"/>
      <c r="AE34" s="11"/>
      <c r="AF34" s="11"/>
      <c r="AG34" s="7">
        <v>0.32</v>
      </c>
      <c r="AH34" s="11" t="e">
        <f t="shared" si="8"/>
        <v>#DIV/0!</v>
      </c>
      <c r="AI34" s="15" t="e">
        <f t="shared" si="9"/>
        <v>#DIV/0!</v>
      </c>
      <c r="AJ34" s="11"/>
      <c r="AK34" s="11"/>
      <c r="AL34" s="11"/>
      <c r="AM34" s="7">
        <v>0.32</v>
      </c>
      <c r="AN34" s="11" t="e">
        <f t="shared" si="10"/>
        <v>#DIV/0!</v>
      </c>
      <c r="AO34" s="15" t="e">
        <f t="shared" si="11"/>
        <v>#DIV/0!</v>
      </c>
      <c r="AP34" s="11"/>
      <c r="AQ34" s="11"/>
      <c r="AR34" s="11"/>
      <c r="AS34" s="7">
        <v>0.32</v>
      </c>
      <c r="AT34" s="11" t="e">
        <f t="shared" si="12"/>
        <v>#DIV/0!</v>
      </c>
      <c r="AU34" s="15" t="e">
        <f t="shared" si="13"/>
        <v>#DIV/0!</v>
      </c>
      <c r="AV34" s="11"/>
      <c r="AW34" s="11"/>
      <c r="AX34" s="11"/>
      <c r="AY34" s="7">
        <v>0.32</v>
      </c>
      <c r="AZ34" s="11" t="e">
        <f t="shared" si="14"/>
        <v>#DIV/0!</v>
      </c>
      <c r="BA34" s="15" t="e">
        <f t="shared" si="15"/>
        <v>#DIV/0!</v>
      </c>
      <c r="BB34" s="11"/>
      <c r="BC34" s="11"/>
      <c r="BD34" s="11"/>
      <c r="BE34" s="7">
        <v>0.32</v>
      </c>
      <c r="BF34" s="11" t="e">
        <f t="shared" si="16"/>
        <v>#DIV/0!</v>
      </c>
      <c r="BG34" s="15" t="e">
        <f t="shared" si="17"/>
        <v>#DIV/0!</v>
      </c>
      <c r="BH34" s="11"/>
      <c r="BI34" s="11"/>
      <c r="BJ34" s="11"/>
      <c r="BK34" s="7">
        <v>0.32</v>
      </c>
      <c r="BL34" s="11" t="e">
        <f t="shared" si="18"/>
        <v>#DIV/0!</v>
      </c>
      <c r="BM34" s="15" t="e">
        <f t="shared" si="19"/>
        <v>#DIV/0!</v>
      </c>
      <c r="BN34" s="11"/>
      <c r="BO34" s="11"/>
      <c r="BP34" s="11"/>
      <c r="BQ34" s="7">
        <v>0.32</v>
      </c>
      <c r="BR34" s="11" t="e">
        <f t="shared" si="20"/>
        <v>#DIV/0!</v>
      </c>
      <c r="BS34" s="15" t="e">
        <f t="shared" si="21"/>
        <v>#DIV/0!</v>
      </c>
      <c r="BT34" s="8" t="e">
        <f t="shared" si="0"/>
        <v>#DIV/0!</v>
      </c>
      <c r="BU34" s="9" t="e">
        <f t="shared" si="1"/>
        <v>#DIV/0!</v>
      </c>
      <c r="BV34" s="1" t="e">
        <f t="array" ref="BV34">INDEX($L$1:$BS$1,MATCH(MIN(IF(($L34:$BS34=0)+($L$2:$BS$2&lt;&gt;"PUNHT"),"",$L34:$BS34)),$L34:$BS34,0)-5)</f>
        <v>#DIV/0!</v>
      </c>
      <c r="BW34" t="e">
        <f t="array" ref="BW34">INDEX($L$1:$BS$1,MATCH(MIN(IF(($L34:$BS34=0)+($L$2:$BS$2&lt;&gt;"PUNHT"),"",$L34:$BS34)),IF((L34:BS34=0)+($L$2:$BS$2&lt;&gt;"PUNHT"),"",$L34:$BS34),0)-5)</f>
        <v>#DIV/0!</v>
      </c>
    </row>
    <row r="35" spans="1:75" ht="15.75" customHeight="1" x14ac:dyDescent="0.2">
      <c r="A35" s="19" t="s">
        <v>45</v>
      </c>
      <c r="B35" s="19"/>
      <c r="C35" s="19"/>
      <c r="D35" s="19"/>
      <c r="E35" s="20" t="s">
        <v>46</v>
      </c>
      <c r="F35" s="20"/>
      <c r="G35" s="20"/>
      <c r="H35" s="20"/>
      <c r="I35" s="21">
        <v>10000</v>
      </c>
      <c r="J35" s="21"/>
      <c r="K35" s="21"/>
      <c r="L35" s="11">
        <v>100</v>
      </c>
      <c r="M35" s="11">
        <v>100</v>
      </c>
      <c r="N35" s="11">
        <v>8.5</v>
      </c>
      <c r="O35" s="12">
        <v>0.33</v>
      </c>
      <c r="P35" s="6">
        <f t="shared" si="2"/>
        <v>8.5000000000000006E-2</v>
      </c>
      <c r="Q35" s="15">
        <f t="shared" si="3"/>
        <v>5.6950000000000001E-2</v>
      </c>
      <c r="R35" s="11">
        <v>100</v>
      </c>
      <c r="S35" s="11">
        <v>100</v>
      </c>
      <c r="T35" s="11">
        <v>9.35</v>
      </c>
      <c r="U35" s="7">
        <v>0.32</v>
      </c>
      <c r="V35" s="11">
        <f t="shared" si="4"/>
        <v>9.35E-2</v>
      </c>
      <c r="W35" s="15">
        <f t="shared" si="5"/>
        <v>6.3579999999999998E-2</v>
      </c>
      <c r="X35" s="11">
        <v>100</v>
      </c>
      <c r="Y35" s="11">
        <v>100</v>
      </c>
      <c r="Z35" s="11">
        <v>9.35</v>
      </c>
      <c r="AA35" s="7">
        <v>0.32</v>
      </c>
      <c r="AB35" s="11">
        <f t="shared" si="6"/>
        <v>9.35E-2</v>
      </c>
      <c r="AC35" s="15">
        <f t="shared" si="7"/>
        <v>6.3579999999999998E-2</v>
      </c>
      <c r="AD35" s="11">
        <v>100</v>
      </c>
      <c r="AE35" s="11">
        <v>100</v>
      </c>
      <c r="AF35" s="11">
        <v>9.35</v>
      </c>
      <c r="AG35" s="7">
        <v>0.32</v>
      </c>
      <c r="AH35" s="11">
        <f t="shared" si="8"/>
        <v>9.35E-2</v>
      </c>
      <c r="AI35" s="15">
        <f t="shared" si="9"/>
        <v>6.3579999999999998E-2</v>
      </c>
      <c r="AJ35" s="11">
        <v>100</v>
      </c>
      <c r="AK35" s="11">
        <v>100</v>
      </c>
      <c r="AL35" s="11">
        <v>9.35</v>
      </c>
      <c r="AM35" s="7">
        <v>0.32</v>
      </c>
      <c r="AN35" s="11">
        <f t="shared" si="10"/>
        <v>9.35E-2</v>
      </c>
      <c r="AO35" s="15">
        <f t="shared" si="11"/>
        <v>6.3579999999999998E-2</v>
      </c>
      <c r="AP35" s="11">
        <v>100</v>
      </c>
      <c r="AQ35" s="11">
        <v>100</v>
      </c>
      <c r="AR35" s="11">
        <v>9.35</v>
      </c>
      <c r="AS35" s="7">
        <v>0.32</v>
      </c>
      <c r="AT35" s="11">
        <f t="shared" si="12"/>
        <v>9.35E-2</v>
      </c>
      <c r="AU35" s="15">
        <f t="shared" si="13"/>
        <v>6.3579999999999998E-2</v>
      </c>
      <c r="AV35" s="11">
        <v>100</v>
      </c>
      <c r="AW35" s="11">
        <v>100</v>
      </c>
      <c r="AX35" s="11">
        <v>9.35</v>
      </c>
      <c r="AY35" s="7">
        <v>0.32</v>
      </c>
      <c r="AZ35" s="11">
        <f t="shared" si="14"/>
        <v>9.35E-2</v>
      </c>
      <c r="BA35" s="15">
        <f t="shared" si="15"/>
        <v>6.3579999999999998E-2</v>
      </c>
      <c r="BB35" s="11">
        <v>100</v>
      </c>
      <c r="BC35" s="11">
        <v>100</v>
      </c>
      <c r="BD35" s="11">
        <v>9.35</v>
      </c>
      <c r="BE35" s="7">
        <v>0.32</v>
      </c>
      <c r="BF35" s="11">
        <f t="shared" si="16"/>
        <v>9.35E-2</v>
      </c>
      <c r="BG35" s="15">
        <f t="shared" si="17"/>
        <v>6.3579999999999998E-2</v>
      </c>
      <c r="BH35" s="11">
        <v>100</v>
      </c>
      <c r="BI35" s="11">
        <v>100</v>
      </c>
      <c r="BJ35" s="11">
        <v>9.35</v>
      </c>
      <c r="BK35" s="7">
        <v>0.32</v>
      </c>
      <c r="BL35" s="11">
        <f t="shared" si="18"/>
        <v>9.35E-2</v>
      </c>
      <c r="BM35" s="15">
        <f t="shared" si="19"/>
        <v>6.3579999999999998E-2</v>
      </c>
      <c r="BN35" s="11">
        <v>100</v>
      </c>
      <c r="BO35" s="11">
        <v>100</v>
      </c>
      <c r="BP35" s="11">
        <v>9.35</v>
      </c>
      <c r="BQ35" s="7">
        <v>0.32</v>
      </c>
      <c r="BR35" s="11">
        <f t="shared" si="20"/>
        <v>9.35E-2</v>
      </c>
      <c r="BS35" s="15">
        <f t="shared" si="21"/>
        <v>6.3579999999999998E-2</v>
      </c>
      <c r="BT35" s="8">
        <f t="shared" si="0"/>
        <v>6.629999999999997E-3</v>
      </c>
      <c r="BU35" s="9">
        <f t="shared" si="1"/>
        <v>5.6950000000000001E-2</v>
      </c>
      <c r="BV35" s="1" t="str">
        <f t="array" ref="BV35">INDEX($L$1:$BS$1,MATCH(MIN(IF(($L35:$BS35=0)+($L$2:$BS$2&lt;&gt;"PUNHT"),"",$L35:$BS35)),$L35:$BS35,0)-5)</f>
        <v>CEG</v>
      </c>
      <c r="BW35" t="str">
        <f t="array" ref="BW35">INDEX($L$1:$BS$1,MATCH(MIN(IF(($L35:$BS35=0)+($L$2:$BS$2&lt;&gt;"PUNHT"),"",$L35:$BS35)),IF((L35:BS35=0)+($L$2:$BS$2&lt;&gt;"PUNHT"),"",$L35:$BS35),0)-5)</f>
        <v>CEG</v>
      </c>
    </row>
    <row r="36" spans="1:75" ht="0.75" customHeight="1" x14ac:dyDescent="0.2">
      <c r="A36" s="6"/>
      <c r="B36" s="6"/>
      <c r="C36" s="6"/>
      <c r="D36" s="6"/>
      <c r="E36" s="10"/>
      <c r="F36" s="10"/>
      <c r="G36" s="10"/>
      <c r="H36" s="10"/>
      <c r="I36" s="6"/>
      <c r="J36" s="6"/>
      <c r="K36" s="6"/>
      <c r="L36" s="11"/>
      <c r="M36" s="11"/>
      <c r="N36" s="11"/>
      <c r="O36" s="12">
        <v>0.33</v>
      </c>
      <c r="P36" s="6" t="str">
        <f t="shared" si="2"/>
        <v>0</v>
      </c>
      <c r="Q36" s="15">
        <f t="shared" si="3"/>
        <v>0</v>
      </c>
      <c r="R36" s="11"/>
      <c r="S36" s="11"/>
      <c r="T36" s="11"/>
      <c r="U36" s="7">
        <v>0.32</v>
      </c>
      <c r="V36" s="11" t="e">
        <f t="shared" si="4"/>
        <v>#DIV/0!</v>
      </c>
      <c r="W36" s="15" t="e">
        <f t="shared" si="5"/>
        <v>#DIV/0!</v>
      </c>
      <c r="X36" s="11"/>
      <c r="Y36" s="11"/>
      <c r="Z36" s="11"/>
      <c r="AA36" s="7">
        <v>0.32</v>
      </c>
      <c r="AB36" s="11" t="e">
        <f t="shared" si="6"/>
        <v>#DIV/0!</v>
      </c>
      <c r="AC36" s="15" t="e">
        <f t="shared" si="7"/>
        <v>#DIV/0!</v>
      </c>
      <c r="AD36" s="11"/>
      <c r="AE36" s="11"/>
      <c r="AF36" s="11"/>
      <c r="AG36" s="7">
        <v>0.32</v>
      </c>
      <c r="AH36" s="11" t="e">
        <f t="shared" si="8"/>
        <v>#DIV/0!</v>
      </c>
      <c r="AI36" s="15" t="e">
        <f t="shared" si="9"/>
        <v>#DIV/0!</v>
      </c>
      <c r="AJ36" s="11"/>
      <c r="AK36" s="11"/>
      <c r="AL36" s="11"/>
      <c r="AM36" s="7">
        <v>0.32</v>
      </c>
      <c r="AN36" s="11" t="e">
        <f t="shared" si="10"/>
        <v>#DIV/0!</v>
      </c>
      <c r="AO36" s="15" t="e">
        <f t="shared" si="11"/>
        <v>#DIV/0!</v>
      </c>
      <c r="AP36" s="11"/>
      <c r="AQ36" s="11"/>
      <c r="AR36" s="11"/>
      <c r="AS36" s="7">
        <v>0.32</v>
      </c>
      <c r="AT36" s="11" t="e">
        <f t="shared" si="12"/>
        <v>#DIV/0!</v>
      </c>
      <c r="AU36" s="15" t="e">
        <f t="shared" si="13"/>
        <v>#DIV/0!</v>
      </c>
      <c r="AV36" s="11"/>
      <c r="AW36" s="11"/>
      <c r="AX36" s="11"/>
      <c r="AY36" s="7">
        <v>0.32</v>
      </c>
      <c r="AZ36" s="11" t="e">
        <f t="shared" si="14"/>
        <v>#DIV/0!</v>
      </c>
      <c r="BA36" s="15" t="e">
        <f t="shared" si="15"/>
        <v>#DIV/0!</v>
      </c>
      <c r="BB36" s="11"/>
      <c r="BC36" s="11"/>
      <c r="BD36" s="11"/>
      <c r="BE36" s="7">
        <v>0.32</v>
      </c>
      <c r="BF36" s="11" t="e">
        <f t="shared" si="16"/>
        <v>#DIV/0!</v>
      </c>
      <c r="BG36" s="15" t="e">
        <f t="shared" si="17"/>
        <v>#DIV/0!</v>
      </c>
      <c r="BH36" s="11"/>
      <c r="BI36" s="11"/>
      <c r="BJ36" s="11"/>
      <c r="BK36" s="7">
        <v>0.32</v>
      </c>
      <c r="BL36" s="11" t="e">
        <f t="shared" si="18"/>
        <v>#DIV/0!</v>
      </c>
      <c r="BM36" s="15" t="e">
        <f t="shared" si="19"/>
        <v>#DIV/0!</v>
      </c>
      <c r="BN36" s="11"/>
      <c r="BO36" s="11"/>
      <c r="BP36" s="11"/>
      <c r="BQ36" s="7">
        <v>0.32</v>
      </c>
      <c r="BR36" s="11" t="e">
        <f t="shared" si="20"/>
        <v>#DIV/0!</v>
      </c>
      <c r="BS36" s="15" t="e">
        <f t="shared" si="21"/>
        <v>#DIV/0!</v>
      </c>
      <c r="BT36" s="8" t="e">
        <f t="shared" si="0"/>
        <v>#DIV/0!</v>
      </c>
      <c r="BU36" s="9" t="e">
        <f t="shared" si="1"/>
        <v>#DIV/0!</v>
      </c>
      <c r="BV36" s="1" t="e">
        <f t="array" ref="BV36">INDEX($L$1:$BS$1,MATCH(MIN(IF(($L36:$BS36=0)+($L$2:$BS$2&lt;&gt;"PUNHT"),"",$L36:$BS36)),$L36:$BS36,0)-5)</f>
        <v>#DIV/0!</v>
      </c>
      <c r="BW36" t="e">
        <f t="array" ref="BW36">INDEX($L$1:$BS$1,MATCH(MIN(IF(($L36:$BS36=0)+($L$2:$BS$2&lt;&gt;"PUNHT"),"",$L36:$BS36)),IF((L36:BS36=0)+($L$2:$BS$2&lt;&gt;"PUNHT"),"",$L36:$BS36),0)-5)</f>
        <v>#DIV/0!</v>
      </c>
    </row>
    <row r="37" spans="1:75" ht="15.75" customHeight="1" x14ac:dyDescent="0.2">
      <c r="A37" s="19" t="s">
        <v>47</v>
      </c>
      <c r="B37" s="19"/>
      <c r="C37" s="19"/>
      <c r="D37" s="19"/>
      <c r="E37" s="22" t="s">
        <v>48</v>
      </c>
      <c r="F37" s="22"/>
      <c r="G37" s="22"/>
      <c r="H37" s="22"/>
      <c r="I37" s="21">
        <v>1000</v>
      </c>
      <c r="J37" s="21"/>
      <c r="K37" s="21"/>
      <c r="L37" s="11"/>
      <c r="M37" s="11"/>
      <c r="N37" s="11"/>
      <c r="O37" s="12">
        <v>0.33</v>
      </c>
      <c r="P37" s="6" t="str">
        <f t="shared" si="2"/>
        <v>0</v>
      </c>
      <c r="Q37" s="15">
        <f t="shared" si="3"/>
        <v>0</v>
      </c>
      <c r="R37" s="11">
        <v>10</v>
      </c>
      <c r="S37" s="11">
        <v>100</v>
      </c>
      <c r="T37" s="11">
        <v>83.35</v>
      </c>
      <c r="U37" s="7">
        <v>0.32</v>
      </c>
      <c r="V37" s="11">
        <f t="shared" si="4"/>
        <v>0.83349999999999991</v>
      </c>
      <c r="W37" s="15">
        <f t="shared" si="5"/>
        <v>0.56677999999999995</v>
      </c>
      <c r="X37" s="11">
        <v>10</v>
      </c>
      <c r="Y37" s="11">
        <v>100</v>
      </c>
      <c r="Z37" s="11">
        <v>83.35</v>
      </c>
      <c r="AA37" s="7">
        <v>0.32</v>
      </c>
      <c r="AB37" s="11">
        <f t="shared" si="6"/>
        <v>0.83349999999999991</v>
      </c>
      <c r="AC37" s="15">
        <f t="shared" si="7"/>
        <v>0.56677999999999995</v>
      </c>
      <c r="AD37" s="11">
        <v>10</v>
      </c>
      <c r="AE37" s="11">
        <v>100</v>
      </c>
      <c r="AF37" s="11">
        <v>83.35</v>
      </c>
      <c r="AG37" s="7">
        <v>0.32</v>
      </c>
      <c r="AH37" s="11">
        <f t="shared" si="8"/>
        <v>0.83349999999999991</v>
      </c>
      <c r="AI37" s="15">
        <f t="shared" si="9"/>
        <v>0.56677999999999995</v>
      </c>
      <c r="AJ37" s="11">
        <v>10</v>
      </c>
      <c r="AK37" s="11">
        <v>100</v>
      </c>
      <c r="AL37" s="11">
        <v>83.35</v>
      </c>
      <c r="AM37" s="7">
        <v>0.32</v>
      </c>
      <c r="AN37" s="11">
        <f t="shared" si="10"/>
        <v>0.83349999999999991</v>
      </c>
      <c r="AO37" s="15">
        <f t="shared" si="11"/>
        <v>0.56677999999999995</v>
      </c>
      <c r="AP37" s="11">
        <v>10</v>
      </c>
      <c r="AQ37" s="11">
        <v>100</v>
      </c>
      <c r="AR37" s="11">
        <v>83.35</v>
      </c>
      <c r="AS37" s="7">
        <v>0.32</v>
      </c>
      <c r="AT37" s="11">
        <f t="shared" si="12"/>
        <v>0.83349999999999991</v>
      </c>
      <c r="AU37" s="15">
        <f t="shared" si="13"/>
        <v>0.56677999999999995</v>
      </c>
      <c r="AV37" s="11">
        <v>10</v>
      </c>
      <c r="AW37" s="11">
        <v>100</v>
      </c>
      <c r="AX37" s="11">
        <v>83.35</v>
      </c>
      <c r="AY37" s="7">
        <v>0.32</v>
      </c>
      <c r="AZ37" s="11">
        <f t="shared" si="14"/>
        <v>0.83349999999999991</v>
      </c>
      <c r="BA37" s="15">
        <f t="shared" si="15"/>
        <v>0.56677999999999995</v>
      </c>
      <c r="BB37" s="11">
        <v>10</v>
      </c>
      <c r="BC37" s="11">
        <v>100</v>
      </c>
      <c r="BD37" s="11">
        <v>83.35</v>
      </c>
      <c r="BE37" s="7">
        <v>0.32</v>
      </c>
      <c r="BF37" s="11">
        <f t="shared" si="16"/>
        <v>0.83349999999999991</v>
      </c>
      <c r="BG37" s="15">
        <f t="shared" si="17"/>
        <v>0.56677999999999995</v>
      </c>
      <c r="BH37" s="11">
        <v>10</v>
      </c>
      <c r="BI37" s="11">
        <v>100</v>
      </c>
      <c r="BJ37" s="11">
        <v>83.35</v>
      </c>
      <c r="BK37" s="7">
        <v>0.32</v>
      </c>
      <c r="BL37" s="11">
        <f t="shared" si="18"/>
        <v>0.83349999999999991</v>
      </c>
      <c r="BM37" s="15">
        <f t="shared" si="19"/>
        <v>0.56677999999999995</v>
      </c>
      <c r="BN37" s="11">
        <v>10</v>
      </c>
      <c r="BO37" s="11">
        <v>100</v>
      </c>
      <c r="BP37" s="11">
        <v>83.35</v>
      </c>
      <c r="BQ37" s="7">
        <v>0.32</v>
      </c>
      <c r="BR37" s="11">
        <f t="shared" si="20"/>
        <v>0.83349999999999991</v>
      </c>
      <c r="BS37" s="15">
        <f t="shared" si="21"/>
        <v>0.56677999999999995</v>
      </c>
      <c r="BT37" s="8">
        <f t="shared" si="0"/>
        <v>0.56677999999999995</v>
      </c>
      <c r="BU37" s="9">
        <f t="shared" si="1"/>
        <v>0.56677999999999995</v>
      </c>
      <c r="BV37" s="1" t="str">
        <f t="array" ref="BV37">INDEX($L$1:$BS$1,MATCH(MIN(IF(($L37:$BS37=0)+($L$2:$BS$2&lt;&gt;"PUNHT"),"",$L37:$BS37)),$L37:$BS37,0)-5)</f>
        <v>SMQ</v>
      </c>
      <c r="BW37" t="str">
        <f t="array" ref="BW37">INDEX($L$1:$BS$1,MATCH(MIN(IF(($L37:$BS37=0)+($L$2:$BS$2&lt;&gt;"PUNHT"),"",$L37:$BS37)),IF((L37:BS37=0)+($L$2:$BS$2&lt;&gt;"PUNHT"),"",$L37:$BS37),0)-5)</f>
        <v>SMQ</v>
      </c>
    </row>
    <row r="38" spans="1:75" ht="0.75" customHeight="1" x14ac:dyDescent="0.2">
      <c r="P38" s="6" t="str">
        <f t="shared" si="2"/>
        <v>0</v>
      </c>
      <c r="U38" s="13">
        <v>0.3</v>
      </c>
      <c r="V38" s="1" t="e">
        <f t="shared" si="4"/>
        <v>#DIV/0!</v>
      </c>
      <c r="X38" s="9">
        <f>W38-Q38</f>
        <v>0</v>
      </c>
      <c r="Z38" s="1" t="str">
        <f>IF(AND(Y38=MIN(Q38,W38),Y38&lt;&gt;0),$R$1,$L$1)</f>
        <v>CEG</v>
      </c>
      <c r="BW38" t="e">
        <f t="array" ref="BW38">INDEX($L$1:$BS$1,MATCH(MIN(IF(($L38:$BS38=0)+($L$2:$BS$2&lt;&gt;"PUNHT"),"",$L38:$BS38)),IF((L38:BS38=0)+($L$2:$BS$2&lt;&gt;"PUNHT"),"",$L38:$BS38),0)-5)</f>
        <v>#DIV/0!</v>
      </c>
    </row>
    <row r="41" spans="1:75" ht="12.75" customHeight="1" x14ac:dyDescent="0.2">
      <c r="A41" s="17" t="s">
        <v>49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</row>
    <row r="42" spans="1:75" ht="12.75" customHeight="1" x14ac:dyDescent="0.2">
      <c r="A42" s="17" t="s">
        <v>50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</row>
  </sheetData>
  <mergeCells count="71">
    <mergeCell ref="BU1:BV1"/>
    <mergeCell ref="X1:AC1"/>
    <mergeCell ref="AD1:AI1"/>
    <mergeCell ref="AJ1:AO1"/>
    <mergeCell ref="AP1:AU1"/>
    <mergeCell ref="AV1:BA1"/>
    <mergeCell ref="BB1:BG1"/>
    <mergeCell ref="BH1:BM1"/>
    <mergeCell ref="BN1:BS1"/>
    <mergeCell ref="A1:D1"/>
    <mergeCell ref="E1:H1"/>
    <mergeCell ref="I1:K1"/>
    <mergeCell ref="L1:Q1"/>
    <mergeCell ref="R1:W1"/>
    <mergeCell ref="A2:K2"/>
    <mergeCell ref="A3:D3"/>
    <mergeCell ref="E3:H3"/>
    <mergeCell ref="I3:K3"/>
    <mergeCell ref="A5:D5"/>
    <mergeCell ref="E5:H5"/>
    <mergeCell ref="I5:K5"/>
    <mergeCell ref="A7:D7"/>
    <mergeCell ref="E7:H7"/>
    <mergeCell ref="I7:K7"/>
    <mergeCell ref="A9:D9"/>
    <mergeCell ref="E9:H9"/>
    <mergeCell ref="I9:K9"/>
    <mergeCell ref="A11:D11"/>
    <mergeCell ref="E11:H11"/>
    <mergeCell ref="I11:K11"/>
    <mergeCell ref="A13:D13"/>
    <mergeCell ref="E13:H13"/>
    <mergeCell ref="I13:K13"/>
    <mergeCell ref="A15:D15"/>
    <mergeCell ref="E15:H15"/>
    <mergeCell ref="I15:K15"/>
    <mergeCell ref="A17:D17"/>
    <mergeCell ref="E17:H17"/>
    <mergeCell ref="I17:K17"/>
    <mergeCell ref="A19:D19"/>
    <mergeCell ref="E19:H19"/>
    <mergeCell ref="I19:K19"/>
    <mergeCell ref="A21:D21"/>
    <mergeCell ref="E21:H21"/>
    <mergeCell ref="I21:K21"/>
    <mergeCell ref="A23:D23"/>
    <mergeCell ref="E23:H23"/>
    <mergeCell ref="I23:K23"/>
    <mergeCell ref="A25:D25"/>
    <mergeCell ref="E25:H25"/>
    <mergeCell ref="I25:K25"/>
    <mergeCell ref="A27:D27"/>
    <mergeCell ref="E27:H27"/>
    <mergeCell ref="I27:K27"/>
    <mergeCell ref="A29:D29"/>
    <mergeCell ref="E29:H29"/>
    <mergeCell ref="I29:K29"/>
    <mergeCell ref="A31:D31"/>
    <mergeCell ref="E31:H31"/>
    <mergeCell ref="I31:K31"/>
    <mergeCell ref="A33:D33"/>
    <mergeCell ref="E33:H33"/>
    <mergeCell ref="I33:K33"/>
    <mergeCell ref="A41:X41"/>
    <mergeCell ref="A42:X42"/>
    <mergeCell ref="A35:D35"/>
    <mergeCell ref="E35:H35"/>
    <mergeCell ref="I35:K35"/>
    <mergeCell ref="A37:D37"/>
    <mergeCell ref="E37:H37"/>
    <mergeCell ref="I37:K37"/>
  </mergeCells>
  <conditionalFormatting sqref="L3:BS37">
    <cfRule type="expression" dxfId="1" priority="1">
      <formula>L3=MIN(IF(($L3:$BS3=0)+($L$2:$BS$2&lt;&gt;"PUNHT"),"",$L3:$BS3))</formula>
    </cfRule>
  </conditionalFormatting>
  <pageMargins left="0.24791666666666667" right="0.24791666666666667" top="0.24791666666666667" bottom="0.24791666666666667" header="0" footer="0"/>
  <pageSetup paperSize="9" fitToWidth="0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 S</cp:lastModifiedBy>
  <dcterms:created xsi:type="dcterms:W3CDTF">2022-06-15T10:21:49Z</dcterms:created>
  <dcterms:modified xsi:type="dcterms:W3CDTF">2022-06-16T09:16:47Z</dcterms:modified>
</cp:coreProperties>
</file>