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OneDrive\Léo\"/>
    </mc:Choice>
  </mc:AlternateContent>
  <bookViews>
    <workbookView xWindow="600" yWindow="0" windowWidth="15375" windowHeight="7875" tabRatio="836"/>
  </bookViews>
  <sheets>
    <sheet name="Vos données" sheetId="5" r:id="rId1"/>
    <sheet name="Base clients" sheetId="1" r:id="rId2"/>
    <sheet name="Base produits" sheetId="2" r:id="rId3"/>
    <sheet name="FACTURE" sheetId="4" r:id="rId4"/>
    <sheet name="Feuil1" sheetId="13" r:id="rId5"/>
  </sheets>
  <definedNames>
    <definedName name="_xlnm.Print_Area" localSheetId="2">'Base produits'!$A$1:$G$94</definedName>
    <definedName name="_xlnm.Print_Area" localSheetId="3">FACTURE!$B$5:$H$64</definedName>
    <definedName name="_xlnm.Print_Area" localSheetId="0">'Vos données'!$A$1:$E$15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" i="5" l="1"/>
  <c r="G7" i="4" l="1"/>
  <c r="O22" i="4" l="1"/>
  <c r="L22" i="4" s="1"/>
  <c r="P23" i="4"/>
  <c r="O23" i="4" l="1"/>
  <c r="P24" i="4"/>
  <c r="P25" i="4" l="1"/>
  <c r="O24" i="4"/>
  <c r="L24" i="4" s="1"/>
  <c r="G8" i="2"/>
  <c r="P26" i="4" l="1"/>
  <c r="O25" i="4"/>
  <c r="D55" i="4"/>
  <c r="P27" i="4" l="1"/>
  <c r="O26" i="4"/>
  <c r="C15" i="4"/>
  <c r="P28" i="4" l="1"/>
  <c r="O27" i="4"/>
  <c r="L27" i="4" s="1"/>
  <c r="D56" i="4"/>
  <c r="L23" i="4"/>
  <c r="L25" i="4"/>
  <c r="L26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72" i="4"/>
  <c r="N73" i="4"/>
  <c r="N74" i="4"/>
  <c r="N75" i="4"/>
  <c r="N76" i="4"/>
  <c r="N77" i="4"/>
  <c r="N78" i="4"/>
  <c r="N79" i="4"/>
  <c r="N80" i="4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K2" i="4"/>
  <c r="F10" i="4" s="1"/>
  <c r="G6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22" i="4"/>
  <c r="C16" i="4"/>
  <c r="C14" i="4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C11" i="4"/>
  <c r="C12" i="4"/>
  <c r="C13" i="4"/>
  <c r="D13" i="4"/>
  <c r="C10" i="4"/>
  <c r="P29" i="4" l="1"/>
  <c r="O28" i="4"/>
  <c r="L28" i="4" s="1"/>
  <c r="M23" i="4"/>
  <c r="F12" i="4"/>
  <c r="F13" i="4"/>
  <c r="G13" i="4"/>
  <c r="M22" i="4"/>
  <c r="M27" i="4"/>
  <c r="M28" i="4"/>
  <c r="M24" i="4"/>
  <c r="M26" i="4"/>
  <c r="M25" i="4"/>
  <c r="P30" i="4" l="1"/>
  <c r="O29" i="4"/>
  <c r="L29" i="4" s="1"/>
  <c r="D58" i="4"/>
  <c r="P31" i="4" l="1"/>
  <c r="O30" i="4"/>
  <c r="L30" i="4" s="1"/>
  <c r="M30" i="4" s="1"/>
  <c r="M29" i="4"/>
  <c r="P32" i="4" l="1"/>
  <c r="O31" i="4"/>
  <c r="L31" i="4" s="1"/>
  <c r="M31" i="4" l="1"/>
  <c r="P33" i="4"/>
  <c r="O32" i="4"/>
  <c r="L32" i="4" s="1"/>
  <c r="M32" i="4" l="1"/>
  <c r="P34" i="4"/>
  <c r="O33" i="4"/>
  <c r="L33" i="4" s="1"/>
  <c r="M33" i="4" s="1"/>
  <c r="P35" i="4" l="1"/>
  <c r="O34" i="4"/>
  <c r="L34" i="4" s="1"/>
  <c r="M34" i="4" l="1"/>
  <c r="P36" i="4"/>
  <c r="O35" i="4"/>
  <c r="L35" i="4" s="1"/>
  <c r="P37" i="4" l="1"/>
  <c r="O36" i="4"/>
  <c r="L36" i="4" s="1"/>
  <c r="M35" i="4"/>
  <c r="P38" i="4" l="1"/>
  <c r="O37" i="4"/>
  <c r="L37" i="4" s="1"/>
  <c r="M37" i="4" s="1"/>
  <c r="M36" i="4"/>
  <c r="P39" i="4" l="1"/>
  <c r="O38" i="4"/>
  <c r="L38" i="4" s="1"/>
  <c r="M38" i="4" s="1"/>
  <c r="P40" i="4" l="1"/>
  <c r="O39" i="4"/>
  <c r="L39" i="4" s="1"/>
  <c r="M39" i="4" s="1"/>
  <c r="P41" i="4" l="1"/>
  <c r="O40" i="4"/>
  <c r="L40" i="4" s="1"/>
  <c r="M40" i="4" s="1"/>
  <c r="P42" i="4" l="1"/>
  <c r="O41" i="4"/>
  <c r="L41" i="4" s="1"/>
  <c r="M41" i="4" s="1"/>
  <c r="P43" i="4" l="1"/>
  <c r="O42" i="4"/>
  <c r="L42" i="4" s="1"/>
  <c r="M42" i="4" s="1"/>
  <c r="P44" i="4" l="1"/>
  <c r="O43" i="4"/>
  <c r="L43" i="4" s="1"/>
  <c r="M43" i="4" s="1"/>
  <c r="P45" i="4" l="1"/>
  <c r="O44" i="4"/>
  <c r="L44" i="4" s="1"/>
  <c r="M44" i="4" s="1"/>
  <c r="P46" i="4" l="1"/>
  <c r="O45" i="4"/>
  <c r="L45" i="4" s="1"/>
  <c r="M45" i="4" s="1"/>
  <c r="P47" i="4" l="1"/>
  <c r="O46" i="4"/>
  <c r="L46" i="4" s="1"/>
  <c r="M46" i="4" s="1"/>
  <c r="P48" i="4" l="1"/>
  <c r="O47" i="4"/>
  <c r="L47" i="4" s="1"/>
  <c r="M47" i="4" s="1"/>
  <c r="P49" i="4" l="1"/>
  <c r="O48" i="4"/>
  <c r="L48" i="4" s="1"/>
  <c r="M48" i="4" s="1"/>
  <c r="P50" i="4" l="1"/>
  <c r="O49" i="4"/>
  <c r="L49" i="4" s="1"/>
  <c r="M49" i="4" s="1"/>
  <c r="P51" i="4" l="1"/>
  <c r="O50" i="4"/>
  <c r="L50" i="4" s="1"/>
  <c r="M50" i="4" s="1"/>
  <c r="P52" i="4" l="1"/>
  <c r="O51" i="4"/>
  <c r="L51" i="4" s="1"/>
  <c r="M51" i="4" s="1"/>
  <c r="P53" i="4" l="1"/>
  <c r="O52" i="4"/>
  <c r="L52" i="4" s="1"/>
  <c r="M52" i="4" s="1"/>
  <c r="P54" i="4" l="1"/>
  <c r="O53" i="4"/>
  <c r="L53" i="4" s="1"/>
  <c r="M53" i="4" s="1"/>
  <c r="P55" i="4" l="1"/>
  <c r="O54" i="4"/>
  <c r="L54" i="4" s="1"/>
  <c r="M54" i="4" s="1"/>
  <c r="P56" i="4" l="1"/>
  <c r="O55" i="4"/>
  <c r="L55" i="4" s="1"/>
  <c r="M55" i="4" s="1"/>
  <c r="P57" i="4" l="1"/>
  <c r="O56" i="4"/>
  <c r="L56" i="4" s="1"/>
  <c r="M56" i="4" s="1"/>
  <c r="P58" i="4" l="1"/>
  <c r="O57" i="4"/>
  <c r="L57" i="4" s="1"/>
  <c r="M57" i="4" s="1"/>
  <c r="P59" i="4" l="1"/>
  <c r="O58" i="4"/>
  <c r="L58" i="4" s="1"/>
  <c r="M58" i="4" s="1"/>
  <c r="P60" i="4" l="1"/>
  <c r="O59" i="4"/>
  <c r="L59" i="4" s="1"/>
  <c r="M59" i="4" s="1"/>
  <c r="P61" i="4" l="1"/>
  <c r="O60" i="4"/>
  <c r="L60" i="4" s="1"/>
  <c r="M60" i="4" s="1"/>
  <c r="P62" i="4" l="1"/>
  <c r="O61" i="4"/>
  <c r="L61" i="4" s="1"/>
  <c r="M61" i="4" s="1"/>
  <c r="P63" i="4" l="1"/>
  <c r="O62" i="4"/>
  <c r="L62" i="4" s="1"/>
  <c r="M62" i="4" s="1"/>
  <c r="P64" i="4" l="1"/>
  <c r="O63" i="4"/>
  <c r="L63" i="4" s="1"/>
  <c r="M63" i="4" s="1"/>
  <c r="P65" i="4" l="1"/>
  <c r="O64" i="4"/>
  <c r="L64" i="4" s="1"/>
  <c r="M64" i="4" s="1"/>
  <c r="P66" i="4" l="1"/>
  <c r="O65" i="4"/>
  <c r="L65" i="4" s="1"/>
  <c r="M65" i="4" s="1"/>
  <c r="P67" i="4" l="1"/>
  <c r="O66" i="4"/>
  <c r="L66" i="4" s="1"/>
  <c r="M66" i="4" s="1"/>
  <c r="P68" i="4" l="1"/>
  <c r="O67" i="4"/>
  <c r="L67" i="4" s="1"/>
  <c r="M67" i="4" s="1"/>
  <c r="P69" i="4" l="1"/>
  <c r="O68" i="4"/>
  <c r="L68" i="4" s="1"/>
  <c r="M68" i="4" s="1"/>
  <c r="P70" i="4" l="1"/>
  <c r="O69" i="4"/>
  <c r="L69" i="4" s="1"/>
  <c r="M69" i="4" s="1"/>
  <c r="P71" i="4" l="1"/>
  <c r="O70" i="4"/>
  <c r="L70" i="4" s="1"/>
  <c r="M70" i="4" s="1"/>
  <c r="P72" i="4" l="1"/>
  <c r="O71" i="4"/>
  <c r="L71" i="4" s="1"/>
  <c r="M71" i="4" s="1"/>
  <c r="P73" i="4" l="1"/>
  <c r="O72" i="4"/>
  <c r="L72" i="4" s="1"/>
  <c r="M72" i="4" s="1"/>
  <c r="P74" i="4" l="1"/>
  <c r="O73" i="4"/>
  <c r="L73" i="4" s="1"/>
  <c r="M73" i="4" s="1"/>
  <c r="P75" i="4" l="1"/>
  <c r="O74" i="4"/>
  <c r="L74" i="4" s="1"/>
  <c r="M74" i="4" s="1"/>
  <c r="P76" i="4" l="1"/>
  <c r="O75" i="4"/>
  <c r="L75" i="4" s="1"/>
  <c r="M75" i="4" s="1"/>
  <c r="P77" i="4" l="1"/>
  <c r="O76" i="4"/>
  <c r="L76" i="4" s="1"/>
  <c r="M76" i="4" s="1"/>
  <c r="P78" i="4" l="1"/>
  <c r="O77" i="4"/>
  <c r="L77" i="4" s="1"/>
  <c r="M77" i="4" s="1"/>
  <c r="P79" i="4" l="1"/>
  <c r="O78" i="4"/>
  <c r="L78" i="4" s="1"/>
  <c r="M78" i="4" s="1"/>
  <c r="P80" i="4" l="1"/>
  <c r="O79" i="4"/>
  <c r="L79" i="4" s="1"/>
  <c r="M79" i="4" s="1"/>
  <c r="P81" i="4" l="1"/>
  <c r="O80" i="4"/>
  <c r="L80" i="4" s="1"/>
  <c r="M80" i="4" s="1"/>
  <c r="P82" i="4" l="1"/>
  <c r="O81" i="4"/>
  <c r="L81" i="4" s="1"/>
  <c r="M81" i="4" s="1"/>
  <c r="P83" i="4" l="1"/>
  <c r="O82" i="4"/>
  <c r="L82" i="4" s="1"/>
  <c r="M82" i="4" s="1"/>
  <c r="P84" i="4" l="1"/>
  <c r="O83" i="4"/>
  <c r="L83" i="4" s="1"/>
  <c r="M83" i="4" s="1"/>
  <c r="P85" i="4" l="1"/>
  <c r="O84" i="4"/>
  <c r="L84" i="4" s="1"/>
  <c r="M84" i="4" s="1"/>
  <c r="P86" i="4" l="1"/>
  <c r="O85" i="4"/>
  <c r="L85" i="4" s="1"/>
  <c r="M85" i="4" s="1"/>
  <c r="P87" i="4" l="1"/>
  <c r="O86" i="4"/>
  <c r="L86" i="4" s="1"/>
  <c r="M86" i="4" s="1"/>
  <c r="P88" i="4" l="1"/>
  <c r="O87" i="4"/>
  <c r="L87" i="4" s="1"/>
  <c r="M87" i="4" s="1"/>
  <c r="P89" i="4" l="1"/>
  <c r="O88" i="4"/>
  <c r="L88" i="4" s="1"/>
  <c r="M88" i="4" s="1"/>
  <c r="P90" i="4" l="1"/>
  <c r="O89" i="4"/>
  <c r="L89" i="4" s="1"/>
  <c r="M89" i="4" s="1"/>
  <c r="P91" i="4" l="1"/>
  <c r="O90" i="4"/>
  <c r="L90" i="4" s="1"/>
  <c r="M90" i="4" s="1"/>
  <c r="P92" i="4" l="1"/>
  <c r="O91" i="4"/>
  <c r="L91" i="4" s="1"/>
  <c r="M91" i="4" s="1"/>
  <c r="P93" i="4" l="1"/>
  <c r="O92" i="4"/>
  <c r="L92" i="4" s="1"/>
  <c r="M92" i="4" s="1"/>
  <c r="P94" i="4" l="1"/>
  <c r="O93" i="4"/>
  <c r="L93" i="4" s="1"/>
  <c r="M93" i="4" s="1"/>
  <c r="P95" i="4" l="1"/>
  <c r="O94" i="4"/>
  <c r="L94" i="4" s="1"/>
  <c r="M94" i="4" s="1"/>
  <c r="P96" i="4" l="1"/>
  <c r="O95" i="4"/>
  <c r="L95" i="4" s="1"/>
  <c r="M95" i="4" s="1"/>
  <c r="P97" i="4" l="1"/>
  <c r="O96" i="4"/>
  <c r="L96" i="4" s="1"/>
  <c r="M96" i="4" s="1"/>
  <c r="P98" i="4" l="1"/>
  <c r="O97" i="4"/>
  <c r="L97" i="4" s="1"/>
  <c r="M97" i="4" s="1"/>
  <c r="P99" i="4" l="1"/>
  <c r="O98" i="4"/>
  <c r="L98" i="4" s="1"/>
  <c r="M98" i="4" s="1"/>
  <c r="P100" i="4" l="1"/>
  <c r="O99" i="4"/>
  <c r="L99" i="4" s="1"/>
  <c r="M99" i="4" s="1"/>
  <c r="P101" i="4" l="1"/>
  <c r="O100" i="4"/>
  <c r="L100" i="4" s="1"/>
  <c r="M100" i="4" s="1"/>
  <c r="P102" i="4" l="1"/>
  <c r="O101" i="4"/>
  <c r="L101" i="4" s="1"/>
  <c r="M101" i="4" s="1"/>
  <c r="P103" i="4" l="1"/>
  <c r="O102" i="4"/>
  <c r="L102" i="4" s="1"/>
  <c r="M102" i="4" s="1"/>
  <c r="P104" i="4" l="1"/>
  <c r="O103" i="4"/>
  <c r="L103" i="4" s="1"/>
  <c r="M103" i="4" s="1"/>
  <c r="P105" i="4" l="1"/>
  <c r="O104" i="4"/>
  <c r="L104" i="4" s="1"/>
  <c r="M104" i="4" s="1"/>
  <c r="P106" i="4" l="1"/>
  <c r="O105" i="4"/>
  <c r="L105" i="4" s="1"/>
  <c r="M105" i="4" s="1"/>
  <c r="P107" i="4" l="1"/>
  <c r="O106" i="4"/>
  <c r="L106" i="4" s="1"/>
  <c r="M106" i="4" s="1"/>
  <c r="P108" i="4" l="1"/>
  <c r="O107" i="4"/>
  <c r="L107" i="4" s="1"/>
  <c r="M107" i="4" s="1"/>
  <c r="P109" i="4" l="1"/>
  <c r="O108" i="4"/>
  <c r="L108" i="4" s="1"/>
  <c r="M108" i="4" s="1"/>
  <c r="P110" i="4" l="1"/>
  <c r="O109" i="4"/>
  <c r="L109" i="4" s="1"/>
  <c r="M109" i="4" s="1"/>
  <c r="P111" i="4" l="1"/>
  <c r="O110" i="4"/>
  <c r="L110" i="4" s="1"/>
  <c r="M110" i="4" s="1"/>
  <c r="P112" i="4" l="1"/>
  <c r="O111" i="4"/>
  <c r="L111" i="4" s="1"/>
  <c r="M111" i="4" s="1"/>
  <c r="P113" i="4" l="1"/>
  <c r="O112" i="4"/>
  <c r="L112" i="4" s="1"/>
  <c r="M112" i="4" s="1"/>
  <c r="P114" i="4" l="1"/>
  <c r="O113" i="4"/>
  <c r="L113" i="4" s="1"/>
  <c r="M113" i="4" s="1"/>
  <c r="P115" i="4" l="1"/>
  <c r="O114" i="4"/>
  <c r="L114" i="4" s="1"/>
  <c r="M114" i="4" s="1"/>
  <c r="P116" i="4" l="1"/>
  <c r="O115" i="4"/>
  <c r="L115" i="4" s="1"/>
  <c r="M115" i="4" s="1"/>
  <c r="P117" i="4" l="1"/>
  <c r="O116" i="4"/>
  <c r="L116" i="4" s="1"/>
  <c r="M116" i="4" s="1"/>
  <c r="P118" i="4" l="1"/>
  <c r="O117" i="4"/>
  <c r="L117" i="4" s="1"/>
  <c r="M117" i="4" s="1"/>
  <c r="P119" i="4" l="1"/>
  <c r="O118" i="4"/>
  <c r="L118" i="4" s="1"/>
  <c r="M118" i="4" s="1"/>
  <c r="P120" i="4" l="1"/>
  <c r="O119" i="4"/>
  <c r="L119" i="4" s="1"/>
  <c r="M119" i="4" s="1"/>
  <c r="P121" i="4" l="1"/>
  <c r="O120" i="4"/>
  <c r="L120" i="4" s="1"/>
  <c r="M120" i="4" s="1"/>
  <c r="P122" i="4" l="1"/>
  <c r="O121" i="4"/>
  <c r="L121" i="4" s="1"/>
  <c r="M121" i="4" s="1"/>
  <c r="P123" i="4" l="1"/>
  <c r="O122" i="4"/>
  <c r="L122" i="4" s="1"/>
  <c r="M122" i="4" s="1"/>
  <c r="P124" i="4" l="1"/>
  <c r="O123" i="4"/>
  <c r="L123" i="4" s="1"/>
  <c r="M123" i="4" s="1"/>
  <c r="P125" i="4" l="1"/>
  <c r="O124" i="4"/>
  <c r="L124" i="4" s="1"/>
  <c r="M124" i="4" s="1"/>
  <c r="P126" i="4" l="1"/>
  <c r="O125" i="4"/>
  <c r="L125" i="4" s="1"/>
  <c r="M125" i="4" s="1"/>
  <c r="P127" i="4" l="1"/>
  <c r="O126" i="4"/>
  <c r="L126" i="4" s="1"/>
  <c r="M126" i="4" s="1"/>
  <c r="P128" i="4" l="1"/>
  <c r="O127" i="4"/>
  <c r="L127" i="4" s="1"/>
  <c r="M127" i="4" s="1"/>
  <c r="P129" i="4" l="1"/>
  <c r="O128" i="4"/>
  <c r="L128" i="4" s="1"/>
  <c r="M128" i="4" s="1"/>
  <c r="P130" i="4" l="1"/>
  <c r="O129" i="4"/>
  <c r="L129" i="4" s="1"/>
  <c r="M129" i="4" s="1"/>
  <c r="P131" i="4" l="1"/>
  <c r="O130" i="4"/>
  <c r="L130" i="4" s="1"/>
  <c r="M130" i="4" s="1"/>
  <c r="P132" i="4" l="1"/>
  <c r="O131" i="4"/>
  <c r="L131" i="4" s="1"/>
  <c r="M131" i="4" s="1"/>
  <c r="P133" i="4" l="1"/>
  <c r="O132" i="4"/>
  <c r="L132" i="4" s="1"/>
  <c r="M132" i="4" s="1"/>
  <c r="P134" i="4" l="1"/>
  <c r="O133" i="4"/>
  <c r="L133" i="4" s="1"/>
  <c r="M133" i="4" s="1"/>
  <c r="P135" i="4" l="1"/>
  <c r="O134" i="4"/>
  <c r="L134" i="4" s="1"/>
  <c r="M134" i="4" s="1"/>
  <c r="P136" i="4" l="1"/>
  <c r="O135" i="4"/>
  <c r="L135" i="4" s="1"/>
  <c r="M135" i="4" s="1"/>
  <c r="P137" i="4" l="1"/>
  <c r="O136" i="4"/>
  <c r="L136" i="4" s="1"/>
  <c r="M136" i="4" s="1"/>
  <c r="P138" i="4" l="1"/>
  <c r="O137" i="4"/>
  <c r="L137" i="4" s="1"/>
  <c r="M137" i="4" s="1"/>
  <c r="P139" i="4" l="1"/>
  <c r="O138" i="4"/>
  <c r="L138" i="4" s="1"/>
  <c r="M138" i="4" s="1"/>
  <c r="P140" i="4" l="1"/>
  <c r="O139" i="4"/>
  <c r="L139" i="4" s="1"/>
  <c r="M139" i="4" s="1"/>
  <c r="P141" i="4" l="1"/>
  <c r="O140" i="4"/>
  <c r="L140" i="4" s="1"/>
  <c r="M140" i="4" s="1"/>
  <c r="P142" i="4" l="1"/>
  <c r="O141" i="4"/>
  <c r="L141" i="4" s="1"/>
  <c r="M141" i="4" s="1"/>
  <c r="P143" i="4" l="1"/>
  <c r="O142" i="4"/>
  <c r="L142" i="4" s="1"/>
  <c r="M142" i="4" s="1"/>
  <c r="P144" i="4" l="1"/>
  <c r="O143" i="4"/>
  <c r="L143" i="4" s="1"/>
  <c r="M143" i="4" s="1"/>
  <c r="P145" i="4" l="1"/>
  <c r="O144" i="4"/>
  <c r="L144" i="4" s="1"/>
  <c r="M144" i="4" s="1"/>
  <c r="P146" i="4" l="1"/>
  <c r="O145" i="4"/>
  <c r="L145" i="4" s="1"/>
  <c r="M145" i="4" s="1"/>
  <c r="P147" i="4" l="1"/>
  <c r="O146" i="4"/>
  <c r="L146" i="4" s="1"/>
  <c r="M146" i="4" s="1"/>
  <c r="P148" i="4" l="1"/>
  <c r="O147" i="4"/>
  <c r="L147" i="4" s="1"/>
  <c r="M147" i="4" s="1"/>
  <c r="P149" i="4" l="1"/>
  <c r="O148" i="4"/>
  <c r="L148" i="4" s="1"/>
  <c r="M148" i="4" s="1"/>
  <c r="P150" i="4" l="1"/>
  <c r="O149" i="4"/>
  <c r="L149" i="4" s="1"/>
  <c r="M149" i="4" s="1"/>
  <c r="P151" i="4" l="1"/>
  <c r="O150" i="4"/>
  <c r="L150" i="4" s="1"/>
  <c r="M150" i="4" s="1"/>
  <c r="P152" i="4" l="1"/>
  <c r="O151" i="4"/>
  <c r="L151" i="4" s="1"/>
  <c r="M151" i="4" s="1"/>
  <c r="P153" i="4" l="1"/>
  <c r="O152" i="4"/>
  <c r="L152" i="4" s="1"/>
  <c r="M152" i="4" s="1"/>
  <c r="P154" i="4" l="1"/>
  <c r="O153" i="4"/>
  <c r="L153" i="4" s="1"/>
  <c r="M153" i="4" s="1"/>
  <c r="P155" i="4" l="1"/>
  <c r="O154" i="4"/>
  <c r="L154" i="4" s="1"/>
  <c r="M154" i="4" s="1"/>
  <c r="P156" i="4" l="1"/>
  <c r="O155" i="4"/>
  <c r="L155" i="4" s="1"/>
  <c r="M155" i="4" s="1"/>
  <c r="P157" i="4" l="1"/>
  <c r="O156" i="4"/>
  <c r="L156" i="4" s="1"/>
  <c r="M156" i="4" s="1"/>
  <c r="P158" i="4" l="1"/>
  <c r="O157" i="4"/>
  <c r="L157" i="4" s="1"/>
  <c r="M157" i="4" s="1"/>
  <c r="P159" i="4" l="1"/>
  <c r="O158" i="4"/>
  <c r="L158" i="4" s="1"/>
  <c r="M158" i="4" s="1"/>
  <c r="P160" i="4" l="1"/>
  <c r="O159" i="4"/>
  <c r="L159" i="4" s="1"/>
  <c r="M159" i="4" s="1"/>
  <c r="P161" i="4" l="1"/>
  <c r="O160" i="4"/>
  <c r="L160" i="4" s="1"/>
  <c r="M160" i="4" s="1"/>
  <c r="P162" i="4" l="1"/>
  <c r="O161" i="4"/>
  <c r="L161" i="4" s="1"/>
  <c r="M161" i="4" s="1"/>
  <c r="P163" i="4" l="1"/>
  <c r="O162" i="4"/>
  <c r="L162" i="4" s="1"/>
  <c r="M162" i="4" s="1"/>
  <c r="P164" i="4" l="1"/>
  <c r="O163" i="4"/>
  <c r="L163" i="4" s="1"/>
  <c r="M163" i="4" s="1"/>
  <c r="P165" i="4" l="1"/>
  <c r="O164" i="4"/>
  <c r="L164" i="4" s="1"/>
  <c r="M164" i="4" s="1"/>
  <c r="P166" i="4" l="1"/>
  <c r="O165" i="4"/>
  <c r="L165" i="4" s="1"/>
  <c r="M165" i="4" s="1"/>
  <c r="P167" i="4" l="1"/>
  <c r="O166" i="4"/>
  <c r="L166" i="4" s="1"/>
  <c r="M166" i="4" s="1"/>
  <c r="P168" i="4" l="1"/>
  <c r="O167" i="4"/>
  <c r="L167" i="4" s="1"/>
  <c r="M167" i="4" s="1"/>
  <c r="P169" i="4" l="1"/>
  <c r="O168" i="4"/>
  <c r="L168" i="4" s="1"/>
  <c r="M168" i="4" s="1"/>
  <c r="P170" i="4" l="1"/>
  <c r="O169" i="4"/>
  <c r="L169" i="4" s="1"/>
  <c r="M169" i="4" s="1"/>
  <c r="P171" i="4" l="1"/>
  <c r="O170" i="4"/>
  <c r="L170" i="4" s="1"/>
  <c r="M170" i="4" s="1"/>
  <c r="O171" i="4" l="1"/>
  <c r="L171" i="4" l="1"/>
  <c r="M171" i="4" s="1"/>
  <c r="C22" i="4" s="1"/>
  <c r="D22" i="4" s="1"/>
  <c r="C23" i="4" l="1"/>
  <c r="F22" i="4"/>
  <c r="G22" i="4"/>
  <c r="C40" i="4"/>
  <c r="D40" i="4" s="1"/>
  <c r="G40" i="4" s="1"/>
  <c r="C51" i="4"/>
  <c r="D51" i="4" s="1"/>
  <c r="G51" i="4" s="1"/>
  <c r="C38" i="4"/>
  <c r="D38" i="4" s="1"/>
  <c r="G38" i="4" s="1"/>
  <c r="C29" i="4"/>
  <c r="D29" i="4" s="1"/>
  <c r="G29" i="4" s="1"/>
  <c r="C45" i="4"/>
  <c r="D45" i="4" s="1"/>
  <c r="G45" i="4" s="1"/>
  <c r="C43" i="4"/>
  <c r="D43" i="4" s="1"/>
  <c r="G43" i="4" s="1"/>
  <c r="C25" i="4"/>
  <c r="D25" i="4" s="1"/>
  <c r="G25" i="4" s="1"/>
  <c r="C24" i="4"/>
  <c r="C48" i="4"/>
  <c r="D48" i="4" s="1"/>
  <c r="G48" i="4" s="1"/>
  <c r="C30" i="4"/>
  <c r="D30" i="4" s="1"/>
  <c r="G30" i="4" s="1"/>
  <c r="C36" i="4"/>
  <c r="D36" i="4" s="1"/>
  <c r="G36" i="4" s="1"/>
  <c r="C35" i="4"/>
  <c r="D35" i="4" s="1"/>
  <c r="G35" i="4" s="1"/>
  <c r="C39" i="4"/>
  <c r="D39" i="4" s="1"/>
  <c r="G39" i="4" s="1"/>
  <c r="C47" i="4"/>
  <c r="D47" i="4" s="1"/>
  <c r="G47" i="4" s="1"/>
  <c r="C34" i="4"/>
  <c r="D34" i="4" s="1"/>
  <c r="G34" i="4" s="1"/>
  <c r="C27" i="4"/>
  <c r="D27" i="4" s="1"/>
  <c r="G27" i="4" s="1"/>
  <c r="C37" i="4"/>
  <c r="D37" i="4" s="1"/>
  <c r="G37" i="4" s="1"/>
  <c r="C42" i="4"/>
  <c r="D42" i="4" s="1"/>
  <c r="G42" i="4" s="1"/>
  <c r="C46" i="4"/>
  <c r="D46" i="4" s="1"/>
  <c r="G46" i="4" s="1"/>
  <c r="C32" i="4"/>
  <c r="D32" i="4" s="1"/>
  <c r="G32" i="4" s="1"/>
  <c r="C28" i="4"/>
  <c r="D28" i="4" s="1"/>
  <c r="G28" i="4" s="1"/>
  <c r="C33" i="4"/>
  <c r="D33" i="4" s="1"/>
  <c r="G33" i="4" s="1"/>
  <c r="C50" i="4"/>
  <c r="D50" i="4" s="1"/>
  <c r="G50" i="4" s="1"/>
  <c r="C26" i="4"/>
  <c r="D26" i="4" s="1"/>
  <c r="G26" i="4" s="1"/>
  <c r="C31" i="4"/>
  <c r="D31" i="4" s="1"/>
  <c r="G31" i="4" s="1"/>
  <c r="C49" i="4"/>
  <c r="D49" i="4" s="1"/>
  <c r="G49" i="4" s="1"/>
  <c r="C53" i="4"/>
  <c r="D53" i="4" s="1"/>
  <c r="G53" i="4" s="1"/>
  <c r="C41" i="4"/>
  <c r="D41" i="4" s="1"/>
  <c r="G41" i="4" s="1"/>
  <c r="C44" i="4"/>
  <c r="D44" i="4" s="1"/>
  <c r="G44" i="4" s="1"/>
  <c r="C52" i="4"/>
  <c r="D52" i="4" s="1"/>
  <c r="G52" i="4" s="1"/>
  <c r="F24" i="4" l="1"/>
  <c r="D24" i="4"/>
  <c r="G24" i="4" s="1"/>
  <c r="F23" i="4"/>
  <c r="D23" i="4"/>
  <c r="G23" i="4" s="1"/>
  <c r="H22" i="4"/>
  <c r="F44" i="4"/>
  <c r="H44" i="4" s="1"/>
  <c r="F53" i="4"/>
  <c r="H53" i="4" s="1"/>
  <c r="F50" i="4"/>
  <c r="H50" i="4" s="1"/>
  <c r="F46" i="4"/>
  <c r="H46" i="4" s="1"/>
  <c r="F47" i="4"/>
  <c r="H47" i="4" s="1"/>
  <c r="F35" i="4"/>
  <c r="H35" i="4" s="1"/>
  <c r="F30" i="4"/>
  <c r="H30" i="4" s="1"/>
  <c r="F25" i="4"/>
  <c r="H25" i="4" s="1"/>
  <c r="F38" i="4"/>
  <c r="H38" i="4" s="1"/>
  <c r="F40" i="4"/>
  <c r="H40" i="4" s="1"/>
  <c r="F52" i="4"/>
  <c r="H52" i="4" s="1"/>
  <c r="F41" i="4"/>
  <c r="H41" i="4" s="1"/>
  <c r="F33" i="4"/>
  <c r="H33" i="4" s="1"/>
  <c r="F42" i="4"/>
  <c r="H42" i="4" s="1"/>
  <c r="F27" i="4"/>
  <c r="H27" i="4" s="1"/>
  <c r="F36" i="4"/>
  <c r="H36" i="4" s="1"/>
  <c r="F48" i="4"/>
  <c r="H48" i="4" s="1"/>
  <c r="F26" i="4"/>
  <c r="H26" i="4" s="1"/>
  <c r="F28" i="4"/>
  <c r="H28" i="4" s="1"/>
  <c r="F34" i="4"/>
  <c r="H34" i="4" s="1"/>
  <c r="F39" i="4"/>
  <c r="H39" i="4" s="1"/>
  <c r="F45" i="4"/>
  <c r="H45" i="4" s="1"/>
  <c r="F49" i="4"/>
  <c r="H49" i="4" s="1"/>
  <c r="F31" i="4"/>
  <c r="H31" i="4" s="1"/>
  <c r="F32" i="4"/>
  <c r="H32" i="4" s="1"/>
  <c r="F37" i="4"/>
  <c r="H37" i="4" s="1"/>
  <c r="F43" i="4"/>
  <c r="H43" i="4" s="1"/>
  <c r="F29" i="4"/>
  <c r="H29" i="4" s="1"/>
  <c r="F51" i="4"/>
  <c r="H51" i="4" s="1"/>
  <c r="H23" i="4" l="1"/>
  <c r="H24" i="4"/>
  <c r="H55" i="4" l="1"/>
  <c r="H56" i="4" s="1"/>
  <c r="H57" i="4" s="1"/>
</calcChain>
</file>

<file path=xl/sharedStrings.xml><?xml version="1.0" encoding="utf-8"?>
<sst xmlns="http://schemas.openxmlformats.org/spreadsheetml/2006/main" count="968" uniqueCount="962">
  <si>
    <t>Adresse</t>
  </si>
  <si>
    <t>Ville</t>
  </si>
  <si>
    <t>Téléphone</t>
  </si>
  <si>
    <t>Portable</t>
  </si>
  <si>
    <t>Site internet</t>
  </si>
  <si>
    <t>E-mail</t>
  </si>
  <si>
    <t>Remarques</t>
  </si>
  <si>
    <t>Base clients</t>
  </si>
  <si>
    <t>Type</t>
  </si>
  <si>
    <t>Type 2</t>
  </si>
  <si>
    <t>Base produits</t>
  </si>
  <si>
    <t>Référence</t>
  </si>
  <si>
    <t>P0001</t>
  </si>
  <si>
    <t>P0002</t>
  </si>
  <si>
    <t>Saisir dans les cases vertes uniquement</t>
  </si>
  <si>
    <t>C. postal</t>
  </si>
  <si>
    <t>Produits et services</t>
  </si>
  <si>
    <t>Coût d'achat du produit</t>
  </si>
  <si>
    <t>Prix de vente € HT</t>
  </si>
  <si>
    <t>F00001</t>
  </si>
  <si>
    <t>Ne pas intercaler de ligne ; ne pas laisser de ligne vierge</t>
  </si>
  <si>
    <t>Numéro client</t>
  </si>
  <si>
    <t>C00001</t>
  </si>
  <si>
    <t>C00002</t>
  </si>
  <si>
    <t>C00003</t>
  </si>
  <si>
    <t>C00004</t>
  </si>
  <si>
    <t>C00005</t>
  </si>
  <si>
    <t>C00006</t>
  </si>
  <si>
    <t>C00007</t>
  </si>
  <si>
    <t>C00008</t>
  </si>
  <si>
    <t>C00009</t>
  </si>
  <si>
    <t>C00010</t>
  </si>
  <si>
    <t>C00011</t>
  </si>
  <si>
    <t>C00012</t>
  </si>
  <si>
    <t>C00013</t>
  </si>
  <si>
    <t>C00014</t>
  </si>
  <si>
    <t>C00015</t>
  </si>
  <si>
    <t>C00016</t>
  </si>
  <si>
    <t>C00017</t>
  </si>
  <si>
    <t>C00018</t>
  </si>
  <si>
    <t>C00019</t>
  </si>
  <si>
    <t>C00020</t>
  </si>
  <si>
    <t>C00021</t>
  </si>
  <si>
    <t>C00022</t>
  </si>
  <si>
    <t>C00023</t>
  </si>
  <si>
    <t>C00024</t>
  </si>
  <si>
    <t>C00025</t>
  </si>
  <si>
    <t>C00026</t>
  </si>
  <si>
    <t>C00027</t>
  </si>
  <si>
    <t>C00028</t>
  </si>
  <si>
    <t>C00029</t>
  </si>
  <si>
    <t>C00030</t>
  </si>
  <si>
    <t>C00031</t>
  </si>
  <si>
    <t>C00032</t>
  </si>
  <si>
    <t>C00033</t>
  </si>
  <si>
    <t>C00034</t>
  </si>
  <si>
    <t>C00035</t>
  </si>
  <si>
    <t>C00036</t>
  </si>
  <si>
    <t>C00037</t>
  </si>
  <si>
    <t>C00038</t>
  </si>
  <si>
    <t>C00039</t>
  </si>
  <si>
    <t>C00040</t>
  </si>
  <si>
    <t>C00041</t>
  </si>
  <si>
    <t>C00042</t>
  </si>
  <si>
    <t>C00043</t>
  </si>
  <si>
    <t>C00044</t>
  </si>
  <si>
    <t>C00045</t>
  </si>
  <si>
    <t>C00046</t>
  </si>
  <si>
    <t>C00047</t>
  </si>
  <si>
    <t>C00048</t>
  </si>
  <si>
    <t>C00049</t>
  </si>
  <si>
    <t>C00050</t>
  </si>
  <si>
    <t>C00051</t>
  </si>
  <si>
    <t>C00052</t>
  </si>
  <si>
    <t>C00053</t>
  </si>
  <si>
    <t>C00054</t>
  </si>
  <si>
    <t>C00055</t>
  </si>
  <si>
    <t>C00056</t>
  </si>
  <si>
    <t>C00057</t>
  </si>
  <si>
    <t>C00058</t>
  </si>
  <si>
    <t>C00059</t>
  </si>
  <si>
    <t>C00060</t>
  </si>
  <si>
    <t>C00061</t>
  </si>
  <si>
    <t>C00062</t>
  </si>
  <si>
    <t>C00063</t>
  </si>
  <si>
    <t>C00064</t>
  </si>
  <si>
    <t>C00065</t>
  </si>
  <si>
    <t>C00066</t>
  </si>
  <si>
    <t>C00067</t>
  </si>
  <si>
    <t>C00068</t>
  </si>
  <si>
    <t>C00069</t>
  </si>
  <si>
    <t>C00070</t>
  </si>
  <si>
    <t>C00071</t>
  </si>
  <si>
    <t>C00072</t>
  </si>
  <si>
    <t>C00073</t>
  </si>
  <si>
    <t>C00074</t>
  </si>
  <si>
    <t>C00075</t>
  </si>
  <si>
    <t>C00076</t>
  </si>
  <si>
    <t>C00077</t>
  </si>
  <si>
    <t>C00078</t>
  </si>
  <si>
    <t>C00079</t>
  </si>
  <si>
    <t>C00080</t>
  </si>
  <si>
    <t>C00081</t>
  </si>
  <si>
    <t>C00082</t>
  </si>
  <si>
    <t>C00083</t>
  </si>
  <si>
    <t>C00084</t>
  </si>
  <si>
    <t>C00085</t>
  </si>
  <si>
    <t>C00086</t>
  </si>
  <si>
    <t>C00087</t>
  </si>
  <si>
    <t>C00088</t>
  </si>
  <si>
    <t>C00089</t>
  </si>
  <si>
    <t>C00090</t>
  </si>
  <si>
    <t>C00091</t>
  </si>
  <si>
    <t>C00092</t>
  </si>
  <si>
    <t>C00093</t>
  </si>
  <si>
    <t>C00094</t>
  </si>
  <si>
    <t>C00095</t>
  </si>
  <si>
    <t>C00096</t>
  </si>
  <si>
    <t>C00097</t>
  </si>
  <si>
    <t>C00098</t>
  </si>
  <si>
    <t>C00099</t>
  </si>
  <si>
    <t>C00100</t>
  </si>
  <si>
    <t>C00101</t>
  </si>
  <si>
    <t>C00102</t>
  </si>
  <si>
    <t>C00103</t>
  </si>
  <si>
    <t>C00104</t>
  </si>
  <si>
    <t>C00105</t>
  </si>
  <si>
    <t>C00106</t>
  </si>
  <si>
    <t>C00107</t>
  </si>
  <si>
    <t>C00108</t>
  </si>
  <si>
    <t>C00109</t>
  </si>
  <si>
    <t>C00110</t>
  </si>
  <si>
    <t>C00111</t>
  </si>
  <si>
    <t>C00112</t>
  </si>
  <si>
    <t>C00113</t>
  </si>
  <si>
    <t>C00114</t>
  </si>
  <si>
    <t>C00115</t>
  </si>
  <si>
    <t>C00116</t>
  </si>
  <si>
    <t>C00117</t>
  </si>
  <si>
    <t>C00118</t>
  </si>
  <si>
    <t>C00119</t>
  </si>
  <si>
    <t>C00120</t>
  </si>
  <si>
    <t>C00121</t>
  </si>
  <si>
    <t>C00122</t>
  </si>
  <si>
    <t>C00123</t>
  </si>
  <si>
    <t>C00124</t>
  </si>
  <si>
    <t>C00125</t>
  </si>
  <si>
    <t>C00126</t>
  </si>
  <si>
    <t>C00127</t>
  </si>
  <si>
    <t>C00128</t>
  </si>
  <si>
    <t>C00129</t>
  </si>
  <si>
    <t>C00130</t>
  </si>
  <si>
    <t>C00131</t>
  </si>
  <si>
    <t>C00132</t>
  </si>
  <si>
    <t>C00133</t>
  </si>
  <si>
    <t>C00134</t>
  </si>
  <si>
    <t>C00135</t>
  </si>
  <si>
    <t>C00136</t>
  </si>
  <si>
    <t>C00137</t>
  </si>
  <si>
    <t>C00138</t>
  </si>
  <si>
    <t>C00139</t>
  </si>
  <si>
    <t>C00140</t>
  </si>
  <si>
    <t>C00141</t>
  </si>
  <si>
    <t>C00142</t>
  </si>
  <si>
    <t>C00143</t>
  </si>
  <si>
    <t>C00144</t>
  </si>
  <si>
    <t>C00145</t>
  </si>
  <si>
    <t>C00146</t>
  </si>
  <si>
    <t>C00147</t>
  </si>
  <si>
    <t>C00148</t>
  </si>
  <si>
    <t>C00149</t>
  </si>
  <si>
    <t>C00150</t>
  </si>
  <si>
    <t>C00151</t>
  </si>
  <si>
    <t>C00152</t>
  </si>
  <si>
    <t>C00153</t>
  </si>
  <si>
    <t>C00154</t>
  </si>
  <si>
    <t>C00155</t>
  </si>
  <si>
    <t>C00156</t>
  </si>
  <si>
    <t>C00157</t>
  </si>
  <si>
    <t>C00158</t>
  </si>
  <si>
    <t>C00159</t>
  </si>
  <si>
    <t>C00160</t>
  </si>
  <si>
    <t>C00161</t>
  </si>
  <si>
    <t>C00162</t>
  </si>
  <si>
    <t>C00163</t>
  </si>
  <si>
    <t>C00164</t>
  </si>
  <si>
    <t>C00165</t>
  </si>
  <si>
    <t>C00166</t>
  </si>
  <si>
    <t>C00167</t>
  </si>
  <si>
    <t>C00168</t>
  </si>
  <si>
    <t>C00169</t>
  </si>
  <si>
    <t>C00170</t>
  </si>
  <si>
    <t>C00171</t>
  </si>
  <si>
    <t>C00172</t>
  </si>
  <si>
    <t>C00173</t>
  </si>
  <si>
    <t>C00174</t>
  </si>
  <si>
    <t>C00175</t>
  </si>
  <si>
    <t>C00176</t>
  </si>
  <si>
    <t>C00177</t>
  </si>
  <si>
    <t>C00178</t>
  </si>
  <si>
    <t>C00179</t>
  </si>
  <si>
    <t>C00180</t>
  </si>
  <si>
    <t>C00181</t>
  </si>
  <si>
    <t>C00182</t>
  </si>
  <si>
    <t>C00183</t>
  </si>
  <si>
    <t>C00184</t>
  </si>
  <si>
    <t>C00185</t>
  </si>
  <si>
    <t>C00186</t>
  </si>
  <si>
    <t>C00187</t>
  </si>
  <si>
    <t>C00188</t>
  </si>
  <si>
    <t>C00189</t>
  </si>
  <si>
    <t>C00190</t>
  </si>
  <si>
    <t>C00191</t>
  </si>
  <si>
    <t>C00192</t>
  </si>
  <si>
    <t>C00193</t>
  </si>
  <si>
    <t>C00194</t>
  </si>
  <si>
    <t>C00195</t>
  </si>
  <si>
    <t>C00196</t>
  </si>
  <si>
    <t>C00197</t>
  </si>
  <si>
    <t>C00198</t>
  </si>
  <si>
    <t>C00199</t>
  </si>
  <si>
    <t>C00200</t>
  </si>
  <si>
    <t>C00201</t>
  </si>
  <si>
    <t>C00202</t>
  </si>
  <si>
    <t>C00203</t>
  </si>
  <si>
    <t>C00204</t>
  </si>
  <si>
    <t>C00205</t>
  </si>
  <si>
    <t>C00206</t>
  </si>
  <si>
    <t>C00207</t>
  </si>
  <si>
    <t>C00208</t>
  </si>
  <si>
    <t>C00209</t>
  </si>
  <si>
    <t>C00210</t>
  </si>
  <si>
    <t>C00211</t>
  </si>
  <si>
    <t>C00212</t>
  </si>
  <si>
    <t>C00213</t>
  </si>
  <si>
    <t>C00214</t>
  </si>
  <si>
    <t>C00215</t>
  </si>
  <si>
    <t>C00216</t>
  </si>
  <si>
    <t>C00217</t>
  </si>
  <si>
    <t>C00218</t>
  </si>
  <si>
    <t>C00219</t>
  </si>
  <si>
    <t>C00220</t>
  </si>
  <si>
    <t>C00221</t>
  </si>
  <si>
    <t>C00222</t>
  </si>
  <si>
    <t>C00223</t>
  </si>
  <si>
    <t>C00224</t>
  </si>
  <si>
    <t>C00225</t>
  </si>
  <si>
    <t>C00226</t>
  </si>
  <si>
    <t>C00227</t>
  </si>
  <si>
    <t>C00228</t>
  </si>
  <si>
    <t>C00229</t>
  </si>
  <si>
    <t>C00230</t>
  </si>
  <si>
    <t>C00231</t>
  </si>
  <si>
    <t>C00232</t>
  </si>
  <si>
    <t>C00233</t>
  </si>
  <si>
    <t>C00234</t>
  </si>
  <si>
    <t>C00235</t>
  </si>
  <si>
    <t>C00236</t>
  </si>
  <si>
    <t>C00237</t>
  </si>
  <si>
    <t>C00238</t>
  </si>
  <si>
    <t>C00239</t>
  </si>
  <si>
    <t>C00240</t>
  </si>
  <si>
    <t>C00241</t>
  </si>
  <si>
    <t>C00242</t>
  </si>
  <si>
    <t>C00243</t>
  </si>
  <si>
    <t>C00244</t>
  </si>
  <si>
    <t>C00245</t>
  </si>
  <si>
    <t>C00246</t>
  </si>
  <si>
    <t>C00247</t>
  </si>
  <si>
    <t>C00248</t>
  </si>
  <si>
    <t>C00249</t>
  </si>
  <si>
    <t>C00250</t>
  </si>
  <si>
    <t>C00251</t>
  </si>
  <si>
    <t>C00252</t>
  </si>
  <si>
    <t>C00253</t>
  </si>
  <si>
    <t>C00254</t>
  </si>
  <si>
    <t>C00255</t>
  </si>
  <si>
    <t>C00256</t>
  </si>
  <si>
    <t>C00257</t>
  </si>
  <si>
    <t>C00258</t>
  </si>
  <si>
    <t>C00259</t>
  </si>
  <si>
    <t>C00260</t>
  </si>
  <si>
    <t>C00261</t>
  </si>
  <si>
    <t>C00262</t>
  </si>
  <si>
    <t>C00263</t>
  </si>
  <si>
    <t>C00264</t>
  </si>
  <si>
    <t>C00265</t>
  </si>
  <si>
    <t>C00266</t>
  </si>
  <si>
    <t>C00267</t>
  </si>
  <si>
    <t>C00268</t>
  </si>
  <si>
    <t>C00269</t>
  </si>
  <si>
    <t>C00270</t>
  </si>
  <si>
    <t>C00271</t>
  </si>
  <si>
    <t>C00272</t>
  </si>
  <si>
    <t>C00273</t>
  </si>
  <si>
    <t>C00274</t>
  </si>
  <si>
    <t>C00275</t>
  </si>
  <si>
    <t>C00276</t>
  </si>
  <si>
    <t>C00277</t>
  </si>
  <si>
    <t>C00278</t>
  </si>
  <si>
    <t>C00279</t>
  </si>
  <si>
    <t>C00280</t>
  </si>
  <si>
    <t>C00281</t>
  </si>
  <si>
    <t>C00282</t>
  </si>
  <si>
    <t>C00283</t>
  </si>
  <si>
    <t>C00284</t>
  </si>
  <si>
    <t>C00285</t>
  </si>
  <si>
    <t>C00286</t>
  </si>
  <si>
    <t>C00287</t>
  </si>
  <si>
    <t>C00288</t>
  </si>
  <si>
    <t>C00289</t>
  </si>
  <si>
    <t>C00290</t>
  </si>
  <si>
    <t>C00291</t>
  </si>
  <si>
    <t>C00292</t>
  </si>
  <si>
    <t>C00293</t>
  </si>
  <si>
    <t>C00294</t>
  </si>
  <si>
    <t>C00295</t>
  </si>
  <si>
    <t>C00296</t>
  </si>
  <si>
    <t>C00297</t>
  </si>
  <si>
    <t>C00298</t>
  </si>
  <si>
    <t>C00299</t>
  </si>
  <si>
    <t>C00300</t>
  </si>
  <si>
    <t>C00301</t>
  </si>
  <si>
    <t>C00302</t>
  </si>
  <si>
    <t>C00303</t>
  </si>
  <si>
    <t>C00304</t>
  </si>
  <si>
    <t>C00305</t>
  </si>
  <si>
    <t>C00306</t>
  </si>
  <si>
    <t>C00307</t>
  </si>
  <si>
    <t>C00308</t>
  </si>
  <si>
    <t>C00309</t>
  </si>
  <si>
    <t>C00310</t>
  </si>
  <si>
    <t>C00311</t>
  </si>
  <si>
    <t>C00312</t>
  </si>
  <si>
    <t>C00313</t>
  </si>
  <si>
    <t>C00314</t>
  </si>
  <si>
    <t>C00315</t>
  </si>
  <si>
    <t>C00316</t>
  </si>
  <si>
    <t>C00317</t>
  </si>
  <si>
    <t>C00318</t>
  </si>
  <si>
    <t>C00319</t>
  </si>
  <si>
    <t>C00320</t>
  </si>
  <si>
    <t>C00321</t>
  </si>
  <si>
    <t>C00322</t>
  </si>
  <si>
    <t>C00323</t>
  </si>
  <si>
    <t>C00324</t>
  </si>
  <si>
    <t>C00325</t>
  </si>
  <si>
    <t>C00326</t>
  </si>
  <si>
    <t>C00327</t>
  </si>
  <si>
    <t>C00328</t>
  </si>
  <si>
    <t>C00329</t>
  </si>
  <si>
    <t>C00330</t>
  </si>
  <si>
    <t>C00331</t>
  </si>
  <si>
    <t>C00332</t>
  </si>
  <si>
    <t>C00333</t>
  </si>
  <si>
    <t>C00334</t>
  </si>
  <si>
    <t>C00335</t>
  </si>
  <si>
    <t>C00336</t>
  </si>
  <si>
    <t>C00337</t>
  </si>
  <si>
    <t>C00338</t>
  </si>
  <si>
    <t>C00339</t>
  </si>
  <si>
    <t>C00340</t>
  </si>
  <si>
    <t>C00341</t>
  </si>
  <si>
    <t>C00342</t>
  </si>
  <si>
    <t>C00343</t>
  </si>
  <si>
    <t>C00344</t>
  </si>
  <si>
    <t>C00345</t>
  </si>
  <si>
    <t>C00346</t>
  </si>
  <si>
    <t>C00347</t>
  </si>
  <si>
    <t>C00348</t>
  </si>
  <si>
    <t>C00349</t>
  </si>
  <si>
    <t>C00350</t>
  </si>
  <si>
    <t>C00351</t>
  </si>
  <si>
    <t>C00352</t>
  </si>
  <si>
    <t>C00353</t>
  </si>
  <si>
    <t>C00354</t>
  </si>
  <si>
    <t>C00355</t>
  </si>
  <si>
    <t>C00356</t>
  </si>
  <si>
    <t>C00357</t>
  </si>
  <si>
    <t>C00358</t>
  </si>
  <si>
    <t>C00359</t>
  </si>
  <si>
    <t>C00360</t>
  </si>
  <si>
    <t>C00361</t>
  </si>
  <si>
    <t>C00362</t>
  </si>
  <si>
    <t>C00363</t>
  </si>
  <si>
    <t>C00364</t>
  </si>
  <si>
    <t>C00365</t>
  </si>
  <si>
    <t>C00366</t>
  </si>
  <si>
    <t>C00367</t>
  </si>
  <si>
    <t>C00368</t>
  </si>
  <si>
    <t>C00369</t>
  </si>
  <si>
    <t>C00370</t>
  </si>
  <si>
    <t>C00371</t>
  </si>
  <si>
    <t>C00372</t>
  </si>
  <si>
    <t>C00373</t>
  </si>
  <si>
    <t>C00374</t>
  </si>
  <si>
    <t>C00375</t>
  </si>
  <si>
    <t>C00376</t>
  </si>
  <si>
    <t>C00377</t>
  </si>
  <si>
    <t>C00378</t>
  </si>
  <si>
    <t>C00379</t>
  </si>
  <si>
    <t>C00380</t>
  </si>
  <si>
    <t>C00381</t>
  </si>
  <si>
    <t>C00382</t>
  </si>
  <si>
    <t>C00383</t>
  </si>
  <si>
    <t>C00384</t>
  </si>
  <si>
    <t>C00385</t>
  </si>
  <si>
    <t>C00386</t>
  </si>
  <si>
    <t>C00387</t>
  </si>
  <si>
    <t>C00388</t>
  </si>
  <si>
    <t>C00389</t>
  </si>
  <si>
    <t>C00390</t>
  </si>
  <si>
    <t>C00391</t>
  </si>
  <si>
    <t>C00392</t>
  </si>
  <si>
    <t>C00393</t>
  </si>
  <si>
    <t>C00394</t>
  </si>
  <si>
    <t>C00395</t>
  </si>
  <si>
    <t>C00396</t>
  </si>
  <si>
    <t>C00397</t>
  </si>
  <si>
    <t>C00398</t>
  </si>
  <si>
    <t>C00399</t>
  </si>
  <si>
    <t>C00400</t>
  </si>
  <si>
    <t>C00401</t>
  </si>
  <si>
    <t>C00402</t>
  </si>
  <si>
    <t>C00403</t>
  </si>
  <si>
    <t>C00404</t>
  </si>
  <si>
    <t>C00405</t>
  </si>
  <si>
    <t>C00406</t>
  </si>
  <si>
    <t>C00407</t>
  </si>
  <si>
    <t>C00408</t>
  </si>
  <si>
    <t>C00409</t>
  </si>
  <si>
    <t>C00410</t>
  </si>
  <si>
    <t>C00411</t>
  </si>
  <si>
    <t>C00412</t>
  </si>
  <si>
    <t>C00413</t>
  </si>
  <si>
    <t>C00414</t>
  </si>
  <si>
    <t>C00415</t>
  </si>
  <si>
    <t>C00416</t>
  </si>
  <si>
    <t>C00417</t>
  </si>
  <si>
    <t>C00418</t>
  </si>
  <si>
    <t>C00419</t>
  </si>
  <si>
    <t>C00420</t>
  </si>
  <si>
    <t>C00421</t>
  </si>
  <si>
    <t>C00422</t>
  </si>
  <si>
    <t>C00423</t>
  </si>
  <si>
    <t>C00424</t>
  </si>
  <si>
    <t>C00425</t>
  </si>
  <si>
    <t>C00426</t>
  </si>
  <si>
    <t>C00427</t>
  </si>
  <si>
    <t>C00428</t>
  </si>
  <si>
    <t>C00429</t>
  </si>
  <si>
    <t>C00430</t>
  </si>
  <si>
    <t>C00431</t>
  </si>
  <si>
    <t>C00432</t>
  </si>
  <si>
    <t>C00433</t>
  </si>
  <si>
    <t>C00434</t>
  </si>
  <si>
    <t>C00435</t>
  </si>
  <si>
    <t>C00436</t>
  </si>
  <si>
    <t>C00437</t>
  </si>
  <si>
    <t>C00438</t>
  </si>
  <si>
    <t>C00439</t>
  </si>
  <si>
    <t>C00440</t>
  </si>
  <si>
    <t>C00441</t>
  </si>
  <si>
    <t>C00442</t>
  </si>
  <si>
    <t>C00443</t>
  </si>
  <si>
    <t>C00444</t>
  </si>
  <si>
    <t>C00445</t>
  </si>
  <si>
    <t>C00446</t>
  </si>
  <si>
    <t>C00447</t>
  </si>
  <si>
    <t>C00448</t>
  </si>
  <si>
    <t>C00449</t>
  </si>
  <si>
    <t>C00450</t>
  </si>
  <si>
    <t>C00451</t>
  </si>
  <si>
    <t>C00452</t>
  </si>
  <si>
    <t>C00453</t>
  </si>
  <si>
    <t>C00454</t>
  </si>
  <si>
    <t>C00455</t>
  </si>
  <si>
    <t>C00456</t>
  </si>
  <si>
    <t>C00457</t>
  </si>
  <si>
    <t>C00458</t>
  </si>
  <si>
    <t>C00459</t>
  </si>
  <si>
    <t>C00460</t>
  </si>
  <si>
    <t>C00461</t>
  </si>
  <si>
    <t>C00462</t>
  </si>
  <si>
    <t>C00463</t>
  </si>
  <si>
    <t>C00464</t>
  </si>
  <si>
    <t>C00465</t>
  </si>
  <si>
    <t>C00466</t>
  </si>
  <si>
    <t>C00467</t>
  </si>
  <si>
    <t>C00468</t>
  </si>
  <si>
    <t>C00469</t>
  </si>
  <si>
    <t>C00470</t>
  </si>
  <si>
    <t>C00471</t>
  </si>
  <si>
    <t>C00472</t>
  </si>
  <si>
    <t>C00473</t>
  </si>
  <si>
    <t>C00474</t>
  </si>
  <si>
    <t>C00475</t>
  </si>
  <si>
    <t>C00476</t>
  </si>
  <si>
    <t>C00477</t>
  </si>
  <si>
    <t>C00478</t>
  </si>
  <si>
    <t>C00479</t>
  </si>
  <si>
    <t>C00480</t>
  </si>
  <si>
    <t>C00481</t>
  </si>
  <si>
    <t>C00482</t>
  </si>
  <si>
    <t>C00483</t>
  </si>
  <si>
    <t>C00484</t>
  </si>
  <si>
    <t>C00485</t>
  </si>
  <si>
    <t>C00486</t>
  </si>
  <si>
    <t>C00487</t>
  </si>
  <si>
    <t>C00488</t>
  </si>
  <si>
    <t>C00489</t>
  </si>
  <si>
    <t>C00490</t>
  </si>
  <si>
    <t>C00491</t>
  </si>
  <si>
    <t>C00492</t>
  </si>
  <si>
    <t>C00493</t>
  </si>
  <si>
    <t>C00494</t>
  </si>
  <si>
    <t>C00495</t>
  </si>
  <si>
    <t>C00496</t>
  </si>
  <si>
    <t>C00497</t>
  </si>
  <si>
    <t>C00498</t>
  </si>
  <si>
    <t>C00499</t>
  </si>
  <si>
    <t>C00500</t>
  </si>
  <si>
    <t>C00501</t>
  </si>
  <si>
    <t>C00502</t>
  </si>
  <si>
    <t>C00503</t>
  </si>
  <si>
    <t>C00504</t>
  </si>
  <si>
    <t>C00505</t>
  </si>
  <si>
    <t>C00506</t>
  </si>
  <si>
    <t>C00507</t>
  </si>
  <si>
    <t>C00508</t>
  </si>
  <si>
    <t>C00509</t>
  </si>
  <si>
    <t>C00510</t>
  </si>
  <si>
    <t>C00511</t>
  </si>
  <si>
    <t>C00512</t>
  </si>
  <si>
    <t>C00513</t>
  </si>
  <si>
    <t>C00514</t>
  </si>
  <si>
    <t>C00515</t>
  </si>
  <si>
    <t>C00516</t>
  </si>
  <si>
    <t>C00517</t>
  </si>
  <si>
    <t>C00518</t>
  </si>
  <si>
    <t>C00519</t>
  </si>
  <si>
    <t>C00520</t>
  </si>
  <si>
    <t>C00521</t>
  </si>
  <si>
    <t>C00522</t>
  </si>
  <si>
    <t>C00523</t>
  </si>
  <si>
    <t>C00524</t>
  </si>
  <si>
    <t>C00525</t>
  </si>
  <si>
    <t>C00526</t>
  </si>
  <si>
    <t>C00527</t>
  </si>
  <si>
    <t>C00528</t>
  </si>
  <si>
    <t>C00529</t>
  </si>
  <si>
    <t>C00530</t>
  </si>
  <si>
    <t>C00531</t>
  </si>
  <si>
    <t>C00532</t>
  </si>
  <si>
    <t>C00533</t>
  </si>
  <si>
    <t>C00534</t>
  </si>
  <si>
    <t>C00535</t>
  </si>
  <si>
    <t>C00536</t>
  </si>
  <si>
    <t>C00537</t>
  </si>
  <si>
    <t>C00538</t>
  </si>
  <si>
    <t>C00539</t>
  </si>
  <si>
    <t>C00540</t>
  </si>
  <si>
    <t>C00541</t>
  </si>
  <si>
    <t>C00542</t>
  </si>
  <si>
    <t>C00543</t>
  </si>
  <si>
    <t>C00544</t>
  </si>
  <si>
    <t>C00545</t>
  </si>
  <si>
    <t>C00546</t>
  </si>
  <si>
    <t>C00547</t>
  </si>
  <si>
    <t>C00548</t>
  </si>
  <si>
    <t>C00549</t>
  </si>
  <si>
    <t>C00550</t>
  </si>
  <si>
    <t>C00551</t>
  </si>
  <si>
    <t>C00552</t>
  </si>
  <si>
    <t>C00553</t>
  </si>
  <si>
    <t>C00554</t>
  </si>
  <si>
    <t>C00555</t>
  </si>
  <si>
    <t>C00556</t>
  </si>
  <si>
    <t>C00557</t>
  </si>
  <si>
    <t>C00558</t>
  </si>
  <si>
    <t>C00559</t>
  </si>
  <si>
    <t>C00560</t>
  </si>
  <si>
    <t>C00561</t>
  </si>
  <si>
    <t>C00562</t>
  </si>
  <si>
    <t>C00563</t>
  </si>
  <si>
    <t>C00564</t>
  </si>
  <si>
    <t>C00565</t>
  </si>
  <si>
    <t>C00566</t>
  </si>
  <si>
    <t>C00567</t>
  </si>
  <si>
    <t>C00568</t>
  </si>
  <si>
    <t>C00569</t>
  </si>
  <si>
    <t>C00570</t>
  </si>
  <si>
    <t>C00571</t>
  </si>
  <si>
    <t>C00572</t>
  </si>
  <si>
    <t>C00573</t>
  </si>
  <si>
    <t>C00574</t>
  </si>
  <si>
    <t>C00575</t>
  </si>
  <si>
    <t>C00576</t>
  </si>
  <si>
    <t>C00577</t>
  </si>
  <si>
    <t>C00578</t>
  </si>
  <si>
    <t>C00579</t>
  </si>
  <si>
    <t>C00580</t>
  </si>
  <si>
    <t>C00581</t>
  </si>
  <si>
    <t>C00582</t>
  </si>
  <si>
    <t>C00583</t>
  </si>
  <si>
    <t>C00584</t>
  </si>
  <si>
    <t>C00585</t>
  </si>
  <si>
    <t>C00586</t>
  </si>
  <si>
    <t>C00587</t>
  </si>
  <si>
    <t>C00588</t>
  </si>
  <si>
    <t>C00589</t>
  </si>
  <si>
    <t>C00590</t>
  </si>
  <si>
    <t>C00591</t>
  </si>
  <si>
    <t>C00592</t>
  </si>
  <si>
    <t>C00593</t>
  </si>
  <si>
    <t>C00594</t>
  </si>
  <si>
    <t>C00595</t>
  </si>
  <si>
    <t>C00596</t>
  </si>
  <si>
    <t>C00597</t>
  </si>
  <si>
    <t>C00598</t>
  </si>
  <si>
    <t>C00599</t>
  </si>
  <si>
    <t>C00600</t>
  </si>
  <si>
    <t>C00601</t>
  </si>
  <si>
    <t>C00602</t>
  </si>
  <si>
    <t>C00603</t>
  </si>
  <si>
    <t>C00604</t>
  </si>
  <si>
    <t>C00605</t>
  </si>
  <si>
    <t>C00606</t>
  </si>
  <si>
    <t>C00607</t>
  </si>
  <si>
    <t>C00608</t>
  </si>
  <si>
    <t>C00609</t>
  </si>
  <si>
    <t>C00610</t>
  </si>
  <si>
    <t>C00611</t>
  </si>
  <si>
    <t>C00612</t>
  </si>
  <si>
    <t>C00613</t>
  </si>
  <si>
    <t>C00614</t>
  </si>
  <si>
    <t>C00615</t>
  </si>
  <si>
    <t>C00616</t>
  </si>
  <si>
    <t>C00617</t>
  </si>
  <si>
    <t>C00618</t>
  </si>
  <si>
    <t>C00619</t>
  </si>
  <si>
    <t>C00620</t>
  </si>
  <si>
    <t>C00621</t>
  </si>
  <si>
    <t>C00622</t>
  </si>
  <si>
    <t>C00623</t>
  </si>
  <si>
    <t>C00624</t>
  </si>
  <si>
    <t>C00625</t>
  </si>
  <si>
    <t>C00626</t>
  </si>
  <si>
    <t>C00627</t>
  </si>
  <si>
    <t>C00628</t>
  </si>
  <si>
    <t>C00629</t>
  </si>
  <si>
    <t>C00630</t>
  </si>
  <si>
    <t>C00631</t>
  </si>
  <si>
    <t>C00632</t>
  </si>
  <si>
    <t>C00633</t>
  </si>
  <si>
    <t>C00634</t>
  </si>
  <si>
    <t>C00635</t>
  </si>
  <si>
    <t>C00636</t>
  </si>
  <si>
    <t>C00637</t>
  </si>
  <si>
    <t>C00638</t>
  </si>
  <si>
    <t>C00639</t>
  </si>
  <si>
    <t>C00640</t>
  </si>
  <si>
    <t>C00641</t>
  </si>
  <si>
    <t>C00642</t>
  </si>
  <si>
    <t>C00643</t>
  </si>
  <si>
    <t>C00644</t>
  </si>
  <si>
    <t>C00645</t>
  </si>
  <si>
    <t>C00646</t>
  </si>
  <si>
    <t>C00647</t>
  </si>
  <si>
    <t>C00648</t>
  </si>
  <si>
    <t>C00649</t>
  </si>
  <si>
    <t>C00650</t>
  </si>
  <si>
    <t>C00651</t>
  </si>
  <si>
    <t>C00652</t>
  </si>
  <si>
    <t>C00653</t>
  </si>
  <si>
    <t>C00654</t>
  </si>
  <si>
    <t>C00655</t>
  </si>
  <si>
    <t>C00656</t>
  </si>
  <si>
    <t>C00657</t>
  </si>
  <si>
    <t>C00658</t>
  </si>
  <si>
    <t>C00659</t>
  </si>
  <si>
    <t>C00660</t>
  </si>
  <si>
    <t>C00661</t>
  </si>
  <si>
    <t>C00662</t>
  </si>
  <si>
    <t>C00663</t>
  </si>
  <si>
    <t>C00664</t>
  </si>
  <si>
    <t>C00665</t>
  </si>
  <si>
    <t>C00666</t>
  </si>
  <si>
    <t>C00667</t>
  </si>
  <si>
    <t>C00668</t>
  </si>
  <si>
    <t>C00669</t>
  </si>
  <si>
    <t>C00670</t>
  </si>
  <si>
    <t>C00671</t>
  </si>
  <si>
    <t>C00672</t>
  </si>
  <si>
    <t>C00673</t>
  </si>
  <si>
    <t>C00674</t>
  </si>
  <si>
    <t>C00675</t>
  </si>
  <si>
    <t>C00676</t>
  </si>
  <si>
    <t>C00677</t>
  </si>
  <si>
    <t>C00678</t>
  </si>
  <si>
    <t>C00679</t>
  </si>
  <si>
    <t>C00680</t>
  </si>
  <si>
    <t>C00681</t>
  </si>
  <si>
    <t>C00682</t>
  </si>
  <si>
    <t>C00683</t>
  </si>
  <si>
    <t>C00684</t>
  </si>
  <si>
    <t>C00685</t>
  </si>
  <si>
    <t>C00686</t>
  </si>
  <si>
    <t>C00687</t>
  </si>
  <si>
    <t>C00688</t>
  </si>
  <si>
    <t>C00689</t>
  </si>
  <si>
    <t>C00690</t>
  </si>
  <si>
    <t>C00691</t>
  </si>
  <si>
    <t>C00692</t>
  </si>
  <si>
    <t>C00693</t>
  </si>
  <si>
    <t>C00694</t>
  </si>
  <si>
    <t>C00695</t>
  </si>
  <si>
    <t>C00696</t>
  </si>
  <si>
    <t>C00697</t>
  </si>
  <si>
    <t>C00698</t>
  </si>
  <si>
    <t>C00699</t>
  </si>
  <si>
    <t>C00700</t>
  </si>
  <si>
    <t>C00701</t>
  </si>
  <si>
    <t>C00702</t>
  </si>
  <si>
    <t>C00703</t>
  </si>
  <si>
    <t>C00704</t>
  </si>
  <si>
    <t>C00705</t>
  </si>
  <si>
    <t>C00706</t>
  </si>
  <si>
    <t>C00707</t>
  </si>
  <si>
    <t>C00708</t>
  </si>
  <si>
    <t>C00709</t>
  </si>
  <si>
    <t>C00710</t>
  </si>
  <si>
    <t>C00711</t>
  </si>
  <si>
    <t>C00712</t>
  </si>
  <si>
    <t>C00713</t>
  </si>
  <si>
    <t>C00714</t>
  </si>
  <si>
    <t>C00715</t>
  </si>
  <si>
    <t>C00716</t>
  </si>
  <si>
    <t>C00717</t>
  </si>
  <si>
    <t>C00718</t>
  </si>
  <si>
    <t>C00719</t>
  </si>
  <si>
    <t>C00720</t>
  </si>
  <si>
    <t>C00721</t>
  </si>
  <si>
    <t>C00722</t>
  </si>
  <si>
    <t>C00723</t>
  </si>
  <si>
    <t>C00724</t>
  </si>
  <si>
    <t>C00725</t>
  </si>
  <si>
    <t>C00726</t>
  </si>
  <si>
    <t>C00727</t>
  </si>
  <si>
    <t>C00728</t>
  </si>
  <si>
    <t>C00729</t>
  </si>
  <si>
    <t>C00730</t>
  </si>
  <si>
    <t>C00731</t>
  </si>
  <si>
    <t>P0003</t>
  </si>
  <si>
    <t>P0004</t>
  </si>
  <si>
    <t>P0005</t>
  </si>
  <si>
    <t>P0006</t>
  </si>
  <si>
    <t>P0007</t>
  </si>
  <si>
    <t>P0008</t>
  </si>
  <si>
    <t>P0009</t>
  </si>
  <si>
    <t>P0010</t>
  </si>
  <si>
    <t>P0011</t>
  </si>
  <si>
    <t>P0012</t>
  </si>
  <si>
    <t>P0013</t>
  </si>
  <si>
    <t>P0014</t>
  </si>
  <si>
    <t>P0015</t>
  </si>
  <si>
    <t>P0016</t>
  </si>
  <si>
    <t>P0017</t>
  </si>
  <si>
    <t>P0018</t>
  </si>
  <si>
    <t>P0019</t>
  </si>
  <si>
    <t>P0020</t>
  </si>
  <si>
    <t>P0021</t>
  </si>
  <si>
    <t>P0022</t>
  </si>
  <si>
    <t>P0023</t>
  </si>
  <si>
    <t>P0024</t>
  </si>
  <si>
    <t>P0025</t>
  </si>
  <si>
    <t>P0026</t>
  </si>
  <si>
    <t>P0027</t>
  </si>
  <si>
    <t>P0028</t>
  </si>
  <si>
    <t>P0029</t>
  </si>
  <si>
    <t>P0030</t>
  </si>
  <si>
    <t>P0031</t>
  </si>
  <si>
    <t>P0032</t>
  </si>
  <si>
    <t>P0033</t>
  </si>
  <si>
    <t>P0034</t>
  </si>
  <si>
    <t>P0035</t>
  </si>
  <si>
    <t>P0036</t>
  </si>
  <si>
    <t>P0037</t>
  </si>
  <si>
    <t>P0038</t>
  </si>
  <si>
    <t>P0039</t>
  </si>
  <si>
    <t>P0040</t>
  </si>
  <si>
    <t>P0041</t>
  </si>
  <si>
    <t>P0042</t>
  </si>
  <si>
    <t>P0043</t>
  </si>
  <si>
    <t>P0044</t>
  </si>
  <si>
    <t>P0045</t>
  </si>
  <si>
    <t>P0046</t>
  </si>
  <si>
    <t>P0047</t>
  </si>
  <si>
    <t>P0048</t>
  </si>
  <si>
    <t>P0049</t>
  </si>
  <si>
    <t>P0050</t>
  </si>
  <si>
    <t>P0051</t>
  </si>
  <si>
    <t>P0052</t>
  </si>
  <si>
    <t>P0053</t>
  </si>
  <si>
    <t>P0054</t>
  </si>
  <si>
    <t>P0055</t>
  </si>
  <si>
    <t>P0056</t>
  </si>
  <si>
    <t>P0057</t>
  </si>
  <si>
    <t>P0058</t>
  </si>
  <si>
    <t>P0059</t>
  </si>
  <si>
    <t>P0060</t>
  </si>
  <si>
    <t>P0061</t>
  </si>
  <si>
    <t>P0062</t>
  </si>
  <si>
    <t>P0063</t>
  </si>
  <si>
    <t>P0064</t>
  </si>
  <si>
    <t>P0065</t>
  </si>
  <si>
    <t>P0066</t>
  </si>
  <si>
    <t>P0067</t>
  </si>
  <si>
    <t>P0068</t>
  </si>
  <si>
    <t>P0069</t>
  </si>
  <si>
    <t>P0070</t>
  </si>
  <si>
    <t>P0071</t>
  </si>
  <si>
    <t>P0072</t>
  </si>
  <si>
    <t>P0073</t>
  </si>
  <si>
    <t>P0074</t>
  </si>
  <si>
    <t>P0075</t>
  </si>
  <si>
    <t>P0076</t>
  </si>
  <si>
    <t>P0077</t>
  </si>
  <si>
    <t>P0078</t>
  </si>
  <si>
    <t>P0079</t>
  </si>
  <si>
    <t>P0080</t>
  </si>
  <si>
    <t>P0081</t>
  </si>
  <si>
    <t>P0082</t>
  </si>
  <si>
    <t>P0083</t>
  </si>
  <si>
    <t>P0084</t>
  </si>
  <si>
    <t>P0085</t>
  </si>
  <si>
    <t>P0086</t>
  </si>
  <si>
    <t>P0087</t>
  </si>
  <si>
    <t>P0088</t>
  </si>
  <si>
    <t>P0089</t>
  </si>
  <si>
    <t>P0090</t>
  </si>
  <si>
    <t>P0091</t>
  </si>
  <si>
    <t>P0092</t>
  </si>
  <si>
    <t>P0093</t>
  </si>
  <si>
    <t>P0094</t>
  </si>
  <si>
    <t>P0095</t>
  </si>
  <si>
    <t>P0096</t>
  </si>
  <si>
    <t>P0097</t>
  </si>
  <si>
    <t>P0098</t>
  </si>
  <si>
    <t>P0099</t>
  </si>
  <si>
    <t>P0100</t>
  </si>
  <si>
    <t>P0101</t>
  </si>
  <si>
    <t>P0102</t>
  </si>
  <si>
    <t>P0103</t>
  </si>
  <si>
    <t>P0104</t>
  </si>
  <si>
    <t>P0105</t>
  </si>
  <si>
    <t>P0106</t>
  </si>
  <si>
    <t>P0107</t>
  </si>
  <si>
    <t>P0108</t>
  </si>
  <si>
    <t>P0109</t>
  </si>
  <si>
    <t>P0110</t>
  </si>
  <si>
    <t>P0111</t>
  </si>
  <si>
    <t>P0112</t>
  </si>
  <si>
    <t>P0113</t>
  </si>
  <si>
    <t>P0114</t>
  </si>
  <si>
    <t>P0115</t>
  </si>
  <si>
    <t>P0116</t>
  </si>
  <si>
    <t>P0117</t>
  </si>
  <si>
    <t>P0118</t>
  </si>
  <si>
    <t>P0119</t>
  </si>
  <si>
    <t>P0120</t>
  </si>
  <si>
    <t>P0121</t>
  </si>
  <si>
    <t>P0122</t>
  </si>
  <si>
    <t>P0123</t>
  </si>
  <si>
    <t>P0124</t>
  </si>
  <si>
    <t>P0125</t>
  </si>
  <si>
    <t>P0126</t>
  </si>
  <si>
    <t>P0127</t>
  </si>
  <si>
    <t>P0128</t>
  </si>
  <si>
    <t>P0129</t>
  </si>
  <si>
    <t>P0130</t>
  </si>
  <si>
    <t>P0131</t>
  </si>
  <si>
    <t>P0132</t>
  </si>
  <si>
    <t>P0133</t>
  </si>
  <si>
    <t>P0134</t>
  </si>
  <si>
    <t>P0135</t>
  </si>
  <si>
    <t>P0136</t>
  </si>
  <si>
    <t>P0137</t>
  </si>
  <si>
    <t>P0138</t>
  </si>
  <si>
    <t>P0139</t>
  </si>
  <si>
    <t>P0140</t>
  </si>
  <si>
    <t>P0141</t>
  </si>
  <si>
    <t>P0142</t>
  </si>
  <si>
    <t>P0143</t>
  </si>
  <si>
    <t>P0144</t>
  </si>
  <si>
    <t>P0145</t>
  </si>
  <si>
    <t>P0146</t>
  </si>
  <si>
    <t>P0147</t>
  </si>
  <si>
    <t>P0148</t>
  </si>
  <si>
    <t>P0149</t>
  </si>
  <si>
    <t>P0150</t>
  </si>
  <si>
    <t>Référence produit</t>
  </si>
  <si>
    <t/>
  </si>
  <si>
    <t>A :</t>
  </si>
  <si>
    <t>Adresse :</t>
  </si>
  <si>
    <t>Date :</t>
  </si>
  <si>
    <t>Quantité</t>
  </si>
  <si>
    <t>Montant HT</t>
  </si>
  <si>
    <t>TOTAL €</t>
  </si>
  <si>
    <t>Vos données</t>
  </si>
  <si>
    <t>Code postal :</t>
  </si>
  <si>
    <t>Ville :</t>
  </si>
  <si>
    <t>Téléphone :</t>
  </si>
  <si>
    <t>Numéro Siret :</t>
  </si>
  <si>
    <t>Etude de la marge :</t>
  </si>
  <si>
    <t>Nom prénom ou raison sociale</t>
  </si>
  <si>
    <t>Rang</t>
  </si>
  <si>
    <t>Ordre</t>
  </si>
  <si>
    <t>Somme</t>
  </si>
  <si>
    <t>Rang 2</t>
  </si>
  <si>
    <r>
      <t xml:space="preserve">Pour trouver un client plus rapidement, faire </t>
    </r>
    <r>
      <rPr>
        <b/>
        <sz val="14"/>
        <color theme="9"/>
        <rFont val="Calibri"/>
        <family val="2"/>
        <scheme val="minor"/>
      </rPr>
      <t>Ctrl + touche F</t>
    </r>
  </si>
  <si>
    <t>Description</t>
  </si>
  <si>
    <t>PU HT</t>
  </si>
  <si>
    <t>oui</t>
  </si>
  <si>
    <t>non</t>
  </si>
  <si>
    <t>Adresse de votre siège :</t>
  </si>
  <si>
    <t>Échéance :</t>
  </si>
  <si>
    <t>Règlement :</t>
  </si>
  <si>
    <t>Moyens de règlement clients :</t>
  </si>
  <si>
    <t>chèque</t>
  </si>
  <si>
    <t>virement</t>
  </si>
  <si>
    <t>Coeff. marge</t>
  </si>
  <si>
    <t>Merci pour votre confiance</t>
  </si>
  <si>
    <t>€ HT</t>
  </si>
  <si>
    <t>Merci de nous retourner ce devis signé avec 
la mention "bon pour accord"</t>
  </si>
  <si>
    <t>Votre prénom et nom :</t>
  </si>
  <si>
    <t>Votre nom commercial :</t>
  </si>
  <si>
    <t>virement 30 jours fin de mois</t>
  </si>
  <si>
    <t>virement 45 jours fin de mois</t>
  </si>
  <si>
    <t>Sous traitance</t>
  </si>
  <si>
    <t>Heure de travail</t>
  </si>
  <si>
    <t>Déplacement</t>
  </si>
  <si>
    <t>Mail :</t>
  </si>
  <si>
    <t>Notes :</t>
  </si>
  <si>
    <t>TVA 20%</t>
  </si>
  <si>
    <t>Lamier heure</t>
  </si>
  <si>
    <t>Prise en charge carburant en litre</t>
  </si>
  <si>
    <t>Especes</t>
  </si>
  <si>
    <t xml:space="preserve"> &lt;x</t>
  </si>
  <si>
    <t>Indivision</t>
  </si>
  <si>
    <t>Soeur</t>
  </si>
  <si>
    <t>location matériel Télesco</t>
  </si>
  <si>
    <t>Elagage haies plus arbres "Lamier"</t>
  </si>
  <si>
    <t>Elagage haies plus arbres "Tronconeuse"</t>
  </si>
  <si>
    <t>Intervenant bucheron (Coté maison Poulaillé)</t>
  </si>
  <si>
    <t>Intervenant bucheron (Cablage plus abatage et débitage arbres)</t>
  </si>
  <si>
    <t>baby</t>
  </si>
  <si>
    <t xml:space="preserve">intervention tracteur chargeur pour evacuation branche sur route </t>
  </si>
  <si>
    <t xml:space="preserve">abatage arbre </t>
  </si>
  <si>
    <t xml:space="preserve">Evacuation ( bois et branche )plus manutantion feu </t>
  </si>
  <si>
    <t>DEVIS N°</t>
  </si>
  <si>
    <t>N° de devis ou facture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</si>
</sst>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#&quot; &quot;##&quot; &quot;##&quot; &quot;##&quot; &quot;##"/>
    <numFmt numFmtId="166" formatCode="0.0%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sz val="20"/>
      <color rgb="FF000000"/>
      <name val="Arial"/>
      <family val="2"/>
    </font>
    <font>
      <b/>
      <sz val="10"/>
      <color rgb="FF000000"/>
      <name val="Arial"/>
      <family val="2"/>
    </font>
    <font>
      <b/>
      <sz val="20"/>
      <color rgb="FF000000"/>
      <name val="Arial"/>
      <family val="2"/>
    </font>
    <font>
      <i/>
      <sz val="10"/>
      <color rgb="FF000000"/>
      <name val="Arial"/>
      <family val="2"/>
    </font>
    <font>
      <sz val="10"/>
      <color rgb="FFFFFFFF"/>
      <name val="Arial"/>
      <family val="2"/>
    </font>
    <font>
      <b/>
      <sz val="11"/>
      <color rgb="FF000000"/>
      <name val="Arial"/>
      <family val="2"/>
    </font>
    <font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4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14"/>
      <color theme="9"/>
      <name val="Calibri"/>
      <family val="2"/>
      <scheme val="minor"/>
    </font>
    <font>
      <sz val="11"/>
      <color rgb="FF000000"/>
      <name val="Arial"/>
      <family val="2"/>
    </font>
    <font>
      <b/>
      <sz val="10.5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sz val="22"/>
      <color rgb="FF000000"/>
      <name val="Arial"/>
      <family val="2"/>
    </font>
    <font>
      <b/>
      <i/>
      <sz val="11"/>
      <color rgb="FFFF0000"/>
      <name val="Calibri"/>
      <family val="2"/>
      <scheme val="minor"/>
    </font>
    <font>
      <b/>
      <i/>
      <sz val="11"/>
      <color rgb="FF000000"/>
      <name val="Arial"/>
      <family val="2"/>
    </font>
    <font>
      <b/>
      <i/>
      <sz val="12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color rgb="FF000000"/>
      <name val="Arial"/>
      <family val="2"/>
    </font>
    <font>
      <b/>
      <i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uble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0" applyNumberFormat="0" applyFill="0" applyBorder="0" applyAlignment="0" applyProtection="0"/>
  </cellStyleXfs>
  <cellXfs count="172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indent="1"/>
    </xf>
    <xf numFmtId="0" fontId="0" fillId="0" borderId="0" xfId="0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2" borderId="3" xfId="0" applyFont="1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/>
    <xf numFmtId="0" fontId="0" fillId="0" borderId="9" xfId="0" applyBorder="1"/>
    <xf numFmtId="0" fontId="8" fillId="0" borderId="10" xfId="0" applyFont="1" applyBorder="1"/>
    <xf numFmtId="0" fontId="0" fillId="0" borderId="11" xfId="0" applyBorder="1"/>
    <xf numFmtId="0" fontId="8" fillId="0" borderId="11" xfId="0" applyFont="1" applyBorder="1" applyAlignment="1">
      <alignment horizontal="left"/>
    </xf>
    <xf numFmtId="0" fontId="10" fillId="0" borderId="13" xfId="0" applyFont="1" applyBorder="1"/>
    <xf numFmtId="0" fontId="8" fillId="5" borderId="14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0" fillId="0" borderId="0" xfId="0"/>
    <xf numFmtId="0" fontId="2" fillId="0" borderId="0" xfId="0" applyFont="1"/>
    <xf numFmtId="0" fontId="2" fillId="0" borderId="19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25" xfId="0" applyBorder="1"/>
    <xf numFmtId="0" fontId="0" fillId="0" borderId="8" xfId="0" applyBorder="1"/>
    <xf numFmtId="0" fontId="8" fillId="0" borderId="27" xfId="0" applyFont="1" applyBorder="1"/>
    <xf numFmtId="0" fontId="0" fillId="0" borderId="0" xfId="0" applyFont="1" applyBorder="1"/>
    <xf numFmtId="0" fontId="8" fillId="0" borderId="27" xfId="0" applyFont="1" applyFill="1" applyBorder="1"/>
    <xf numFmtId="0" fontId="0" fillId="0" borderId="27" xfId="0" applyBorder="1"/>
    <xf numFmtId="0" fontId="0" fillId="0" borderId="28" xfId="0" applyBorder="1"/>
    <xf numFmtId="0" fontId="0" fillId="0" borderId="0" xfId="0" applyFont="1" applyBorder="1" applyAlignment="1">
      <alignment horizontal="left"/>
    </xf>
    <xf numFmtId="0" fontId="8" fillId="0" borderId="0" xfId="0" applyFont="1" applyFill="1" applyBorder="1"/>
    <xf numFmtId="0" fontId="0" fillId="0" borderId="7" xfId="0" applyBorder="1"/>
    <xf numFmtId="0" fontId="0" fillId="0" borderId="29" xfId="0" applyBorder="1"/>
    <xf numFmtId="0" fontId="2" fillId="0" borderId="23" xfId="0" applyFont="1" applyBorder="1" applyAlignment="1">
      <alignment vertical="center"/>
    </xf>
    <xf numFmtId="2" fontId="0" fillId="0" borderId="0" xfId="1" applyNumberFormat="1" applyFont="1" applyAlignment="1">
      <alignment horizont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7" fillId="0" borderId="0" xfId="0" applyFont="1" applyBorder="1" applyProtection="1"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10" fillId="0" borderId="0" xfId="0" applyFont="1" applyBorder="1" applyAlignment="1">
      <alignment horizontal="left" indent="1"/>
    </xf>
    <xf numFmtId="0" fontId="8" fillId="0" borderId="0" xfId="0" applyFont="1" applyBorder="1" applyAlignment="1">
      <alignment vertical="center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 vertical="center" wrapText="1"/>
    </xf>
    <xf numFmtId="4" fontId="10" fillId="0" borderId="0" xfId="0" applyNumberFormat="1" applyFont="1" applyBorder="1"/>
    <xf numFmtId="0" fontId="0" fillId="0" borderId="33" xfId="0" applyBorder="1"/>
    <xf numFmtId="0" fontId="0" fillId="0" borderId="34" xfId="0" applyBorder="1"/>
    <xf numFmtId="0" fontId="0" fillId="0" borderId="16" xfId="0" applyBorder="1" applyAlignment="1">
      <alignment horizontal="center" vertical="center"/>
    </xf>
    <xf numFmtId="0" fontId="14" fillId="0" borderId="0" xfId="0" applyFont="1" applyBorder="1" applyAlignment="1">
      <alignment horizontal="left"/>
    </xf>
    <xf numFmtId="0" fontId="14" fillId="0" borderId="12" xfId="0" applyFont="1" applyBorder="1" applyAlignment="1">
      <alignment horizontal="left" indent="1"/>
    </xf>
    <xf numFmtId="0" fontId="8" fillId="0" borderId="8" xfId="0" applyFont="1" applyBorder="1" applyAlignment="1">
      <alignment horizontal="left"/>
    </xf>
    <xf numFmtId="0" fontId="8" fillId="0" borderId="0" xfId="0" applyFont="1" applyBorder="1" applyAlignment="1">
      <alignment vertical="top" wrapText="1"/>
    </xf>
    <xf numFmtId="0" fontId="0" fillId="0" borderId="29" xfId="0" applyFill="1" applyBorder="1" applyAlignment="1">
      <alignment horizontal="left" vertical="top" wrapText="1"/>
    </xf>
    <xf numFmtId="0" fontId="0" fillId="0" borderId="26" xfId="0" applyBorder="1"/>
    <xf numFmtId="0" fontId="0" fillId="0" borderId="6" xfId="0" applyBorder="1"/>
    <xf numFmtId="166" fontId="17" fillId="0" borderId="0" xfId="1" applyNumberFormat="1" applyFont="1" applyAlignment="1">
      <alignment horizontal="center"/>
    </xf>
    <xf numFmtId="0" fontId="22" fillId="5" borderId="14" xfId="0" applyFont="1" applyFill="1" applyBorder="1" applyAlignment="1">
      <alignment horizontal="left" vertical="center"/>
    </xf>
    <xf numFmtId="0" fontId="22" fillId="5" borderId="15" xfId="0" applyFont="1" applyFill="1" applyBorder="1" applyAlignment="1">
      <alignment horizontal="right" vertical="center" wrapText="1"/>
    </xf>
    <xf numFmtId="0" fontId="23" fillId="0" borderId="0" xfId="0" applyFont="1" applyBorder="1" applyAlignment="1"/>
    <xf numFmtId="14" fontId="4" fillId="4" borderId="0" xfId="0" applyNumberFormat="1" applyFont="1" applyFill="1" applyBorder="1" applyAlignment="1">
      <alignment horizontal="left"/>
    </xf>
    <xf numFmtId="0" fontId="12" fillId="0" borderId="12" xfId="0" applyFont="1" applyBorder="1" applyAlignment="1">
      <alignment horizontal="left" indent="1"/>
    </xf>
    <xf numFmtId="0" fontId="2" fillId="0" borderId="0" xfId="0" applyFont="1" applyBorder="1"/>
    <xf numFmtId="0" fontId="4" fillId="0" borderId="0" xfId="0" applyFont="1" applyBorder="1"/>
    <xf numFmtId="0" fontId="4" fillId="2" borderId="5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2" fontId="0" fillId="0" borderId="0" xfId="0" applyNumberFormat="1" applyAlignment="1">
      <alignment horizontal="right" vertical="center"/>
    </xf>
    <xf numFmtId="2" fontId="0" fillId="0" borderId="0" xfId="0" applyNumberFormat="1" applyAlignment="1">
      <alignment horizontal="right" vertical="center" indent="1"/>
    </xf>
    <xf numFmtId="2" fontId="0" fillId="0" borderId="0" xfId="1" applyNumberFormat="1" applyFont="1" applyAlignment="1">
      <alignment horizontal="right" indent="1"/>
    </xf>
    <xf numFmtId="2" fontId="13" fillId="0" borderId="0" xfId="0" applyNumberFormat="1" applyFont="1" applyFill="1" applyAlignment="1">
      <alignment horizontal="center"/>
    </xf>
    <xf numFmtId="2" fontId="13" fillId="0" borderId="1" xfId="1" applyNumberFormat="1" applyFont="1" applyFill="1" applyBorder="1" applyAlignment="1">
      <alignment horizontal="center" vertical="center"/>
    </xf>
    <xf numFmtId="2" fontId="13" fillId="0" borderId="0" xfId="1" applyNumberFormat="1" applyFont="1" applyFill="1" applyAlignment="1">
      <alignment horizontal="center"/>
    </xf>
    <xf numFmtId="0" fontId="26" fillId="0" borderId="0" xfId="0" applyFont="1"/>
    <xf numFmtId="14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4" fillId="2" borderId="3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 wrapText="1"/>
    </xf>
    <xf numFmtId="2" fontId="4" fillId="2" borderId="5" xfId="0" applyNumberFormat="1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horizontal="left" vertical="center" wrapText="1" indent="1"/>
    </xf>
    <xf numFmtId="2" fontId="4" fillId="2" borderId="5" xfId="1" applyNumberFormat="1" applyFont="1" applyFill="1" applyBorder="1" applyAlignment="1">
      <alignment horizontal="center" vertical="center" wrapText="1"/>
    </xf>
    <xf numFmtId="2" fontId="16" fillId="2" borderId="5" xfId="1" applyNumberFormat="1" applyFont="1" applyFill="1" applyBorder="1" applyAlignment="1">
      <alignment horizontal="center" vertical="center" wrapText="1"/>
    </xf>
    <xf numFmtId="0" fontId="28" fillId="0" borderId="0" xfId="0" applyFont="1" applyBorder="1"/>
    <xf numFmtId="2" fontId="0" fillId="0" borderId="36" xfId="0" applyNumberFormat="1" applyBorder="1" applyAlignment="1">
      <alignment vertical="center" wrapText="1"/>
    </xf>
    <xf numFmtId="4" fontId="0" fillId="0" borderId="36" xfId="0" applyNumberFormat="1" applyBorder="1" applyAlignment="1">
      <alignment horizontal="right" vertical="center" wrapText="1"/>
    </xf>
    <xf numFmtId="2" fontId="0" fillId="0" borderId="37" xfId="0" applyNumberFormat="1" applyBorder="1" applyAlignment="1">
      <alignment vertical="center" wrapText="1"/>
    </xf>
    <xf numFmtId="4" fontId="0" fillId="0" borderId="37" xfId="0" applyNumberFormat="1" applyBorder="1" applyAlignment="1">
      <alignment horizontal="right" vertical="center" wrapText="1"/>
    </xf>
    <xf numFmtId="2" fontId="0" fillId="0" borderId="38" xfId="0" applyNumberFormat="1" applyBorder="1" applyAlignment="1">
      <alignment vertical="center" wrapText="1"/>
    </xf>
    <xf numFmtId="4" fontId="0" fillId="0" borderId="38" xfId="0" applyNumberFormat="1" applyBorder="1" applyAlignment="1">
      <alignment horizontal="right" vertical="center" wrapText="1"/>
    </xf>
    <xf numFmtId="4" fontId="21" fillId="0" borderId="17" xfId="0" applyNumberFormat="1" applyFont="1" applyBorder="1" applyAlignment="1">
      <alignment horizontal="center" vertical="center"/>
    </xf>
    <xf numFmtId="4" fontId="21" fillId="0" borderId="18" xfId="0" applyNumberFormat="1" applyFont="1" applyBorder="1" applyAlignment="1">
      <alignment vertical="center"/>
    </xf>
    <xf numFmtId="0" fontId="24" fillId="0" borderId="0" xfId="0" applyFont="1"/>
    <xf numFmtId="4" fontId="27" fillId="0" borderId="35" xfId="0" applyNumberFormat="1" applyFont="1" applyBorder="1" applyAlignment="1">
      <alignment horizontal="center" vertical="center"/>
    </xf>
    <xf numFmtId="43" fontId="26" fillId="0" borderId="0" xfId="0" applyNumberFormat="1" applyFont="1"/>
    <xf numFmtId="0" fontId="0" fillId="3" borderId="20" xfId="0" applyFill="1" applyBorder="1" applyAlignment="1" applyProtection="1">
      <alignment vertical="center"/>
      <protection locked="0"/>
    </xf>
    <xf numFmtId="0" fontId="0" fillId="3" borderId="22" xfId="0" applyFill="1" applyBorder="1" applyAlignment="1" applyProtection="1">
      <alignment vertical="center"/>
      <protection locked="0"/>
    </xf>
    <xf numFmtId="0" fontId="0" fillId="3" borderId="22" xfId="0" applyFill="1" applyBorder="1" applyAlignment="1" applyProtection="1">
      <alignment horizontal="left" vertical="center"/>
      <protection locked="0"/>
    </xf>
    <xf numFmtId="0" fontId="0" fillId="3" borderId="39" xfId="0" applyFill="1" applyBorder="1" applyProtection="1">
      <protection locked="0"/>
    </xf>
    <xf numFmtId="0" fontId="0" fillId="3" borderId="40" xfId="0" applyFill="1" applyBorder="1" applyProtection="1">
      <protection locked="0"/>
    </xf>
    <xf numFmtId="0" fontId="0" fillId="3" borderId="41" xfId="0" applyFill="1" applyBorder="1" applyProtection="1"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164" fontId="0" fillId="3" borderId="1" xfId="0" applyNumberFormat="1" applyFill="1" applyBorder="1" applyAlignment="1" applyProtection="1">
      <alignment horizontal="left" vertical="center"/>
      <protection locked="0"/>
    </xf>
    <xf numFmtId="2" fontId="0" fillId="3" borderId="1" xfId="0" applyNumberFormat="1" applyFill="1" applyBorder="1" applyAlignment="1" applyProtection="1">
      <alignment horizontal="right" vertical="center" indent="1"/>
      <protection locked="0"/>
    </xf>
    <xf numFmtId="49" fontId="0" fillId="3" borderId="1" xfId="0" applyNumberFormat="1" applyFill="1" applyBorder="1" applyAlignment="1" applyProtection="1">
      <alignment horizontal="left" vertical="center" indent="1"/>
      <protection locked="0"/>
    </xf>
    <xf numFmtId="2" fontId="0" fillId="3" borderId="1" xfId="1" applyNumberFormat="1" applyFont="1" applyFill="1" applyBorder="1" applyAlignment="1" applyProtection="1">
      <alignment horizontal="right" vertical="center" indent="1"/>
      <protection locked="0"/>
    </xf>
    <xf numFmtId="0" fontId="30" fillId="0" borderId="0" xfId="3" applyFont="1"/>
    <xf numFmtId="49" fontId="0" fillId="3" borderId="24" xfId="0" applyNumberFormat="1" applyFill="1" applyBorder="1" applyAlignment="1" applyProtection="1">
      <alignment horizontal="left" vertical="center"/>
      <protection locked="0"/>
    </xf>
    <xf numFmtId="0" fontId="13" fillId="0" borderId="0" xfId="0" applyNumberFormat="1" applyFont="1" applyBorder="1" applyAlignment="1">
      <alignment horizontal="left"/>
    </xf>
    <xf numFmtId="43" fontId="18" fillId="0" borderId="0" xfId="2" applyFont="1" applyBorder="1" applyAlignment="1">
      <alignment horizontal="right"/>
    </xf>
    <xf numFmtId="43" fontId="13" fillId="0" borderId="0" xfId="2" applyFont="1" applyBorder="1" applyAlignment="1">
      <alignment horizontal="right" vertical="center"/>
    </xf>
    <xf numFmtId="43" fontId="19" fillId="0" borderId="0" xfId="2" applyFont="1" applyBorder="1" applyAlignment="1">
      <alignment horizontal="right"/>
    </xf>
    <xf numFmtId="0" fontId="23" fillId="0" borderId="28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4" fontId="23" fillId="0" borderId="8" xfId="0" applyNumberFormat="1" applyFont="1" applyBorder="1" applyAlignment="1">
      <alignment vertical="center"/>
    </xf>
    <xf numFmtId="0" fontId="0" fillId="6" borderId="42" xfId="0" applyFill="1" applyBorder="1"/>
    <xf numFmtId="0" fontId="22" fillId="5" borderId="15" xfId="0" applyFont="1" applyFill="1" applyBorder="1" applyAlignment="1">
      <alignment horizontal="left" vertical="center" indent="1"/>
    </xf>
    <xf numFmtId="0" fontId="8" fillId="0" borderId="11" xfId="0" applyFont="1" applyBorder="1" applyAlignment="1">
      <alignment horizontal="left" indent="1"/>
    </xf>
    <xf numFmtId="0" fontId="0" fillId="0" borderId="27" xfId="0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0" fontId="8" fillId="0" borderId="0" xfId="0" applyFont="1" applyBorder="1" applyAlignment="1">
      <alignment horizontal="center"/>
    </xf>
    <xf numFmtId="0" fontId="22" fillId="5" borderId="16" xfId="0" applyFont="1" applyFill="1" applyBorder="1" applyAlignment="1">
      <alignment horizontal="right" vertical="center" wrapText="1"/>
    </xf>
    <xf numFmtId="4" fontId="31" fillId="0" borderId="17" xfId="0" applyNumberFormat="1" applyFont="1" applyBorder="1" applyAlignment="1">
      <alignment horizontal="center" vertical="center"/>
    </xf>
    <xf numFmtId="4" fontId="31" fillId="0" borderId="18" xfId="0" applyNumberFormat="1" applyFont="1" applyBorder="1" applyAlignment="1">
      <alignment vertical="center"/>
    </xf>
    <xf numFmtId="4" fontId="23" fillId="0" borderId="0" xfId="0" applyNumberFormat="1" applyFont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49" fontId="0" fillId="3" borderId="1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 vertical="center"/>
    </xf>
    <xf numFmtId="0" fontId="0" fillId="3" borderId="1" xfId="0" applyFill="1" applyBorder="1" applyAlignment="1" applyProtection="1">
      <alignment vertical="center" wrapText="1"/>
      <protection locked="0"/>
    </xf>
    <xf numFmtId="0" fontId="0" fillId="0" borderId="0" xfId="0" applyFont="1" applyBorder="1" applyAlignment="1">
      <alignment horizontal="left"/>
    </xf>
    <xf numFmtId="0" fontId="2" fillId="0" borderId="44" xfId="0" applyFont="1" applyBorder="1" applyAlignment="1">
      <alignment vertical="center"/>
    </xf>
    <xf numFmtId="0" fontId="0" fillId="3" borderId="0" xfId="0" applyFill="1" applyBorder="1" applyProtection="1">
      <protection locked="0"/>
    </xf>
    <xf numFmtId="0" fontId="29" fillId="3" borderId="45" xfId="3" applyFill="1" applyBorder="1" applyAlignment="1" applyProtection="1">
      <alignment vertical="center"/>
      <protection locked="0"/>
    </xf>
    <xf numFmtId="0" fontId="0" fillId="0" borderId="38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3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>
      <alignment wrapText="1"/>
    </xf>
    <xf numFmtId="14" fontId="0" fillId="3" borderId="1" xfId="0" applyNumberFormat="1" applyFill="1" applyBorder="1" applyAlignment="1" applyProtection="1">
      <alignment vertical="center"/>
      <protection locked="0"/>
    </xf>
    <xf numFmtId="0" fontId="8" fillId="0" borderId="0" xfId="0" applyFont="1" applyBorder="1" applyAlignment="1">
      <alignment horizontal="right" vertical="center"/>
    </xf>
    <xf numFmtId="49" fontId="33" fillId="3" borderId="1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0" xfId="0" applyNumberFormat="1" applyFont="1" applyBorder="1" applyAlignment="1">
      <alignment horizontal="left"/>
    </xf>
    <xf numFmtId="0" fontId="33" fillId="0" borderId="0" xfId="0" applyNumberFormat="1" applyFont="1" applyBorder="1" applyAlignment="1">
      <alignment wrapText="1"/>
    </xf>
    <xf numFmtId="3" fontId="0" fillId="0" borderId="36" xfId="0" applyNumberFormat="1" applyBorder="1" applyAlignment="1">
      <alignment horizontal="right" vertical="center" wrapText="1"/>
    </xf>
    <xf numFmtId="3" fontId="0" fillId="0" borderId="38" xfId="0" applyNumberFormat="1" applyBorder="1" applyAlignment="1">
      <alignment horizontal="right" vertical="center" wrapText="1"/>
    </xf>
    <xf numFmtId="3" fontId="0" fillId="0" borderId="37" xfId="0" applyNumberFormat="1" applyBorder="1" applyAlignment="1">
      <alignment horizontal="right" vertical="center" wrapText="1"/>
    </xf>
    <xf numFmtId="0" fontId="0" fillId="0" borderId="27" xfId="0" applyBorder="1" applyAlignment="1">
      <alignment horizontal="left" vertical="center" wrapText="1" indent="1"/>
    </xf>
    <xf numFmtId="2" fontId="13" fillId="0" borderId="2" xfId="1" applyNumberFormat="1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3" fontId="0" fillId="3" borderId="1" xfId="0" applyNumberFormat="1" applyFill="1" applyBorder="1" applyAlignment="1" applyProtection="1">
      <alignment vertical="center"/>
      <protection locked="0"/>
    </xf>
    <xf numFmtId="0" fontId="29" fillId="3" borderId="1" xfId="3" applyFill="1" applyBorder="1" applyAlignment="1" applyProtection="1">
      <alignment vertical="center"/>
      <protection locked="0"/>
    </xf>
    <xf numFmtId="44" fontId="27" fillId="0" borderId="35" xfId="1" applyNumberFormat="1" applyFont="1" applyBorder="1" applyAlignment="1">
      <alignment horizontal="center" vertical="center"/>
    </xf>
    <xf numFmtId="14" fontId="0" fillId="0" borderId="0" xfId="0" applyNumberFormat="1"/>
    <xf numFmtId="0" fontId="15" fillId="3" borderId="0" xfId="0" applyFont="1" applyFill="1" applyBorder="1" applyAlignment="1" applyProtection="1">
      <alignment vertical="center"/>
      <protection locked="0"/>
    </xf>
    <xf numFmtId="0" fontId="0" fillId="0" borderId="25" xfId="0" applyBorder="1" applyAlignment="1">
      <alignment horizontal="left" vertical="center" wrapText="1" indent="1"/>
    </xf>
    <xf numFmtId="0" fontId="32" fillId="9" borderId="46" xfId="0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32" fillId="8" borderId="0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164" fontId="0" fillId="0" borderId="0" xfId="0" applyNumberFormat="1" applyFont="1" applyBorder="1" applyAlignment="1">
      <alignment horizontal="left"/>
    </xf>
    <xf numFmtId="0" fontId="27" fillId="0" borderId="0" xfId="0" applyFont="1" applyBorder="1" applyAlignment="1">
      <alignment horizontal="center" wrapText="1"/>
    </xf>
  </cellXfs>
  <cellStyles count="4">
    <cellStyle name="Lien hypertexte" xfId="3" builtinId="8"/>
    <cellStyle name="Milliers" xfId="2" builtinId="3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33617</xdr:colOff>
      <xdr:row>0</xdr:row>
      <xdr:rowOff>67235</xdr:rowOff>
    </xdr:from>
    <xdr:to>
      <xdr:col>3</xdr:col>
      <xdr:colOff>645583</xdr:colOff>
      <xdr:row>3</xdr:row>
      <xdr:rowOff>44824</xdr:rowOff>
    </xdr:to>
    <xdr:sp macro="[0]!DEVIS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/>
      </xdr:nvSpPr>
      <xdr:spPr>
        <a:xfrm>
          <a:off x="33617" y="67235"/>
          <a:ext cx="1712633" cy="369172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DEVIS</a:t>
          </a:r>
        </a:p>
      </xdr:txBody>
    </xdr:sp>
    <xdr:clientData/>
  </xdr:twoCellAnchor>
  <xdr:twoCellAnchor editAs="oneCell">
    <xdr:from>
      <xdr:col>3</xdr:col>
      <xdr:colOff>423333</xdr:colOff>
      <xdr:row>4</xdr:row>
      <xdr:rowOff>74083</xdr:rowOff>
    </xdr:from>
    <xdr:to>
      <xdr:col>3</xdr:col>
      <xdr:colOff>2423583</xdr:colOff>
      <xdr:row>11</xdr:row>
      <xdr:rowOff>214312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666750"/>
          <a:ext cx="2000250" cy="2182814"/>
        </a:xfrm>
        <a:prstGeom prst="rect">
          <a:avLst/>
        </a:prstGeom>
      </xdr:spPr>
    </xdr:pic>
    <xdr:clientData/>
  </xdr:twoCellAnchor>
  <xdr:twoCellAnchor>
    <xdr:from>
      <xdr:col>3</xdr:col>
      <xdr:colOff>698500</xdr:colOff>
      <xdr:row>0</xdr:row>
      <xdr:rowOff>63500</xdr:rowOff>
    </xdr:from>
    <xdr:to>
      <xdr:col>3</xdr:col>
      <xdr:colOff>2645833</xdr:colOff>
      <xdr:row>3</xdr:row>
      <xdr:rowOff>52917</xdr:rowOff>
    </xdr:to>
    <xdr:sp macro="[0]!FACTURE" textlink="">
      <xdr:nvSpPr>
        <xdr:cNvPr id="2" name="Rectangle 1">
          <a:extLst>
            <a:ext uri="{FF2B5EF4-FFF2-40B4-BE49-F238E27FC236}">
              <a16:creationId xmlns="" xmlns:a16="http://schemas.microsoft.com/office/drawing/2014/main" id="{4D3981EF-6016-4E2D-AA11-DD5C749875C3}"/>
            </a:ext>
          </a:extLst>
        </xdr:cNvPr>
        <xdr:cNvSpPr/>
      </xdr:nvSpPr>
      <xdr:spPr>
        <a:xfrm>
          <a:off x="1799167" y="63500"/>
          <a:ext cx="1947333" cy="38100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FACTURE</a:t>
          </a:r>
        </a:p>
      </xdr:txBody>
    </xdr:sp>
    <xdr:clientData/>
  </xdr:twoCellAnchor>
  <xdr:twoCellAnchor>
    <xdr:from>
      <xdr:col>3</xdr:col>
      <xdr:colOff>2667000</xdr:colOff>
      <xdr:row>0</xdr:row>
      <xdr:rowOff>63500</xdr:rowOff>
    </xdr:from>
    <xdr:to>
      <xdr:col>4</xdr:col>
      <xdr:colOff>899583</xdr:colOff>
      <xdr:row>3</xdr:row>
      <xdr:rowOff>52917</xdr:rowOff>
    </xdr:to>
    <xdr:sp macro="[0]!definirzonzimpression" textlink="">
      <xdr:nvSpPr>
        <xdr:cNvPr id="7" name="Rectangle 6">
          <a:extLst>
            <a:ext uri="{FF2B5EF4-FFF2-40B4-BE49-F238E27FC236}">
              <a16:creationId xmlns="" xmlns:a16="http://schemas.microsoft.com/office/drawing/2014/main" id="{A0188170-073D-4789-AC3D-4BD3055F7BFC}"/>
            </a:ext>
          </a:extLst>
        </xdr:cNvPr>
        <xdr:cNvSpPr/>
      </xdr:nvSpPr>
      <xdr:spPr>
        <a:xfrm>
          <a:off x="3767667" y="63500"/>
          <a:ext cx="1280583" cy="38100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IMPRIMER</a:t>
          </a:r>
        </a:p>
      </xdr:txBody>
    </xdr:sp>
    <xdr:clientData/>
  </xdr:twoCellAnchor>
  <xdr:twoCellAnchor>
    <xdr:from>
      <xdr:col>5</xdr:col>
      <xdr:colOff>71437</xdr:colOff>
      <xdr:row>2</xdr:row>
      <xdr:rowOff>47625</xdr:rowOff>
    </xdr:from>
    <xdr:to>
      <xdr:col>7</xdr:col>
      <xdr:colOff>59531</xdr:colOff>
      <xdr:row>3</xdr:row>
      <xdr:rowOff>297656</xdr:rowOff>
    </xdr:to>
    <xdr:sp macro="[0]!CopieFeuilles" textlink="">
      <xdr:nvSpPr>
        <xdr:cNvPr id="3" name="Rectangle 2"/>
        <xdr:cNvSpPr/>
      </xdr:nvSpPr>
      <xdr:spPr>
        <a:xfrm>
          <a:off x="5155406" y="333375"/>
          <a:ext cx="2536031" cy="357187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SAUVEGARDE DEVIS FACTURES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J17"/>
  <sheetViews>
    <sheetView showGridLines="0" tabSelected="1" topLeftCell="B1" workbookViewId="0">
      <selection activeCell="B5" sqref="B5:B12"/>
    </sheetView>
  </sheetViews>
  <sheetFormatPr baseColWidth="10" defaultRowHeight="15" x14ac:dyDescent="0.25"/>
  <cols>
    <col min="1" max="1" width="29.42578125" style="29" customWidth="1"/>
    <col min="2" max="2" width="58.7109375" customWidth="1"/>
    <col min="4" max="4" width="32.42578125" style="28" customWidth="1"/>
    <col min="5" max="5" width="11.42578125" style="28"/>
    <col min="6" max="8" width="0" hidden="1" customWidth="1"/>
  </cols>
  <sheetData>
    <row r="1" spans="1:10" ht="21" x14ac:dyDescent="0.25">
      <c r="A1" s="1" t="s">
        <v>909</v>
      </c>
    </row>
    <row r="2" spans="1:10" ht="18.75" x14ac:dyDescent="0.25">
      <c r="A2" s="5" t="s">
        <v>14</v>
      </c>
    </row>
    <row r="3" spans="1:10" s="28" customFormat="1" x14ac:dyDescent="0.25">
      <c r="A3" s="29"/>
      <c r="H3" s="28" t="s">
        <v>923</v>
      </c>
    </row>
    <row r="4" spans="1:10" x14ac:dyDescent="0.25">
      <c r="H4" t="s">
        <v>924</v>
      </c>
    </row>
    <row r="5" spans="1:10" ht="19.5" customHeight="1" x14ac:dyDescent="0.25">
      <c r="A5" s="30" t="s">
        <v>935</v>
      </c>
      <c r="B5" s="104"/>
      <c r="D5" s="76" t="s">
        <v>928</v>
      </c>
      <c r="F5">
        <v>0</v>
      </c>
      <c r="G5">
        <v>2020</v>
      </c>
    </row>
    <row r="6" spans="1:10" ht="19.5" customHeight="1" x14ac:dyDescent="0.25">
      <c r="A6" s="31" t="s">
        <v>936</v>
      </c>
      <c r="B6" s="105"/>
      <c r="D6" s="107" t="s">
        <v>929</v>
      </c>
      <c r="F6" s="162">
        <f ca="1">TODAY()</f>
        <v>43898</v>
      </c>
      <c r="G6" s="28">
        <v>2021</v>
      </c>
    </row>
    <row r="7" spans="1:10" ht="19.5" customHeight="1" x14ac:dyDescent="0.25">
      <c r="A7" s="31" t="s">
        <v>925</v>
      </c>
      <c r="B7" s="105"/>
      <c r="D7" s="108" t="s">
        <v>930</v>
      </c>
      <c r="G7" s="28">
        <v>2022</v>
      </c>
    </row>
    <row r="8" spans="1:10" s="28" customFormat="1" ht="19.5" customHeight="1" x14ac:dyDescent="0.25">
      <c r="A8" s="31" t="s">
        <v>910</v>
      </c>
      <c r="B8" s="106"/>
      <c r="D8" s="108" t="s">
        <v>937</v>
      </c>
      <c r="G8" s="28">
        <v>2023</v>
      </c>
    </row>
    <row r="9" spans="1:10" ht="19.5" customHeight="1" x14ac:dyDescent="0.25">
      <c r="A9" s="31" t="s">
        <v>911</v>
      </c>
      <c r="B9" s="105"/>
      <c r="D9" s="108" t="s">
        <v>938</v>
      </c>
      <c r="G9" s="28">
        <v>2024</v>
      </c>
    </row>
    <row r="10" spans="1:10" ht="19.5" customHeight="1" x14ac:dyDescent="0.25">
      <c r="A10" s="31" t="s">
        <v>912</v>
      </c>
      <c r="B10" s="106"/>
      <c r="D10" s="109" t="s">
        <v>947</v>
      </c>
      <c r="G10" s="28">
        <v>2025</v>
      </c>
    </row>
    <row r="11" spans="1:10" s="28" customFormat="1" ht="19.5" customHeight="1" x14ac:dyDescent="0.25">
      <c r="A11" s="140" t="s">
        <v>942</v>
      </c>
      <c r="B11" s="142"/>
      <c r="D11" s="141"/>
      <c r="G11" s="28">
        <v>2026</v>
      </c>
    </row>
    <row r="12" spans="1:10" ht="19.5" customHeight="1" x14ac:dyDescent="0.25">
      <c r="A12" s="45" t="s">
        <v>913</v>
      </c>
      <c r="B12" s="117"/>
      <c r="G12" s="28">
        <v>2027</v>
      </c>
    </row>
    <row r="13" spans="1:10" x14ac:dyDescent="0.25">
      <c r="G13" s="28">
        <v>2028</v>
      </c>
      <c r="J13" t="s">
        <v>948</v>
      </c>
    </row>
    <row r="14" spans="1:10" x14ac:dyDescent="0.25">
      <c r="G14" s="28">
        <v>2029</v>
      </c>
    </row>
    <row r="15" spans="1:10" x14ac:dyDescent="0.25">
      <c r="G15" s="28">
        <v>2030</v>
      </c>
    </row>
    <row r="17" spans="1:1" ht="18.75" x14ac:dyDescent="0.3">
      <c r="A17" s="116"/>
    </row>
  </sheetData>
  <printOptions horizontalCentered="1" verticalCentered="1"/>
  <pageMargins left="0.51181102362204722" right="0.51181102362204722" top="0.55118110236220474" bottom="0.55118110236220474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736"/>
  <sheetViews>
    <sheetView showGridLines="0" workbookViewId="0">
      <selection activeCell="C8" sqref="C8"/>
    </sheetView>
  </sheetViews>
  <sheetFormatPr baseColWidth="10" defaultRowHeight="15" x14ac:dyDescent="0.25"/>
  <cols>
    <col min="1" max="1" width="13.28515625" style="2" customWidth="1"/>
    <col min="2" max="2" width="15.42578125" style="2" customWidth="1"/>
    <col min="3" max="3" width="36.7109375" style="6" customWidth="1"/>
    <col min="4" max="4" width="32.85546875" style="2" customWidth="1"/>
    <col min="5" max="5" width="9.7109375" style="137" customWidth="1"/>
    <col min="6" max="6" width="25.42578125" style="2" bestFit="1" customWidth="1"/>
    <col min="7" max="7" width="14.140625" style="3" customWidth="1"/>
    <col min="8" max="8" width="14.42578125" style="3" customWidth="1"/>
    <col min="9" max="9" width="28.5703125" style="2" bestFit="1" customWidth="1"/>
    <col min="10" max="10" width="34" style="2" customWidth="1"/>
    <col min="11" max="11" width="22.140625" style="2" customWidth="1"/>
    <col min="12" max="12" width="15.5703125" style="2" customWidth="1"/>
    <col min="13" max="16384" width="11.42578125" style="2"/>
  </cols>
  <sheetData>
    <row r="1" spans="1:12" ht="21" x14ac:dyDescent="0.25">
      <c r="A1" s="1" t="s">
        <v>7</v>
      </c>
      <c r="B1" s="1"/>
      <c r="E1" s="15"/>
    </row>
    <row r="2" spans="1:12" ht="18.75" x14ac:dyDescent="0.25">
      <c r="A2" s="5" t="s">
        <v>14</v>
      </c>
      <c r="B2" s="5"/>
      <c r="E2" s="15"/>
    </row>
    <row r="3" spans="1:12" ht="21" x14ac:dyDescent="0.25">
      <c r="A3" s="5" t="s">
        <v>920</v>
      </c>
      <c r="B3" s="1"/>
      <c r="E3" s="15"/>
    </row>
    <row r="4" spans="1:12" x14ac:dyDescent="0.25">
      <c r="E4" s="15"/>
    </row>
    <row r="5" spans="1:12" s="12" customFormat="1" ht="36.75" customHeight="1" x14ac:dyDescent="0.25">
      <c r="A5" s="13" t="s">
        <v>21</v>
      </c>
      <c r="B5" s="9" t="s">
        <v>8</v>
      </c>
      <c r="C5" s="10" t="s">
        <v>915</v>
      </c>
      <c r="D5" s="10" t="s">
        <v>0</v>
      </c>
      <c r="E5" s="75" t="s">
        <v>15</v>
      </c>
      <c r="F5" s="10" t="s">
        <v>1</v>
      </c>
      <c r="G5" s="11" t="s">
        <v>2</v>
      </c>
      <c r="H5" s="11" t="s">
        <v>3</v>
      </c>
      <c r="I5" s="10" t="s">
        <v>4</v>
      </c>
      <c r="J5" s="10" t="s">
        <v>5</v>
      </c>
      <c r="K5" s="10" t="s">
        <v>9</v>
      </c>
      <c r="L5" s="10" t="s">
        <v>6</v>
      </c>
    </row>
    <row r="6" spans="1:12" x14ac:dyDescent="0.25">
      <c r="A6" s="14" t="s">
        <v>22</v>
      </c>
      <c r="B6" s="110"/>
      <c r="C6" s="111" t="s">
        <v>949</v>
      </c>
      <c r="D6" s="110"/>
      <c r="E6" s="146"/>
      <c r="F6" s="110"/>
      <c r="G6" s="112"/>
      <c r="H6" s="112"/>
      <c r="I6" s="159"/>
      <c r="J6" s="160"/>
      <c r="K6" s="110"/>
      <c r="L6" s="110"/>
    </row>
    <row r="7" spans="1:12" x14ac:dyDescent="0.25">
      <c r="A7" s="14" t="s">
        <v>23</v>
      </c>
      <c r="B7" s="110"/>
      <c r="C7" s="111" t="s">
        <v>950</v>
      </c>
      <c r="D7" s="138"/>
      <c r="E7" s="146"/>
      <c r="F7" s="110"/>
      <c r="G7" s="112"/>
      <c r="H7" s="112"/>
      <c r="I7" s="159"/>
      <c r="J7" s="160"/>
      <c r="K7" s="110"/>
      <c r="L7" s="110"/>
    </row>
    <row r="8" spans="1:12" x14ac:dyDescent="0.25">
      <c r="A8" s="14" t="s">
        <v>24</v>
      </c>
      <c r="B8" s="110"/>
      <c r="C8" s="111" t="s">
        <v>956</v>
      </c>
      <c r="D8" s="110"/>
      <c r="E8" s="146"/>
      <c r="F8" s="110"/>
      <c r="G8" s="112"/>
      <c r="H8" s="112"/>
      <c r="I8" s="110"/>
      <c r="J8" s="110"/>
      <c r="K8" s="110"/>
      <c r="L8" s="110"/>
    </row>
    <row r="9" spans="1:12" x14ac:dyDescent="0.25">
      <c r="A9" s="14" t="s">
        <v>25</v>
      </c>
      <c r="B9" s="110"/>
      <c r="C9" s="111"/>
      <c r="D9" s="110"/>
      <c r="E9" s="146"/>
      <c r="F9" s="110"/>
      <c r="G9" s="112"/>
      <c r="H9" s="112"/>
      <c r="I9" s="110"/>
      <c r="J9" s="110"/>
      <c r="K9" s="110"/>
      <c r="L9" s="110"/>
    </row>
    <row r="10" spans="1:12" x14ac:dyDescent="0.25">
      <c r="A10" s="14" t="s">
        <v>26</v>
      </c>
      <c r="B10" s="110"/>
      <c r="C10" s="111"/>
      <c r="D10" s="110"/>
      <c r="E10" s="146"/>
      <c r="F10" s="110"/>
      <c r="G10" s="112"/>
      <c r="H10" s="112"/>
      <c r="I10" s="110"/>
      <c r="J10" s="110"/>
      <c r="K10" s="110"/>
      <c r="L10" s="110"/>
    </row>
    <row r="11" spans="1:12" x14ac:dyDescent="0.25">
      <c r="A11" s="14" t="s">
        <v>27</v>
      </c>
      <c r="B11" s="110"/>
      <c r="C11" s="111"/>
      <c r="D11" s="110"/>
      <c r="E11" s="146"/>
      <c r="F11" s="110"/>
      <c r="G11" s="112"/>
      <c r="H11" s="112"/>
      <c r="I11" s="110"/>
      <c r="J11" s="110"/>
      <c r="K11" s="110"/>
      <c r="L11" s="110"/>
    </row>
    <row r="12" spans="1:12" x14ac:dyDescent="0.25">
      <c r="A12" s="14" t="s">
        <v>28</v>
      </c>
      <c r="B12" s="110"/>
      <c r="C12" s="111"/>
      <c r="D12" s="110"/>
      <c r="E12" s="146"/>
      <c r="F12" s="110"/>
      <c r="G12" s="112"/>
      <c r="H12" s="112"/>
      <c r="I12" s="110"/>
      <c r="J12" s="110"/>
      <c r="K12" s="110"/>
      <c r="L12" s="110"/>
    </row>
    <row r="13" spans="1:12" x14ac:dyDescent="0.25">
      <c r="A13" s="14" t="s">
        <v>29</v>
      </c>
      <c r="B13" s="110"/>
      <c r="C13" s="111"/>
      <c r="D13" s="110"/>
      <c r="E13" s="146"/>
      <c r="F13" s="110"/>
      <c r="G13" s="112"/>
      <c r="H13" s="112"/>
      <c r="I13" s="110"/>
      <c r="J13" s="110"/>
      <c r="K13" s="110"/>
      <c r="L13" s="110"/>
    </row>
    <row r="14" spans="1:12" x14ac:dyDescent="0.25">
      <c r="A14" s="14" t="s">
        <v>30</v>
      </c>
      <c r="B14" s="110"/>
      <c r="C14" s="111"/>
      <c r="D14" s="110"/>
      <c r="E14" s="146"/>
      <c r="F14" s="110"/>
      <c r="G14" s="112"/>
      <c r="H14" s="112"/>
      <c r="I14" s="110"/>
      <c r="J14" s="110"/>
      <c r="K14" s="110"/>
      <c r="L14" s="110"/>
    </row>
    <row r="15" spans="1:12" x14ac:dyDescent="0.25">
      <c r="A15" s="14" t="s">
        <v>31</v>
      </c>
      <c r="B15" s="110"/>
      <c r="C15" s="111"/>
      <c r="D15" s="110"/>
      <c r="E15" s="146"/>
      <c r="F15" s="110"/>
      <c r="G15" s="112"/>
      <c r="H15" s="112"/>
      <c r="I15" s="159"/>
      <c r="J15" s="160"/>
      <c r="K15" s="110"/>
      <c r="L15" s="110"/>
    </row>
    <row r="16" spans="1:12" x14ac:dyDescent="0.25">
      <c r="A16" s="14" t="s">
        <v>32</v>
      </c>
      <c r="B16" s="110"/>
      <c r="C16" s="111"/>
      <c r="D16" s="110"/>
      <c r="E16" s="146"/>
      <c r="F16" s="110"/>
      <c r="G16" s="112"/>
      <c r="H16" s="112"/>
      <c r="I16" s="110"/>
      <c r="J16" s="110"/>
      <c r="K16" s="110"/>
      <c r="L16" s="110"/>
    </row>
    <row r="17" spans="1:12" x14ac:dyDescent="0.25">
      <c r="A17" s="14" t="s">
        <v>33</v>
      </c>
      <c r="B17" s="110"/>
      <c r="C17" s="111"/>
      <c r="D17" s="110"/>
      <c r="E17" s="146"/>
      <c r="F17" s="110"/>
      <c r="G17" s="112"/>
      <c r="H17" s="112"/>
      <c r="I17" s="110"/>
      <c r="J17" s="110"/>
      <c r="K17" s="110"/>
      <c r="L17" s="110"/>
    </row>
    <row r="18" spans="1:12" x14ac:dyDescent="0.25">
      <c r="A18" s="14" t="s">
        <v>34</v>
      </c>
      <c r="B18" s="110"/>
      <c r="C18" s="111"/>
      <c r="D18" s="110"/>
      <c r="E18" s="146"/>
      <c r="F18" s="110"/>
      <c r="G18" s="112"/>
      <c r="H18" s="112"/>
      <c r="I18" s="110"/>
      <c r="J18" s="110"/>
      <c r="K18" s="110"/>
      <c r="L18" s="110"/>
    </row>
    <row r="19" spans="1:12" x14ac:dyDescent="0.25">
      <c r="A19" s="14" t="s">
        <v>35</v>
      </c>
      <c r="B19" s="110"/>
      <c r="C19" s="111"/>
      <c r="D19" s="110"/>
      <c r="E19" s="146"/>
      <c r="F19" s="110"/>
      <c r="G19" s="112"/>
      <c r="H19" s="112"/>
      <c r="I19" s="110"/>
      <c r="J19" s="110"/>
      <c r="K19" s="110"/>
      <c r="L19" s="110"/>
    </row>
    <row r="20" spans="1:12" x14ac:dyDescent="0.25">
      <c r="A20" s="14" t="s">
        <v>36</v>
      </c>
      <c r="B20" s="110"/>
      <c r="C20" s="111"/>
      <c r="D20" s="110"/>
      <c r="E20" s="146"/>
      <c r="F20" s="110"/>
      <c r="G20" s="112"/>
      <c r="H20" s="112"/>
      <c r="I20" s="110"/>
      <c r="J20" s="110"/>
      <c r="K20" s="110"/>
      <c r="L20" s="110"/>
    </row>
    <row r="21" spans="1:12" x14ac:dyDescent="0.25">
      <c r="A21" s="14" t="s">
        <v>37</v>
      </c>
      <c r="B21" s="110"/>
      <c r="C21" s="111"/>
      <c r="D21" s="110"/>
      <c r="E21" s="146"/>
      <c r="F21" s="110"/>
      <c r="G21" s="112"/>
      <c r="H21" s="112"/>
      <c r="I21" s="110"/>
      <c r="J21" s="110"/>
      <c r="K21" s="110"/>
      <c r="L21" s="110"/>
    </row>
    <row r="22" spans="1:12" x14ac:dyDescent="0.25">
      <c r="A22" s="14" t="s">
        <v>38</v>
      </c>
      <c r="B22" s="110"/>
      <c r="C22" s="111"/>
      <c r="D22" s="110"/>
      <c r="E22" s="146"/>
      <c r="F22" s="110"/>
      <c r="G22" s="112"/>
      <c r="H22" s="112"/>
      <c r="I22" s="110"/>
      <c r="J22" s="110"/>
      <c r="K22" s="110"/>
      <c r="L22" s="110"/>
    </row>
    <row r="23" spans="1:12" x14ac:dyDescent="0.25">
      <c r="A23" s="14" t="s">
        <v>39</v>
      </c>
      <c r="B23" s="110"/>
      <c r="C23" s="111"/>
      <c r="D23" s="110"/>
      <c r="E23" s="146"/>
      <c r="F23" s="110"/>
      <c r="G23" s="112"/>
      <c r="H23" s="112"/>
      <c r="I23" s="110"/>
      <c r="J23" s="110"/>
      <c r="K23" s="110"/>
      <c r="L23" s="110"/>
    </row>
    <row r="24" spans="1:12" x14ac:dyDescent="0.25">
      <c r="A24" s="14" t="s">
        <v>40</v>
      </c>
      <c r="B24" s="110"/>
      <c r="C24" s="111"/>
      <c r="D24" s="110"/>
      <c r="E24" s="146"/>
      <c r="F24" s="110"/>
      <c r="G24" s="112"/>
      <c r="H24" s="112"/>
      <c r="I24" s="110"/>
      <c r="J24" s="110"/>
      <c r="K24" s="110"/>
      <c r="L24" s="110"/>
    </row>
    <row r="25" spans="1:12" x14ac:dyDescent="0.25">
      <c r="A25" s="14" t="s">
        <v>41</v>
      </c>
      <c r="B25" s="110"/>
      <c r="C25" s="111"/>
      <c r="D25" s="110"/>
      <c r="E25" s="146"/>
      <c r="F25" s="110"/>
      <c r="G25" s="112"/>
      <c r="H25" s="112"/>
      <c r="I25" s="110"/>
      <c r="J25" s="110"/>
      <c r="K25" s="110"/>
      <c r="L25" s="110"/>
    </row>
    <row r="26" spans="1:12" x14ac:dyDescent="0.25">
      <c r="A26" s="14" t="s">
        <v>42</v>
      </c>
      <c r="B26" s="110"/>
      <c r="C26" s="111"/>
      <c r="D26" s="110"/>
      <c r="E26" s="146"/>
      <c r="F26" s="110"/>
      <c r="G26" s="112"/>
      <c r="H26" s="112"/>
      <c r="I26" s="110"/>
      <c r="J26" s="110"/>
      <c r="K26" s="110"/>
      <c r="L26" s="110"/>
    </row>
    <row r="27" spans="1:12" x14ac:dyDescent="0.25">
      <c r="A27" s="14" t="s">
        <v>43</v>
      </c>
      <c r="B27" s="110"/>
      <c r="C27" s="111"/>
      <c r="D27" s="110"/>
      <c r="E27" s="146"/>
      <c r="F27" s="110"/>
      <c r="G27" s="112"/>
      <c r="H27" s="112"/>
      <c r="I27" s="110"/>
      <c r="J27" s="110"/>
      <c r="K27" s="110"/>
      <c r="L27" s="110"/>
    </row>
    <row r="28" spans="1:12" x14ac:dyDescent="0.25">
      <c r="A28" s="14" t="s">
        <v>44</v>
      </c>
      <c r="B28" s="110"/>
      <c r="C28" s="111"/>
      <c r="D28" s="110"/>
      <c r="E28" s="146"/>
      <c r="F28" s="110"/>
      <c r="G28" s="112"/>
      <c r="H28" s="112"/>
      <c r="I28" s="110"/>
      <c r="J28" s="110"/>
      <c r="K28" s="110"/>
      <c r="L28" s="110"/>
    </row>
    <row r="29" spans="1:12" x14ac:dyDescent="0.25">
      <c r="A29" s="14" t="s">
        <v>45</v>
      </c>
      <c r="B29" s="110"/>
      <c r="C29" s="111"/>
      <c r="D29" s="110"/>
      <c r="E29" s="146"/>
      <c r="F29" s="110"/>
      <c r="G29" s="112"/>
      <c r="H29" s="112"/>
      <c r="I29" s="110"/>
      <c r="J29" s="110"/>
      <c r="K29" s="110"/>
      <c r="L29" s="110"/>
    </row>
    <row r="30" spans="1:12" x14ac:dyDescent="0.25">
      <c r="A30" s="14" t="s">
        <v>46</v>
      </c>
      <c r="B30" s="110"/>
      <c r="C30" s="111"/>
      <c r="D30" s="110"/>
      <c r="E30" s="146"/>
      <c r="F30" s="110"/>
      <c r="G30" s="112"/>
      <c r="H30" s="112"/>
      <c r="I30" s="110"/>
      <c r="J30" s="110"/>
      <c r="K30" s="110"/>
      <c r="L30" s="110"/>
    </row>
    <row r="31" spans="1:12" x14ac:dyDescent="0.25">
      <c r="A31" s="14" t="s">
        <v>47</v>
      </c>
      <c r="B31" s="110"/>
      <c r="C31" s="111"/>
      <c r="D31" s="110"/>
      <c r="E31" s="146"/>
      <c r="F31" s="110"/>
      <c r="G31" s="112"/>
      <c r="H31" s="112"/>
      <c r="I31" s="110"/>
      <c r="J31" s="110"/>
      <c r="K31" s="110"/>
      <c r="L31" s="110"/>
    </row>
    <row r="32" spans="1:12" x14ac:dyDescent="0.25">
      <c r="A32" s="14" t="s">
        <v>48</v>
      </c>
      <c r="B32" s="110"/>
      <c r="C32" s="111"/>
      <c r="D32" s="110"/>
      <c r="E32" s="146"/>
      <c r="F32" s="110"/>
      <c r="G32" s="112"/>
      <c r="H32" s="112"/>
      <c r="I32" s="110"/>
      <c r="J32" s="110"/>
      <c r="K32" s="110"/>
      <c r="L32" s="110"/>
    </row>
    <row r="33" spans="1:12" x14ac:dyDescent="0.25">
      <c r="A33" s="14" t="s">
        <v>49</v>
      </c>
      <c r="B33" s="110"/>
      <c r="C33" s="111"/>
      <c r="D33" s="110"/>
      <c r="E33" s="146"/>
      <c r="F33" s="110"/>
      <c r="G33" s="112"/>
      <c r="H33" s="112"/>
      <c r="I33" s="110"/>
      <c r="J33" s="110"/>
      <c r="K33" s="110"/>
      <c r="L33" s="110"/>
    </row>
    <row r="34" spans="1:12" x14ac:dyDescent="0.25">
      <c r="A34" s="14" t="s">
        <v>50</v>
      </c>
      <c r="B34" s="110"/>
      <c r="C34" s="111"/>
      <c r="D34" s="110"/>
      <c r="E34" s="146"/>
      <c r="F34" s="110"/>
      <c r="G34" s="112"/>
      <c r="H34" s="112"/>
      <c r="I34" s="110"/>
      <c r="J34" s="110"/>
      <c r="K34" s="110"/>
      <c r="L34" s="110"/>
    </row>
    <row r="35" spans="1:12" x14ac:dyDescent="0.25">
      <c r="A35" s="14" t="s">
        <v>51</v>
      </c>
      <c r="B35" s="110"/>
      <c r="C35" s="111"/>
      <c r="D35" s="110"/>
      <c r="E35" s="146"/>
      <c r="F35" s="110"/>
      <c r="G35" s="112"/>
      <c r="H35" s="112"/>
      <c r="I35" s="110"/>
      <c r="J35" s="110"/>
      <c r="K35" s="110"/>
      <c r="L35" s="110"/>
    </row>
    <row r="36" spans="1:12" x14ac:dyDescent="0.25">
      <c r="A36" s="14" t="s">
        <v>52</v>
      </c>
      <c r="B36" s="110"/>
      <c r="C36" s="111"/>
      <c r="D36" s="110"/>
      <c r="E36" s="146"/>
      <c r="F36" s="110"/>
      <c r="G36" s="112"/>
      <c r="H36" s="112"/>
      <c r="I36" s="110"/>
      <c r="J36" s="110"/>
      <c r="K36" s="110"/>
      <c r="L36" s="110"/>
    </row>
    <row r="37" spans="1:12" x14ac:dyDescent="0.25">
      <c r="A37" s="14" t="s">
        <v>53</v>
      </c>
      <c r="B37" s="110"/>
      <c r="C37" s="111"/>
      <c r="D37" s="110"/>
      <c r="E37" s="146"/>
      <c r="F37" s="110"/>
      <c r="G37" s="112"/>
      <c r="H37" s="112"/>
      <c r="I37" s="110"/>
      <c r="J37" s="110"/>
      <c r="K37" s="110"/>
      <c r="L37" s="110"/>
    </row>
    <row r="38" spans="1:12" x14ac:dyDescent="0.25">
      <c r="A38" s="14" t="s">
        <v>54</v>
      </c>
      <c r="B38" s="110"/>
      <c r="C38" s="111"/>
      <c r="D38" s="110"/>
      <c r="E38" s="146"/>
      <c r="F38" s="110"/>
      <c r="G38" s="112"/>
      <c r="H38" s="112"/>
      <c r="I38" s="110"/>
      <c r="J38" s="110"/>
      <c r="K38" s="110"/>
      <c r="L38" s="110"/>
    </row>
    <row r="39" spans="1:12" x14ac:dyDescent="0.25">
      <c r="A39" s="14" t="s">
        <v>55</v>
      </c>
      <c r="B39" s="110"/>
      <c r="C39" s="111"/>
      <c r="D39" s="110"/>
      <c r="E39" s="146"/>
      <c r="F39" s="110"/>
      <c r="G39" s="112"/>
      <c r="H39" s="112"/>
      <c r="I39" s="110"/>
      <c r="J39" s="110"/>
      <c r="K39" s="110"/>
      <c r="L39" s="110"/>
    </row>
    <row r="40" spans="1:12" x14ac:dyDescent="0.25">
      <c r="A40" s="14" t="s">
        <v>56</v>
      </c>
      <c r="B40" s="110"/>
      <c r="C40" s="111"/>
      <c r="D40" s="110"/>
      <c r="E40" s="146"/>
      <c r="F40" s="110"/>
      <c r="G40" s="112"/>
      <c r="H40" s="112"/>
      <c r="I40" s="110"/>
      <c r="J40" s="110"/>
      <c r="K40" s="110"/>
      <c r="L40" s="110"/>
    </row>
    <row r="41" spans="1:12" x14ac:dyDescent="0.25">
      <c r="A41" s="14" t="s">
        <v>57</v>
      </c>
      <c r="B41" s="110"/>
      <c r="C41" s="111"/>
      <c r="D41" s="110"/>
      <c r="E41" s="146"/>
      <c r="F41" s="110"/>
      <c r="G41" s="112"/>
      <c r="H41" s="112"/>
      <c r="I41" s="110"/>
      <c r="J41" s="110"/>
      <c r="K41" s="110"/>
      <c r="L41" s="110"/>
    </row>
    <row r="42" spans="1:12" x14ac:dyDescent="0.25">
      <c r="A42" s="14" t="s">
        <v>58</v>
      </c>
      <c r="B42" s="110"/>
      <c r="C42" s="111"/>
      <c r="D42" s="110"/>
      <c r="E42" s="146"/>
      <c r="F42" s="110"/>
      <c r="G42" s="112"/>
      <c r="H42" s="112"/>
      <c r="I42" s="110"/>
      <c r="J42" s="110"/>
      <c r="K42" s="110"/>
      <c r="L42" s="110"/>
    </row>
    <row r="43" spans="1:12" x14ac:dyDescent="0.25">
      <c r="A43" s="14" t="s">
        <v>59</v>
      </c>
      <c r="B43" s="110"/>
      <c r="C43" s="111"/>
      <c r="D43" s="110"/>
      <c r="E43" s="146"/>
      <c r="F43" s="110"/>
      <c r="G43" s="112"/>
      <c r="H43" s="112"/>
      <c r="I43" s="110"/>
      <c r="J43" s="110"/>
      <c r="K43" s="110"/>
      <c r="L43" s="110"/>
    </row>
    <row r="44" spans="1:12" x14ac:dyDescent="0.25">
      <c r="A44" s="14" t="s">
        <v>60</v>
      </c>
      <c r="B44" s="110"/>
      <c r="C44" s="111"/>
      <c r="D44" s="110"/>
      <c r="E44" s="146"/>
      <c r="F44" s="110"/>
      <c r="G44" s="112"/>
      <c r="H44" s="112"/>
      <c r="I44" s="110"/>
      <c r="J44" s="110"/>
      <c r="K44" s="110"/>
      <c r="L44" s="110"/>
    </row>
    <row r="45" spans="1:12" x14ac:dyDescent="0.25">
      <c r="A45" s="14" t="s">
        <v>61</v>
      </c>
      <c r="B45" s="110"/>
      <c r="C45" s="111"/>
      <c r="D45" s="110"/>
      <c r="E45" s="146"/>
      <c r="F45" s="110"/>
      <c r="G45" s="112"/>
      <c r="H45" s="112"/>
      <c r="I45" s="110"/>
      <c r="J45" s="110"/>
      <c r="K45" s="110"/>
      <c r="L45" s="110"/>
    </row>
    <row r="46" spans="1:12" x14ac:dyDescent="0.25">
      <c r="A46" s="14" t="s">
        <v>62</v>
      </c>
      <c r="B46" s="110"/>
      <c r="C46" s="111"/>
      <c r="D46" s="110"/>
      <c r="E46" s="146"/>
      <c r="F46" s="110"/>
      <c r="G46" s="112"/>
      <c r="H46" s="112"/>
      <c r="I46" s="110"/>
      <c r="J46" s="110"/>
      <c r="K46" s="110"/>
      <c r="L46" s="110"/>
    </row>
    <row r="47" spans="1:12" x14ac:dyDescent="0.25">
      <c r="A47" s="14" t="s">
        <v>63</v>
      </c>
      <c r="B47" s="110"/>
      <c r="C47" s="111"/>
      <c r="D47" s="110"/>
      <c r="E47" s="146"/>
      <c r="F47" s="110"/>
      <c r="G47" s="112"/>
      <c r="H47" s="112"/>
      <c r="I47" s="110"/>
      <c r="J47" s="110"/>
      <c r="K47" s="110"/>
      <c r="L47" s="110"/>
    </row>
    <row r="48" spans="1:12" x14ac:dyDescent="0.25">
      <c r="A48" s="14" t="s">
        <v>64</v>
      </c>
      <c r="B48" s="110"/>
      <c r="C48" s="111"/>
      <c r="D48" s="110"/>
      <c r="E48" s="146"/>
      <c r="F48" s="110"/>
      <c r="G48" s="112"/>
      <c r="H48" s="112"/>
      <c r="I48" s="110"/>
      <c r="J48" s="110"/>
      <c r="K48" s="110"/>
      <c r="L48" s="110"/>
    </row>
    <row r="49" spans="1:12" x14ac:dyDescent="0.25">
      <c r="A49" s="14" t="s">
        <v>65</v>
      </c>
      <c r="B49" s="110"/>
      <c r="C49" s="111"/>
      <c r="D49" s="110"/>
      <c r="E49" s="146"/>
      <c r="F49" s="110"/>
      <c r="G49" s="112"/>
      <c r="H49" s="112"/>
      <c r="I49" s="110"/>
      <c r="J49" s="110"/>
      <c r="K49" s="110"/>
      <c r="L49" s="110"/>
    </row>
    <row r="50" spans="1:12" x14ac:dyDescent="0.25">
      <c r="A50" s="14" t="s">
        <v>66</v>
      </c>
      <c r="B50" s="110"/>
      <c r="C50" s="111"/>
      <c r="D50" s="110"/>
      <c r="E50" s="146"/>
      <c r="F50" s="110"/>
      <c r="G50" s="112"/>
      <c r="H50" s="112"/>
      <c r="I50" s="110"/>
      <c r="J50" s="110"/>
      <c r="K50" s="110"/>
      <c r="L50" s="110"/>
    </row>
    <row r="51" spans="1:12" x14ac:dyDescent="0.25">
      <c r="A51" s="14" t="s">
        <v>67</v>
      </c>
      <c r="B51" s="110"/>
      <c r="C51" s="111"/>
      <c r="D51" s="110"/>
      <c r="E51" s="146"/>
      <c r="F51" s="110"/>
      <c r="G51" s="112"/>
      <c r="H51" s="112"/>
      <c r="I51" s="110"/>
      <c r="J51" s="110"/>
      <c r="K51" s="110"/>
      <c r="L51" s="110"/>
    </row>
    <row r="52" spans="1:12" x14ac:dyDescent="0.25">
      <c r="A52" s="14" t="s">
        <v>68</v>
      </c>
      <c r="B52" s="110"/>
      <c r="C52" s="111"/>
      <c r="D52" s="110"/>
      <c r="E52" s="146"/>
      <c r="F52" s="110"/>
      <c r="G52" s="112"/>
      <c r="H52" s="112"/>
      <c r="I52" s="110"/>
      <c r="J52" s="110"/>
      <c r="K52" s="110"/>
      <c r="L52" s="110"/>
    </row>
    <row r="53" spans="1:12" x14ac:dyDescent="0.25">
      <c r="A53" s="14" t="s">
        <v>69</v>
      </c>
      <c r="B53" s="110"/>
      <c r="C53" s="111"/>
      <c r="D53" s="110"/>
      <c r="E53" s="146"/>
      <c r="F53" s="110"/>
      <c r="G53" s="112"/>
      <c r="H53" s="112"/>
      <c r="I53" s="110"/>
      <c r="J53" s="110"/>
      <c r="K53" s="110"/>
      <c r="L53" s="110"/>
    </row>
    <row r="54" spans="1:12" x14ac:dyDescent="0.25">
      <c r="A54" s="14" t="s">
        <v>70</v>
      </c>
      <c r="B54" s="110"/>
      <c r="C54" s="111"/>
      <c r="D54" s="110"/>
      <c r="E54" s="146"/>
      <c r="F54" s="110"/>
      <c r="G54" s="112"/>
      <c r="H54" s="112"/>
      <c r="I54" s="110"/>
      <c r="J54" s="110"/>
      <c r="K54" s="110"/>
      <c r="L54" s="110"/>
    </row>
    <row r="55" spans="1:12" x14ac:dyDescent="0.25">
      <c r="A55" s="14" t="s">
        <v>71</v>
      </c>
      <c r="B55" s="110"/>
      <c r="C55" s="111"/>
      <c r="D55" s="110"/>
      <c r="E55" s="146"/>
      <c r="F55" s="110"/>
      <c r="G55" s="112"/>
      <c r="H55" s="112"/>
      <c r="I55" s="110"/>
      <c r="J55" s="110"/>
      <c r="K55" s="110"/>
      <c r="L55" s="110"/>
    </row>
    <row r="56" spans="1:12" x14ac:dyDescent="0.25">
      <c r="A56" s="14" t="s">
        <v>72</v>
      </c>
      <c r="B56" s="110"/>
      <c r="C56" s="111"/>
      <c r="D56" s="110"/>
      <c r="E56" s="146"/>
      <c r="F56" s="110"/>
      <c r="G56" s="112"/>
      <c r="H56" s="112"/>
      <c r="I56" s="110"/>
      <c r="J56" s="110"/>
      <c r="K56" s="110"/>
      <c r="L56" s="110"/>
    </row>
    <row r="57" spans="1:12" x14ac:dyDescent="0.25">
      <c r="A57" s="14" t="s">
        <v>73</v>
      </c>
      <c r="B57" s="110"/>
      <c r="C57" s="111"/>
      <c r="D57" s="110"/>
      <c r="E57" s="146"/>
      <c r="F57" s="110"/>
      <c r="G57" s="112"/>
      <c r="H57" s="112"/>
      <c r="I57" s="110"/>
      <c r="J57" s="110"/>
      <c r="K57" s="110"/>
      <c r="L57" s="110"/>
    </row>
    <row r="58" spans="1:12" x14ac:dyDescent="0.25">
      <c r="A58" s="14" t="s">
        <v>74</v>
      </c>
      <c r="B58" s="110"/>
      <c r="C58" s="111"/>
      <c r="D58" s="110"/>
      <c r="E58" s="146"/>
      <c r="F58" s="110"/>
      <c r="G58" s="112"/>
      <c r="H58" s="112"/>
      <c r="I58" s="110"/>
      <c r="J58" s="110"/>
      <c r="K58" s="110"/>
      <c r="L58" s="110"/>
    </row>
    <row r="59" spans="1:12" x14ac:dyDescent="0.25">
      <c r="A59" s="14" t="s">
        <v>75</v>
      </c>
      <c r="B59" s="110"/>
      <c r="C59" s="111"/>
      <c r="D59" s="110"/>
      <c r="E59" s="146"/>
      <c r="F59" s="110"/>
      <c r="G59" s="112"/>
      <c r="H59" s="112"/>
      <c r="I59" s="110"/>
      <c r="J59" s="110"/>
      <c r="K59" s="110"/>
      <c r="L59" s="110"/>
    </row>
    <row r="60" spans="1:12" x14ac:dyDescent="0.25">
      <c r="A60" s="14" t="s">
        <v>76</v>
      </c>
      <c r="B60" s="110"/>
      <c r="C60" s="111"/>
      <c r="D60" s="110"/>
      <c r="E60" s="146"/>
      <c r="F60" s="110"/>
      <c r="G60" s="112"/>
      <c r="H60" s="112"/>
      <c r="I60" s="110"/>
      <c r="J60" s="110"/>
      <c r="K60" s="110"/>
      <c r="L60" s="110"/>
    </row>
    <row r="61" spans="1:12" x14ac:dyDescent="0.25">
      <c r="A61" s="14" t="s">
        <v>77</v>
      </c>
      <c r="B61" s="110"/>
      <c r="C61" s="111"/>
      <c r="D61" s="110"/>
      <c r="E61" s="146"/>
      <c r="F61" s="110"/>
      <c r="G61" s="112"/>
      <c r="H61" s="112"/>
      <c r="I61" s="110"/>
      <c r="J61" s="110"/>
      <c r="K61" s="110"/>
      <c r="L61" s="110"/>
    </row>
    <row r="62" spans="1:12" x14ac:dyDescent="0.25">
      <c r="A62" s="14" t="s">
        <v>78</v>
      </c>
      <c r="B62" s="110"/>
      <c r="C62" s="111"/>
      <c r="D62" s="110"/>
      <c r="E62" s="146"/>
      <c r="F62" s="110"/>
      <c r="G62" s="112"/>
      <c r="H62" s="112"/>
      <c r="I62" s="110"/>
      <c r="J62" s="110"/>
      <c r="K62" s="110"/>
      <c r="L62" s="110"/>
    </row>
    <row r="63" spans="1:12" x14ac:dyDescent="0.25">
      <c r="A63" s="14" t="s">
        <v>79</v>
      </c>
      <c r="B63" s="110"/>
      <c r="C63" s="111"/>
      <c r="D63" s="110"/>
      <c r="E63" s="146"/>
      <c r="F63" s="110"/>
      <c r="G63" s="112"/>
      <c r="H63" s="112"/>
      <c r="I63" s="110"/>
      <c r="J63" s="110"/>
      <c r="K63" s="110"/>
      <c r="L63" s="110"/>
    </row>
    <row r="64" spans="1:12" x14ac:dyDescent="0.25">
      <c r="A64" s="14" t="s">
        <v>80</v>
      </c>
      <c r="B64" s="110"/>
      <c r="C64" s="111"/>
      <c r="D64" s="110"/>
      <c r="E64" s="146"/>
      <c r="F64" s="110"/>
      <c r="G64" s="112"/>
      <c r="H64" s="112"/>
      <c r="I64" s="110"/>
      <c r="J64" s="110"/>
      <c r="K64" s="110"/>
      <c r="L64" s="110"/>
    </row>
    <row r="65" spans="1:12" x14ac:dyDescent="0.25">
      <c r="A65" s="14" t="s">
        <v>81</v>
      </c>
      <c r="B65" s="110"/>
      <c r="C65" s="111"/>
      <c r="D65" s="110"/>
      <c r="E65" s="146"/>
      <c r="F65" s="110"/>
      <c r="G65" s="112"/>
      <c r="H65" s="112"/>
      <c r="I65" s="110"/>
      <c r="J65" s="110"/>
      <c r="K65" s="110"/>
      <c r="L65" s="110"/>
    </row>
    <row r="66" spans="1:12" x14ac:dyDescent="0.25">
      <c r="A66" s="14" t="s">
        <v>82</v>
      </c>
      <c r="B66" s="110"/>
      <c r="C66" s="111"/>
      <c r="D66" s="110"/>
      <c r="E66" s="146"/>
      <c r="F66" s="110"/>
      <c r="G66" s="112"/>
      <c r="H66" s="112"/>
      <c r="I66" s="110"/>
      <c r="J66" s="110"/>
      <c r="K66" s="110"/>
      <c r="L66" s="110"/>
    </row>
    <row r="67" spans="1:12" x14ac:dyDescent="0.25">
      <c r="A67" s="14" t="s">
        <v>83</v>
      </c>
      <c r="B67" s="110"/>
      <c r="C67" s="111"/>
      <c r="D67" s="110"/>
      <c r="E67" s="146"/>
      <c r="F67" s="110"/>
      <c r="G67" s="112"/>
      <c r="H67" s="112"/>
      <c r="I67" s="110"/>
      <c r="J67" s="110"/>
      <c r="K67" s="110"/>
      <c r="L67" s="110"/>
    </row>
    <row r="68" spans="1:12" x14ac:dyDescent="0.25">
      <c r="A68" s="14" t="s">
        <v>84</v>
      </c>
      <c r="B68" s="110"/>
      <c r="C68" s="111"/>
      <c r="D68" s="110"/>
      <c r="E68" s="146"/>
      <c r="F68" s="110"/>
      <c r="G68" s="112"/>
      <c r="H68" s="112"/>
      <c r="I68" s="110"/>
      <c r="J68" s="110"/>
      <c r="K68" s="110"/>
      <c r="L68" s="110"/>
    </row>
    <row r="69" spans="1:12" x14ac:dyDescent="0.25">
      <c r="A69" s="14" t="s">
        <v>85</v>
      </c>
      <c r="B69" s="110"/>
      <c r="C69" s="111"/>
      <c r="D69" s="110"/>
      <c r="E69" s="146"/>
      <c r="F69" s="110"/>
      <c r="G69" s="112"/>
      <c r="H69" s="112"/>
      <c r="I69" s="110"/>
      <c r="J69" s="110"/>
      <c r="K69" s="110"/>
      <c r="L69" s="110"/>
    </row>
    <row r="70" spans="1:12" x14ac:dyDescent="0.25">
      <c r="A70" s="14" t="s">
        <v>86</v>
      </c>
      <c r="B70" s="110"/>
      <c r="C70" s="111"/>
      <c r="D70" s="110"/>
      <c r="E70" s="146"/>
      <c r="F70" s="110"/>
      <c r="G70" s="112"/>
      <c r="H70" s="112"/>
      <c r="I70" s="110"/>
      <c r="J70" s="110"/>
      <c r="K70" s="110"/>
      <c r="L70" s="110"/>
    </row>
    <row r="71" spans="1:12" x14ac:dyDescent="0.25">
      <c r="A71" s="14" t="s">
        <v>87</v>
      </c>
      <c r="B71" s="110"/>
      <c r="C71" s="111"/>
      <c r="D71" s="110"/>
      <c r="E71" s="146"/>
      <c r="F71" s="110"/>
      <c r="G71" s="112"/>
      <c r="H71" s="112"/>
      <c r="I71" s="110"/>
      <c r="J71" s="110"/>
      <c r="K71" s="110"/>
      <c r="L71" s="110"/>
    </row>
    <row r="72" spans="1:12" x14ac:dyDescent="0.25">
      <c r="A72" s="14" t="s">
        <v>88</v>
      </c>
      <c r="B72" s="110"/>
      <c r="C72" s="111"/>
      <c r="D72" s="110"/>
      <c r="E72" s="146"/>
      <c r="F72" s="110"/>
      <c r="G72" s="112"/>
      <c r="H72" s="112"/>
      <c r="I72" s="110"/>
      <c r="J72" s="110"/>
      <c r="K72" s="110"/>
      <c r="L72" s="110"/>
    </row>
    <row r="73" spans="1:12" x14ac:dyDescent="0.25">
      <c r="A73" s="14" t="s">
        <v>89</v>
      </c>
      <c r="B73" s="110"/>
      <c r="C73" s="111"/>
      <c r="D73" s="110"/>
      <c r="E73" s="146"/>
      <c r="F73" s="110"/>
      <c r="G73" s="112"/>
      <c r="H73" s="112"/>
      <c r="I73" s="110"/>
      <c r="J73" s="110"/>
      <c r="K73" s="110"/>
      <c r="L73" s="110"/>
    </row>
    <row r="74" spans="1:12" x14ac:dyDescent="0.25">
      <c r="A74" s="14" t="s">
        <v>90</v>
      </c>
      <c r="B74" s="110"/>
      <c r="C74" s="111"/>
      <c r="D74" s="110"/>
      <c r="E74" s="146"/>
      <c r="F74" s="110"/>
      <c r="G74" s="112"/>
      <c r="H74" s="112"/>
      <c r="I74" s="110"/>
      <c r="J74" s="110"/>
      <c r="K74" s="110"/>
      <c r="L74" s="110"/>
    </row>
    <row r="75" spans="1:12" x14ac:dyDescent="0.25">
      <c r="A75" s="14" t="s">
        <v>91</v>
      </c>
      <c r="B75" s="110"/>
      <c r="C75" s="111"/>
      <c r="D75" s="110"/>
      <c r="E75" s="146"/>
      <c r="F75" s="110"/>
      <c r="G75" s="112"/>
      <c r="H75" s="112"/>
      <c r="I75" s="110"/>
      <c r="J75" s="110"/>
      <c r="K75" s="110"/>
      <c r="L75" s="110"/>
    </row>
    <row r="76" spans="1:12" x14ac:dyDescent="0.25">
      <c r="A76" s="14" t="s">
        <v>92</v>
      </c>
      <c r="B76" s="110"/>
      <c r="C76" s="111"/>
      <c r="D76" s="110"/>
      <c r="E76" s="146"/>
      <c r="F76" s="110"/>
      <c r="G76" s="112"/>
      <c r="H76" s="112"/>
      <c r="I76" s="110"/>
      <c r="J76" s="110"/>
      <c r="K76" s="110"/>
      <c r="L76" s="110"/>
    </row>
    <row r="77" spans="1:12" x14ac:dyDescent="0.25">
      <c r="A77" s="14" t="s">
        <v>93</v>
      </c>
      <c r="B77" s="110"/>
      <c r="C77" s="111"/>
      <c r="D77" s="110"/>
      <c r="E77" s="146"/>
      <c r="F77" s="110"/>
      <c r="G77" s="112"/>
      <c r="H77" s="112"/>
      <c r="I77" s="110"/>
      <c r="J77" s="110"/>
      <c r="K77" s="110"/>
      <c r="L77" s="110"/>
    </row>
    <row r="78" spans="1:12" x14ac:dyDescent="0.25">
      <c r="A78" s="14" t="s">
        <v>94</v>
      </c>
      <c r="B78" s="110"/>
      <c r="C78" s="111"/>
      <c r="D78" s="110"/>
      <c r="E78" s="146"/>
      <c r="F78" s="110"/>
      <c r="G78" s="112"/>
      <c r="H78" s="112"/>
      <c r="I78" s="110"/>
      <c r="J78" s="110"/>
      <c r="K78" s="110"/>
      <c r="L78" s="110"/>
    </row>
    <row r="79" spans="1:12" x14ac:dyDescent="0.25">
      <c r="A79" s="14" t="s">
        <v>95</v>
      </c>
      <c r="B79" s="110"/>
      <c r="C79" s="111"/>
      <c r="D79" s="110"/>
      <c r="E79" s="146"/>
      <c r="F79" s="110"/>
      <c r="G79" s="112"/>
      <c r="H79" s="112"/>
      <c r="I79" s="110"/>
      <c r="J79" s="110"/>
      <c r="K79" s="110"/>
      <c r="L79" s="110"/>
    </row>
    <row r="80" spans="1:12" x14ac:dyDescent="0.25">
      <c r="A80" s="14" t="s">
        <v>96</v>
      </c>
      <c r="B80" s="110"/>
      <c r="C80" s="111"/>
      <c r="D80" s="110"/>
      <c r="E80" s="146"/>
      <c r="F80" s="110"/>
      <c r="G80" s="112"/>
      <c r="H80" s="112"/>
      <c r="I80" s="110"/>
      <c r="J80" s="110"/>
      <c r="K80" s="110"/>
      <c r="L80" s="110"/>
    </row>
    <row r="81" spans="1:12" x14ac:dyDescent="0.25">
      <c r="A81" s="14" t="s">
        <v>97</v>
      </c>
      <c r="B81" s="110"/>
      <c r="C81" s="111"/>
      <c r="D81" s="110"/>
      <c r="E81" s="146"/>
      <c r="F81" s="110"/>
      <c r="G81" s="112"/>
      <c r="H81" s="112"/>
      <c r="I81" s="110"/>
      <c r="J81" s="110"/>
      <c r="K81" s="110"/>
      <c r="L81" s="110"/>
    </row>
    <row r="82" spans="1:12" x14ac:dyDescent="0.25">
      <c r="A82" s="14" t="s">
        <v>98</v>
      </c>
      <c r="B82" s="110"/>
      <c r="C82" s="111"/>
      <c r="D82" s="110"/>
      <c r="E82" s="146"/>
      <c r="F82" s="110"/>
      <c r="G82" s="112"/>
      <c r="H82" s="112"/>
      <c r="I82" s="110"/>
      <c r="J82" s="110"/>
      <c r="K82" s="110"/>
      <c r="L82" s="110"/>
    </row>
    <row r="83" spans="1:12" x14ac:dyDescent="0.25">
      <c r="A83" s="14" t="s">
        <v>99</v>
      </c>
      <c r="B83" s="110"/>
      <c r="C83" s="111"/>
      <c r="D83" s="110"/>
      <c r="E83" s="146"/>
      <c r="F83" s="110"/>
      <c r="G83" s="112"/>
      <c r="H83" s="112"/>
      <c r="I83" s="110"/>
      <c r="J83" s="110"/>
      <c r="K83" s="110"/>
      <c r="L83" s="110"/>
    </row>
    <row r="84" spans="1:12" x14ac:dyDescent="0.25">
      <c r="A84" s="14" t="s">
        <v>100</v>
      </c>
      <c r="B84" s="110"/>
      <c r="C84" s="111"/>
      <c r="D84" s="110"/>
      <c r="E84" s="146"/>
      <c r="F84" s="110"/>
      <c r="G84" s="112"/>
      <c r="H84" s="112"/>
      <c r="I84" s="110"/>
      <c r="J84" s="110"/>
      <c r="K84" s="110"/>
      <c r="L84" s="110"/>
    </row>
    <row r="85" spans="1:12" x14ac:dyDescent="0.25">
      <c r="A85" s="14" t="s">
        <v>101</v>
      </c>
      <c r="B85" s="110"/>
      <c r="C85" s="111"/>
      <c r="D85" s="110"/>
      <c r="E85" s="146"/>
      <c r="F85" s="110"/>
      <c r="G85" s="112"/>
      <c r="H85" s="112"/>
      <c r="I85" s="110"/>
      <c r="J85" s="110"/>
      <c r="K85" s="110"/>
      <c r="L85" s="110"/>
    </row>
    <row r="86" spans="1:12" x14ac:dyDescent="0.25">
      <c r="A86" s="14" t="s">
        <v>102</v>
      </c>
      <c r="B86" s="110"/>
      <c r="C86" s="111"/>
      <c r="D86" s="110"/>
      <c r="E86" s="146"/>
      <c r="F86" s="110"/>
      <c r="G86" s="112"/>
      <c r="H86" s="112"/>
      <c r="I86" s="110"/>
      <c r="J86" s="110"/>
      <c r="K86" s="110"/>
      <c r="L86" s="110"/>
    </row>
    <row r="87" spans="1:12" x14ac:dyDescent="0.25">
      <c r="A87" s="14" t="s">
        <v>103</v>
      </c>
      <c r="B87" s="110"/>
      <c r="C87" s="111"/>
      <c r="D87" s="110"/>
      <c r="E87" s="146"/>
      <c r="F87" s="110"/>
      <c r="G87" s="112"/>
      <c r="H87" s="112"/>
      <c r="I87" s="110"/>
      <c r="J87" s="110"/>
      <c r="K87" s="110"/>
      <c r="L87" s="110"/>
    </row>
    <row r="88" spans="1:12" x14ac:dyDescent="0.25">
      <c r="A88" s="14" t="s">
        <v>104</v>
      </c>
      <c r="B88" s="110"/>
      <c r="C88" s="111"/>
      <c r="D88" s="110"/>
      <c r="E88" s="146"/>
      <c r="F88" s="110"/>
      <c r="G88" s="112"/>
      <c r="H88" s="112"/>
      <c r="I88" s="110"/>
      <c r="J88" s="110"/>
      <c r="K88" s="110"/>
      <c r="L88" s="110"/>
    </row>
    <row r="89" spans="1:12" x14ac:dyDescent="0.25">
      <c r="A89" s="14" t="s">
        <v>105</v>
      </c>
      <c r="B89" s="110"/>
      <c r="C89" s="111"/>
      <c r="D89" s="110"/>
      <c r="E89" s="146"/>
      <c r="F89" s="110"/>
      <c r="G89" s="112"/>
      <c r="H89" s="112"/>
      <c r="I89" s="110"/>
      <c r="J89" s="110"/>
      <c r="K89" s="110"/>
      <c r="L89" s="110"/>
    </row>
    <row r="90" spans="1:12" x14ac:dyDescent="0.25">
      <c r="A90" s="14" t="s">
        <v>106</v>
      </c>
      <c r="B90" s="110"/>
      <c r="C90" s="111"/>
      <c r="D90" s="110"/>
      <c r="E90" s="146"/>
      <c r="F90" s="110"/>
      <c r="G90" s="112"/>
      <c r="H90" s="112"/>
      <c r="I90" s="110"/>
      <c r="J90" s="110"/>
      <c r="K90" s="110"/>
      <c r="L90" s="110"/>
    </row>
    <row r="91" spans="1:12" x14ac:dyDescent="0.25">
      <c r="A91" s="14" t="s">
        <v>107</v>
      </c>
      <c r="B91" s="110"/>
      <c r="C91" s="111"/>
      <c r="D91" s="110"/>
      <c r="E91" s="146"/>
      <c r="F91" s="110"/>
      <c r="G91" s="112"/>
      <c r="H91" s="112"/>
      <c r="I91" s="110"/>
      <c r="J91" s="110"/>
      <c r="K91" s="110"/>
      <c r="L91" s="110"/>
    </row>
    <row r="92" spans="1:12" x14ac:dyDescent="0.25">
      <c r="A92" s="14" t="s">
        <v>108</v>
      </c>
      <c r="B92" s="110"/>
      <c r="C92" s="111"/>
      <c r="D92" s="110"/>
      <c r="E92" s="146"/>
      <c r="F92" s="110"/>
      <c r="G92" s="112"/>
      <c r="H92" s="112"/>
      <c r="I92" s="110"/>
      <c r="J92" s="110"/>
      <c r="K92" s="110"/>
      <c r="L92" s="110"/>
    </row>
    <row r="93" spans="1:12" x14ac:dyDescent="0.25">
      <c r="A93" s="14" t="s">
        <v>109</v>
      </c>
      <c r="B93" s="110"/>
      <c r="C93" s="111"/>
      <c r="D93" s="110"/>
      <c r="E93" s="146"/>
      <c r="F93" s="110"/>
      <c r="G93" s="112"/>
      <c r="H93" s="112"/>
      <c r="I93" s="110"/>
      <c r="J93" s="110"/>
      <c r="K93" s="110"/>
      <c r="L93" s="110"/>
    </row>
    <row r="94" spans="1:12" x14ac:dyDescent="0.25">
      <c r="A94" s="14" t="s">
        <v>110</v>
      </c>
      <c r="B94" s="110"/>
      <c r="C94" s="111"/>
      <c r="D94" s="110"/>
      <c r="E94" s="146"/>
      <c r="F94" s="110"/>
      <c r="G94" s="112"/>
      <c r="H94" s="112"/>
      <c r="I94" s="110"/>
      <c r="J94" s="110"/>
      <c r="K94" s="110"/>
      <c r="L94" s="110"/>
    </row>
    <row r="95" spans="1:12" x14ac:dyDescent="0.25">
      <c r="A95" s="14" t="s">
        <v>111</v>
      </c>
      <c r="B95" s="110"/>
      <c r="C95" s="111"/>
      <c r="D95" s="110"/>
      <c r="E95" s="146"/>
      <c r="F95" s="110"/>
      <c r="G95" s="112"/>
      <c r="H95" s="112"/>
      <c r="I95" s="110"/>
      <c r="J95" s="110"/>
      <c r="K95" s="110"/>
      <c r="L95" s="110"/>
    </row>
    <row r="96" spans="1:12" x14ac:dyDescent="0.25">
      <c r="A96" s="14" t="s">
        <v>112</v>
      </c>
      <c r="B96" s="110"/>
      <c r="C96" s="111"/>
      <c r="D96" s="110"/>
      <c r="E96" s="146"/>
      <c r="F96" s="110"/>
      <c r="G96" s="112"/>
      <c r="H96" s="112"/>
      <c r="I96" s="110"/>
      <c r="J96" s="110"/>
      <c r="K96" s="110"/>
      <c r="L96" s="110"/>
    </row>
    <row r="97" spans="1:12" x14ac:dyDescent="0.25">
      <c r="A97" s="14" t="s">
        <v>113</v>
      </c>
      <c r="B97" s="110"/>
      <c r="C97" s="111"/>
      <c r="D97" s="110"/>
      <c r="E97" s="146"/>
      <c r="F97" s="110"/>
      <c r="G97" s="112"/>
      <c r="H97" s="112"/>
      <c r="I97" s="110"/>
      <c r="J97" s="110"/>
      <c r="K97" s="110"/>
      <c r="L97" s="110"/>
    </row>
    <row r="98" spans="1:12" x14ac:dyDescent="0.25">
      <c r="A98" s="14" t="s">
        <v>114</v>
      </c>
      <c r="B98" s="110"/>
      <c r="C98" s="111"/>
      <c r="D98" s="110"/>
      <c r="E98" s="146"/>
      <c r="F98" s="110"/>
      <c r="G98" s="112"/>
      <c r="H98" s="112"/>
      <c r="I98" s="110"/>
      <c r="J98" s="110"/>
      <c r="K98" s="110"/>
      <c r="L98" s="110"/>
    </row>
    <row r="99" spans="1:12" x14ac:dyDescent="0.25">
      <c r="A99" s="14" t="s">
        <v>115</v>
      </c>
      <c r="B99" s="110"/>
      <c r="C99" s="111"/>
      <c r="D99" s="110"/>
      <c r="E99" s="146"/>
      <c r="F99" s="110"/>
      <c r="G99" s="112"/>
      <c r="H99" s="112"/>
      <c r="I99" s="110"/>
      <c r="J99" s="110"/>
      <c r="K99" s="110"/>
      <c r="L99" s="110"/>
    </row>
    <row r="100" spans="1:12" x14ac:dyDescent="0.25">
      <c r="A100" s="14" t="s">
        <v>116</v>
      </c>
      <c r="B100" s="110"/>
      <c r="C100" s="111"/>
      <c r="D100" s="110"/>
      <c r="E100" s="146"/>
      <c r="F100" s="110"/>
      <c r="G100" s="112"/>
      <c r="H100" s="112"/>
      <c r="I100" s="110"/>
      <c r="J100" s="110"/>
      <c r="K100" s="110"/>
      <c r="L100" s="110"/>
    </row>
    <row r="101" spans="1:12" x14ac:dyDescent="0.25">
      <c r="A101" s="14" t="s">
        <v>117</v>
      </c>
      <c r="B101" s="110"/>
      <c r="C101" s="111"/>
      <c r="D101" s="110"/>
      <c r="E101" s="146"/>
      <c r="F101" s="110"/>
      <c r="G101" s="112"/>
      <c r="H101" s="112"/>
      <c r="I101" s="110"/>
      <c r="J101" s="110"/>
      <c r="K101" s="110"/>
      <c r="L101" s="110"/>
    </row>
    <row r="102" spans="1:12" x14ac:dyDescent="0.25">
      <c r="A102" s="14" t="s">
        <v>118</v>
      </c>
      <c r="B102" s="110"/>
      <c r="C102" s="111"/>
      <c r="D102" s="110"/>
      <c r="E102" s="146"/>
      <c r="F102" s="110"/>
      <c r="G102" s="112"/>
      <c r="H102" s="112"/>
      <c r="I102" s="110"/>
      <c r="J102" s="110"/>
      <c r="K102" s="110"/>
      <c r="L102" s="110"/>
    </row>
    <row r="103" spans="1:12" x14ac:dyDescent="0.25">
      <c r="A103" s="14" t="s">
        <v>119</v>
      </c>
      <c r="B103" s="110"/>
      <c r="C103" s="111"/>
      <c r="D103" s="110"/>
      <c r="E103" s="146"/>
      <c r="F103" s="110"/>
      <c r="G103" s="112"/>
      <c r="H103" s="112"/>
      <c r="I103" s="110"/>
      <c r="J103" s="110"/>
      <c r="K103" s="110"/>
      <c r="L103" s="110"/>
    </row>
    <row r="104" spans="1:12" x14ac:dyDescent="0.25">
      <c r="A104" s="14" t="s">
        <v>120</v>
      </c>
      <c r="B104" s="110"/>
      <c r="C104" s="111"/>
      <c r="D104" s="110"/>
      <c r="E104" s="146"/>
      <c r="F104" s="110"/>
      <c r="G104" s="112"/>
      <c r="H104" s="112"/>
      <c r="I104" s="110"/>
      <c r="J104" s="110"/>
      <c r="K104" s="110"/>
      <c r="L104" s="110"/>
    </row>
    <row r="105" spans="1:12" x14ac:dyDescent="0.25">
      <c r="A105" s="14" t="s">
        <v>121</v>
      </c>
      <c r="B105" s="110"/>
      <c r="C105" s="111"/>
      <c r="D105" s="110"/>
      <c r="E105" s="146"/>
      <c r="F105" s="110"/>
      <c r="G105" s="112"/>
      <c r="H105" s="112"/>
      <c r="I105" s="110"/>
      <c r="J105" s="110"/>
      <c r="K105" s="110"/>
      <c r="L105" s="110"/>
    </row>
    <row r="106" spans="1:12" x14ac:dyDescent="0.25">
      <c r="A106" s="14" t="s">
        <v>122</v>
      </c>
      <c r="B106" s="110"/>
      <c r="C106" s="111"/>
      <c r="D106" s="110"/>
      <c r="E106" s="146"/>
      <c r="F106" s="110"/>
      <c r="G106" s="112"/>
      <c r="H106" s="112"/>
      <c r="I106" s="110"/>
      <c r="J106" s="110"/>
      <c r="K106" s="110"/>
      <c r="L106" s="110"/>
    </row>
    <row r="107" spans="1:12" x14ac:dyDescent="0.25">
      <c r="A107" s="14" t="s">
        <v>123</v>
      </c>
      <c r="B107" s="110"/>
      <c r="C107" s="111"/>
      <c r="D107" s="110"/>
      <c r="E107" s="146"/>
      <c r="F107" s="110"/>
      <c r="G107" s="112"/>
      <c r="H107" s="112"/>
      <c r="I107" s="110"/>
      <c r="J107" s="110"/>
      <c r="K107" s="110"/>
      <c r="L107" s="110"/>
    </row>
    <row r="108" spans="1:12" x14ac:dyDescent="0.25">
      <c r="A108" s="14" t="s">
        <v>124</v>
      </c>
      <c r="B108" s="110"/>
      <c r="C108" s="111"/>
      <c r="D108" s="110"/>
      <c r="E108" s="146"/>
      <c r="F108" s="110"/>
      <c r="G108" s="112"/>
      <c r="H108" s="112"/>
      <c r="I108" s="110"/>
      <c r="J108" s="110"/>
      <c r="K108" s="110"/>
      <c r="L108" s="110"/>
    </row>
    <row r="109" spans="1:12" x14ac:dyDescent="0.25">
      <c r="A109" s="14" t="s">
        <v>125</v>
      </c>
      <c r="B109" s="110"/>
      <c r="C109" s="111"/>
      <c r="D109" s="110"/>
      <c r="E109" s="146"/>
      <c r="F109" s="110"/>
      <c r="G109" s="112"/>
      <c r="H109" s="112"/>
      <c r="I109" s="110"/>
      <c r="J109" s="110"/>
      <c r="K109" s="110"/>
      <c r="L109" s="110"/>
    </row>
    <row r="110" spans="1:12" x14ac:dyDescent="0.25">
      <c r="A110" s="14" t="s">
        <v>126</v>
      </c>
      <c r="B110" s="110"/>
      <c r="C110" s="111"/>
      <c r="D110" s="110"/>
      <c r="E110" s="146"/>
      <c r="F110" s="110"/>
      <c r="G110" s="112"/>
      <c r="H110" s="112"/>
      <c r="I110" s="110"/>
      <c r="J110" s="110"/>
      <c r="K110" s="110"/>
      <c r="L110" s="110"/>
    </row>
    <row r="111" spans="1:12" x14ac:dyDescent="0.25">
      <c r="A111" s="14" t="s">
        <v>127</v>
      </c>
      <c r="B111" s="110"/>
      <c r="C111" s="111"/>
      <c r="D111" s="110"/>
      <c r="E111" s="146"/>
      <c r="F111" s="110"/>
      <c r="G111" s="112"/>
      <c r="H111" s="112"/>
      <c r="I111" s="110"/>
      <c r="J111" s="110"/>
      <c r="K111" s="110"/>
      <c r="L111" s="110"/>
    </row>
    <row r="112" spans="1:12" x14ac:dyDescent="0.25">
      <c r="A112" s="14" t="s">
        <v>128</v>
      </c>
      <c r="B112" s="110"/>
      <c r="C112" s="111"/>
      <c r="D112" s="110"/>
      <c r="E112" s="146"/>
      <c r="F112" s="110"/>
      <c r="G112" s="112"/>
      <c r="H112" s="112"/>
      <c r="I112" s="110"/>
      <c r="J112" s="110"/>
      <c r="K112" s="110"/>
      <c r="L112" s="110"/>
    </row>
    <row r="113" spans="1:12" x14ac:dyDescent="0.25">
      <c r="A113" s="14" t="s">
        <v>129</v>
      </c>
      <c r="B113" s="110"/>
      <c r="C113" s="111"/>
      <c r="D113" s="110"/>
      <c r="E113" s="146"/>
      <c r="F113" s="110"/>
      <c r="G113" s="112"/>
      <c r="H113" s="112"/>
      <c r="I113" s="110"/>
      <c r="J113" s="110"/>
      <c r="K113" s="110"/>
      <c r="L113" s="110"/>
    </row>
    <row r="114" spans="1:12" x14ac:dyDescent="0.25">
      <c r="A114" s="14" t="s">
        <v>130</v>
      </c>
      <c r="B114" s="110"/>
      <c r="C114" s="111"/>
      <c r="D114" s="110"/>
      <c r="E114" s="146"/>
      <c r="F114" s="110"/>
      <c r="G114" s="112"/>
      <c r="H114" s="112"/>
      <c r="I114" s="110"/>
      <c r="J114" s="110"/>
      <c r="K114" s="110"/>
      <c r="L114" s="110"/>
    </row>
    <row r="115" spans="1:12" x14ac:dyDescent="0.25">
      <c r="A115" s="14" t="s">
        <v>131</v>
      </c>
      <c r="B115" s="110"/>
      <c r="C115" s="111"/>
      <c r="D115" s="110"/>
      <c r="E115" s="146"/>
      <c r="F115" s="110"/>
      <c r="G115" s="112"/>
      <c r="H115" s="112"/>
      <c r="I115" s="110"/>
      <c r="J115" s="110"/>
      <c r="K115" s="110"/>
      <c r="L115" s="110"/>
    </row>
    <row r="116" spans="1:12" x14ac:dyDescent="0.25">
      <c r="A116" s="14" t="s">
        <v>132</v>
      </c>
      <c r="B116" s="110"/>
      <c r="C116" s="111"/>
      <c r="D116" s="110"/>
      <c r="E116" s="146"/>
      <c r="F116" s="110"/>
      <c r="G116" s="112"/>
      <c r="H116" s="112"/>
      <c r="I116" s="110"/>
      <c r="J116" s="110"/>
      <c r="K116" s="110"/>
      <c r="L116" s="110"/>
    </row>
    <row r="117" spans="1:12" x14ac:dyDescent="0.25">
      <c r="A117" s="14" t="s">
        <v>133</v>
      </c>
      <c r="B117" s="110"/>
      <c r="C117" s="111"/>
      <c r="D117" s="110"/>
      <c r="E117" s="146"/>
      <c r="F117" s="110"/>
      <c r="G117" s="112"/>
      <c r="H117" s="112"/>
      <c r="I117" s="110"/>
      <c r="J117" s="110"/>
      <c r="K117" s="110"/>
      <c r="L117" s="110"/>
    </row>
    <row r="118" spans="1:12" x14ac:dyDescent="0.25">
      <c r="A118" s="14" t="s">
        <v>134</v>
      </c>
      <c r="B118" s="110"/>
      <c r="C118" s="111"/>
      <c r="D118" s="110"/>
      <c r="E118" s="146"/>
      <c r="F118" s="110"/>
      <c r="G118" s="112"/>
      <c r="H118" s="112"/>
      <c r="I118" s="110"/>
      <c r="J118" s="110"/>
      <c r="K118" s="110"/>
      <c r="L118" s="110"/>
    </row>
    <row r="119" spans="1:12" x14ac:dyDescent="0.25">
      <c r="A119" s="14" t="s">
        <v>135</v>
      </c>
      <c r="B119" s="110"/>
      <c r="C119" s="111"/>
      <c r="D119" s="110"/>
      <c r="E119" s="146"/>
      <c r="F119" s="110"/>
      <c r="G119" s="112"/>
      <c r="H119" s="112"/>
      <c r="I119" s="110"/>
      <c r="J119" s="110"/>
      <c r="K119" s="110"/>
      <c r="L119" s="110"/>
    </row>
    <row r="120" spans="1:12" x14ac:dyDescent="0.25">
      <c r="A120" s="14" t="s">
        <v>136</v>
      </c>
      <c r="B120" s="110"/>
      <c r="C120" s="111"/>
      <c r="D120" s="110"/>
      <c r="E120" s="146"/>
      <c r="F120" s="110"/>
      <c r="G120" s="112"/>
      <c r="H120" s="112"/>
      <c r="I120" s="110"/>
      <c r="J120" s="110"/>
      <c r="K120" s="110"/>
      <c r="L120" s="110"/>
    </row>
    <row r="121" spans="1:12" x14ac:dyDescent="0.25">
      <c r="A121" s="14" t="s">
        <v>137</v>
      </c>
      <c r="B121" s="110"/>
      <c r="C121" s="111"/>
      <c r="D121" s="110"/>
      <c r="E121" s="146"/>
      <c r="F121" s="110"/>
      <c r="G121" s="112"/>
      <c r="H121" s="112"/>
      <c r="I121" s="110"/>
      <c r="J121" s="110"/>
      <c r="K121" s="110"/>
      <c r="L121" s="110"/>
    </row>
    <row r="122" spans="1:12" x14ac:dyDescent="0.25">
      <c r="A122" s="14" t="s">
        <v>138</v>
      </c>
      <c r="B122" s="110"/>
      <c r="C122" s="111"/>
      <c r="D122" s="110"/>
      <c r="E122" s="146"/>
      <c r="F122" s="110"/>
      <c r="G122" s="112"/>
      <c r="H122" s="112"/>
      <c r="I122" s="110"/>
      <c r="J122" s="110"/>
      <c r="K122" s="110"/>
      <c r="L122" s="110"/>
    </row>
    <row r="123" spans="1:12" x14ac:dyDescent="0.25">
      <c r="A123" s="14" t="s">
        <v>139</v>
      </c>
      <c r="B123" s="110"/>
      <c r="C123" s="111"/>
      <c r="D123" s="110"/>
      <c r="E123" s="146"/>
      <c r="F123" s="110"/>
      <c r="G123" s="112"/>
      <c r="H123" s="112"/>
      <c r="I123" s="110"/>
      <c r="J123" s="110"/>
      <c r="K123" s="110"/>
      <c r="L123" s="110"/>
    </row>
    <row r="124" spans="1:12" x14ac:dyDescent="0.25">
      <c r="A124" s="14" t="s">
        <v>140</v>
      </c>
      <c r="B124" s="110"/>
      <c r="C124" s="111"/>
      <c r="D124" s="110"/>
      <c r="E124" s="146"/>
      <c r="F124" s="110"/>
      <c r="G124" s="112"/>
      <c r="H124" s="112"/>
      <c r="I124" s="110"/>
      <c r="J124" s="110"/>
      <c r="K124" s="110"/>
      <c r="L124" s="110"/>
    </row>
    <row r="125" spans="1:12" x14ac:dyDescent="0.25">
      <c r="A125" s="14" t="s">
        <v>141</v>
      </c>
      <c r="B125" s="110"/>
      <c r="C125" s="111"/>
      <c r="D125" s="110"/>
      <c r="E125" s="146"/>
      <c r="F125" s="110"/>
      <c r="G125" s="112"/>
      <c r="H125" s="112"/>
      <c r="I125" s="110"/>
      <c r="J125" s="110"/>
      <c r="K125" s="110"/>
      <c r="L125" s="110"/>
    </row>
    <row r="126" spans="1:12" x14ac:dyDescent="0.25">
      <c r="A126" s="14" t="s">
        <v>142</v>
      </c>
      <c r="B126" s="110"/>
      <c r="C126" s="111"/>
      <c r="D126" s="110"/>
      <c r="E126" s="146"/>
      <c r="F126" s="110"/>
      <c r="G126" s="112"/>
      <c r="H126" s="112"/>
      <c r="I126" s="110"/>
      <c r="J126" s="110"/>
      <c r="K126" s="110"/>
      <c r="L126" s="110"/>
    </row>
    <row r="127" spans="1:12" x14ac:dyDescent="0.25">
      <c r="A127" s="14" t="s">
        <v>143</v>
      </c>
      <c r="B127" s="110"/>
      <c r="C127" s="111"/>
      <c r="D127" s="110"/>
      <c r="E127" s="146"/>
      <c r="F127" s="110"/>
      <c r="G127" s="112"/>
      <c r="H127" s="112"/>
      <c r="I127" s="110"/>
      <c r="J127" s="110"/>
      <c r="K127" s="110"/>
      <c r="L127" s="110"/>
    </row>
    <row r="128" spans="1:12" x14ac:dyDescent="0.25">
      <c r="A128" s="14" t="s">
        <v>144</v>
      </c>
      <c r="B128" s="110"/>
      <c r="C128" s="111"/>
      <c r="D128" s="110"/>
      <c r="E128" s="146"/>
      <c r="F128" s="110"/>
      <c r="G128" s="112"/>
      <c r="H128" s="112"/>
      <c r="I128" s="110"/>
      <c r="J128" s="110"/>
      <c r="K128" s="110"/>
      <c r="L128" s="110"/>
    </row>
    <row r="129" spans="1:12" x14ac:dyDescent="0.25">
      <c r="A129" s="14" t="s">
        <v>145</v>
      </c>
      <c r="B129" s="110"/>
      <c r="C129" s="111"/>
      <c r="D129" s="110"/>
      <c r="E129" s="146"/>
      <c r="F129" s="110"/>
      <c r="G129" s="112"/>
      <c r="H129" s="112"/>
      <c r="I129" s="110"/>
      <c r="J129" s="110"/>
      <c r="K129" s="110"/>
      <c r="L129" s="110"/>
    </row>
    <row r="130" spans="1:12" x14ac:dyDescent="0.25">
      <c r="A130" s="14" t="s">
        <v>146</v>
      </c>
      <c r="B130" s="110"/>
      <c r="C130" s="111"/>
      <c r="D130" s="110"/>
      <c r="E130" s="146"/>
      <c r="F130" s="110"/>
      <c r="G130" s="112"/>
      <c r="H130" s="112"/>
      <c r="I130" s="110"/>
      <c r="J130" s="110"/>
      <c r="K130" s="110"/>
      <c r="L130" s="110"/>
    </row>
    <row r="131" spans="1:12" x14ac:dyDescent="0.25">
      <c r="A131" s="14" t="s">
        <v>147</v>
      </c>
      <c r="B131" s="110"/>
      <c r="C131" s="111"/>
      <c r="D131" s="110"/>
      <c r="E131" s="146"/>
      <c r="F131" s="110"/>
      <c r="G131" s="112"/>
      <c r="H131" s="112"/>
      <c r="I131" s="110"/>
      <c r="J131" s="110"/>
      <c r="K131" s="110"/>
      <c r="L131" s="110"/>
    </row>
    <row r="132" spans="1:12" x14ac:dyDescent="0.25">
      <c r="A132" s="14" t="s">
        <v>148</v>
      </c>
      <c r="B132" s="110"/>
      <c r="C132" s="111"/>
      <c r="D132" s="110"/>
      <c r="E132" s="146"/>
      <c r="F132" s="110"/>
      <c r="G132" s="112"/>
      <c r="H132" s="112"/>
      <c r="I132" s="110"/>
      <c r="J132" s="110"/>
      <c r="K132" s="110"/>
      <c r="L132" s="110"/>
    </row>
    <row r="133" spans="1:12" x14ac:dyDescent="0.25">
      <c r="A133" s="14" t="s">
        <v>149</v>
      </c>
      <c r="B133" s="110"/>
      <c r="C133" s="111"/>
      <c r="D133" s="110"/>
      <c r="E133" s="146"/>
      <c r="F133" s="110"/>
      <c r="G133" s="112"/>
      <c r="H133" s="112"/>
      <c r="I133" s="110"/>
      <c r="J133" s="110"/>
      <c r="K133" s="110"/>
      <c r="L133" s="110"/>
    </row>
    <row r="134" spans="1:12" x14ac:dyDescent="0.25">
      <c r="A134" s="14" t="s">
        <v>150</v>
      </c>
      <c r="B134" s="110"/>
      <c r="C134" s="111"/>
      <c r="D134" s="110"/>
      <c r="E134" s="146"/>
      <c r="F134" s="110"/>
      <c r="G134" s="112"/>
      <c r="H134" s="112"/>
      <c r="I134" s="110"/>
      <c r="J134" s="110"/>
      <c r="K134" s="110"/>
      <c r="L134" s="110"/>
    </row>
    <row r="135" spans="1:12" x14ac:dyDescent="0.25">
      <c r="A135" s="14" t="s">
        <v>151</v>
      </c>
      <c r="B135" s="110"/>
      <c r="C135" s="111"/>
      <c r="D135" s="110"/>
      <c r="E135" s="146"/>
      <c r="F135" s="110"/>
      <c r="G135" s="112"/>
      <c r="H135" s="112"/>
      <c r="I135" s="110"/>
      <c r="J135" s="110"/>
      <c r="K135" s="110"/>
      <c r="L135" s="110"/>
    </row>
    <row r="136" spans="1:12" x14ac:dyDescent="0.25">
      <c r="A136" s="14" t="s">
        <v>152</v>
      </c>
      <c r="B136" s="110"/>
      <c r="C136" s="111"/>
      <c r="D136" s="110"/>
      <c r="E136" s="146"/>
      <c r="F136" s="110"/>
      <c r="G136" s="112"/>
      <c r="H136" s="112"/>
      <c r="I136" s="110"/>
      <c r="J136" s="110"/>
      <c r="K136" s="110"/>
      <c r="L136" s="110"/>
    </row>
    <row r="137" spans="1:12" x14ac:dyDescent="0.25">
      <c r="A137" s="14" t="s">
        <v>153</v>
      </c>
      <c r="B137" s="110"/>
      <c r="C137" s="111"/>
      <c r="D137" s="110"/>
      <c r="E137" s="146"/>
      <c r="F137" s="110"/>
      <c r="G137" s="112"/>
      <c r="H137" s="112"/>
      <c r="I137" s="110"/>
      <c r="J137" s="110"/>
      <c r="K137" s="110"/>
      <c r="L137" s="110"/>
    </row>
    <row r="138" spans="1:12" x14ac:dyDescent="0.25">
      <c r="A138" s="14" t="s">
        <v>154</v>
      </c>
      <c r="B138" s="110"/>
      <c r="C138" s="111"/>
      <c r="D138" s="110"/>
      <c r="E138" s="146"/>
      <c r="F138" s="110"/>
      <c r="G138" s="112"/>
      <c r="H138" s="112"/>
      <c r="I138" s="110"/>
      <c r="J138" s="110"/>
      <c r="K138" s="110"/>
      <c r="L138" s="110"/>
    </row>
    <row r="139" spans="1:12" x14ac:dyDescent="0.25">
      <c r="A139" s="14" t="s">
        <v>155</v>
      </c>
      <c r="B139" s="110"/>
      <c r="C139" s="111"/>
      <c r="D139" s="110"/>
      <c r="E139" s="146"/>
      <c r="F139" s="110"/>
      <c r="G139" s="112"/>
      <c r="H139" s="112"/>
      <c r="I139" s="110"/>
      <c r="J139" s="110"/>
      <c r="K139" s="110"/>
      <c r="L139" s="110"/>
    </row>
    <row r="140" spans="1:12" x14ac:dyDescent="0.25">
      <c r="A140" s="14" t="s">
        <v>156</v>
      </c>
      <c r="B140" s="110"/>
      <c r="C140" s="111"/>
      <c r="D140" s="110"/>
      <c r="E140" s="146"/>
      <c r="F140" s="110"/>
      <c r="G140" s="112"/>
      <c r="H140" s="112"/>
      <c r="I140" s="110"/>
      <c r="J140" s="110"/>
      <c r="K140" s="110"/>
      <c r="L140" s="110"/>
    </row>
    <row r="141" spans="1:12" x14ac:dyDescent="0.25">
      <c r="A141" s="14" t="s">
        <v>157</v>
      </c>
      <c r="B141" s="110"/>
      <c r="C141" s="111"/>
      <c r="D141" s="110"/>
      <c r="E141" s="146"/>
      <c r="F141" s="110"/>
      <c r="G141" s="112"/>
      <c r="H141" s="112"/>
      <c r="I141" s="110"/>
      <c r="J141" s="110"/>
      <c r="K141" s="110"/>
      <c r="L141" s="110"/>
    </row>
    <row r="142" spans="1:12" x14ac:dyDescent="0.25">
      <c r="A142" s="14" t="s">
        <v>158</v>
      </c>
      <c r="B142" s="110"/>
      <c r="C142" s="111"/>
      <c r="D142" s="110"/>
      <c r="E142" s="146"/>
      <c r="F142" s="110"/>
      <c r="G142" s="112"/>
      <c r="H142" s="112"/>
      <c r="I142" s="110"/>
      <c r="J142" s="110"/>
      <c r="K142" s="110"/>
      <c r="L142" s="110"/>
    </row>
    <row r="143" spans="1:12" x14ac:dyDescent="0.25">
      <c r="A143" s="14" t="s">
        <v>159</v>
      </c>
      <c r="B143" s="110"/>
      <c r="C143" s="111"/>
      <c r="D143" s="110"/>
      <c r="E143" s="146"/>
      <c r="F143" s="110"/>
      <c r="G143" s="112"/>
      <c r="H143" s="112"/>
      <c r="I143" s="110"/>
      <c r="J143" s="110"/>
      <c r="K143" s="110"/>
      <c r="L143" s="110"/>
    </row>
    <row r="144" spans="1:12" x14ac:dyDescent="0.25">
      <c r="A144" s="14" t="s">
        <v>160</v>
      </c>
      <c r="B144" s="110"/>
      <c r="C144" s="111"/>
      <c r="D144" s="110"/>
      <c r="E144" s="146"/>
      <c r="F144" s="110"/>
      <c r="G144" s="112"/>
      <c r="H144" s="112"/>
      <c r="I144" s="110"/>
      <c r="J144" s="110"/>
      <c r="K144" s="110"/>
      <c r="L144" s="110"/>
    </row>
    <row r="145" spans="1:12" x14ac:dyDescent="0.25">
      <c r="A145" s="14" t="s">
        <v>161</v>
      </c>
      <c r="B145" s="110"/>
      <c r="C145" s="111"/>
      <c r="D145" s="110"/>
      <c r="E145" s="146"/>
      <c r="F145" s="110"/>
      <c r="G145" s="112"/>
      <c r="H145" s="112"/>
      <c r="I145" s="110"/>
      <c r="J145" s="110"/>
      <c r="K145" s="110"/>
      <c r="L145" s="110"/>
    </row>
    <row r="146" spans="1:12" x14ac:dyDescent="0.25">
      <c r="A146" s="14" t="s">
        <v>162</v>
      </c>
      <c r="B146" s="110"/>
      <c r="C146" s="111"/>
      <c r="D146" s="110"/>
      <c r="E146" s="146"/>
      <c r="F146" s="110"/>
      <c r="G146" s="112"/>
      <c r="H146" s="112"/>
      <c r="I146" s="110"/>
      <c r="J146" s="110"/>
      <c r="K146" s="110"/>
      <c r="L146" s="110"/>
    </row>
    <row r="147" spans="1:12" x14ac:dyDescent="0.25">
      <c r="A147" s="14" t="s">
        <v>163</v>
      </c>
      <c r="B147" s="110"/>
      <c r="C147" s="111"/>
      <c r="D147" s="110"/>
      <c r="E147" s="146"/>
      <c r="F147" s="110"/>
      <c r="G147" s="112"/>
      <c r="H147" s="112"/>
      <c r="I147" s="110"/>
      <c r="J147" s="110"/>
      <c r="K147" s="110"/>
      <c r="L147" s="110"/>
    </row>
    <row r="148" spans="1:12" x14ac:dyDescent="0.25">
      <c r="A148" s="14" t="s">
        <v>164</v>
      </c>
      <c r="B148" s="110"/>
      <c r="C148" s="111"/>
      <c r="D148" s="110"/>
      <c r="E148" s="146"/>
      <c r="F148" s="110"/>
      <c r="G148" s="112"/>
      <c r="H148" s="112"/>
      <c r="I148" s="110"/>
      <c r="J148" s="110"/>
      <c r="K148" s="110"/>
      <c r="L148" s="110"/>
    </row>
    <row r="149" spans="1:12" x14ac:dyDescent="0.25">
      <c r="A149" s="14" t="s">
        <v>165</v>
      </c>
      <c r="B149" s="110"/>
      <c r="C149" s="111"/>
      <c r="D149" s="110"/>
      <c r="E149" s="146"/>
      <c r="F149" s="110"/>
      <c r="G149" s="112"/>
      <c r="H149" s="112"/>
      <c r="I149" s="110"/>
      <c r="J149" s="110"/>
      <c r="K149" s="110"/>
      <c r="L149" s="110"/>
    </row>
    <row r="150" spans="1:12" x14ac:dyDescent="0.25">
      <c r="A150" s="14" t="s">
        <v>166</v>
      </c>
      <c r="B150" s="110"/>
      <c r="C150" s="111"/>
      <c r="D150" s="110"/>
      <c r="E150" s="146"/>
      <c r="F150" s="110"/>
      <c r="G150" s="112"/>
      <c r="H150" s="112"/>
      <c r="I150" s="110"/>
      <c r="J150" s="110"/>
      <c r="K150" s="110"/>
      <c r="L150" s="110"/>
    </row>
    <row r="151" spans="1:12" x14ac:dyDescent="0.25">
      <c r="A151" s="14" t="s">
        <v>167</v>
      </c>
      <c r="B151" s="110"/>
      <c r="C151" s="111"/>
      <c r="D151" s="110"/>
      <c r="E151" s="146"/>
      <c r="F151" s="110"/>
      <c r="G151" s="112"/>
      <c r="H151" s="112"/>
      <c r="I151" s="110"/>
      <c r="J151" s="110"/>
      <c r="K151" s="110"/>
      <c r="L151" s="110"/>
    </row>
    <row r="152" spans="1:12" x14ac:dyDescent="0.25">
      <c r="A152" s="14" t="s">
        <v>168</v>
      </c>
      <c r="B152" s="110"/>
      <c r="C152" s="111"/>
      <c r="D152" s="110"/>
      <c r="E152" s="146"/>
      <c r="F152" s="110"/>
      <c r="G152" s="112"/>
      <c r="H152" s="112"/>
      <c r="I152" s="110"/>
      <c r="J152" s="110"/>
      <c r="K152" s="110"/>
      <c r="L152" s="110"/>
    </row>
    <row r="153" spans="1:12" x14ac:dyDescent="0.25">
      <c r="A153" s="14" t="s">
        <v>169</v>
      </c>
      <c r="B153" s="110"/>
      <c r="C153" s="111"/>
      <c r="D153" s="110"/>
      <c r="E153" s="146"/>
      <c r="F153" s="110"/>
      <c r="G153" s="112"/>
      <c r="H153" s="112"/>
      <c r="I153" s="110"/>
      <c r="J153" s="110"/>
      <c r="K153" s="110"/>
      <c r="L153" s="110"/>
    </row>
    <row r="154" spans="1:12" x14ac:dyDescent="0.25">
      <c r="A154" s="14" t="s">
        <v>170</v>
      </c>
      <c r="B154" s="110"/>
      <c r="C154" s="111"/>
      <c r="D154" s="110"/>
      <c r="E154" s="146"/>
      <c r="F154" s="110"/>
      <c r="G154" s="112"/>
      <c r="H154" s="112"/>
      <c r="I154" s="110"/>
      <c r="J154" s="110"/>
      <c r="K154" s="110"/>
      <c r="L154" s="110"/>
    </row>
    <row r="155" spans="1:12" x14ac:dyDescent="0.25">
      <c r="A155" s="14" t="s">
        <v>171</v>
      </c>
      <c r="B155" s="110"/>
      <c r="C155" s="111"/>
      <c r="D155" s="110"/>
      <c r="E155" s="146"/>
      <c r="F155" s="110"/>
      <c r="G155" s="112"/>
      <c r="H155" s="112"/>
      <c r="I155" s="110"/>
      <c r="J155" s="110"/>
      <c r="K155" s="110"/>
      <c r="L155" s="110"/>
    </row>
    <row r="156" spans="1:12" x14ac:dyDescent="0.25">
      <c r="A156" s="14" t="s">
        <v>172</v>
      </c>
      <c r="B156" s="110"/>
      <c r="C156" s="111"/>
      <c r="D156" s="110"/>
      <c r="E156" s="146"/>
      <c r="F156" s="110"/>
      <c r="G156" s="112"/>
      <c r="H156" s="112"/>
      <c r="I156" s="110"/>
      <c r="J156" s="110"/>
      <c r="K156" s="110"/>
      <c r="L156" s="110"/>
    </row>
    <row r="157" spans="1:12" x14ac:dyDescent="0.25">
      <c r="A157" s="14" t="s">
        <v>173</v>
      </c>
      <c r="B157" s="110"/>
      <c r="C157" s="111"/>
      <c r="D157" s="110"/>
      <c r="E157" s="146"/>
      <c r="F157" s="110"/>
      <c r="G157" s="112"/>
      <c r="H157" s="112"/>
      <c r="I157" s="110"/>
      <c r="J157" s="110"/>
      <c r="K157" s="110"/>
      <c r="L157" s="110"/>
    </row>
    <row r="158" spans="1:12" x14ac:dyDescent="0.25">
      <c r="A158" s="14" t="s">
        <v>174</v>
      </c>
      <c r="B158" s="110"/>
      <c r="C158" s="111"/>
      <c r="D158" s="110"/>
      <c r="E158" s="146"/>
      <c r="F158" s="110"/>
      <c r="G158" s="112"/>
      <c r="H158" s="112"/>
      <c r="I158" s="110"/>
      <c r="J158" s="110"/>
      <c r="K158" s="110"/>
      <c r="L158" s="110"/>
    </row>
    <row r="159" spans="1:12" x14ac:dyDescent="0.25">
      <c r="A159" s="14" t="s">
        <v>175</v>
      </c>
      <c r="B159" s="110"/>
      <c r="C159" s="111"/>
      <c r="D159" s="110"/>
      <c r="E159" s="146"/>
      <c r="F159" s="110"/>
      <c r="G159" s="112"/>
      <c r="H159" s="112"/>
      <c r="I159" s="110"/>
      <c r="J159" s="110"/>
      <c r="K159" s="110"/>
      <c r="L159" s="110"/>
    </row>
    <row r="160" spans="1:12" x14ac:dyDescent="0.25">
      <c r="A160" s="14" t="s">
        <v>176</v>
      </c>
      <c r="B160" s="110"/>
      <c r="C160" s="111"/>
      <c r="D160" s="110"/>
      <c r="E160" s="146"/>
      <c r="F160" s="110"/>
      <c r="G160" s="112"/>
      <c r="H160" s="112"/>
      <c r="I160" s="110"/>
      <c r="J160" s="110"/>
      <c r="K160" s="110"/>
      <c r="L160" s="110"/>
    </row>
    <row r="161" spans="1:12" x14ac:dyDescent="0.25">
      <c r="A161" s="14" t="s">
        <v>177</v>
      </c>
      <c r="B161" s="110"/>
      <c r="C161" s="111"/>
      <c r="D161" s="110"/>
      <c r="E161" s="146"/>
      <c r="F161" s="110"/>
      <c r="G161" s="112"/>
      <c r="H161" s="112"/>
      <c r="I161" s="110"/>
      <c r="J161" s="110"/>
      <c r="K161" s="110"/>
      <c r="L161" s="110"/>
    </row>
    <row r="162" spans="1:12" x14ac:dyDescent="0.25">
      <c r="A162" s="14" t="s">
        <v>178</v>
      </c>
      <c r="B162" s="110"/>
      <c r="C162" s="111"/>
      <c r="D162" s="110"/>
      <c r="E162" s="146"/>
      <c r="F162" s="110"/>
      <c r="G162" s="112"/>
      <c r="H162" s="112"/>
      <c r="I162" s="110"/>
      <c r="J162" s="110"/>
      <c r="K162" s="110"/>
      <c r="L162" s="110"/>
    </row>
    <row r="163" spans="1:12" x14ac:dyDescent="0.25">
      <c r="A163" s="14" t="s">
        <v>179</v>
      </c>
      <c r="B163" s="110"/>
      <c r="C163" s="111"/>
      <c r="D163" s="110"/>
      <c r="E163" s="146"/>
      <c r="F163" s="110"/>
      <c r="G163" s="112"/>
      <c r="H163" s="112"/>
      <c r="I163" s="110"/>
      <c r="J163" s="110"/>
      <c r="K163" s="110"/>
      <c r="L163" s="110"/>
    </row>
    <row r="164" spans="1:12" x14ac:dyDescent="0.25">
      <c r="A164" s="14" t="s">
        <v>180</v>
      </c>
      <c r="B164" s="110"/>
      <c r="C164" s="111"/>
      <c r="D164" s="110"/>
      <c r="E164" s="146"/>
      <c r="F164" s="110"/>
      <c r="G164" s="112"/>
      <c r="H164" s="112"/>
      <c r="I164" s="110"/>
      <c r="J164" s="110"/>
      <c r="K164" s="110"/>
      <c r="L164" s="110"/>
    </row>
    <row r="165" spans="1:12" x14ac:dyDescent="0.25">
      <c r="A165" s="14" t="s">
        <v>181</v>
      </c>
      <c r="B165" s="110"/>
      <c r="C165" s="111"/>
      <c r="D165" s="110"/>
      <c r="E165" s="146"/>
      <c r="F165" s="110"/>
      <c r="G165" s="112"/>
      <c r="H165" s="112"/>
      <c r="I165" s="110"/>
      <c r="J165" s="110"/>
      <c r="K165" s="110"/>
      <c r="L165" s="110"/>
    </row>
    <row r="166" spans="1:12" x14ac:dyDescent="0.25">
      <c r="A166" s="14" t="s">
        <v>182</v>
      </c>
      <c r="B166" s="110"/>
      <c r="C166" s="111"/>
      <c r="D166" s="110"/>
      <c r="E166" s="146"/>
      <c r="F166" s="110"/>
      <c r="G166" s="112"/>
      <c r="H166" s="112"/>
      <c r="I166" s="110"/>
      <c r="J166" s="110"/>
      <c r="K166" s="110"/>
      <c r="L166" s="110"/>
    </row>
    <row r="167" spans="1:12" x14ac:dyDescent="0.25">
      <c r="A167" s="14" t="s">
        <v>183</v>
      </c>
      <c r="B167" s="110"/>
      <c r="C167" s="111"/>
      <c r="D167" s="110"/>
      <c r="E167" s="146"/>
      <c r="F167" s="110"/>
      <c r="G167" s="112"/>
      <c r="H167" s="112"/>
      <c r="I167" s="110"/>
      <c r="J167" s="110"/>
      <c r="K167" s="110"/>
      <c r="L167" s="110"/>
    </row>
    <row r="168" spans="1:12" x14ac:dyDescent="0.25">
      <c r="A168" s="14" t="s">
        <v>184</v>
      </c>
      <c r="B168" s="110"/>
      <c r="C168" s="111"/>
      <c r="D168" s="110"/>
      <c r="E168" s="146"/>
      <c r="F168" s="110"/>
      <c r="G168" s="112"/>
      <c r="H168" s="112"/>
      <c r="I168" s="110"/>
      <c r="J168" s="110"/>
      <c r="K168" s="110"/>
      <c r="L168" s="110"/>
    </row>
    <row r="169" spans="1:12" x14ac:dyDescent="0.25">
      <c r="A169" s="14" t="s">
        <v>185</v>
      </c>
      <c r="B169" s="110"/>
      <c r="C169" s="111"/>
      <c r="D169" s="110"/>
      <c r="E169" s="146"/>
      <c r="F169" s="110"/>
      <c r="G169" s="112"/>
      <c r="H169" s="112"/>
      <c r="I169" s="110"/>
      <c r="J169" s="110"/>
      <c r="K169" s="110"/>
      <c r="L169" s="110"/>
    </row>
    <row r="170" spans="1:12" x14ac:dyDescent="0.25">
      <c r="A170" s="14" t="s">
        <v>186</v>
      </c>
      <c r="B170" s="110"/>
      <c r="C170" s="111"/>
      <c r="D170" s="110"/>
      <c r="E170" s="146"/>
      <c r="F170" s="110"/>
      <c r="G170" s="112"/>
      <c r="H170" s="112"/>
      <c r="I170" s="110"/>
      <c r="J170" s="110"/>
      <c r="K170" s="110"/>
      <c r="L170" s="110"/>
    </row>
    <row r="171" spans="1:12" x14ac:dyDescent="0.25">
      <c r="A171" s="14" t="s">
        <v>187</v>
      </c>
      <c r="B171" s="110"/>
      <c r="C171" s="111"/>
      <c r="D171" s="110"/>
      <c r="E171" s="146"/>
      <c r="F171" s="110"/>
      <c r="G171" s="112"/>
      <c r="H171" s="112"/>
      <c r="I171" s="110"/>
      <c r="J171" s="110"/>
      <c r="K171" s="110"/>
      <c r="L171" s="110"/>
    </row>
    <row r="172" spans="1:12" x14ac:dyDescent="0.25">
      <c r="A172" s="14" t="s">
        <v>188</v>
      </c>
      <c r="B172" s="110"/>
      <c r="C172" s="111"/>
      <c r="D172" s="110"/>
      <c r="E172" s="146"/>
      <c r="F172" s="110"/>
      <c r="G172" s="112"/>
      <c r="H172" s="112"/>
      <c r="I172" s="110"/>
      <c r="J172" s="110"/>
      <c r="K172" s="110"/>
      <c r="L172" s="110"/>
    </row>
    <row r="173" spans="1:12" x14ac:dyDescent="0.25">
      <c r="A173" s="14" t="s">
        <v>189</v>
      </c>
      <c r="B173" s="110"/>
      <c r="C173" s="111"/>
      <c r="D173" s="110"/>
      <c r="E173" s="146"/>
      <c r="F173" s="110"/>
      <c r="G173" s="112"/>
      <c r="H173" s="112"/>
      <c r="I173" s="110"/>
      <c r="J173" s="110"/>
      <c r="K173" s="110"/>
      <c r="L173" s="110"/>
    </row>
    <row r="174" spans="1:12" x14ac:dyDescent="0.25">
      <c r="A174" s="14" t="s">
        <v>190</v>
      </c>
      <c r="B174" s="110"/>
      <c r="C174" s="111"/>
      <c r="D174" s="110"/>
      <c r="E174" s="146"/>
      <c r="F174" s="110"/>
      <c r="G174" s="112"/>
      <c r="H174" s="112"/>
      <c r="I174" s="110"/>
      <c r="J174" s="110"/>
      <c r="K174" s="110"/>
      <c r="L174" s="110"/>
    </row>
    <row r="175" spans="1:12" x14ac:dyDescent="0.25">
      <c r="A175" s="14" t="s">
        <v>191</v>
      </c>
      <c r="B175" s="110"/>
      <c r="C175" s="111"/>
      <c r="D175" s="110"/>
      <c r="E175" s="146"/>
      <c r="F175" s="110"/>
      <c r="G175" s="112"/>
      <c r="H175" s="112"/>
      <c r="I175" s="110"/>
      <c r="J175" s="110"/>
      <c r="K175" s="110"/>
      <c r="L175" s="110"/>
    </row>
    <row r="176" spans="1:12" x14ac:dyDescent="0.25">
      <c r="A176" s="14" t="s">
        <v>192</v>
      </c>
      <c r="B176" s="110"/>
      <c r="C176" s="111"/>
      <c r="D176" s="110"/>
      <c r="E176" s="146"/>
      <c r="F176" s="110"/>
      <c r="G176" s="112"/>
      <c r="H176" s="112"/>
      <c r="I176" s="110"/>
      <c r="J176" s="110"/>
      <c r="K176" s="110"/>
      <c r="L176" s="110"/>
    </row>
    <row r="177" spans="1:12" x14ac:dyDescent="0.25">
      <c r="A177" s="14" t="s">
        <v>193</v>
      </c>
      <c r="B177" s="110"/>
      <c r="C177" s="111"/>
      <c r="D177" s="110"/>
      <c r="E177" s="146"/>
      <c r="F177" s="110"/>
      <c r="G177" s="112"/>
      <c r="H177" s="112"/>
      <c r="I177" s="110"/>
      <c r="J177" s="110"/>
      <c r="K177" s="110"/>
      <c r="L177" s="110"/>
    </row>
    <row r="178" spans="1:12" x14ac:dyDescent="0.25">
      <c r="A178" s="14" t="s">
        <v>194</v>
      </c>
      <c r="B178" s="110"/>
      <c r="C178" s="111"/>
      <c r="D178" s="110"/>
      <c r="E178" s="146"/>
      <c r="F178" s="110"/>
      <c r="G178" s="112"/>
      <c r="H178" s="112"/>
      <c r="I178" s="110"/>
      <c r="J178" s="110"/>
      <c r="K178" s="110"/>
      <c r="L178" s="110"/>
    </row>
    <row r="179" spans="1:12" x14ac:dyDescent="0.25">
      <c r="A179" s="14" t="s">
        <v>195</v>
      </c>
      <c r="B179" s="110"/>
      <c r="C179" s="111"/>
      <c r="D179" s="110"/>
      <c r="E179" s="146"/>
      <c r="F179" s="110"/>
      <c r="G179" s="112"/>
      <c r="H179" s="112"/>
      <c r="I179" s="110"/>
      <c r="J179" s="110"/>
      <c r="K179" s="110"/>
      <c r="L179" s="110"/>
    </row>
    <row r="180" spans="1:12" x14ac:dyDescent="0.25">
      <c r="A180" s="14" t="s">
        <v>196</v>
      </c>
      <c r="B180" s="110"/>
      <c r="C180" s="111"/>
      <c r="D180" s="110"/>
      <c r="E180" s="146"/>
      <c r="F180" s="110"/>
      <c r="G180" s="112"/>
      <c r="H180" s="112"/>
      <c r="I180" s="110"/>
      <c r="J180" s="110"/>
      <c r="K180" s="110"/>
      <c r="L180" s="110"/>
    </row>
    <row r="181" spans="1:12" x14ac:dyDescent="0.25">
      <c r="A181" s="14" t="s">
        <v>197</v>
      </c>
      <c r="B181" s="110"/>
      <c r="C181" s="111"/>
      <c r="D181" s="110"/>
      <c r="E181" s="146"/>
      <c r="F181" s="110"/>
      <c r="G181" s="112"/>
      <c r="H181" s="112"/>
      <c r="I181" s="110"/>
      <c r="J181" s="110"/>
      <c r="K181" s="110"/>
      <c r="L181" s="110"/>
    </row>
    <row r="182" spans="1:12" x14ac:dyDescent="0.25">
      <c r="A182" s="14" t="s">
        <v>198</v>
      </c>
      <c r="B182" s="110"/>
      <c r="C182" s="111"/>
      <c r="D182" s="110"/>
      <c r="E182" s="146"/>
      <c r="F182" s="110"/>
      <c r="G182" s="112"/>
      <c r="H182" s="112"/>
      <c r="I182" s="110"/>
      <c r="J182" s="110"/>
      <c r="K182" s="110"/>
      <c r="L182" s="110"/>
    </row>
    <row r="183" spans="1:12" x14ac:dyDescent="0.25">
      <c r="A183" s="14" t="s">
        <v>199</v>
      </c>
      <c r="B183" s="110"/>
      <c r="C183" s="111"/>
      <c r="D183" s="110"/>
      <c r="E183" s="146"/>
      <c r="F183" s="110"/>
      <c r="G183" s="112"/>
      <c r="H183" s="112"/>
      <c r="I183" s="110"/>
      <c r="J183" s="110"/>
      <c r="K183" s="110"/>
      <c r="L183" s="110"/>
    </row>
    <row r="184" spans="1:12" x14ac:dyDescent="0.25">
      <c r="A184" s="14" t="s">
        <v>200</v>
      </c>
      <c r="B184" s="110"/>
      <c r="C184" s="111"/>
      <c r="D184" s="110"/>
      <c r="E184" s="146"/>
      <c r="F184" s="110"/>
      <c r="G184" s="112"/>
      <c r="H184" s="112"/>
      <c r="I184" s="110"/>
      <c r="J184" s="110"/>
      <c r="K184" s="110"/>
      <c r="L184" s="110"/>
    </row>
    <row r="185" spans="1:12" x14ac:dyDescent="0.25">
      <c r="A185" s="14" t="s">
        <v>201</v>
      </c>
      <c r="B185" s="110"/>
      <c r="C185" s="111"/>
      <c r="D185" s="110"/>
      <c r="E185" s="146"/>
      <c r="F185" s="110"/>
      <c r="G185" s="112"/>
      <c r="H185" s="112"/>
      <c r="I185" s="110"/>
      <c r="J185" s="110"/>
      <c r="K185" s="110"/>
      <c r="L185" s="110"/>
    </row>
    <row r="186" spans="1:12" x14ac:dyDescent="0.25">
      <c r="A186" s="14" t="s">
        <v>202</v>
      </c>
      <c r="B186" s="110"/>
      <c r="C186" s="111"/>
      <c r="D186" s="110"/>
      <c r="E186" s="146"/>
      <c r="F186" s="110"/>
      <c r="G186" s="112"/>
      <c r="H186" s="112"/>
      <c r="I186" s="110"/>
      <c r="J186" s="110"/>
      <c r="K186" s="110"/>
      <c r="L186" s="110"/>
    </row>
    <row r="187" spans="1:12" x14ac:dyDescent="0.25">
      <c r="A187" s="14" t="s">
        <v>203</v>
      </c>
      <c r="B187" s="110"/>
      <c r="C187" s="111"/>
      <c r="D187" s="110"/>
      <c r="E187" s="146"/>
      <c r="F187" s="110"/>
      <c r="G187" s="112"/>
      <c r="H187" s="112"/>
      <c r="I187" s="110"/>
      <c r="J187" s="110"/>
      <c r="K187" s="110"/>
      <c r="L187" s="110"/>
    </row>
    <row r="188" spans="1:12" x14ac:dyDescent="0.25">
      <c r="A188" s="14" t="s">
        <v>204</v>
      </c>
      <c r="B188" s="110"/>
      <c r="C188" s="111"/>
      <c r="D188" s="110"/>
      <c r="E188" s="146"/>
      <c r="F188" s="110"/>
      <c r="G188" s="112"/>
      <c r="H188" s="112"/>
      <c r="I188" s="110"/>
      <c r="J188" s="110"/>
      <c r="K188" s="110"/>
      <c r="L188" s="110"/>
    </row>
    <row r="189" spans="1:12" x14ac:dyDescent="0.25">
      <c r="A189" s="14" t="s">
        <v>205</v>
      </c>
      <c r="B189" s="110"/>
      <c r="C189" s="111"/>
      <c r="D189" s="110"/>
      <c r="E189" s="146"/>
      <c r="F189" s="110"/>
      <c r="G189" s="112"/>
      <c r="H189" s="112"/>
      <c r="I189" s="110"/>
      <c r="J189" s="110"/>
      <c r="K189" s="110"/>
      <c r="L189" s="110"/>
    </row>
    <row r="190" spans="1:12" x14ac:dyDescent="0.25">
      <c r="A190" s="14" t="s">
        <v>206</v>
      </c>
      <c r="B190" s="110"/>
      <c r="C190" s="111"/>
      <c r="D190" s="110"/>
      <c r="E190" s="146"/>
      <c r="F190" s="110"/>
      <c r="G190" s="112"/>
      <c r="H190" s="112"/>
      <c r="I190" s="110"/>
      <c r="J190" s="110"/>
      <c r="K190" s="110"/>
      <c r="L190" s="110"/>
    </row>
    <row r="191" spans="1:12" x14ac:dyDescent="0.25">
      <c r="A191" s="14" t="s">
        <v>207</v>
      </c>
      <c r="B191" s="110"/>
      <c r="C191" s="111"/>
      <c r="D191" s="110"/>
      <c r="E191" s="146"/>
      <c r="F191" s="110"/>
      <c r="G191" s="112"/>
      <c r="H191" s="112"/>
      <c r="I191" s="110"/>
      <c r="J191" s="110"/>
      <c r="K191" s="110"/>
      <c r="L191" s="110"/>
    </row>
    <row r="192" spans="1:12" x14ac:dyDescent="0.25">
      <c r="A192" s="14" t="s">
        <v>208</v>
      </c>
      <c r="B192" s="110"/>
      <c r="C192" s="111"/>
      <c r="D192" s="110"/>
      <c r="E192" s="146"/>
      <c r="F192" s="110"/>
      <c r="G192" s="112"/>
      <c r="H192" s="112"/>
      <c r="I192" s="110"/>
      <c r="J192" s="110"/>
      <c r="K192" s="110"/>
      <c r="L192" s="110"/>
    </row>
    <row r="193" spans="1:12" x14ac:dyDescent="0.25">
      <c r="A193" s="14" t="s">
        <v>209</v>
      </c>
      <c r="B193" s="110"/>
      <c r="C193" s="111"/>
      <c r="D193" s="110"/>
      <c r="E193" s="146"/>
      <c r="F193" s="110"/>
      <c r="G193" s="112"/>
      <c r="H193" s="112"/>
      <c r="I193" s="110"/>
      <c r="J193" s="110"/>
      <c r="K193" s="110"/>
      <c r="L193" s="110"/>
    </row>
    <row r="194" spans="1:12" x14ac:dyDescent="0.25">
      <c r="A194" s="14" t="s">
        <v>210</v>
      </c>
      <c r="B194" s="110"/>
      <c r="C194" s="111"/>
      <c r="D194" s="110"/>
      <c r="E194" s="146"/>
      <c r="F194" s="110"/>
      <c r="G194" s="112"/>
      <c r="H194" s="112"/>
      <c r="I194" s="110"/>
      <c r="J194" s="110"/>
      <c r="K194" s="110"/>
      <c r="L194" s="110"/>
    </row>
    <row r="195" spans="1:12" x14ac:dyDescent="0.25">
      <c r="A195" s="14" t="s">
        <v>211</v>
      </c>
      <c r="B195" s="110"/>
      <c r="C195" s="111"/>
      <c r="D195" s="110"/>
      <c r="E195" s="146"/>
      <c r="F195" s="110"/>
      <c r="G195" s="112"/>
      <c r="H195" s="112"/>
      <c r="I195" s="110"/>
      <c r="J195" s="110"/>
      <c r="K195" s="110"/>
      <c r="L195" s="110"/>
    </row>
    <row r="196" spans="1:12" x14ac:dyDescent="0.25">
      <c r="A196" s="14" t="s">
        <v>212</v>
      </c>
      <c r="B196" s="110"/>
      <c r="C196" s="111"/>
      <c r="D196" s="110"/>
      <c r="E196" s="146"/>
      <c r="F196" s="110"/>
      <c r="G196" s="112"/>
      <c r="H196" s="112"/>
      <c r="I196" s="110"/>
      <c r="J196" s="110"/>
      <c r="K196" s="110"/>
      <c r="L196" s="110"/>
    </row>
    <row r="197" spans="1:12" x14ac:dyDescent="0.25">
      <c r="A197" s="14" t="s">
        <v>213</v>
      </c>
      <c r="B197" s="110"/>
      <c r="C197" s="111"/>
      <c r="D197" s="110"/>
      <c r="E197" s="146"/>
      <c r="F197" s="110"/>
      <c r="G197" s="112"/>
      <c r="H197" s="112"/>
      <c r="I197" s="110"/>
      <c r="J197" s="110"/>
      <c r="K197" s="110"/>
      <c r="L197" s="110"/>
    </row>
    <row r="198" spans="1:12" x14ac:dyDescent="0.25">
      <c r="A198" s="14" t="s">
        <v>214</v>
      </c>
      <c r="B198" s="110"/>
      <c r="C198" s="111"/>
      <c r="D198" s="110"/>
      <c r="E198" s="146"/>
      <c r="F198" s="110"/>
      <c r="G198" s="112"/>
      <c r="H198" s="112"/>
      <c r="I198" s="110"/>
      <c r="J198" s="110"/>
      <c r="K198" s="110"/>
      <c r="L198" s="110"/>
    </row>
    <row r="199" spans="1:12" x14ac:dyDescent="0.25">
      <c r="A199" s="14" t="s">
        <v>215</v>
      </c>
      <c r="B199" s="110"/>
      <c r="C199" s="111"/>
      <c r="D199" s="110"/>
      <c r="E199" s="146"/>
      <c r="F199" s="110"/>
      <c r="G199" s="112"/>
      <c r="H199" s="112"/>
      <c r="I199" s="110"/>
      <c r="J199" s="110"/>
      <c r="K199" s="110"/>
      <c r="L199" s="110"/>
    </row>
    <row r="200" spans="1:12" x14ac:dyDescent="0.25">
      <c r="A200" s="14" t="s">
        <v>216</v>
      </c>
      <c r="B200" s="110"/>
      <c r="C200" s="111"/>
      <c r="D200" s="110"/>
      <c r="E200" s="146"/>
      <c r="F200" s="110"/>
      <c r="G200" s="112"/>
      <c r="H200" s="112"/>
      <c r="I200" s="110"/>
      <c r="J200" s="110"/>
      <c r="K200" s="110"/>
      <c r="L200" s="110"/>
    </row>
    <row r="201" spans="1:12" x14ac:dyDescent="0.25">
      <c r="A201" s="14" t="s">
        <v>217</v>
      </c>
      <c r="B201" s="110"/>
      <c r="C201" s="111"/>
      <c r="D201" s="110"/>
      <c r="E201" s="146"/>
      <c r="F201" s="110"/>
      <c r="G201" s="112"/>
      <c r="H201" s="112"/>
      <c r="I201" s="110"/>
      <c r="J201" s="110"/>
      <c r="K201" s="110"/>
      <c r="L201" s="110"/>
    </row>
    <row r="202" spans="1:12" x14ac:dyDescent="0.25">
      <c r="A202" s="14" t="s">
        <v>218</v>
      </c>
      <c r="B202" s="110"/>
      <c r="C202" s="111"/>
      <c r="D202" s="110"/>
      <c r="E202" s="146"/>
      <c r="F202" s="110"/>
      <c r="G202" s="112"/>
      <c r="H202" s="112"/>
      <c r="I202" s="110"/>
      <c r="J202" s="110"/>
      <c r="K202" s="110"/>
      <c r="L202" s="110"/>
    </row>
    <row r="203" spans="1:12" x14ac:dyDescent="0.25">
      <c r="A203" s="14" t="s">
        <v>219</v>
      </c>
      <c r="B203" s="110"/>
      <c r="C203" s="111"/>
      <c r="D203" s="110"/>
      <c r="E203" s="146"/>
      <c r="F203" s="110"/>
      <c r="G203" s="112"/>
      <c r="H203" s="112"/>
      <c r="I203" s="110"/>
      <c r="J203" s="110"/>
      <c r="K203" s="110"/>
      <c r="L203" s="110"/>
    </row>
    <row r="204" spans="1:12" x14ac:dyDescent="0.25">
      <c r="A204" s="14" t="s">
        <v>220</v>
      </c>
      <c r="B204" s="110"/>
      <c r="C204" s="111"/>
      <c r="D204" s="110"/>
      <c r="E204" s="146"/>
      <c r="F204" s="110"/>
      <c r="G204" s="112"/>
      <c r="H204" s="112"/>
      <c r="I204" s="110"/>
      <c r="J204" s="110"/>
      <c r="K204" s="110"/>
      <c r="L204" s="110"/>
    </row>
    <row r="205" spans="1:12" x14ac:dyDescent="0.25">
      <c r="A205" s="14" t="s">
        <v>221</v>
      </c>
      <c r="B205" s="110"/>
      <c r="C205" s="111"/>
      <c r="D205" s="110"/>
      <c r="E205" s="146"/>
      <c r="F205" s="110"/>
      <c r="G205" s="112"/>
      <c r="H205" s="112"/>
      <c r="I205" s="110"/>
      <c r="J205" s="110"/>
      <c r="K205" s="110"/>
      <c r="L205" s="110"/>
    </row>
    <row r="206" spans="1:12" x14ac:dyDescent="0.25">
      <c r="A206" s="14" t="s">
        <v>222</v>
      </c>
      <c r="B206" s="110"/>
      <c r="C206" s="111"/>
      <c r="D206" s="110"/>
      <c r="E206" s="146"/>
      <c r="F206" s="110"/>
      <c r="G206" s="112"/>
      <c r="H206" s="112"/>
      <c r="I206" s="110"/>
      <c r="J206" s="110"/>
      <c r="K206" s="110"/>
      <c r="L206" s="110"/>
    </row>
    <row r="207" spans="1:12" x14ac:dyDescent="0.25">
      <c r="A207" s="14" t="s">
        <v>223</v>
      </c>
      <c r="B207" s="110"/>
      <c r="C207" s="111"/>
      <c r="D207" s="110"/>
      <c r="E207" s="146"/>
      <c r="F207" s="110"/>
      <c r="G207" s="112"/>
      <c r="H207" s="112"/>
      <c r="I207" s="110"/>
      <c r="J207" s="110"/>
      <c r="K207" s="110"/>
      <c r="L207" s="110"/>
    </row>
    <row r="208" spans="1:12" x14ac:dyDescent="0.25">
      <c r="A208" s="14" t="s">
        <v>224</v>
      </c>
      <c r="B208" s="110"/>
      <c r="C208" s="111"/>
      <c r="D208" s="110"/>
      <c r="E208" s="146"/>
      <c r="F208" s="110"/>
      <c r="G208" s="112"/>
      <c r="H208" s="112"/>
      <c r="I208" s="110"/>
      <c r="J208" s="110"/>
      <c r="K208" s="110"/>
      <c r="L208" s="110"/>
    </row>
    <row r="209" spans="1:12" x14ac:dyDescent="0.25">
      <c r="A209" s="14" t="s">
        <v>225</v>
      </c>
      <c r="B209" s="110"/>
      <c r="C209" s="111"/>
      <c r="D209" s="110"/>
      <c r="E209" s="146"/>
      <c r="F209" s="110"/>
      <c r="G209" s="112"/>
      <c r="H209" s="112"/>
      <c r="I209" s="110"/>
      <c r="J209" s="110"/>
      <c r="K209" s="110"/>
      <c r="L209" s="110"/>
    </row>
    <row r="210" spans="1:12" x14ac:dyDescent="0.25">
      <c r="A210" s="14" t="s">
        <v>226</v>
      </c>
      <c r="B210" s="110"/>
      <c r="C210" s="111"/>
      <c r="D210" s="110"/>
      <c r="E210" s="146"/>
      <c r="F210" s="110"/>
      <c r="G210" s="112"/>
      <c r="H210" s="112"/>
      <c r="I210" s="110"/>
      <c r="J210" s="110"/>
      <c r="K210" s="110"/>
      <c r="L210" s="110"/>
    </row>
    <row r="211" spans="1:12" x14ac:dyDescent="0.25">
      <c r="A211" s="14" t="s">
        <v>227</v>
      </c>
      <c r="B211" s="110"/>
      <c r="C211" s="111"/>
      <c r="D211" s="110"/>
      <c r="E211" s="146"/>
      <c r="F211" s="110"/>
      <c r="G211" s="112"/>
      <c r="H211" s="112"/>
      <c r="I211" s="110"/>
      <c r="J211" s="110"/>
      <c r="K211" s="110"/>
      <c r="L211" s="110"/>
    </row>
    <row r="212" spans="1:12" x14ac:dyDescent="0.25">
      <c r="A212" s="14" t="s">
        <v>228</v>
      </c>
      <c r="B212" s="110"/>
      <c r="C212" s="111"/>
      <c r="D212" s="110"/>
      <c r="E212" s="146"/>
      <c r="F212" s="110"/>
      <c r="G212" s="112"/>
      <c r="H212" s="112"/>
      <c r="I212" s="110"/>
      <c r="J212" s="110"/>
      <c r="K212" s="110"/>
      <c r="L212" s="110"/>
    </row>
    <row r="213" spans="1:12" x14ac:dyDescent="0.25">
      <c r="A213" s="14" t="s">
        <v>229</v>
      </c>
      <c r="B213" s="110"/>
      <c r="C213" s="111"/>
      <c r="D213" s="110"/>
      <c r="E213" s="146"/>
      <c r="F213" s="110"/>
      <c r="G213" s="112"/>
      <c r="H213" s="112"/>
      <c r="I213" s="110"/>
      <c r="J213" s="110"/>
      <c r="K213" s="110"/>
      <c r="L213" s="110"/>
    </row>
    <row r="214" spans="1:12" x14ac:dyDescent="0.25">
      <c r="A214" s="14" t="s">
        <v>230</v>
      </c>
      <c r="B214" s="110"/>
      <c r="C214" s="111"/>
      <c r="D214" s="110"/>
      <c r="E214" s="146"/>
      <c r="F214" s="110"/>
      <c r="G214" s="112"/>
      <c r="H214" s="112"/>
      <c r="I214" s="110"/>
      <c r="J214" s="110"/>
      <c r="K214" s="110"/>
      <c r="L214" s="110"/>
    </row>
    <row r="215" spans="1:12" x14ac:dyDescent="0.25">
      <c r="A215" s="14" t="s">
        <v>231</v>
      </c>
      <c r="B215" s="110"/>
      <c r="C215" s="111"/>
      <c r="D215" s="110"/>
      <c r="E215" s="146"/>
      <c r="F215" s="110"/>
      <c r="G215" s="112"/>
      <c r="H215" s="112"/>
      <c r="I215" s="110"/>
      <c r="J215" s="110"/>
      <c r="K215" s="110"/>
      <c r="L215" s="110"/>
    </row>
    <row r="216" spans="1:12" x14ac:dyDescent="0.25">
      <c r="A216" s="14" t="s">
        <v>232</v>
      </c>
      <c r="B216" s="110"/>
      <c r="C216" s="111"/>
      <c r="D216" s="110"/>
      <c r="E216" s="146"/>
      <c r="F216" s="110"/>
      <c r="G216" s="112"/>
      <c r="H216" s="112"/>
      <c r="I216" s="110"/>
      <c r="J216" s="110"/>
      <c r="K216" s="110"/>
      <c r="L216" s="110"/>
    </row>
    <row r="217" spans="1:12" x14ac:dyDescent="0.25">
      <c r="A217" s="14" t="s">
        <v>233</v>
      </c>
      <c r="B217" s="110"/>
      <c r="C217" s="111"/>
      <c r="D217" s="110"/>
      <c r="E217" s="146"/>
      <c r="F217" s="110"/>
      <c r="G217" s="112"/>
      <c r="H217" s="112"/>
      <c r="I217" s="110"/>
      <c r="J217" s="110"/>
      <c r="K217" s="110"/>
      <c r="L217" s="110"/>
    </row>
    <row r="218" spans="1:12" x14ac:dyDescent="0.25">
      <c r="A218" s="14" t="s">
        <v>234</v>
      </c>
      <c r="B218" s="110"/>
      <c r="C218" s="111"/>
      <c r="D218" s="110"/>
      <c r="E218" s="146"/>
      <c r="F218" s="110"/>
      <c r="G218" s="112"/>
      <c r="H218" s="112"/>
      <c r="I218" s="110"/>
      <c r="J218" s="110"/>
      <c r="K218" s="110"/>
      <c r="L218" s="110"/>
    </row>
    <row r="219" spans="1:12" x14ac:dyDescent="0.25">
      <c r="A219" s="14" t="s">
        <v>235</v>
      </c>
      <c r="B219" s="110"/>
      <c r="C219" s="111"/>
      <c r="D219" s="110"/>
      <c r="E219" s="146"/>
      <c r="F219" s="110"/>
      <c r="G219" s="112"/>
      <c r="H219" s="112"/>
      <c r="I219" s="110"/>
      <c r="J219" s="110"/>
      <c r="K219" s="110"/>
      <c r="L219" s="110"/>
    </row>
    <row r="220" spans="1:12" x14ac:dyDescent="0.25">
      <c r="A220" s="14" t="s">
        <v>236</v>
      </c>
      <c r="B220" s="110"/>
      <c r="C220" s="111"/>
      <c r="D220" s="110"/>
      <c r="E220" s="146"/>
      <c r="F220" s="110"/>
      <c r="G220" s="112"/>
      <c r="H220" s="112"/>
      <c r="I220" s="110"/>
      <c r="J220" s="110"/>
      <c r="K220" s="110"/>
      <c r="L220" s="110"/>
    </row>
    <row r="221" spans="1:12" x14ac:dyDescent="0.25">
      <c r="A221" s="14" t="s">
        <v>237</v>
      </c>
      <c r="B221" s="110"/>
      <c r="C221" s="111"/>
      <c r="D221" s="110"/>
      <c r="E221" s="146"/>
      <c r="F221" s="110"/>
      <c r="G221" s="112"/>
      <c r="H221" s="112"/>
      <c r="I221" s="110"/>
      <c r="J221" s="110"/>
      <c r="K221" s="110"/>
      <c r="L221" s="110"/>
    </row>
    <row r="222" spans="1:12" x14ac:dyDescent="0.25">
      <c r="A222" s="14" t="s">
        <v>238</v>
      </c>
      <c r="B222" s="110"/>
      <c r="C222" s="111"/>
      <c r="D222" s="110"/>
      <c r="E222" s="146"/>
      <c r="F222" s="110"/>
      <c r="G222" s="112"/>
      <c r="H222" s="112"/>
      <c r="I222" s="110"/>
      <c r="J222" s="110"/>
      <c r="K222" s="110"/>
      <c r="L222" s="110"/>
    </row>
    <row r="223" spans="1:12" x14ac:dyDescent="0.25">
      <c r="A223" s="14" t="s">
        <v>239</v>
      </c>
      <c r="B223" s="110"/>
      <c r="C223" s="111"/>
      <c r="D223" s="110"/>
      <c r="E223" s="146"/>
      <c r="F223" s="110"/>
      <c r="G223" s="112"/>
      <c r="H223" s="112"/>
      <c r="I223" s="110"/>
      <c r="J223" s="110"/>
      <c r="K223" s="110"/>
      <c r="L223" s="110"/>
    </row>
    <row r="224" spans="1:12" x14ac:dyDescent="0.25">
      <c r="A224" s="14" t="s">
        <v>240</v>
      </c>
      <c r="B224" s="110"/>
      <c r="C224" s="111"/>
      <c r="D224" s="110"/>
      <c r="E224" s="146"/>
      <c r="F224" s="110"/>
      <c r="G224" s="112"/>
      <c r="H224" s="112"/>
      <c r="I224" s="110"/>
      <c r="J224" s="110"/>
      <c r="K224" s="110"/>
      <c r="L224" s="110"/>
    </row>
    <row r="225" spans="1:12" x14ac:dyDescent="0.25">
      <c r="A225" s="14" t="s">
        <v>241</v>
      </c>
      <c r="B225" s="110"/>
      <c r="C225" s="111"/>
      <c r="D225" s="110"/>
      <c r="E225" s="146"/>
      <c r="F225" s="110"/>
      <c r="G225" s="112"/>
      <c r="H225" s="112"/>
      <c r="I225" s="110"/>
      <c r="J225" s="110"/>
      <c r="K225" s="110"/>
      <c r="L225" s="110"/>
    </row>
    <row r="226" spans="1:12" x14ac:dyDescent="0.25">
      <c r="A226" s="14" t="s">
        <v>242</v>
      </c>
      <c r="B226" s="110"/>
      <c r="C226" s="111"/>
      <c r="D226" s="110"/>
      <c r="E226" s="146"/>
      <c r="F226" s="110"/>
      <c r="G226" s="112"/>
      <c r="H226" s="112"/>
      <c r="I226" s="110"/>
      <c r="J226" s="110"/>
      <c r="K226" s="110"/>
      <c r="L226" s="110"/>
    </row>
    <row r="227" spans="1:12" x14ac:dyDescent="0.25">
      <c r="A227" s="14" t="s">
        <v>243</v>
      </c>
      <c r="B227" s="110"/>
      <c r="C227" s="111"/>
      <c r="D227" s="110"/>
      <c r="E227" s="146"/>
      <c r="F227" s="110"/>
      <c r="G227" s="112"/>
      <c r="H227" s="112"/>
      <c r="I227" s="110"/>
      <c r="J227" s="110"/>
      <c r="K227" s="110"/>
      <c r="L227" s="110"/>
    </row>
    <row r="228" spans="1:12" x14ac:dyDescent="0.25">
      <c r="A228" s="14" t="s">
        <v>244</v>
      </c>
      <c r="B228" s="110"/>
      <c r="C228" s="111"/>
      <c r="D228" s="110"/>
      <c r="E228" s="146"/>
      <c r="F228" s="110"/>
      <c r="G228" s="112"/>
      <c r="H228" s="112"/>
      <c r="I228" s="110"/>
      <c r="J228" s="110"/>
      <c r="K228" s="110"/>
      <c r="L228" s="110"/>
    </row>
    <row r="229" spans="1:12" x14ac:dyDescent="0.25">
      <c r="A229" s="14" t="s">
        <v>245</v>
      </c>
      <c r="B229" s="110"/>
      <c r="C229" s="111"/>
      <c r="D229" s="110"/>
      <c r="E229" s="146"/>
      <c r="F229" s="110"/>
      <c r="G229" s="112"/>
      <c r="H229" s="112"/>
      <c r="I229" s="110"/>
      <c r="J229" s="110"/>
      <c r="K229" s="110"/>
      <c r="L229" s="110"/>
    </row>
    <row r="230" spans="1:12" x14ac:dyDescent="0.25">
      <c r="A230" s="14" t="s">
        <v>246</v>
      </c>
      <c r="B230" s="110"/>
      <c r="C230" s="111"/>
      <c r="D230" s="110"/>
      <c r="E230" s="146"/>
      <c r="F230" s="110"/>
      <c r="G230" s="112"/>
      <c r="H230" s="112"/>
      <c r="I230" s="110"/>
      <c r="J230" s="110"/>
      <c r="K230" s="110"/>
      <c r="L230" s="110"/>
    </row>
    <row r="231" spans="1:12" x14ac:dyDescent="0.25">
      <c r="A231" s="14" t="s">
        <v>247</v>
      </c>
      <c r="B231" s="110"/>
      <c r="C231" s="111"/>
      <c r="D231" s="110"/>
      <c r="E231" s="146"/>
      <c r="F231" s="110"/>
      <c r="G231" s="112"/>
      <c r="H231" s="112"/>
      <c r="I231" s="110"/>
      <c r="J231" s="110"/>
      <c r="K231" s="110"/>
      <c r="L231" s="110"/>
    </row>
    <row r="232" spans="1:12" x14ac:dyDescent="0.25">
      <c r="A232" s="14" t="s">
        <v>248</v>
      </c>
      <c r="B232" s="110"/>
      <c r="C232" s="111"/>
      <c r="D232" s="110"/>
      <c r="E232" s="146"/>
      <c r="F232" s="110"/>
      <c r="G232" s="112"/>
      <c r="H232" s="112"/>
      <c r="I232" s="110"/>
      <c r="J232" s="110"/>
      <c r="K232" s="110"/>
      <c r="L232" s="110"/>
    </row>
    <row r="233" spans="1:12" x14ac:dyDescent="0.25">
      <c r="A233" s="14" t="s">
        <v>249</v>
      </c>
      <c r="B233" s="110"/>
      <c r="C233" s="111"/>
      <c r="D233" s="110"/>
      <c r="E233" s="146"/>
      <c r="F233" s="110"/>
      <c r="G233" s="112"/>
      <c r="H233" s="112"/>
      <c r="I233" s="110"/>
      <c r="J233" s="110"/>
      <c r="K233" s="110"/>
      <c r="L233" s="110"/>
    </row>
    <row r="234" spans="1:12" x14ac:dyDescent="0.25">
      <c r="A234" s="14" t="s">
        <v>250</v>
      </c>
      <c r="B234" s="110"/>
      <c r="C234" s="111"/>
      <c r="D234" s="110"/>
      <c r="E234" s="146"/>
      <c r="F234" s="110"/>
      <c r="G234" s="112"/>
      <c r="H234" s="112"/>
      <c r="I234" s="110"/>
      <c r="J234" s="110"/>
      <c r="K234" s="110"/>
      <c r="L234" s="110"/>
    </row>
    <row r="235" spans="1:12" x14ac:dyDescent="0.25">
      <c r="A235" s="14" t="s">
        <v>251</v>
      </c>
      <c r="B235" s="110"/>
      <c r="C235" s="111"/>
      <c r="D235" s="110"/>
      <c r="E235" s="146"/>
      <c r="F235" s="110"/>
      <c r="G235" s="112"/>
      <c r="H235" s="112"/>
      <c r="I235" s="110"/>
      <c r="J235" s="110"/>
      <c r="K235" s="110"/>
      <c r="L235" s="110"/>
    </row>
    <row r="236" spans="1:12" x14ac:dyDescent="0.25">
      <c r="A236" s="14" t="s">
        <v>252</v>
      </c>
      <c r="B236" s="110"/>
      <c r="C236" s="111"/>
      <c r="D236" s="110"/>
      <c r="E236" s="146"/>
      <c r="F236" s="110"/>
      <c r="G236" s="112"/>
      <c r="H236" s="112"/>
      <c r="I236" s="110"/>
      <c r="J236" s="110"/>
      <c r="K236" s="110"/>
      <c r="L236" s="110"/>
    </row>
    <row r="237" spans="1:12" x14ac:dyDescent="0.25">
      <c r="A237" s="14" t="s">
        <v>253</v>
      </c>
      <c r="B237" s="110"/>
      <c r="C237" s="111"/>
      <c r="D237" s="110"/>
      <c r="E237" s="146"/>
      <c r="F237" s="110"/>
      <c r="G237" s="112"/>
      <c r="H237" s="112"/>
      <c r="I237" s="110"/>
      <c r="J237" s="110"/>
      <c r="K237" s="110"/>
      <c r="L237" s="110"/>
    </row>
    <row r="238" spans="1:12" x14ac:dyDescent="0.25">
      <c r="A238" s="14" t="s">
        <v>254</v>
      </c>
      <c r="B238" s="110"/>
      <c r="C238" s="111"/>
      <c r="D238" s="110"/>
      <c r="E238" s="146"/>
      <c r="F238" s="110"/>
      <c r="G238" s="112"/>
      <c r="H238" s="112"/>
      <c r="I238" s="110"/>
      <c r="J238" s="110"/>
      <c r="K238" s="110"/>
      <c r="L238" s="110"/>
    </row>
    <row r="239" spans="1:12" x14ac:dyDescent="0.25">
      <c r="A239" s="14" t="s">
        <v>255</v>
      </c>
      <c r="B239" s="110"/>
      <c r="C239" s="111"/>
      <c r="D239" s="110"/>
      <c r="E239" s="146"/>
      <c r="F239" s="110"/>
      <c r="G239" s="112"/>
      <c r="H239" s="112"/>
      <c r="I239" s="110"/>
      <c r="J239" s="110"/>
      <c r="K239" s="110"/>
      <c r="L239" s="110"/>
    </row>
    <row r="240" spans="1:12" x14ac:dyDescent="0.25">
      <c r="A240" s="14" t="s">
        <v>256</v>
      </c>
      <c r="B240" s="110"/>
      <c r="C240" s="111"/>
      <c r="D240" s="110"/>
      <c r="E240" s="146"/>
      <c r="F240" s="110"/>
      <c r="G240" s="112"/>
      <c r="H240" s="112"/>
      <c r="I240" s="110"/>
      <c r="J240" s="110"/>
      <c r="K240" s="110"/>
      <c r="L240" s="110"/>
    </row>
    <row r="241" spans="1:12" x14ac:dyDescent="0.25">
      <c r="A241" s="14" t="s">
        <v>257</v>
      </c>
      <c r="B241" s="110"/>
      <c r="C241" s="111"/>
      <c r="D241" s="110"/>
      <c r="E241" s="146"/>
      <c r="F241" s="110"/>
      <c r="G241" s="112"/>
      <c r="H241" s="112"/>
      <c r="I241" s="110"/>
      <c r="J241" s="110"/>
      <c r="K241" s="110"/>
      <c r="L241" s="110"/>
    </row>
    <row r="242" spans="1:12" x14ac:dyDescent="0.25">
      <c r="A242" s="14" t="s">
        <v>258</v>
      </c>
      <c r="B242" s="110"/>
      <c r="C242" s="111"/>
      <c r="D242" s="110"/>
      <c r="E242" s="146"/>
      <c r="F242" s="110"/>
      <c r="G242" s="112"/>
      <c r="H242" s="112"/>
      <c r="I242" s="110"/>
      <c r="J242" s="110"/>
      <c r="K242" s="110"/>
      <c r="L242" s="110"/>
    </row>
    <row r="243" spans="1:12" x14ac:dyDescent="0.25">
      <c r="A243" s="14" t="s">
        <v>259</v>
      </c>
      <c r="B243" s="110"/>
      <c r="C243" s="111"/>
      <c r="D243" s="110"/>
      <c r="E243" s="146"/>
      <c r="F243" s="110"/>
      <c r="G243" s="112"/>
      <c r="H243" s="112"/>
      <c r="I243" s="110"/>
      <c r="J243" s="110"/>
      <c r="K243" s="110"/>
      <c r="L243" s="110"/>
    </row>
    <row r="244" spans="1:12" x14ac:dyDescent="0.25">
      <c r="A244" s="14" t="s">
        <v>260</v>
      </c>
      <c r="B244" s="110"/>
      <c r="C244" s="111"/>
      <c r="D244" s="110"/>
      <c r="E244" s="146"/>
      <c r="F244" s="110"/>
      <c r="G244" s="112"/>
      <c r="H244" s="112"/>
      <c r="I244" s="110"/>
      <c r="J244" s="110"/>
      <c r="K244" s="110"/>
      <c r="L244" s="110"/>
    </row>
    <row r="245" spans="1:12" x14ac:dyDescent="0.25">
      <c r="A245" s="14" t="s">
        <v>261</v>
      </c>
      <c r="B245" s="110"/>
      <c r="C245" s="111"/>
      <c r="D245" s="110"/>
      <c r="E245" s="146"/>
      <c r="F245" s="110"/>
      <c r="G245" s="112"/>
      <c r="H245" s="112"/>
      <c r="I245" s="110"/>
      <c r="J245" s="110"/>
      <c r="K245" s="110"/>
      <c r="L245" s="110"/>
    </row>
    <row r="246" spans="1:12" x14ac:dyDescent="0.25">
      <c r="A246" s="14" t="s">
        <v>262</v>
      </c>
      <c r="B246" s="110"/>
      <c r="C246" s="111"/>
      <c r="D246" s="110"/>
      <c r="E246" s="146"/>
      <c r="F246" s="110"/>
      <c r="G246" s="112"/>
      <c r="H246" s="112"/>
      <c r="I246" s="110"/>
      <c r="J246" s="110"/>
      <c r="K246" s="110"/>
      <c r="L246" s="110"/>
    </row>
    <row r="247" spans="1:12" x14ac:dyDescent="0.25">
      <c r="A247" s="14" t="s">
        <v>263</v>
      </c>
      <c r="B247" s="110"/>
      <c r="C247" s="111"/>
      <c r="D247" s="110"/>
      <c r="E247" s="146"/>
      <c r="F247" s="110"/>
      <c r="G247" s="112"/>
      <c r="H247" s="112"/>
      <c r="I247" s="110"/>
      <c r="J247" s="110"/>
      <c r="K247" s="110"/>
      <c r="L247" s="110"/>
    </row>
    <row r="248" spans="1:12" x14ac:dyDescent="0.25">
      <c r="A248" s="14" t="s">
        <v>264</v>
      </c>
      <c r="B248" s="110"/>
      <c r="C248" s="111"/>
      <c r="D248" s="110"/>
      <c r="E248" s="146"/>
      <c r="F248" s="110"/>
      <c r="G248" s="112"/>
      <c r="H248" s="112"/>
      <c r="I248" s="110"/>
      <c r="J248" s="110"/>
      <c r="K248" s="110"/>
      <c r="L248" s="110"/>
    </row>
    <row r="249" spans="1:12" x14ac:dyDescent="0.25">
      <c r="A249" s="14" t="s">
        <v>265</v>
      </c>
      <c r="B249" s="110"/>
      <c r="C249" s="111"/>
      <c r="D249" s="110"/>
      <c r="E249" s="146"/>
      <c r="F249" s="110"/>
      <c r="G249" s="112"/>
      <c r="H249" s="112"/>
      <c r="I249" s="110"/>
      <c r="J249" s="110"/>
      <c r="K249" s="110"/>
      <c r="L249" s="110"/>
    </row>
    <row r="250" spans="1:12" x14ac:dyDescent="0.25">
      <c r="A250" s="14" t="s">
        <v>266</v>
      </c>
      <c r="B250" s="110"/>
      <c r="C250" s="111"/>
      <c r="D250" s="110"/>
      <c r="E250" s="146"/>
      <c r="F250" s="110"/>
      <c r="G250" s="112"/>
      <c r="H250" s="112"/>
      <c r="I250" s="110"/>
      <c r="J250" s="110"/>
      <c r="K250" s="110"/>
      <c r="L250" s="110"/>
    </row>
    <row r="251" spans="1:12" x14ac:dyDescent="0.25">
      <c r="A251" s="14" t="s">
        <v>267</v>
      </c>
      <c r="B251" s="110"/>
      <c r="C251" s="111"/>
      <c r="D251" s="110"/>
      <c r="E251" s="146"/>
      <c r="F251" s="110"/>
      <c r="G251" s="112"/>
      <c r="H251" s="112"/>
      <c r="I251" s="110"/>
      <c r="J251" s="110"/>
      <c r="K251" s="110"/>
      <c r="L251" s="110"/>
    </row>
    <row r="252" spans="1:12" x14ac:dyDescent="0.25">
      <c r="A252" s="14" t="s">
        <v>268</v>
      </c>
      <c r="B252" s="110"/>
      <c r="C252" s="111"/>
      <c r="D252" s="110"/>
      <c r="E252" s="146"/>
      <c r="F252" s="110"/>
      <c r="G252" s="112"/>
      <c r="H252" s="112"/>
      <c r="I252" s="110"/>
      <c r="J252" s="110"/>
      <c r="K252" s="110"/>
      <c r="L252" s="110"/>
    </row>
    <row r="253" spans="1:12" x14ac:dyDescent="0.25">
      <c r="A253" s="14" t="s">
        <v>269</v>
      </c>
      <c r="B253" s="110"/>
      <c r="C253" s="111"/>
      <c r="D253" s="110"/>
      <c r="E253" s="146"/>
      <c r="F253" s="110"/>
      <c r="G253" s="112"/>
      <c r="H253" s="112"/>
      <c r="I253" s="110"/>
      <c r="J253" s="110"/>
      <c r="K253" s="110"/>
      <c r="L253" s="110"/>
    </row>
    <row r="254" spans="1:12" x14ac:dyDescent="0.25">
      <c r="A254" s="14" t="s">
        <v>270</v>
      </c>
      <c r="B254" s="110"/>
      <c r="C254" s="111"/>
      <c r="D254" s="110"/>
      <c r="E254" s="146"/>
      <c r="F254" s="110"/>
      <c r="G254" s="112"/>
      <c r="H254" s="112"/>
      <c r="I254" s="110"/>
      <c r="J254" s="110"/>
      <c r="K254" s="110"/>
      <c r="L254" s="110"/>
    </row>
    <row r="255" spans="1:12" x14ac:dyDescent="0.25">
      <c r="A255" s="14" t="s">
        <v>271</v>
      </c>
      <c r="B255" s="110"/>
      <c r="C255" s="111"/>
      <c r="D255" s="110"/>
      <c r="E255" s="146"/>
      <c r="F255" s="110"/>
      <c r="G255" s="112"/>
      <c r="H255" s="112"/>
      <c r="I255" s="110"/>
      <c r="J255" s="110"/>
      <c r="K255" s="110"/>
      <c r="L255" s="110"/>
    </row>
    <row r="256" spans="1:12" x14ac:dyDescent="0.25">
      <c r="A256" s="14" t="s">
        <v>272</v>
      </c>
      <c r="B256" s="110"/>
      <c r="C256" s="111"/>
      <c r="D256" s="110"/>
      <c r="E256" s="146"/>
      <c r="F256" s="110"/>
      <c r="G256" s="112"/>
      <c r="H256" s="112"/>
      <c r="I256" s="110"/>
      <c r="J256" s="110"/>
      <c r="K256" s="110"/>
      <c r="L256" s="110"/>
    </row>
    <row r="257" spans="1:12" x14ac:dyDescent="0.25">
      <c r="A257" s="14" t="s">
        <v>273</v>
      </c>
      <c r="B257" s="110"/>
      <c r="C257" s="111"/>
      <c r="D257" s="110"/>
      <c r="E257" s="146"/>
      <c r="F257" s="110"/>
      <c r="G257" s="112"/>
      <c r="H257" s="112"/>
      <c r="I257" s="110"/>
      <c r="J257" s="110"/>
      <c r="K257" s="110"/>
      <c r="L257" s="110"/>
    </row>
    <row r="258" spans="1:12" x14ac:dyDescent="0.25">
      <c r="A258" s="14" t="s">
        <v>274</v>
      </c>
      <c r="B258" s="110"/>
      <c r="C258" s="111"/>
      <c r="D258" s="110"/>
      <c r="E258" s="146"/>
      <c r="F258" s="110"/>
      <c r="G258" s="112"/>
      <c r="H258" s="112"/>
      <c r="I258" s="110"/>
      <c r="J258" s="110"/>
      <c r="K258" s="110"/>
      <c r="L258" s="110"/>
    </row>
    <row r="259" spans="1:12" x14ac:dyDescent="0.25">
      <c r="A259" s="14" t="s">
        <v>275</v>
      </c>
      <c r="B259" s="110"/>
      <c r="C259" s="111"/>
      <c r="D259" s="110"/>
      <c r="E259" s="146"/>
      <c r="F259" s="110"/>
      <c r="G259" s="112"/>
      <c r="H259" s="112"/>
      <c r="I259" s="110"/>
      <c r="J259" s="110"/>
      <c r="K259" s="110"/>
      <c r="L259" s="110"/>
    </row>
    <row r="260" spans="1:12" x14ac:dyDescent="0.25">
      <c r="A260" s="14" t="s">
        <v>276</v>
      </c>
      <c r="B260" s="110"/>
      <c r="C260" s="111"/>
      <c r="D260" s="110"/>
      <c r="E260" s="146"/>
      <c r="F260" s="110"/>
      <c r="G260" s="112"/>
      <c r="H260" s="112"/>
      <c r="I260" s="110"/>
      <c r="J260" s="110"/>
      <c r="K260" s="110"/>
      <c r="L260" s="110"/>
    </row>
    <row r="261" spans="1:12" x14ac:dyDescent="0.25">
      <c r="A261" s="14" t="s">
        <v>277</v>
      </c>
      <c r="B261" s="110"/>
      <c r="C261" s="111"/>
      <c r="D261" s="110"/>
      <c r="E261" s="146"/>
      <c r="F261" s="110"/>
      <c r="G261" s="112"/>
      <c r="H261" s="112"/>
      <c r="I261" s="110"/>
      <c r="J261" s="110"/>
      <c r="K261" s="110"/>
      <c r="L261" s="110"/>
    </row>
    <row r="262" spans="1:12" x14ac:dyDescent="0.25">
      <c r="A262" s="14" t="s">
        <v>278</v>
      </c>
      <c r="B262" s="110"/>
      <c r="C262" s="111"/>
      <c r="D262" s="110"/>
      <c r="E262" s="146"/>
      <c r="F262" s="110"/>
      <c r="G262" s="112"/>
      <c r="H262" s="112"/>
      <c r="I262" s="110"/>
      <c r="J262" s="110"/>
      <c r="K262" s="110"/>
      <c r="L262" s="110"/>
    </row>
    <row r="263" spans="1:12" x14ac:dyDescent="0.25">
      <c r="A263" s="14" t="s">
        <v>279</v>
      </c>
      <c r="B263" s="110"/>
      <c r="C263" s="111"/>
      <c r="D263" s="110"/>
      <c r="E263" s="146"/>
      <c r="F263" s="110"/>
      <c r="G263" s="112"/>
      <c r="H263" s="112"/>
      <c r="I263" s="110"/>
      <c r="J263" s="110"/>
      <c r="K263" s="110"/>
      <c r="L263" s="110"/>
    </row>
    <row r="264" spans="1:12" x14ac:dyDescent="0.25">
      <c r="A264" s="14" t="s">
        <v>280</v>
      </c>
      <c r="B264" s="110"/>
      <c r="C264" s="111"/>
      <c r="D264" s="110"/>
      <c r="E264" s="146"/>
      <c r="F264" s="110"/>
      <c r="G264" s="112"/>
      <c r="H264" s="112"/>
      <c r="I264" s="110"/>
      <c r="J264" s="110"/>
      <c r="K264" s="110"/>
      <c r="L264" s="110"/>
    </row>
    <row r="265" spans="1:12" x14ac:dyDescent="0.25">
      <c r="A265" s="14" t="s">
        <v>281</v>
      </c>
      <c r="B265" s="110"/>
      <c r="C265" s="111"/>
      <c r="D265" s="110"/>
      <c r="E265" s="146"/>
      <c r="F265" s="110"/>
      <c r="G265" s="112"/>
      <c r="H265" s="112"/>
      <c r="I265" s="110"/>
      <c r="J265" s="110"/>
      <c r="K265" s="110"/>
      <c r="L265" s="110"/>
    </row>
    <row r="266" spans="1:12" x14ac:dyDescent="0.25">
      <c r="A266" s="14" t="s">
        <v>282</v>
      </c>
      <c r="B266" s="110"/>
      <c r="C266" s="111"/>
      <c r="D266" s="110"/>
      <c r="E266" s="146"/>
      <c r="F266" s="110"/>
      <c r="G266" s="112"/>
      <c r="H266" s="112"/>
      <c r="I266" s="110"/>
      <c r="J266" s="110"/>
      <c r="K266" s="110"/>
      <c r="L266" s="110"/>
    </row>
    <row r="267" spans="1:12" x14ac:dyDescent="0.25">
      <c r="A267" s="14" t="s">
        <v>283</v>
      </c>
      <c r="B267" s="110"/>
      <c r="C267" s="111"/>
      <c r="D267" s="110"/>
      <c r="E267" s="146"/>
      <c r="F267" s="110"/>
      <c r="G267" s="112"/>
      <c r="H267" s="112"/>
      <c r="I267" s="110"/>
      <c r="J267" s="110"/>
      <c r="K267" s="110"/>
      <c r="L267" s="110"/>
    </row>
    <row r="268" spans="1:12" x14ac:dyDescent="0.25">
      <c r="A268" s="14" t="s">
        <v>284</v>
      </c>
      <c r="B268" s="110"/>
      <c r="C268" s="111"/>
      <c r="D268" s="110"/>
      <c r="E268" s="146"/>
      <c r="F268" s="110"/>
      <c r="G268" s="112"/>
      <c r="H268" s="112"/>
      <c r="I268" s="110"/>
      <c r="J268" s="110"/>
      <c r="K268" s="110"/>
      <c r="L268" s="110"/>
    </row>
    <row r="269" spans="1:12" x14ac:dyDescent="0.25">
      <c r="A269" s="14" t="s">
        <v>285</v>
      </c>
      <c r="B269" s="110"/>
      <c r="C269" s="111"/>
      <c r="D269" s="110"/>
      <c r="E269" s="146"/>
      <c r="F269" s="110"/>
      <c r="G269" s="112"/>
      <c r="H269" s="112"/>
      <c r="I269" s="110"/>
      <c r="J269" s="110"/>
      <c r="K269" s="110"/>
      <c r="L269" s="110"/>
    </row>
    <row r="270" spans="1:12" x14ac:dyDescent="0.25">
      <c r="A270" s="14" t="s">
        <v>286</v>
      </c>
      <c r="B270" s="110"/>
      <c r="C270" s="111"/>
      <c r="D270" s="110"/>
      <c r="E270" s="146"/>
      <c r="F270" s="110"/>
      <c r="G270" s="112"/>
      <c r="H270" s="112"/>
      <c r="I270" s="110"/>
      <c r="J270" s="110"/>
      <c r="K270" s="110"/>
      <c r="L270" s="110"/>
    </row>
    <row r="271" spans="1:12" x14ac:dyDescent="0.25">
      <c r="A271" s="14" t="s">
        <v>287</v>
      </c>
      <c r="B271" s="110"/>
      <c r="C271" s="111"/>
      <c r="D271" s="110"/>
      <c r="E271" s="146"/>
      <c r="F271" s="110"/>
      <c r="G271" s="112"/>
      <c r="H271" s="112"/>
      <c r="I271" s="110"/>
      <c r="J271" s="110"/>
      <c r="K271" s="110"/>
      <c r="L271" s="110"/>
    </row>
    <row r="272" spans="1:12" x14ac:dyDescent="0.25">
      <c r="A272" s="14" t="s">
        <v>288</v>
      </c>
      <c r="B272" s="110"/>
      <c r="C272" s="111"/>
      <c r="D272" s="110"/>
      <c r="E272" s="146"/>
      <c r="F272" s="110"/>
      <c r="G272" s="112"/>
      <c r="H272" s="112"/>
      <c r="I272" s="110"/>
      <c r="J272" s="110"/>
      <c r="K272" s="110"/>
      <c r="L272" s="110"/>
    </row>
    <row r="273" spans="1:12" x14ac:dyDescent="0.25">
      <c r="A273" s="14" t="s">
        <v>289</v>
      </c>
      <c r="B273" s="110"/>
      <c r="C273" s="111"/>
      <c r="D273" s="110"/>
      <c r="E273" s="146"/>
      <c r="F273" s="110"/>
      <c r="G273" s="112"/>
      <c r="H273" s="112"/>
      <c r="I273" s="110"/>
      <c r="J273" s="110"/>
      <c r="K273" s="110"/>
      <c r="L273" s="110"/>
    </row>
    <row r="274" spans="1:12" x14ac:dyDescent="0.25">
      <c r="A274" s="14" t="s">
        <v>290</v>
      </c>
      <c r="B274" s="110"/>
      <c r="C274" s="111"/>
      <c r="D274" s="110"/>
      <c r="E274" s="146"/>
      <c r="F274" s="110"/>
      <c r="G274" s="112"/>
      <c r="H274" s="112"/>
      <c r="I274" s="110"/>
      <c r="J274" s="110"/>
      <c r="K274" s="110"/>
      <c r="L274" s="110"/>
    </row>
    <row r="275" spans="1:12" x14ac:dyDescent="0.25">
      <c r="A275" s="14" t="s">
        <v>291</v>
      </c>
      <c r="B275" s="110"/>
      <c r="C275" s="111"/>
      <c r="D275" s="110"/>
      <c r="E275" s="146"/>
      <c r="F275" s="110"/>
      <c r="G275" s="112"/>
      <c r="H275" s="112"/>
      <c r="I275" s="110"/>
      <c r="J275" s="110"/>
      <c r="K275" s="110"/>
      <c r="L275" s="110"/>
    </row>
    <row r="276" spans="1:12" x14ac:dyDescent="0.25">
      <c r="A276" s="14" t="s">
        <v>292</v>
      </c>
      <c r="B276" s="110"/>
      <c r="C276" s="111"/>
      <c r="D276" s="110"/>
      <c r="E276" s="146"/>
      <c r="F276" s="110"/>
      <c r="G276" s="112"/>
      <c r="H276" s="112"/>
      <c r="I276" s="110"/>
      <c r="J276" s="110"/>
      <c r="K276" s="110"/>
      <c r="L276" s="110"/>
    </row>
    <row r="277" spans="1:12" x14ac:dyDescent="0.25">
      <c r="A277" s="14" t="s">
        <v>293</v>
      </c>
      <c r="B277" s="110"/>
      <c r="C277" s="111"/>
      <c r="D277" s="110"/>
      <c r="E277" s="146"/>
      <c r="F277" s="110"/>
      <c r="G277" s="112"/>
      <c r="H277" s="112"/>
      <c r="I277" s="110"/>
      <c r="J277" s="110"/>
      <c r="K277" s="110"/>
      <c r="L277" s="110"/>
    </row>
    <row r="278" spans="1:12" x14ac:dyDescent="0.25">
      <c r="A278" s="14" t="s">
        <v>294</v>
      </c>
      <c r="B278" s="110"/>
      <c r="C278" s="111"/>
      <c r="D278" s="110"/>
      <c r="E278" s="146"/>
      <c r="F278" s="110"/>
      <c r="G278" s="112"/>
      <c r="H278" s="112"/>
      <c r="I278" s="110"/>
      <c r="J278" s="110"/>
      <c r="K278" s="110"/>
      <c r="L278" s="110"/>
    </row>
    <row r="279" spans="1:12" x14ac:dyDescent="0.25">
      <c r="A279" s="14" t="s">
        <v>295</v>
      </c>
      <c r="B279" s="110"/>
      <c r="C279" s="111"/>
      <c r="D279" s="110"/>
      <c r="E279" s="146"/>
      <c r="F279" s="110"/>
      <c r="G279" s="112"/>
      <c r="H279" s="112"/>
      <c r="I279" s="110"/>
      <c r="J279" s="110"/>
      <c r="K279" s="110"/>
      <c r="L279" s="110"/>
    </row>
    <row r="280" spans="1:12" x14ac:dyDescent="0.25">
      <c r="A280" s="14" t="s">
        <v>296</v>
      </c>
      <c r="B280" s="110"/>
      <c r="C280" s="111"/>
      <c r="D280" s="110"/>
      <c r="E280" s="146"/>
      <c r="F280" s="110"/>
      <c r="G280" s="112"/>
      <c r="H280" s="112"/>
      <c r="I280" s="110"/>
      <c r="J280" s="110"/>
      <c r="K280" s="110"/>
      <c r="L280" s="110"/>
    </row>
    <row r="281" spans="1:12" x14ac:dyDescent="0.25">
      <c r="A281" s="14" t="s">
        <v>297</v>
      </c>
      <c r="B281" s="110"/>
      <c r="C281" s="111"/>
      <c r="D281" s="110"/>
      <c r="E281" s="146"/>
      <c r="F281" s="110"/>
      <c r="G281" s="112"/>
      <c r="H281" s="112"/>
      <c r="I281" s="110"/>
      <c r="J281" s="110"/>
      <c r="K281" s="110"/>
      <c r="L281" s="110"/>
    </row>
    <row r="282" spans="1:12" x14ac:dyDescent="0.25">
      <c r="A282" s="14" t="s">
        <v>298</v>
      </c>
      <c r="B282" s="110"/>
      <c r="C282" s="111"/>
      <c r="D282" s="110"/>
      <c r="E282" s="146"/>
      <c r="F282" s="110"/>
      <c r="G282" s="112"/>
      <c r="H282" s="112"/>
      <c r="I282" s="110"/>
      <c r="J282" s="110"/>
      <c r="K282" s="110"/>
      <c r="L282" s="110"/>
    </row>
    <row r="283" spans="1:12" x14ac:dyDescent="0.25">
      <c r="A283" s="14" t="s">
        <v>299</v>
      </c>
      <c r="B283" s="110"/>
      <c r="C283" s="111"/>
      <c r="D283" s="110"/>
      <c r="E283" s="146"/>
      <c r="F283" s="110"/>
      <c r="G283" s="112"/>
      <c r="H283" s="112"/>
      <c r="I283" s="110"/>
      <c r="J283" s="110"/>
      <c r="K283" s="110"/>
      <c r="L283" s="110"/>
    </row>
    <row r="284" spans="1:12" x14ac:dyDescent="0.25">
      <c r="A284" s="14" t="s">
        <v>300</v>
      </c>
      <c r="B284" s="110"/>
      <c r="C284" s="111"/>
      <c r="D284" s="110"/>
      <c r="E284" s="146"/>
      <c r="F284" s="110"/>
      <c r="G284" s="112"/>
      <c r="H284" s="112"/>
      <c r="I284" s="110"/>
      <c r="J284" s="110"/>
      <c r="K284" s="110"/>
      <c r="L284" s="110"/>
    </row>
    <row r="285" spans="1:12" x14ac:dyDescent="0.25">
      <c r="A285" s="14" t="s">
        <v>301</v>
      </c>
      <c r="B285" s="110"/>
      <c r="C285" s="111"/>
      <c r="D285" s="110"/>
      <c r="E285" s="146"/>
      <c r="F285" s="110"/>
      <c r="G285" s="112"/>
      <c r="H285" s="112"/>
      <c r="I285" s="110"/>
      <c r="J285" s="110"/>
      <c r="K285" s="110"/>
      <c r="L285" s="110"/>
    </row>
    <row r="286" spans="1:12" x14ac:dyDescent="0.25">
      <c r="A286" s="14" t="s">
        <v>302</v>
      </c>
      <c r="B286" s="110"/>
      <c r="C286" s="111"/>
      <c r="D286" s="110"/>
      <c r="E286" s="146"/>
      <c r="F286" s="110"/>
      <c r="G286" s="112"/>
      <c r="H286" s="112"/>
      <c r="I286" s="110"/>
      <c r="J286" s="110"/>
      <c r="K286" s="110"/>
      <c r="L286" s="110"/>
    </row>
    <row r="287" spans="1:12" x14ac:dyDescent="0.25">
      <c r="A287" s="14" t="s">
        <v>303</v>
      </c>
      <c r="B287" s="110"/>
      <c r="C287" s="111"/>
      <c r="D287" s="110"/>
      <c r="E287" s="146"/>
      <c r="F287" s="110"/>
      <c r="G287" s="112"/>
      <c r="H287" s="112"/>
      <c r="I287" s="110"/>
      <c r="J287" s="110"/>
      <c r="K287" s="110"/>
      <c r="L287" s="110"/>
    </row>
    <row r="288" spans="1:12" x14ac:dyDescent="0.25">
      <c r="A288" s="14" t="s">
        <v>304</v>
      </c>
      <c r="B288" s="110"/>
      <c r="C288" s="111"/>
      <c r="D288" s="110"/>
      <c r="E288" s="146"/>
      <c r="F288" s="110"/>
      <c r="G288" s="112"/>
      <c r="H288" s="112"/>
      <c r="I288" s="110"/>
      <c r="J288" s="110"/>
      <c r="K288" s="110"/>
      <c r="L288" s="110"/>
    </row>
    <row r="289" spans="1:12" x14ac:dyDescent="0.25">
      <c r="A289" s="14" t="s">
        <v>305</v>
      </c>
      <c r="B289" s="110"/>
      <c r="C289" s="111"/>
      <c r="D289" s="110"/>
      <c r="E289" s="146"/>
      <c r="F289" s="110"/>
      <c r="G289" s="112"/>
      <c r="H289" s="112"/>
      <c r="I289" s="110"/>
      <c r="J289" s="110"/>
      <c r="K289" s="110"/>
      <c r="L289" s="110"/>
    </row>
    <row r="290" spans="1:12" x14ac:dyDescent="0.25">
      <c r="A290" s="14" t="s">
        <v>306</v>
      </c>
      <c r="B290" s="110"/>
      <c r="C290" s="111"/>
      <c r="D290" s="110"/>
      <c r="E290" s="146"/>
      <c r="F290" s="110"/>
      <c r="G290" s="112"/>
      <c r="H290" s="112"/>
      <c r="I290" s="110"/>
      <c r="J290" s="110"/>
      <c r="K290" s="110"/>
      <c r="L290" s="110"/>
    </row>
    <row r="291" spans="1:12" x14ac:dyDescent="0.25">
      <c r="A291" s="14" t="s">
        <v>307</v>
      </c>
      <c r="B291" s="110"/>
      <c r="C291" s="111"/>
      <c r="D291" s="110"/>
      <c r="E291" s="146"/>
      <c r="F291" s="110"/>
      <c r="G291" s="112"/>
      <c r="H291" s="112"/>
      <c r="I291" s="110"/>
      <c r="J291" s="110"/>
      <c r="K291" s="110"/>
      <c r="L291" s="110"/>
    </row>
    <row r="292" spans="1:12" x14ac:dyDescent="0.25">
      <c r="A292" s="14" t="s">
        <v>308</v>
      </c>
      <c r="B292" s="110"/>
      <c r="C292" s="111"/>
      <c r="D292" s="110"/>
      <c r="E292" s="146"/>
      <c r="F292" s="110"/>
      <c r="G292" s="112"/>
      <c r="H292" s="112"/>
      <c r="I292" s="110"/>
      <c r="J292" s="110"/>
      <c r="K292" s="110"/>
      <c r="L292" s="110"/>
    </row>
    <row r="293" spans="1:12" x14ac:dyDescent="0.25">
      <c r="A293" s="14" t="s">
        <v>309</v>
      </c>
      <c r="B293" s="110"/>
      <c r="C293" s="111"/>
      <c r="D293" s="110"/>
      <c r="E293" s="146"/>
      <c r="F293" s="110"/>
      <c r="G293" s="112"/>
      <c r="H293" s="112"/>
      <c r="I293" s="110"/>
      <c r="J293" s="110"/>
      <c r="K293" s="110"/>
      <c r="L293" s="110"/>
    </row>
    <row r="294" spans="1:12" x14ac:dyDescent="0.25">
      <c r="A294" s="14" t="s">
        <v>310</v>
      </c>
      <c r="B294" s="110"/>
      <c r="C294" s="111"/>
      <c r="D294" s="110"/>
      <c r="E294" s="146"/>
      <c r="F294" s="110"/>
      <c r="G294" s="112"/>
      <c r="H294" s="112"/>
      <c r="I294" s="110"/>
      <c r="J294" s="110"/>
      <c r="K294" s="110"/>
      <c r="L294" s="110"/>
    </row>
    <row r="295" spans="1:12" x14ac:dyDescent="0.25">
      <c r="A295" s="14" t="s">
        <v>311</v>
      </c>
      <c r="B295" s="110"/>
      <c r="C295" s="111"/>
      <c r="D295" s="110"/>
      <c r="E295" s="146"/>
      <c r="F295" s="110"/>
      <c r="G295" s="112"/>
      <c r="H295" s="112"/>
      <c r="I295" s="110"/>
      <c r="J295" s="110"/>
      <c r="K295" s="110"/>
      <c r="L295" s="110"/>
    </row>
    <row r="296" spans="1:12" x14ac:dyDescent="0.25">
      <c r="A296" s="14" t="s">
        <v>312</v>
      </c>
      <c r="B296" s="110"/>
      <c r="C296" s="111"/>
      <c r="D296" s="110"/>
      <c r="E296" s="146"/>
      <c r="F296" s="110"/>
      <c r="G296" s="112"/>
      <c r="H296" s="112"/>
      <c r="I296" s="110"/>
      <c r="J296" s="110"/>
      <c r="K296" s="110"/>
      <c r="L296" s="110"/>
    </row>
    <row r="297" spans="1:12" x14ac:dyDescent="0.25">
      <c r="A297" s="14" t="s">
        <v>313</v>
      </c>
      <c r="B297" s="110"/>
      <c r="C297" s="111"/>
      <c r="D297" s="110"/>
      <c r="E297" s="146"/>
      <c r="F297" s="110"/>
      <c r="G297" s="112"/>
      <c r="H297" s="112"/>
      <c r="I297" s="110"/>
      <c r="J297" s="110"/>
      <c r="K297" s="110"/>
      <c r="L297" s="110"/>
    </row>
    <row r="298" spans="1:12" x14ac:dyDescent="0.25">
      <c r="A298" s="14" t="s">
        <v>314</v>
      </c>
      <c r="B298" s="110"/>
      <c r="C298" s="111"/>
      <c r="D298" s="110"/>
      <c r="E298" s="146"/>
      <c r="F298" s="110"/>
      <c r="G298" s="112"/>
      <c r="H298" s="112"/>
      <c r="I298" s="110"/>
      <c r="J298" s="110"/>
      <c r="K298" s="110"/>
      <c r="L298" s="110"/>
    </row>
    <row r="299" spans="1:12" x14ac:dyDescent="0.25">
      <c r="A299" s="14" t="s">
        <v>315</v>
      </c>
      <c r="B299" s="110"/>
      <c r="C299" s="111"/>
      <c r="D299" s="110"/>
      <c r="E299" s="146"/>
      <c r="F299" s="110"/>
      <c r="G299" s="112"/>
      <c r="H299" s="112"/>
      <c r="I299" s="110"/>
      <c r="J299" s="110"/>
      <c r="K299" s="110"/>
      <c r="L299" s="110"/>
    </row>
    <row r="300" spans="1:12" x14ac:dyDescent="0.25">
      <c r="A300" s="14" t="s">
        <v>316</v>
      </c>
      <c r="B300" s="110"/>
      <c r="C300" s="111"/>
      <c r="D300" s="110"/>
      <c r="E300" s="146"/>
      <c r="F300" s="110"/>
      <c r="G300" s="112"/>
      <c r="H300" s="112"/>
      <c r="I300" s="110"/>
      <c r="J300" s="110"/>
      <c r="K300" s="110"/>
      <c r="L300" s="110"/>
    </row>
    <row r="301" spans="1:12" x14ac:dyDescent="0.25">
      <c r="A301" s="14" t="s">
        <v>317</v>
      </c>
      <c r="B301" s="110"/>
      <c r="C301" s="111"/>
      <c r="D301" s="110"/>
      <c r="E301" s="146"/>
      <c r="F301" s="110"/>
      <c r="G301" s="112"/>
      <c r="H301" s="112"/>
      <c r="I301" s="110"/>
      <c r="J301" s="110"/>
      <c r="K301" s="110"/>
      <c r="L301" s="110"/>
    </row>
    <row r="302" spans="1:12" x14ac:dyDescent="0.25">
      <c r="A302" s="14" t="s">
        <v>318</v>
      </c>
      <c r="B302" s="110"/>
      <c r="C302" s="111"/>
      <c r="D302" s="110"/>
      <c r="E302" s="146"/>
      <c r="F302" s="110"/>
      <c r="G302" s="112"/>
      <c r="H302" s="112"/>
      <c r="I302" s="110"/>
      <c r="J302" s="110"/>
      <c r="K302" s="110"/>
      <c r="L302" s="110"/>
    </row>
    <row r="303" spans="1:12" x14ac:dyDescent="0.25">
      <c r="A303" s="14" t="s">
        <v>319</v>
      </c>
      <c r="B303" s="110"/>
      <c r="C303" s="111"/>
      <c r="D303" s="110"/>
      <c r="E303" s="146"/>
      <c r="F303" s="110"/>
      <c r="G303" s="112"/>
      <c r="H303" s="112"/>
      <c r="I303" s="110"/>
      <c r="J303" s="110"/>
      <c r="K303" s="110"/>
      <c r="L303" s="110"/>
    </row>
    <row r="304" spans="1:12" x14ac:dyDescent="0.25">
      <c r="A304" s="14" t="s">
        <v>320</v>
      </c>
      <c r="B304" s="110"/>
      <c r="C304" s="111"/>
      <c r="D304" s="110"/>
      <c r="E304" s="146"/>
      <c r="F304" s="110"/>
      <c r="G304" s="112"/>
      <c r="H304" s="112"/>
      <c r="I304" s="110"/>
      <c r="J304" s="110"/>
      <c r="K304" s="110"/>
      <c r="L304" s="110"/>
    </row>
    <row r="305" spans="1:12" x14ac:dyDescent="0.25">
      <c r="A305" s="14" t="s">
        <v>321</v>
      </c>
      <c r="B305" s="110"/>
      <c r="C305" s="111"/>
      <c r="D305" s="110"/>
      <c r="E305" s="146"/>
      <c r="F305" s="110"/>
      <c r="G305" s="112"/>
      <c r="H305" s="112"/>
      <c r="I305" s="110"/>
      <c r="J305" s="110"/>
      <c r="K305" s="110"/>
      <c r="L305" s="110"/>
    </row>
    <row r="306" spans="1:12" x14ac:dyDescent="0.25">
      <c r="A306" s="14" t="s">
        <v>322</v>
      </c>
      <c r="B306" s="110"/>
      <c r="C306" s="111"/>
      <c r="D306" s="110"/>
      <c r="E306" s="146"/>
      <c r="F306" s="110"/>
      <c r="G306" s="112"/>
      <c r="H306" s="112"/>
      <c r="I306" s="110"/>
      <c r="J306" s="110"/>
      <c r="K306" s="110"/>
      <c r="L306" s="110"/>
    </row>
    <row r="307" spans="1:12" x14ac:dyDescent="0.25">
      <c r="A307" s="14" t="s">
        <v>323</v>
      </c>
      <c r="B307" s="110"/>
      <c r="C307" s="111"/>
      <c r="D307" s="110"/>
      <c r="E307" s="146"/>
      <c r="F307" s="110"/>
      <c r="G307" s="112"/>
      <c r="H307" s="112"/>
      <c r="I307" s="110"/>
      <c r="J307" s="110"/>
      <c r="K307" s="110"/>
      <c r="L307" s="110"/>
    </row>
    <row r="308" spans="1:12" x14ac:dyDescent="0.25">
      <c r="A308" s="14" t="s">
        <v>324</v>
      </c>
      <c r="B308" s="110"/>
      <c r="C308" s="111"/>
      <c r="D308" s="110"/>
      <c r="E308" s="146"/>
      <c r="F308" s="110"/>
      <c r="G308" s="112"/>
      <c r="H308" s="112"/>
      <c r="I308" s="110"/>
      <c r="J308" s="110"/>
      <c r="K308" s="110"/>
      <c r="L308" s="110"/>
    </row>
    <row r="309" spans="1:12" x14ac:dyDescent="0.25">
      <c r="A309" s="14" t="s">
        <v>325</v>
      </c>
      <c r="B309" s="110"/>
      <c r="C309" s="111"/>
      <c r="D309" s="110"/>
      <c r="E309" s="146"/>
      <c r="F309" s="110"/>
      <c r="G309" s="112"/>
      <c r="H309" s="112"/>
      <c r="I309" s="110"/>
      <c r="J309" s="110"/>
      <c r="K309" s="110"/>
      <c r="L309" s="110"/>
    </row>
    <row r="310" spans="1:12" x14ac:dyDescent="0.25">
      <c r="A310" s="14" t="s">
        <v>326</v>
      </c>
      <c r="B310" s="110"/>
      <c r="C310" s="111"/>
      <c r="D310" s="110"/>
      <c r="E310" s="146"/>
      <c r="F310" s="110"/>
      <c r="G310" s="112"/>
      <c r="H310" s="112"/>
      <c r="I310" s="110"/>
      <c r="J310" s="110"/>
      <c r="K310" s="110"/>
      <c r="L310" s="110"/>
    </row>
    <row r="311" spans="1:12" x14ac:dyDescent="0.25">
      <c r="A311" s="14" t="s">
        <v>327</v>
      </c>
      <c r="B311" s="110"/>
      <c r="C311" s="111"/>
      <c r="D311" s="110"/>
      <c r="E311" s="146"/>
      <c r="F311" s="110"/>
      <c r="G311" s="112"/>
      <c r="H311" s="112"/>
      <c r="I311" s="110"/>
      <c r="J311" s="110"/>
      <c r="K311" s="110"/>
      <c r="L311" s="110"/>
    </row>
    <row r="312" spans="1:12" x14ac:dyDescent="0.25">
      <c r="A312" s="14" t="s">
        <v>328</v>
      </c>
      <c r="B312" s="110"/>
      <c r="C312" s="111"/>
      <c r="D312" s="110"/>
      <c r="E312" s="146"/>
      <c r="F312" s="110"/>
      <c r="G312" s="112"/>
      <c r="H312" s="112"/>
      <c r="I312" s="110"/>
      <c r="J312" s="110"/>
      <c r="K312" s="110"/>
      <c r="L312" s="110"/>
    </row>
    <row r="313" spans="1:12" x14ac:dyDescent="0.25">
      <c r="A313" s="14" t="s">
        <v>329</v>
      </c>
      <c r="B313" s="110"/>
      <c r="C313" s="111"/>
      <c r="D313" s="110"/>
      <c r="E313" s="146"/>
      <c r="F313" s="110"/>
      <c r="G313" s="112"/>
      <c r="H313" s="112"/>
      <c r="I313" s="110"/>
      <c r="J313" s="110"/>
      <c r="K313" s="110"/>
      <c r="L313" s="110"/>
    </row>
    <row r="314" spans="1:12" x14ac:dyDescent="0.25">
      <c r="A314" s="14" t="s">
        <v>330</v>
      </c>
      <c r="B314" s="110"/>
      <c r="C314" s="111"/>
      <c r="D314" s="110"/>
      <c r="E314" s="146"/>
      <c r="F314" s="110"/>
      <c r="G314" s="112"/>
      <c r="H314" s="112"/>
      <c r="I314" s="110"/>
      <c r="J314" s="110"/>
      <c r="K314" s="110"/>
      <c r="L314" s="110"/>
    </row>
    <row r="315" spans="1:12" x14ac:dyDescent="0.25">
      <c r="A315" s="14" t="s">
        <v>331</v>
      </c>
      <c r="B315" s="110"/>
      <c r="C315" s="111"/>
      <c r="D315" s="110"/>
      <c r="E315" s="146"/>
      <c r="F315" s="110"/>
      <c r="G315" s="112"/>
      <c r="H315" s="112"/>
      <c r="I315" s="110"/>
      <c r="J315" s="110"/>
      <c r="K315" s="110"/>
      <c r="L315" s="110"/>
    </row>
    <row r="316" spans="1:12" x14ac:dyDescent="0.25">
      <c r="A316" s="14" t="s">
        <v>332</v>
      </c>
      <c r="B316" s="110"/>
      <c r="C316" s="111"/>
      <c r="D316" s="110"/>
      <c r="E316" s="146"/>
      <c r="F316" s="110"/>
      <c r="G316" s="112"/>
      <c r="H316" s="112"/>
      <c r="I316" s="110"/>
      <c r="J316" s="110"/>
      <c r="K316" s="110"/>
      <c r="L316" s="110"/>
    </row>
    <row r="317" spans="1:12" x14ac:dyDescent="0.25">
      <c r="A317" s="14" t="s">
        <v>333</v>
      </c>
      <c r="B317" s="110"/>
      <c r="C317" s="111"/>
      <c r="D317" s="110"/>
      <c r="E317" s="146"/>
      <c r="F317" s="110"/>
      <c r="G317" s="112"/>
      <c r="H317" s="112"/>
      <c r="I317" s="110"/>
      <c r="J317" s="110"/>
      <c r="K317" s="110"/>
      <c r="L317" s="110"/>
    </row>
    <row r="318" spans="1:12" x14ac:dyDescent="0.25">
      <c r="A318" s="14" t="s">
        <v>334</v>
      </c>
      <c r="B318" s="110"/>
      <c r="C318" s="111"/>
      <c r="D318" s="110"/>
      <c r="E318" s="146"/>
      <c r="F318" s="110"/>
      <c r="G318" s="112"/>
      <c r="H318" s="112"/>
      <c r="I318" s="110"/>
      <c r="J318" s="110"/>
      <c r="K318" s="110"/>
      <c r="L318" s="110"/>
    </row>
    <row r="319" spans="1:12" x14ac:dyDescent="0.25">
      <c r="A319" s="14" t="s">
        <v>335</v>
      </c>
      <c r="B319" s="110"/>
      <c r="C319" s="111"/>
      <c r="D319" s="110"/>
      <c r="E319" s="146"/>
      <c r="F319" s="110"/>
      <c r="G319" s="112"/>
      <c r="H319" s="112"/>
      <c r="I319" s="110"/>
      <c r="J319" s="110"/>
      <c r="K319" s="110"/>
      <c r="L319" s="110"/>
    </row>
    <row r="320" spans="1:12" x14ac:dyDescent="0.25">
      <c r="A320" s="14" t="s">
        <v>336</v>
      </c>
      <c r="B320" s="110"/>
      <c r="C320" s="111"/>
      <c r="D320" s="110"/>
      <c r="E320" s="146"/>
      <c r="F320" s="110"/>
      <c r="G320" s="112"/>
      <c r="H320" s="112"/>
      <c r="I320" s="110"/>
      <c r="J320" s="110"/>
      <c r="K320" s="110"/>
      <c r="L320" s="110"/>
    </row>
    <row r="321" spans="1:12" x14ac:dyDescent="0.25">
      <c r="A321" s="14" t="s">
        <v>337</v>
      </c>
      <c r="B321" s="110"/>
      <c r="C321" s="111"/>
      <c r="D321" s="110"/>
      <c r="E321" s="146"/>
      <c r="F321" s="110"/>
      <c r="G321" s="112"/>
      <c r="H321" s="112"/>
      <c r="I321" s="110"/>
      <c r="J321" s="110"/>
      <c r="K321" s="110"/>
      <c r="L321" s="110"/>
    </row>
    <row r="322" spans="1:12" x14ac:dyDescent="0.25">
      <c r="A322" s="14" t="s">
        <v>338</v>
      </c>
      <c r="B322" s="110"/>
      <c r="C322" s="111"/>
      <c r="D322" s="110"/>
      <c r="E322" s="146"/>
      <c r="F322" s="110"/>
      <c r="G322" s="112"/>
      <c r="H322" s="112"/>
      <c r="I322" s="110"/>
      <c r="J322" s="110"/>
      <c r="K322" s="110"/>
      <c r="L322" s="110"/>
    </row>
    <row r="323" spans="1:12" x14ac:dyDescent="0.25">
      <c r="A323" s="14" t="s">
        <v>339</v>
      </c>
      <c r="B323" s="110"/>
      <c r="C323" s="111"/>
      <c r="D323" s="110"/>
      <c r="E323" s="146"/>
      <c r="F323" s="110"/>
      <c r="G323" s="112"/>
      <c r="H323" s="112"/>
      <c r="I323" s="110"/>
      <c r="J323" s="110"/>
      <c r="K323" s="110"/>
      <c r="L323" s="110"/>
    </row>
    <row r="324" spans="1:12" x14ac:dyDescent="0.25">
      <c r="A324" s="14" t="s">
        <v>340</v>
      </c>
      <c r="B324" s="110"/>
      <c r="C324" s="111"/>
      <c r="D324" s="110"/>
      <c r="E324" s="146"/>
      <c r="F324" s="110"/>
      <c r="G324" s="112"/>
      <c r="H324" s="112"/>
      <c r="I324" s="110"/>
      <c r="J324" s="110"/>
      <c r="K324" s="110"/>
      <c r="L324" s="110"/>
    </row>
    <row r="325" spans="1:12" x14ac:dyDescent="0.25">
      <c r="A325" s="14" t="s">
        <v>341</v>
      </c>
      <c r="B325" s="110"/>
      <c r="C325" s="111"/>
      <c r="D325" s="110"/>
      <c r="E325" s="146"/>
      <c r="F325" s="110"/>
      <c r="G325" s="112"/>
      <c r="H325" s="112"/>
      <c r="I325" s="110"/>
      <c r="J325" s="110"/>
      <c r="K325" s="110"/>
      <c r="L325" s="110"/>
    </row>
    <row r="326" spans="1:12" x14ac:dyDescent="0.25">
      <c r="A326" s="14" t="s">
        <v>342</v>
      </c>
      <c r="B326" s="110"/>
      <c r="C326" s="111"/>
      <c r="D326" s="110"/>
      <c r="E326" s="146"/>
      <c r="F326" s="110"/>
      <c r="G326" s="112"/>
      <c r="H326" s="112"/>
      <c r="I326" s="110"/>
      <c r="J326" s="110"/>
      <c r="K326" s="110"/>
      <c r="L326" s="110"/>
    </row>
    <row r="327" spans="1:12" x14ac:dyDescent="0.25">
      <c r="A327" s="14" t="s">
        <v>343</v>
      </c>
      <c r="B327" s="110"/>
      <c r="C327" s="111"/>
      <c r="D327" s="110"/>
      <c r="E327" s="146"/>
      <c r="F327" s="110"/>
      <c r="G327" s="112"/>
      <c r="H327" s="112"/>
      <c r="I327" s="110"/>
      <c r="J327" s="110"/>
      <c r="K327" s="110"/>
      <c r="L327" s="110"/>
    </row>
    <row r="328" spans="1:12" x14ac:dyDescent="0.25">
      <c r="A328" s="14" t="s">
        <v>344</v>
      </c>
      <c r="B328" s="110"/>
      <c r="C328" s="111"/>
      <c r="D328" s="110"/>
      <c r="E328" s="146"/>
      <c r="F328" s="110"/>
      <c r="G328" s="112"/>
      <c r="H328" s="112"/>
      <c r="I328" s="110"/>
      <c r="J328" s="110"/>
      <c r="K328" s="110"/>
      <c r="L328" s="110"/>
    </row>
    <row r="329" spans="1:12" x14ac:dyDescent="0.25">
      <c r="A329" s="14" t="s">
        <v>345</v>
      </c>
      <c r="B329" s="110"/>
      <c r="C329" s="111"/>
      <c r="D329" s="110"/>
      <c r="E329" s="146"/>
      <c r="F329" s="110"/>
      <c r="G329" s="112"/>
      <c r="H329" s="112"/>
      <c r="I329" s="110"/>
      <c r="J329" s="110"/>
      <c r="K329" s="110"/>
      <c r="L329" s="110"/>
    </row>
    <row r="330" spans="1:12" x14ac:dyDescent="0.25">
      <c r="A330" s="14" t="s">
        <v>346</v>
      </c>
      <c r="B330" s="110"/>
      <c r="C330" s="111"/>
      <c r="D330" s="110"/>
      <c r="E330" s="146"/>
      <c r="F330" s="110"/>
      <c r="G330" s="112"/>
      <c r="H330" s="112"/>
      <c r="I330" s="110"/>
      <c r="J330" s="110"/>
      <c r="K330" s="110"/>
      <c r="L330" s="110"/>
    </row>
    <row r="331" spans="1:12" x14ac:dyDescent="0.25">
      <c r="A331" s="14" t="s">
        <v>347</v>
      </c>
      <c r="B331" s="110"/>
      <c r="C331" s="111"/>
      <c r="D331" s="110"/>
      <c r="E331" s="146"/>
      <c r="F331" s="110"/>
      <c r="G331" s="112"/>
      <c r="H331" s="112"/>
      <c r="I331" s="110"/>
      <c r="J331" s="110"/>
      <c r="K331" s="110"/>
      <c r="L331" s="110"/>
    </row>
    <row r="332" spans="1:12" x14ac:dyDescent="0.25">
      <c r="A332" s="14" t="s">
        <v>348</v>
      </c>
      <c r="B332" s="110"/>
      <c r="C332" s="111"/>
      <c r="D332" s="110"/>
      <c r="E332" s="146"/>
      <c r="F332" s="110"/>
      <c r="G332" s="112"/>
      <c r="H332" s="112"/>
      <c r="I332" s="110"/>
      <c r="J332" s="110"/>
      <c r="K332" s="110"/>
      <c r="L332" s="110"/>
    </row>
    <row r="333" spans="1:12" x14ac:dyDescent="0.25">
      <c r="A333" s="14" t="s">
        <v>349</v>
      </c>
      <c r="B333" s="110"/>
      <c r="C333" s="111"/>
      <c r="D333" s="110"/>
      <c r="E333" s="146"/>
      <c r="F333" s="110"/>
      <c r="G333" s="112"/>
      <c r="H333" s="112"/>
      <c r="I333" s="110"/>
      <c r="J333" s="110"/>
      <c r="K333" s="110"/>
      <c r="L333" s="110"/>
    </row>
    <row r="334" spans="1:12" x14ac:dyDescent="0.25">
      <c r="A334" s="14" t="s">
        <v>350</v>
      </c>
      <c r="B334" s="110"/>
      <c r="C334" s="111"/>
      <c r="D334" s="110"/>
      <c r="E334" s="146"/>
      <c r="F334" s="110"/>
      <c r="G334" s="112"/>
      <c r="H334" s="112"/>
      <c r="I334" s="110"/>
      <c r="J334" s="110"/>
      <c r="K334" s="110"/>
      <c r="L334" s="110"/>
    </row>
    <row r="335" spans="1:12" x14ac:dyDescent="0.25">
      <c r="A335" s="14" t="s">
        <v>351</v>
      </c>
      <c r="B335" s="110"/>
      <c r="C335" s="111"/>
      <c r="D335" s="110"/>
      <c r="E335" s="146"/>
      <c r="F335" s="110"/>
      <c r="G335" s="112"/>
      <c r="H335" s="112"/>
      <c r="I335" s="110"/>
      <c r="J335" s="110"/>
      <c r="K335" s="110"/>
      <c r="L335" s="110"/>
    </row>
    <row r="336" spans="1:12" x14ac:dyDescent="0.25">
      <c r="A336" s="14" t="s">
        <v>352</v>
      </c>
      <c r="B336" s="110"/>
      <c r="C336" s="111"/>
      <c r="D336" s="110"/>
      <c r="E336" s="146"/>
      <c r="F336" s="110"/>
      <c r="G336" s="112"/>
      <c r="H336" s="112"/>
      <c r="I336" s="110"/>
      <c r="J336" s="110"/>
      <c r="K336" s="110"/>
      <c r="L336" s="110"/>
    </row>
    <row r="337" spans="1:12" x14ac:dyDescent="0.25">
      <c r="A337" s="14" t="s">
        <v>353</v>
      </c>
      <c r="B337" s="110"/>
      <c r="C337" s="111"/>
      <c r="D337" s="110"/>
      <c r="E337" s="146"/>
      <c r="F337" s="110"/>
      <c r="G337" s="112"/>
      <c r="H337" s="112"/>
      <c r="I337" s="110"/>
      <c r="J337" s="110"/>
      <c r="K337" s="110"/>
      <c r="L337" s="110"/>
    </row>
    <row r="338" spans="1:12" x14ac:dyDescent="0.25">
      <c r="A338" s="14" t="s">
        <v>354</v>
      </c>
      <c r="B338" s="110"/>
      <c r="C338" s="111"/>
      <c r="D338" s="110"/>
      <c r="E338" s="146"/>
      <c r="F338" s="110"/>
      <c r="G338" s="112"/>
      <c r="H338" s="112"/>
      <c r="I338" s="110"/>
      <c r="J338" s="110"/>
      <c r="K338" s="110"/>
      <c r="L338" s="110"/>
    </row>
    <row r="339" spans="1:12" x14ac:dyDescent="0.25">
      <c r="A339" s="14" t="s">
        <v>355</v>
      </c>
      <c r="B339" s="110"/>
      <c r="C339" s="111"/>
      <c r="D339" s="110"/>
      <c r="E339" s="146"/>
      <c r="F339" s="110"/>
      <c r="G339" s="112"/>
      <c r="H339" s="112"/>
      <c r="I339" s="110"/>
      <c r="J339" s="110"/>
      <c r="K339" s="110"/>
      <c r="L339" s="110"/>
    </row>
    <row r="340" spans="1:12" x14ac:dyDescent="0.25">
      <c r="A340" s="14" t="s">
        <v>356</v>
      </c>
      <c r="B340" s="110"/>
      <c r="C340" s="111"/>
      <c r="D340" s="110"/>
      <c r="E340" s="146"/>
      <c r="F340" s="110"/>
      <c r="G340" s="112"/>
      <c r="H340" s="112"/>
      <c r="I340" s="110"/>
      <c r="J340" s="110"/>
      <c r="K340" s="110"/>
      <c r="L340" s="110"/>
    </row>
    <row r="341" spans="1:12" x14ac:dyDescent="0.25">
      <c r="A341" s="14" t="s">
        <v>357</v>
      </c>
      <c r="B341" s="110"/>
      <c r="C341" s="111"/>
      <c r="D341" s="110"/>
      <c r="E341" s="146"/>
      <c r="F341" s="110"/>
      <c r="G341" s="112"/>
      <c r="H341" s="112"/>
      <c r="I341" s="110"/>
      <c r="J341" s="110"/>
      <c r="K341" s="110"/>
      <c r="L341" s="110"/>
    </row>
    <row r="342" spans="1:12" x14ac:dyDescent="0.25">
      <c r="A342" s="14" t="s">
        <v>358</v>
      </c>
      <c r="B342" s="110"/>
      <c r="C342" s="111"/>
      <c r="D342" s="110"/>
      <c r="E342" s="146"/>
      <c r="F342" s="110"/>
      <c r="G342" s="112"/>
      <c r="H342" s="112"/>
      <c r="I342" s="110"/>
      <c r="J342" s="110"/>
      <c r="K342" s="110"/>
      <c r="L342" s="110"/>
    </row>
    <row r="343" spans="1:12" x14ac:dyDescent="0.25">
      <c r="A343" s="14" t="s">
        <v>359</v>
      </c>
      <c r="B343" s="110"/>
      <c r="C343" s="111"/>
      <c r="D343" s="110"/>
      <c r="E343" s="146"/>
      <c r="F343" s="110"/>
      <c r="G343" s="112"/>
      <c r="H343" s="112"/>
      <c r="I343" s="110"/>
      <c r="J343" s="110"/>
      <c r="K343" s="110"/>
      <c r="L343" s="110"/>
    </row>
    <row r="344" spans="1:12" x14ac:dyDescent="0.25">
      <c r="A344" s="14" t="s">
        <v>360</v>
      </c>
      <c r="B344" s="110"/>
      <c r="C344" s="111"/>
      <c r="D344" s="110"/>
      <c r="E344" s="146"/>
      <c r="F344" s="110"/>
      <c r="G344" s="112"/>
      <c r="H344" s="112"/>
      <c r="I344" s="110"/>
      <c r="J344" s="110"/>
      <c r="K344" s="110"/>
      <c r="L344" s="110"/>
    </row>
    <row r="345" spans="1:12" x14ac:dyDescent="0.25">
      <c r="A345" s="14" t="s">
        <v>361</v>
      </c>
      <c r="B345" s="110"/>
      <c r="C345" s="111"/>
      <c r="D345" s="110"/>
      <c r="E345" s="146"/>
      <c r="F345" s="110"/>
      <c r="G345" s="112"/>
      <c r="H345" s="112"/>
      <c r="I345" s="110"/>
      <c r="J345" s="110"/>
      <c r="K345" s="110"/>
      <c r="L345" s="110"/>
    </row>
    <row r="346" spans="1:12" x14ac:dyDescent="0.25">
      <c r="A346" s="14" t="s">
        <v>362</v>
      </c>
      <c r="B346" s="110"/>
      <c r="C346" s="111"/>
      <c r="D346" s="110"/>
      <c r="E346" s="146"/>
      <c r="F346" s="110"/>
      <c r="G346" s="112"/>
      <c r="H346" s="112"/>
      <c r="I346" s="110"/>
      <c r="J346" s="110"/>
      <c r="K346" s="110"/>
      <c r="L346" s="110"/>
    </row>
    <row r="347" spans="1:12" x14ac:dyDescent="0.25">
      <c r="A347" s="14" t="s">
        <v>363</v>
      </c>
      <c r="B347" s="110"/>
      <c r="C347" s="111"/>
      <c r="D347" s="110"/>
      <c r="E347" s="146"/>
      <c r="F347" s="110"/>
      <c r="G347" s="112"/>
      <c r="H347" s="112"/>
      <c r="I347" s="110"/>
      <c r="J347" s="110"/>
      <c r="K347" s="110"/>
      <c r="L347" s="110"/>
    </row>
    <row r="348" spans="1:12" x14ac:dyDescent="0.25">
      <c r="A348" s="14" t="s">
        <v>364</v>
      </c>
      <c r="B348" s="110"/>
      <c r="C348" s="111"/>
      <c r="D348" s="110"/>
      <c r="E348" s="146"/>
      <c r="F348" s="110"/>
      <c r="G348" s="112"/>
      <c r="H348" s="112"/>
      <c r="I348" s="110"/>
      <c r="J348" s="110"/>
      <c r="K348" s="110"/>
      <c r="L348" s="110"/>
    </row>
    <row r="349" spans="1:12" x14ac:dyDescent="0.25">
      <c r="A349" s="14" t="s">
        <v>365</v>
      </c>
      <c r="B349" s="110"/>
      <c r="C349" s="111"/>
      <c r="D349" s="110"/>
      <c r="E349" s="146"/>
      <c r="F349" s="110"/>
      <c r="G349" s="112"/>
      <c r="H349" s="112"/>
      <c r="I349" s="110"/>
      <c r="J349" s="110"/>
      <c r="K349" s="110"/>
      <c r="L349" s="110"/>
    </row>
    <row r="350" spans="1:12" x14ac:dyDescent="0.25">
      <c r="A350" s="14" t="s">
        <v>366</v>
      </c>
      <c r="B350" s="110"/>
      <c r="C350" s="111"/>
      <c r="D350" s="110"/>
      <c r="E350" s="146"/>
      <c r="F350" s="110"/>
      <c r="G350" s="112"/>
      <c r="H350" s="112"/>
      <c r="I350" s="110"/>
      <c r="J350" s="110"/>
      <c r="K350" s="110"/>
      <c r="L350" s="110"/>
    </row>
    <row r="351" spans="1:12" x14ac:dyDescent="0.25">
      <c r="A351" s="14" t="s">
        <v>367</v>
      </c>
      <c r="B351" s="110"/>
      <c r="C351" s="111"/>
      <c r="D351" s="110"/>
      <c r="E351" s="146"/>
      <c r="F351" s="110"/>
      <c r="G351" s="112"/>
      <c r="H351" s="112"/>
      <c r="I351" s="110"/>
      <c r="J351" s="110"/>
      <c r="K351" s="110"/>
      <c r="L351" s="110"/>
    </row>
    <row r="352" spans="1:12" x14ac:dyDescent="0.25">
      <c r="A352" s="14" t="s">
        <v>368</v>
      </c>
      <c r="B352" s="110"/>
      <c r="C352" s="111"/>
      <c r="D352" s="110"/>
      <c r="E352" s="146"/>
      <c r="F352" s="110"/>
      <c r="G352" s="112"/>
      <c r="H352" s="112"/>
      <c r="I352" s="110"/>
      <c r="J352" s="110"/>
      <c r="K352" s="110"/>
      <c r="L352" s="110"/>
    </row>
    <row r="353" spans="1:12" x14ac:dyDescent="0.25">
      <c r="A353" s="14" t="s">
        <v>369</v>
      </c>
      <c r="B353" s="110"/>
      <c r="C353" s="111"/>
      <c r="D353" s="110"/>
      <c r="E353" s="146"/>
      <c r="F353" s="110"/>
      <c r="G353" s="112"/>
      <c r="H353" s="112"/>
      <c r="I353" s="110"/>
      <c r="J353" s="110"/>
      <c r="K353" s="110"/>
      <c r="L353" s="110"/>
    </row>
    <row r="354" spans="1:12" x14ac:dyDescent="0.25">
      <c r="A354" s="14" t="s">
        <v>370</v>
      </c>
      <c r="B354" s="110"/>
      <c r="C354" s="111"/>
      <c r="D354" s="110"/>
      <c r="E354" s="146"/>
      <c r="F354" s="110"/>
      <c r="G354" s="112"/>
      <c r="H354" s="112"/>
      <c r="I354" s="110"/>
      <c r="J354" s="110"/>
      <c r="K354" s="110"/>
      <c r="L354" s="110"/>
    </row>
    <row r="355" spans="1:12" x14ac:dyDescent="0.25">
      <c r="A355" s="14" t="s">
        <v>371</v>
      </c>
      <c r="B355" s="110"/>
      <c r="C355" s="111"/>
      <c r="D355" s="110"/>
      <c r="E355" s="146"/>
      <c r="F355" s="110"/>
      <c r="G355" s="112"/>
      <c r="H355" s="112"/>
      <c r="I355" s="110"/>
      <c r="J355" s="110"/>
      <c r="K355" s="110"/>
      <c r="L355" s="110"/>
    </row>
    <row r="356" spans="1:12" x14ac:dyDescent="0.25">
      <c r="A356" s="14" t="s">
        <v>372</v>
      </c>
      <c r="B356" s="110"/>
      <c r="C356" s="111"/>
      <c r="D356" s="110"/>
      <c r="E356" s="146"/>
      <c r="F356" s="110"/>
      <c r="G356" s="112"/>
      <c r="H356" s="112"/>
      <c r="I356" s="110"/>
      <c r="J356" s="110"/>
      <c r="K356" s="110"/>
      <c r="L356" s="110"/>
    </row>
    <row r="357" spans="1:12" x14ac:dyDescent="0.25">
      <c r="A357" s="14" t="s">
        <v>373</v>
      </c>
      <c r="B357" s="110"/>
      <c r="C357" s="111"/>
      <c r="D357" s="110"/>
      <c r="E357" s="146"/>
      <c r="F357" s="110"/>
      <c r="G357" s="112"/>
      <c r="H357" s="112"/>
      <c r="I357" s="110"/>
      <c r="J357" s="110"/>
      <c r="K357" s="110"/>
      <c r="L357" s="110"/>
    </row>
    <row r="358" spans="1:12" x14ac:dyDescent="0.25">
      <c r="A358" s="14" t="s">
        <v>374</v>
      </c>
      <c r="B358" s="110"/>
      <c r="C358" s="111"/>
      <c r="D358" s="110"/>
      <c r="E358" s="146"/>
      <c r="F358" s="110"/>
      <c r="G358" s="112"/>
      <c r="H358" s="112"/>
      <c r="I358" s="110"/>
      <c r="J358" s="110"/>
      <c r="K358" s="110"/>
      <c r="L358" s="110"/>
    </row>
    <row r="359" spans="1:12" x14ac:dyDescent="0.25">
      <c r="A359" s="14" t="s">
        <v>375</v>
      </c>
      <c r="B359" s="110"/>
      <c r="C359" s="111"/>
      <c r="D359" s="110"/>
      <c r="E359" s="146"/>
      <c r="F359" s="110"/>
      <c r="G359" s="112"/>
      <c r="H359" s="112"/>
      <c r="I359" s="110"/>
      <c r="J359" s="110"/>
      <c r="K359" s="110"/>
      <c r="L359" s="110"/>
    </row>
    <row r="360" spans="1:12" x14ac:dyDescent="0.25">
      <c r="A360" s="14" t="s">
        <v>376</v>
      </c>
      <c r="B360" s="110"/>
      <c r="C360" s="111"/>
      <c r="D360" s="110"/>
      <c r="E360" s="146"/>
      <c r="F360" s="110"/>
      <c r="G360" s="112"/>
      <c r="H360" s="112"/>
      <c r="I360" s="110"/>
      <c r="J360" s="110"/>
      <c r="K360" s="110"/>
      <c r="L360" s="110"/>
    </row>
    <row r="361" spans="1:12" x14ac:dyDescent="0.25">
      <c r="A361" s="14" t="s">
        <v>377</v>
      </c>
      <c r="B361" s="110"/>
      <c r="C361" s="111"/>
      <c r="D361" s="110"/>
      <c r="E361" s="146"/>
      <c r="F361" s="110"/>
      <c r="G361" s="112"/>
      <c r="H361" s="112"/>
      <c r="I361" s="110"/>
      <c r="J361" s="110"/>
      <c r="K361" s="110"/>
      <c r="L361" s="110"/>
    </row>
    <row r="362" spans="1:12" x14ac:dyDescent="0.25">
      <c r="A362" s="14" t="s">
        <v>378</v>
      </c>
      <c r="B362" s="110"/>
      <c r="C362" s="111"/>
      <c r="D362" s="110"/>
      <c r="E362" s="146"/>
      <c r="F362" s="110"/>
      <c r="G362" s="112"/>
      <c r="H362" s="112"/>
      <c r="I362" s="110"/>
      <c r="J362" s="110"/>
      <c r="K362" s="110"/>
      <c r="L362" s="110"/>
    </row>
    <row r="363" spans="1:12" x14ac:dyDescent="0.25">
      <c r="A363" s="14" t="s">
        <v>379</v>
      </c>
      <c r="B363" s="110"/>
      <c r="C363" s="111"/>
      <c r="D363" s="110"/>
      <c r="E363" s="146"/>
      <c r="F363" s="110"/>
      <c r="G363" s="112"/>
      <c r="H363" s="112"/>
      <c r="I363" s="110"/>
      <c r="J363" s="110"/>
      <c r="K363" s="110"/>
      <c r="L363" s="110"/>
    </row>
    <row r="364" spans="1:12" x14ac:dyDescent="0.25">
      <c r="A364" s="14" t="s">
        <v>380</v>
      </c>
      <c r="B364" s="110"/>
      <c r="C364" s="111"/>
      <c r="D364" s="110"/>
      <c r="E364" s="146"/>
      <c r="F364" s="110"/>
      <c r="G364" s="112"/>
      <c r="H364" s="112"/>
      <c r="I364" s="110"/>
      <c r="J364" s="110"/>
      <c r="K364" s="110"/>
      <c r="L364" s="110"/>
    </row>
    <row r="365" spans="1:12" x14ac:dyDescent="0.25">
      <c r="A365" s="14" t="s">
        <v>381</v>
      </c>
      <c r="B365" s="110"/>
      <c r="C365" s="111"/>
      <c r="D365" s="110"/>
      <c r="E365" s="146"/>
      <c r="F365" s="110"/>
      <c r="G365" s="112"/>
      <c r="H365" s="112"/>
      <c r="I365" s="110"/>
      <c r="J365" s="110"/>
      <c r="K365" s="110"/>
      <c r="L365" s="110"/>
    </row>
    <row r="366" spans="1:12" x14ac:dyDescent="0.25">
      <c r="A366" s="14" t="s">
        <v>382</v>
      </c>
      <c r="B366" s="110"/>
      <c r="C366" s="111"/>
      <c r="D366" s="110"/>
      <c r="E366" s="146"/>
      <c r="F366" s="110"/>
      <c r="G366" s="112"/>
      <c r="H366" s="112"/>
      <c r="I366" s="110"/>
      <c r="J366" s="110"/>
      <c r="K366" s="110"/>
      <c r="L366" s="110"/>
    </row>
    <row r="367" spans="1:12" x14ac:dyDescent="0.25">
      <c r="A367" s="14" t="s">
        <v>383</v>
      </c>
      <c r="B367" s="110"/>
      <c r="C367" s="111"/>
      <c r="D367" s="110"/>
      <c r="E367" s="146"/>
      <c r="F367" s="110"/>
      <c r="G367" s="112"/>
      <c r="H367" s="112"/>
      <c r="I367" s="110"/>
      <c r="J367" s="110"/>
      <c r="K367" s="110"/>
      <c r="L367" s="110"/>
    </row>
    <row r="368" spans="1:12" x14ac:dyDescent="0.25">
      <c r="A368" s="14" t="s">
        <v>384</v>
      </c>
      <c r="B368" s="110"/>
      <c r="C368" s="111"/>
      <c r="D368" s="110"/>
      <c r="E368" s="146"/>
      <c r="F368" s="110"/>
      <c r="G368" s="112"/>
      <c r="H368" s="112"/>
      <c r="I368" s="110"/>
      <c r="J368" s="110"/>
      <c r="K368" s="110"/>
      <c r="L368" s="110"/>
    </row>
    <row r="369" spans="1:12" x14ac:dyDescent="0.25">
      <c r="A369" s="14" t="s">
        <v>385</v>
      </c>
      <c r="B369" s="110"/>
      <c r="C369" s="111"/>
      <c r="D369" s="110"/>
      <c r="E369" s="146"/>
      <c r="F369" s="110"/>
      <c r="G369" s="112"/>
      <c r="H369" s="112"/>
      <c r="I369" s="110"/>
      <c r="J369" s="110"/>
      <c r="K369" s="110"/>
      <c r="L369" s="110"/>
    </row>
    <row r="370" spans="1:12" x14ac:dyDescent="0.25">
      <c r="A370" s="14" t="s">
        <v>386</v>
      </c>
      <c r="B370" s="110"/>
      <c r="C370" s="111"/>
      <c r="D370" s="110"/>
      <c r="E370" s="146"/>
      <c r="F370" s="110"/>
      <c r="G370" s="112"/>
      <c r="H370" s="112"/>
      <c r="I370" s="110"/>
      <c r="J370" s="110"/>
      <c r="K370" s="110"/>
      <c r="L370" s="110"/>
    </row>
    <row r="371" spans="1:12" x14ac:dyDescent="0.25">
      <c r="A371" s="14" t="s">
        <v>387</v>
      </c>
      <c r="B371" s="110"/>
      <c r="C371" s="111"/>
      <c r="D371" s="110"/>
      <c r="E371" s="146"/>
      <c r="F371" s="110"/>
      <c r="G371" s="112"/>
      <c r="H371" s="112"/>
      <c r="I371" s="110"/>
      <c r="J371" s="110"/>
      <c r="K371" s="110"/>
      <c r="L371" s="110"/>
    </row>
    <row r="372" spans="1:12" x14ac:dyDescent="0.25">
      <c r="A372" s="14" t="s">
        <v>388</v>
      </c>
      <c r="B372" s="110"/>
      <c r="C372" s="111"/>
      <c r="D372" s="110"/>
      <c r="E372" s="146"/>
      <c r="F372" s="110"/>
      <c r="G372" s="112"/>
      <c r="H372" s="112"/>
      <c r="I372" s="110"/>
      <c r="J372" s="110"/>
      <c r="K372" s="110"/>
      <c r="L372" s="110"/>
    </row>
    <row r="373" spans="1:12" x14ac:dyDescent="0.25">
      <c r="A373" s="14" t="s">
        <v>389</v>
      </c>
      <c r="B373" s="110"/>
      <c r="C373" s="111"/>
      <c r="D373" s="110"/>
      <c r="E373" s="146"/>
      <c r="F373" s="110"/>
      <c r="G373" s="112"/>
      <c r="H373" s="112"/>
      <c r="I373" s="110"/>
      <c r="J373" s="110"/>
      <c r="K373" s="110"/>
      <c r="L373" s="110"/>
    </row>
    <row r="374" spans="1:12" x14ac:dyDescent="0.25">
      <c r="A374" s="14" t="s">
        <v>390</v>
      </c>
      <c r="B374" s="110"/>
      <c r="C374" s="111"/>
      <c r="D374" s="110"/>
      <c r="E374" s="146"/>
      <c r="F374" s="110"/>
      <c r="G374" s="112"/>
      <c r="H374" s="112"/>
      <c r="I374" s="110"/>
      <c r="J374" s="110"/>
      <c r="K374" s="110"/>
      <c r="L374" s="110"/>
    </row>
    <row r="375" spans="1:12" x14ac:dyDescent="0.25">
      <c r="A375" s="14" t="s">
        <v>391</v>
      </c>
      <c r="B375" s="110"/>
      <c r="C375" s="111"/>
      <c r="D375" s="110"/>
      <c r="E375" s="146"/>
      <c r="F375" s="110"/>
      <c r="G375" s="112"/>
      <c r="H375" s="112"/>
      <c r="I375" s="110"/>
      <c r="J375" s="110"/>
      <c r="K375" s="110"/>
      <c r="L375" s="110"/>
    </row>
    <row r="376" spans="1:12" x14ac:dyDescent="0.25">
      <c r="A376" s="14" t="s">
        <v>392</v>
      </c>
      <c r="B376" s="110"/>
      <c r="C376" s="111"/>
      <c r="D376" s="110"/>
      <c r="E376" s="146"/>
      <c r="F376" s="110"/>
      <c r="G376" s="112"/>
      <c r="H376" s="112"/>
      <c r="I376" s="110"/>
      <c r="J376" s="110"/>
      <c r="K376" s="110"/>
      <c r="L376" s="110"/>
    </row>
    <row r="377" spans="1:12" x14ac:dyDescent="0.25">
      <c r="A377" s="14" t="s">
        <v>393</v>
      </c>
      <c r="B377" s="110"/>
      <c r="C377" s="111"/>
      <c r="D377" s="110"/>
      <c r="E377" s="146"/>
      <c r="F377" s="110"/>
      <c r="G377" s="112"/>
      <c r="H377" s="112"/>
      <c r="I377" s="110"/>
      <c r="J377" s="110"/>
      <c r="K377" s="110"/>
      <c r="L377" s="110"/>
    </row>
    <row r="378" spans="1:12" x14ac:dyDescent="0.25">
      <c r="A378" s="14" t="s">
        <v>394</v>
      </c>
      <c r="B378" s="110"/>
      <c r="C378" s="111"/>
      <c r="D378" s="110"/>
      <c r="E378" s="146"/>
      <c r="F378" s="110"/>
      <c r="G378" s="112"/>
      <c r="H378" s="112"/>
      <c r="I378" s="110"/>
      <c r="J378" s="110"/>
      <c r="K378" s="110"/>
      <c r="L378" s="110"/>
    </row>
    <row r="379" spans="1:12" x14ac:dyDescent="0.25">
      <c r="A379" s="14" t="s">
        <v>395</v>
      </c>
      <c r="B379" s="110"/>
      <c r="C379" s="111"/>
      <c r="D379" s="110"/>
      <c r="E379" s="146"/>
      <c r="F379" s="110"/>
      <c r="G379" s="112"/>
      <c r="H379" s="112"/>
      <c r="I379" s="110"/>
      <c r="J379" s="110"/>
      <c r="K379" s="110"/>
      <c r="L379" s="110"/>
    </row>
    <row r="380" spans="1:12" x14ac:dyDescent="0.25">
      <c r="A380" s="14" t="s">
        <v>396</v>
      </c>
      <c r="B380" s="110"/>
      <c r="C380" s="111"/>
      <c r="D380" s="110"/>
      <c r="E380" s="146"/>
      <c r="F380" s="110"/>
      <c r="G380" s="112"/>
      <c r="H380" s="112"/>
      <c r="I380" s="110"/>
      <c r="J380" s="110"/>
      <c r="K380" s="110"/>
      <c r="L380" s="110"/>
    </row>
    <row r="381" spans="1:12" x14ac:dyDescent="0.25">
      <c r="A381" s="14" t="s">
        <v>397</v>
      </c>
      <c r="B381" s="110"/>
      <c r="C381" s="111"/>
      <c r="D381" s="110"/>
      <c r="E381" s="146"/>
      <c r="F381" s="110"/>
      <c r="G381" s="112"/>
      <c r="H381" s="112"/>
      <c r="I381" s="110"/>
      <c r="J381" s="110"/>
      <c r="K381" s="110"/>
      <c r="L381" s="110"/>
    </row>
    <row r="382" spans="1:12" x14ac:dyDescent="0.25">
      <c r="A382" s="14" t="s">
        <v>398</v>
      </c>
      <c r="B382" s="110"/>
      <c r="C382" s="111"/>
      <c r="D382" s="110"/>
      <c r="E382" s="146"/>
      <c r="F382" s="110"/>
      <c r="G382" s="112"/>
      <c r="H382" s="112"/>
      <c r="I382" s="110"/>
      <c r="J382" s="110"/>
      <c r="K382" s="110"/>
      <c r="L382" s="110"/>
    </row>
    <row r="383" spans="1:12" x14ac:dyDescent="0.25">
      <c r="A383" s="14" t="s">
        <v>399</v>
      </c>
      <c r="B383" s="110"/>
      <c r="C383" s="111"/>
      <c r="D383" s="110"/>
      <c r="E383" s="146"/>
      <c r="F383" s="110"/>
      <c r="G383" s="112"/>
      <c r="H383" s="112"/>
      <c r="I383" s="110"/>
      <c r="J383" s="110"/>
      <c r="K383" s="110"/>
      <c r="L383" s="110"/>
    </row>
    <row r="384" spans="1:12" x14ac:dyDescent="0.25">
      <c r="A384" s="14" t="s">
        <v>400</v>
      </c>
      <c r="B384" s="110"/>
      <c r="C384" s="111"/>
      <c r="D384" s="110"/>
      <c r="E384" s="146"/>
      <c r="F384" s="110"/>
      <c r="G384" s="112"/>
      <c r="H384" s="112"/>
      <c r="I384" s="110"/>
      <c r="J384" s="110"/>
      <c r="K384" s="110"/>
      <c r="L384" s="110"/>
    </row>
    <row r="385" spans="1:12" x14ac:dyDescent="0.25">
      <c r="A385" s="14" t="s">
        <v>401</v>
      </c>
      <c r="B385" s="110"/>
      <c r="C385" s="111"/>
      <c r="D385" s="110"/>
      <c r="E385" s="146"/>
      <c r="F385" s="110"/>
      <c r="G385" s="112"/>
      <c r="H385" s="112"/>
      <c r="I385" s="110"/>
      <c r="J385" s="110"/>
      <c r="K385" s="110"/>
      <c r="L385" s="110"/>
    </row>
    <row r="386" spans="1:12" x14ac:dyDescent="0.25">
      <c r="A386" s="14" t="s">
        <v>402</v>
      </c>
      <c r="B386" s="110"/>
      <c r="C386" s="111"/>
      <c r="D386" s="110"/>
      <c r="E386" s="146"/>
      <c r="F386" s="110"/>
      <c r="G386" s="112"/>
      <c r="H386" s="112"/>
      <c r="I386" s="110"/>
      <c r="J386" s="110"/>
      <c r="K386" s="110"/>
      <c r="L386" s="110"/>
    </row>
    <row r="387" spans="1:12" x14ac:dyDescent="0.25">
      <c r="A387" s="14" t="s">
        <v>403</v>
      </c>
      <c r="B387" s="110"/>
      <c r="C387" s="111"/>
      <c r="D387" s="110"/>
      <c r="E387" s="146"/>
      <c r="F387" s="110"/>
      <c r="G387" s="112"/>
      <c r="H387" s="112"/>
      <c r="I387" s="110"/>
      <c r="J387" s="110"/>
      <c r="K387" s="110"/>
      <c r="L387" s="110"/>
    </row>
    <row r="388" spans="1:12" x14ac:dyDescent="0.25">
      <c r="A388" s="14" t="s">
        <v>404</v>
      </c>
      <c r="B388" s="110"/>
      <c r="C388" s="111"/>
      <c r="D388" s="110"/>
      <c r="E388" s="146"/>
      <c r="F388" s="110"/>
      <c r="G388" s="112"/>
      <c r="H388" s="112"/>
      <c r="I388" s="110"/>
      <c r="J388" s="110"/>
      <c r="K388" s="110"/>
      <c r="L388" s="110"/>
    </row>
    <row r="389" spans="1:12" x14ac:dyDescent="0.25">
      <c r="A389" s="14" t="s">
        <v>405</v>
      </c>
      <c r="B389" s="110"/>
      <c r="C389" s="111"/>
      <c r="D389" s="110"/>
      <c r="E389" s="146"/>
      <c r="F389" s="110"/>
      <c r="G389" s="112"/>
      <c r="H389" s="112"/>
      <c r="I389" s="110"/>
      <c r="J389" s="110"/>
      <c r="K389" s="110"/>
      <c r="L389" s="110"/>
    </row>
    <row r="390" spans="1:12" x14ac:dyDescent="0.25">
      <c r="A390" s="14" t="s">
        <v>406</v>
      </c>
      <c r="B390" s="110"/>
      <c r="C390" s="111"/>
      <c r="D390" s="110"/>
      <c r="E390" s="146"/>
      <c r="F390" s="110"/>
      <c r="G390" s="112"/>
      <c r="H390" s="112"/>
      <c r="I390" s="110"/>
      <c r="J390" s="110"/>
      <c r="K390" s="110"/>
      <c r="L390" s="110"/>
    </row>
    <row r="391" spans="1:12" x14ac:dyDescent="0.25">
      <c r="A391" s="14" t="s">
        <v>407</v>
      </c>
      <c r="B391" s="110"/>
      <c r="C391" s="111"/>
      <c r="D391" s="110"/>
      <c r="E391" s="146"/>
      <c r="F391" s="110"/>
      <c r="G391" s="112"/>
      <c r="H391" s="112"/>
      <c r="I391" s="110"/>
      <c r="J391" s="110"/>
      <c r="K391" s="110"/>
      <c r="L391" s="110"/>
    </row>
    <row r="392" spans="1:12" x14ac:dyDescent="0.25">
      <c r="A392" s="14" t="s">
        <v>408</v>
      </c>
      <c r="B392" s="110"/>
      <c r="C392" s="111"/>
      <c r="D392" s="110"/>
      <c r="E392" s="146"/>
      <c r="F392" s="110"/>
      <c r="G392" s="112"/>
      <c r="H392" s="112"/>
      <c r="I392" s="110"/>
      <c r="J392" s="110"/>
      <c r="K392" s="110"/>
      <c r="L392" s="110"/>
    </row>
    <row r="393" spans="1:12" x14ac:dyDescent="0.25">
      <c r="A393" s="14" t="s">
        <v>409</v>
      </c>
      <c r="B393" s="110"/>
      <c r="C393" s="111"/>
      <c r="D393" s="110"/>
      <c r="E393" s="146"/>
      <c r="F393" s="110"/>
      <c r="G393" s="112"/>
      <c r="H393" s="112"/>
      <c r="I393" s="110"/>
      <c r="J393" s="110"/>
      <c r="K393" s="110"/>
      <c r="L393" s="110"/>
    </row>
    <row r="394" spans="1:12" x14ac:dyDescent="0.25">
      <c r="A394" s="14" t="s">
        <v>410</v>
      </c>
      <c r="B394" s="110"/>
      <c r="C394" s="111"/>
      <c r="D394" s="110"/>
      <c r="E394" s="146"/>
      <c r="F394" s="110"/>
      <c r="G394" s="112"/>
      <c r="H394" s="112"/>
      <c r="I394" s="110"/>
      <c r="J394" s="110"/>
      <c r="K394" s="110"/>
      <c r="L394" s="110"/>
    </row>
    <row r="395" spans="1:12" x14ac:dyDescent="0.25">
      <c r="A395" s="14" t="s">
        <v>411</v>
      </c>
      <c r="B395" s="110"/>
      <c r="C395" s="111"/>
      <c r="D395" s="110"/>
      <c r="E395" s="146"/>
      <c r="F395" s="110"/>
      <c r="G395" s="112"/>
      <c r="H395" s="112"/>
      <c r="I395" s="110"/>
      <c r="J395" s="110"/>
      <c r="K395" s="110"/>
      <c r="L395" s="110"/>
    </row>
    <row r="396" spans="1:12" x14ac:dyDescent="0.25">
      <c r="A396" s="14" t="s">
        <v>412</v>
      </c>
      <c r="B396" s="110"/>
      <c r="C396" s="111"/>
      <c r="D396" s="110"/>
      <c r="E396" s="146"/>
      <c r="F396" s="110"/>
      <c r="G396" s="112"/>
      <c r="H396" s="112"/>
      <c r="I396" s="110"/>
      <c r="J396" s="110"/>
      <c r="K396" s="110"/>
      <c r="L396" s="110"/>
    </row>
    <row r="397" spans="1:12" x14ac:dyDescent="0.25">
      <c r="A397" s="14" t="s">
        <v>413</v>
      </c>
      <c r="B397" s="110"/>
      <c r="C397" s="111"/>
      <c r="D397" s="110"/>
      <c r="E397" s="146"/>
      <c r="F397" s="110"/>
      <c r="G397" s="112"/>
      <c r="H397" s="112"/>
      <c r="I397" s="110"/>
      <c r="J397" s="110"/>
      <c r="K397" s="110"/>
      <c r="L397" s="110"/>
    </row>
    <row r="398" spans="1:12" x14ac:dyDescent="0.25">
      <c r="A398" s="14" t="s">
        <v>414</v>
      </c>
      <c r="B398" s="110"/>
      <c r="C398" s="111"/>
      <c r="D398" s="110"/>
      <c r="E398" s="146"/>
      <c r="F398" s="110"/>
      <c r="G398" s="112"/>
      <c r="H398" s="112"/>
      <c r="I398" s="110"/>
      <c r="J398" s="110"/>
      <c r="K398" s="110"/>
      <c r="L398" s="110"/>
    </row>
    <row r="399" spans="1:12" x14ac:dyDescent="0.25">
      <c r="A399" s="14" t="s">
        <v>415</v>
      </c>
      <c r="B399" s="110"/>
      <c r="C399" s="111"/>
      <c r="D399" s="110"/>
      <c r="E399" s="146"/>
      <c r="F399" s="110"/>
      <c r="G399" s="112"/>
      <c r="H399" s="112"/>
      <c r="I399" s="110"/>
      <c r="J399" s="110"/>
      <c r="K399" s="110"/>
      <c r="L399" s="110"/>
    </row>
    <row r="400" spans="1:12" x14ac:dyDescent="0.25">
      <c r="A400" s="14" t="s">
        <v>416</v>
      </c>
      <c r="B400" s="110"/>
      <c r="C400" s="111"/>
      <c r="D400" s="110"/>
      <c r="E400" s="146"/>
      <c r="F400" s="110"/>
      <c r="G400" s="112"/>
      <c r="H400" s="112"/>
      <c r="I400" s="110"/>
      <c r="J400" s="110"/>
      <c r="K400" s="110"/>
      <c r="L400" s="110"/>
    </row>
    <row r="401" spans="1:12" x14ac:dyDescent="0.25">
      <c r="A401" s="14" t="s">
        <v>417</v>
      </c>
      <c r="B401" s="110"/>
      <c r="C401" s="111"/>
      <c r="D401" s="110"/>
      <c r="E401" s="146"/>
      <c r="F401" s="110"/>
      <c r="G401" s="112"/>
      <c r="H401" s="112"/>
      <c r="I401" s="110"/>
      <c r="J401" s="110"/>
      <c r="K401" s="110"/>
      <c r="L401" s="110"/>
    </row>
    <row r="402" spans="1:12" x14ac:dyDescent="0.25">
      <c r="A402" s="14" t="s">
        <v>418</v>
      </c>
      <c r="B402" s="110"/>
      <c r="C402" s="111"/>
      <c r="D402" s="110"/>
      <c r="E402" s="146"/>
      <c r="F402" s="110"/>
      <c r="G402" s="112"/>
      <c r="H402" s="112"/>
      <c r="I402" s="110"/>
      <c r="J402" s="110"/>
      <c r="K402" s="110"/>
      <c r="L402" s="110"/>
    </row>
    <row r="403" spans="1:12" x14ac:dyDescent="0.25">
      <c r="A403" s="14" t="s">
        <v>419</v>
      </c>
      <c r="B403" s="110"/>
      <c r="C403" s="111"/>
      <c r="D403" s="110"/>
      <c r="E403" s="146"/>
      <c r="F403" s="110"/>
      <c r="G403" s="112"/>
      <c r="H403" s="112"/>
      <c r="I403" s="110"/>
      <c r="J403" s="110"/>
      <c r="K403" s="110"/>
      <c r="L403" s="110"/>
    </row>
    <row r="404" spans="1:12" x14ac:dyDescent="0.25">
      <c r="A404" s="14" t="s">
        <v>420</v>
      </c>
      <c r="B404" s="110"/>
      <c r="C404" s="111"/>
      <c r="D404" s="110"/>
      <c r="E404" s="146"/>
      <c r="F404" s="110"/>
      <c r="G404" s="112"/>
      <c r="H404" s="112"/>
      <c r="I404" s="110"/>
      <c r="J404" s="110"/>
      <c r="K404" s="110"/>
      <c r="L404" s="110"/>
    </row>
    <row r="405" spans="1:12" x14ac:dyDescent="0.25">
      <c r="A405" s="14" t="s">
        <v>421</v>
      </c>
      <c r="B405" s="110"/>
      <c r="C405" s="111"/>
      <c r="D405" s="110"/>
      <c r="E405" s="146"/>
      <c r="F405" s="110"/>
      <c r="G405" s="112"/>
      <c r="H405" s="112"/>
      <c r="I405" s="110"/>
      <c r="J405" s="110"/>
      <c r="K405" s="110"/>
      <c r="L405" s="110"/>
    </row>
    <row r="406" spans="1:12" x14ac:dyDescent="0.25">
      <c r="A406" s="14" t="s">
        <v>422</v>
      </c>
      <c r="B406" s="110"/>
      <c r="C406" s="111"/>
      <c r="D406" s="110"/>
      <c r="E406" s="146"/>
      <c r="F406" s="110"/>
      <c r="G406" s="112"/>
      <c r="H406" s="112"/>
      <c r="I406" s="110"/>
      <c r="J406" s="110"/>
      <c r="K406" s="110"/>
      <c r="L406" s="110"/>
    </row>
    <row r="407" spans="1:12" x14ac:dyDescent="0.25">
      <c r="A407" s="14" t="s">
        <v>423</v>
      </c>
      <c r="B407" s="110"/>
      <c r="C407" s="111"/>
      <c r="D407" s="110"/>
      <c r="E407" s="146"/>
      <c r="F407" s="110"/>
      <c r="G407" s="112"/>
      <c r="H407" s="112"/>
      <c r="I407" s="110"/>
      <c r="J407" s="110"/>
      <c r="K407" s="110"/>
      <c r="L407" s="110"/>
    </row>
    <row r="408" spans="1:12" x14ac:dyDescent="0.25">
      <c r="A408" s="14" t="s">
        <v>424</v>
      </c>
      <c r="B408" s="110"/>
      <c r="C408" s="111"/>
      <c r="D408" s="110"/>
      <c r="E408" s="146"/>
      <c r="F408" s="110"/>
      <c r="G408" s="112"/>
      <c r="H408" s="112"/>
      <c r="I408" s="110"/>
      <c r="J408" s="110"/>
      <c r="K408" s="110"/>
      <c r="L408" s="110"/>
    </row>
    <row r="409" spans="1:12" x14ac:dyDescent="0.25">
      <c r="A409" s="14" t="s">
        <v>425</v>
      </c>
      <c r="B409" s="110"/>
      <c r="C409" s="111"/>
      <c r="D409" s="110"/>
      <c r="E409" s="146"/>
      <c r="F409" s="110"/>
      <c r="G409" s="112"/>
      <c r="H409" s="112"/>
      <c r="I409" s="110"/>
      <c r="J409" s="110"/>
      <c r="K409" s="110"/>
      <c r="L409" s="110"/>
    </row>
    <row r="410" spans="1:12" x14ac:dyDescent="0.25">
      <c r="A410" s="14" t="s">
        <v>426</v>
      </c>
      <c r="B410" s="110"/>
      <c r="C410" s="111"/>
      <c r="D410" s="110"/>
      <c r="E410" s="146"/>
      <c r="F410" s="110"/>
      <c r="G410" s="112"/>
      <c r="H410" s="112"/>
      <c r="I410" s="110"/>
      <c r="J410" s="110"/>
      <c r="K410" s="110"/>
      <c r="L410" s="110"/>
    </row>
    <row r="411" spans="1:12" x14ac:dyDescent="0.25">
      <c r="A411" s="14" t="s">
        <v>427</v>
      </c>
      <c r="B411" s="110"/>
      <c r="C411" s="111"/>
      <c r="D411" s="110"/>
      <c r="E411" s="146"/>
      <c r="F411" s="110"/>
      <c r="G411" s="112"/>
      <c r="H411" s="112"/>
      <c r="I411" s="110"/>
      <c r="J411" s="110"/>
      <c r="K411" s="110"/>
      <c r="L411" s="110"/>
    </row>
    <row r="412" spans="1:12" x14ac:dyDescent="0.25">
      <c r="A412" s="14" t="s">
        <v>428</v>
      </c>
      <c r="B412" s="110"/>
      <c r="C412" s="111"/>
      <c r="D412" s="110"/>
      <c r="E412" s="146"/>
      <c r="F412" s="110"/>
      <c r="G412" s="112"/>
      <c r="H412" s="112"/>
      <c r="I412" s="110"/>
      <c r="J412" s="110"/>
      <c r="K412" s="110"/>
      <c r="L412" s="110"/>
    </row>
    <row r="413" spans="1:12" x14ac:dyDescent="0.25">
      <c r="A413" s="14" t="s">
        <v>429</v>
      </c>
      <c r="B413" s="110"/>
      <c r="C413" s="111"/>
      <c r="D413" s="110"/>
      <c r="E413" s="146"/>
      <c r="F413" s="110"/>
      <c r="G413" s="112"/>
      <c r="H413" s="112"/>
      <c r="I413" s="110"/>
      <c r="J413" s="110"/>
      <c r="K413" s="110"/>
      <c r="L413" s="110"/>
    </row>
    <row r="414" spans="1:12" x14ac:dyDescent="0.25">
      <c r="A414" s="14" t="s">
        <v>430</v>
      </c>
      <c r="B414" s="110"/>
      <c r="C414" s="111"/>
      <c r="D414" s="110"/>
      <c r="E414" s="146"/>
      <c r="F414" s="110"/>
      <c r="G414" s="112"/>
      <c r="H414" s="112"/>
      <c r="I414" s="110"/>
      <c r="J414" s="110"/>
      <c r="K414" s="110"/>
      <c r="L414" s="110"/>
    </row>
    <row r="415" spans="1:12" x14ac:dyDescent="0.25">
      <c r="A415" s="14" t="s">
        <v>431</v>
      </c>
      <c r="B415" s="110"/>
      <c r="C415" s="111"/>
      <c r="D415" s="110"/>
      <c r="E415" s="146"/>
      <c r="F415" s="110"/>
      <c r="G415" s="112"/>
      <c r="H415" s="112"/>
      <c r="I415" s="110"/>
      <c r="J415" s="110"/>
      <c r="K415" s="110"/>
      <c r="L415" s="110"/>
    </row>
    <row r="416" spans="1:12" x14ac:dyDescent="0.25">
      <c r="A416" s="14" t="s">
        <v>432</v>
      </c>
      <c r="B416" s="110"/>
      <c r="C416" s="111"/>
      <c r="D416" s="110"/>
      <c r="E416" s="146"/>
      <c r="F416" s="110"/>
      <c r="G416" s="112"/>
      <c r="H416" s="112"/>
      <c r="I416" s="110"/>
      <c r="J416" s="110"/>
      <c r="K416" s="110"/>
      <c r="L416" s="110"/>
    </row>
    <row r="417" spans="1:12" x14ac:dyDescent="0.25">
      <c r="A417" s="14" t="s">
        <v>433</v>
      </c>
      <c r="B417" s="110"/>
      <c r="C417" s="111"/>
      <c r="D417" s="110"/>
      <c r="E417" s="146"/>
      <c r="F417" s="110"/>
      <c r="G417" s="112"/>
      <c r="H417" s="112"/>
      <c r="I417" s="110"/>
      <c r="J417" s="110"/>
      <c r="K417" s="110"/>
      <c r="L417" s="110"/>
    </row>
    <row r="418" spans="1:12" x14ac:dyDescent="0.25">
      <c r="A418" s="14" t="s">
        <v>434</v>
      </c>
      <c r="B418" s="110"/>
      <c r="C418" s="111"/>
      <c r="D418" s="110"/>
      <c r="E418" s="146"/>
      <c r="F418" s="110"/>
      <c r="G418" s="112"/>
      <c r="H418" s="112"/>
      <c r="I418" s="110"/>
      <c r="J418" s="110"/>
      <c r="K418" s="110"/>
      <c r="L418" s="110"/>
    </row>
    <row r="419" spans="1:12" x14ac:dyDescent="0.25">
      <c r="A419" s="14" t="s">
        <v>435</v>
      </c>
      <c r="B419" s="110"/>
      <c r="C419" s="111"/>
      <c r="D419" s="110"/>
      <c r="E419" s="146"/>
      <c r="F419" s="110"/>
      <c r="G419" s="112"/>
      <c r="H419" s="112"/>
      <c r="I419" s="110"/>
      <c r="J419" s="110"/>
      <c r="K419" s="110"/>
      <c r="L419" s="110"/>
    </row>
    <row r="420" spans="1:12" x14ac:dyDescent="0.25">
      <c r="A420" s="14" t="s">
        <v>436</v>
      </c>
      <c r="B420" s="110"/>
      <c r="C420" s="111"/>
      <c r="D420" s="110"/>
      <c r="E420" s="146"/>
      <c r="F420" s="110"/>
      <c r="G420" s="112"/>
      <c r="H420" s="112"/>
      <c r="I420" s="110"/>
      <c r="J420" s="110"/>
      <c r="K420" s="110"/>
      <c r="L420" s="110"/>
    </row>
    <row r="421" spans="1:12" x14ac:dyDescent="0.25">
      <c r="A421" s="14" t="s">
        <v>437</v>
      </c>
      <c r="B421" s="110"/>
      <c r="C421" s="111"/>
      <c r="D421" s="110"/>
      <c r="E421" s="146"/>
      <c r="F421" s="110"/>
      <c r="G421" s="112"/>
      <c r="H421" s="112"/>
      <c r="I421" s="110"/>
      <c r="J421" s="110"/>
      <c r="K421" s="110"/>
      <c r="L421" s="110"/>
    </row>
    <row r="422" spans="1:12" x14ac:dyDescent="0.25">
      <c r="A422" s="14" t="s">
        <v>438</v>
      </c>
      <c r="B422" s="110"/>
      <c r="C422" s="111"/>
      <c r="D422" s="110"/>
      <c r="E422" s="146"/>
      <c r="F422" s="110"/>
      <c r="G422" s="112"/>
      <c r="H422" s="112"/>
      <c r="I422" s="110"/>
      <c r="J422" s="110"/>
      <c r="K422" s="110"/>
      <c r="L422" s="110"/>
    </row>
    <row r="423" spans="1:12" x14ac:dyDescent="0.25">
      <c r="A423" s="14" t="s">
        <v>439</v>
      </c>
      <c r="B423" s="110"/>
      <c r="C423" s="111"/>
      <c r="D423" s="110"/>
      <c r="E423" s="146"/>
      <c r="F423" s="110"/>
      <c r="G423" s="112"/>
      <c r="H423" s="112"/>
      <c r="I423" s="110"/>
      <c r="J423" s="110"/>
      <c r="K423" s="110"/>
      <c r="L423" s="110"/>
    </row>
    <row r="424" spans="1:12" x14ac:dyDescent="0.25">
      <c r="A424" s="14" t="s">
        <v>440</v>
      </c>
      <c r="B424" s="110"/>
      <c r="C424" s="111"/>
      <c r="D424" s="110"/>
      <c r="E424" s="146"/>
      <c r="F424" s="110"/>
      <c r="G424" s="112"/>
      <c r="H424" s="112"/>
      <c r="I424" s="110"/>
      <c r="J424" s="110"/>
      <c r="K424" s="110"/>
      <c r="L424" s="110"/>
    </row>
    <row r="425" spans="1:12" x14ac:dyDescent="0.25">
      <c r="A425" s="14" t="s">
        <v>441</v>
      </c>
      <c r="B425" s="110"/>
      <c r="C425" s="111"/>
      <c r="D425" s="110"/>
      <c r="E425" s="146"/>
      <c r="F425" s="110"/>
      <c r="G425" s="112"/>
      <c r="H425" s="112"/>
      <c r="I425" s="110"/>
      <c r="J425" s="110"/>
      <c r="K425" s="110"/>
      <c r="L425" s="110"/>
    </row>
    <row r="426" spans="1:12" x14ac:dyDescent="0.25">
      <c r="A426" s="14" t="s">
        <v>442</v>
      </c>
      <c r="B426" s="110"/>
      <c r="C426" s="111"/>
      <c r="D426" s="110"/>
      <c r="E426" s="146"/>
      <c r="F426" s="110"/>
      <c r="G426" s="112"/>
      <c r="H426" s="112"/>
      <c r="I426" s="110"/>
      <c r="J426" s="110"/>
      <c r="K426" s="110"/>
      <c r="L426" s="110"/>
    </row>
    <row r="427" spans="1:12" x14ac:dyDescent="0.25">
      <c r="A427" s="14" t="s">
        <v>443</v>
      </c>
      <c r="B427" s="110"/>
      <c r="C427" s="111"/>
      <c r="D427" s="110"/>
      <c r="E427" s="146"/>
      <c r="F427" s="110"/>
      <c r="G427" s="112"/>
      <c r="H427" s="112"/>
      <c r="I427" s="110"/>
      <c r="J427" s="110"/>
      <c r="K427" s="110"/>
      <c r="L427" s="110"/>
    </row>
    <row r="428" spans="1:12" x14ac:dyDescent="0.25">
      <c r="A428" s="14" t="s">
        <v>444</v>
      </c>
      <c r="B428" s="110"/>
      <c r="C428" s="111"/>
      <c r="D428" s="110"/>
      <c r="E428" s="146"/>
      <c r="F428" s="110"/>
      <c r="G428" s="112"/>
      <c r="H428" s="112"/>
      <c r="I428" s="110"/>
      <c r="J428" s="110"/>
      <c r="K428" s="110"/>
      <c r="L428" s="110"/>
    </row>
    <row r="429" spans="1:12" x14ac:dyDescent="0.25">
      <c r="A429" s="14" t="s">
        <v>445</v>
      </c>
      <c r="B429" s="110"/>
      <c r="C429" s="111"/>
      <c r="D429" s="110"/>
      <c r="E429" s="146"/>
      <c r="F429" s="110"/>
      <c r="G429" s="112"/>
      <c r="H429" s="112"/>
      <c r="I429" s="110"/>
      <c r="J429" s="110"/>
      <c r="K429" s="110"/>
      <c r="L429" s="110"/>
    </row>
    <row r="430" spans="1:12" x14ac:dyDescent="0.25">
      <c r="A430" s="14" t="s">
        <v>446</v>
      </c>
      <c r="B430" s="110"/>
      <c r="C430" s="111"/>
      <c r="D430" s="110"/>
      <c r="E430" s="146"/>
      <c r="F430" s="110"/>
      <c r="G430" s="112"/>
      <c r="H430" s="112"/>
      <c r="I430" s="110"/>
      <c r="J430" s="110"/>
      <c r="K430" s="110"/>
      <c r="L430" s="110"/>
    </row>
    <row r="431" spans="1:12" x14ac:dyDescent="0.25">
      <c r="A431" s="14" t="s">
        <v>447</v>
      </c>
      <c r="B431" s="110"/>
      <c r="C431" s="111"/>
      <c r="D431" s="110"/>
      <c r="E431" s="146"/>
      <c r="F431" s="110"/>
      <c r="G431" s="112"/>
      <c r="H431" s="112"/>
      <c r="I431" s="110"/>
      <c r="J431" s="110"/>
      <c r="K431" s="110"/>
      <c r="L431" s="110"/>
    </row>
    <row r="432" spans="1:12" x14ac:dyDescent="0.25">
      <c r="A432" s="14" t="s">
        <v>448</v>
      </c>
      <c r="B432" s="110"/>
      <c r="C432" s="111"/>
      <c r="D432" s="110"/>
      <c r="E432" s="146"/>
      <c r="F432" s="110"/>
      <c r="G432" s="112"/>
      <c r="H432" s="112"/>
      <c r="I432" s="110"/>
      <c r="J432" s="110"/>
      <c r="K432" s="110"/>
      <c r="L432" s="110"/>
    </row>
    <row r="433" spans="1:12" x14ac:dyDescent="0.25">
      <c r="A433" s="14" t="s">
        <v>449</v>
      </c>
      <c r="B433" s="110"/>
      <c r="C433" s="111"/>
      <c r="D433" s="110"/>
      <c r="E433" s="146"/>
      <c r="F433" s="110"/>
      <c r="G433" s="112"/>
      <c r="H433" s="112"/>
      <c r="I433" s="110"/>
      <c r="J433" s="110"/>
      <c r="K433" s="110"/>
      <c r="L433" s="110"/>
    </row>
    <row r="434" spans="1:12" x14ac:dyDescent="0.25">
      <c r="A434" s="14" t="s">
        <v>450</v>
      </c>
      <c r="B434" s="110"/>
      <c r="C434" s="111"/>
      <c r="D434" s="110"/>
      <c r="E434" s="146"/>
      <c r="F434" s="110"/>
      <c r="G434" s="112"/>
      <c r="H434" s="112"/>
      <c r="I434" s="110"/>
      <c r="J434" s="110"/>
      <c r="K434" s="110"/>
      <c r="L434" s="110"/>
    </row>
    <row r="435" spans="1:12" x14ac:dyDescent="0.25">
      <c r="A435" s="14" t="s">
        <v>451</v>
      </c>
      <c r="B435" s="110"/>
      <c r="C435" s="111"/>
      <c r="D435" s="110"/>
      <c r="E435" s="146"/>
      <c r="F435" s="110"/>
      <c r="G435" s="112"/>
      <c r="H435" s="112"/>
      <c r="I435" s="110"/>
      <c r="J435" s="110"/>
      <c r="K435" s="110"/>
      <c r="L435" s="110"/>
    </row>
    <row r="436" spans="1:12" x14ac:dyDescent="0.25">
      <c r="A436" s="14" t="s">
        <v>452</v>
      </c>
      <c r="B436" s="110"/>
      <c r="C436" s="111"/>
      <c r="D436" s="110"/>
      <c r="E436" s="146"/>
      <c r="F436" s="110"/>
      <c r="G436" s="112"/>
      <c r="H436" s="112"/>
      <c r="I436" s="110"/>
      <c r="J436" s="110"/>
      <c r="K436" s="110"/>
      <c r="L436" s="110"/>
    </row>
    <row r="437" spans="1:12" x14ac:dyDescent="0.25">
      <c r="A437" s="14" t="s">
        <v>453</v>
      </c>
      <c r="B437" s="110"/>
      <c r="C437" s="111"/>
      <c r="D437" s="110"/>
      <c r="E437" s="146"/>
      <c r="F437" s="110"/>
      <c r="G437" s="112"/>
      <c r="H437" s="112"/>
      <c r="I437" s="110"/>
      <c r="J437" s="110"/>
      <c r="K437" s="110"/>
      <c r="L437" s="110"/>
    </row>
    <row r="438" spans="1:12" x14ac:dyDescent="0.25">
      <c r="A438" s="14" t="s">
        <v>454</v>
      </c>
      <c r="B438" s="110"/>
      <c r="C438" s="111"/>
      <c r="D438" s="110"/>
      <c r="E438" s="146"/>
      <c r="F438" s="110"/>
      <c r="G438" s="112"/>
      <c r="H438" s="112"/>
      <c r="I438" s="110"/>
      <c r="J438" s="110"/>
      <c r="K438" s="110"/>
      <c r="L438" s="110"/>
    </row>
    <row r="439" spans="1:12" x14ac:dyDescent="0.25">
      <c r="A439" s="14" t="s">
        <v>455</v>
      </c>
      <c r="B439" s="110"/>
      <c r="C439" s="111"/>
      <c r="D439" s="110"/>
      <c r="E439" s="146"/>
      <c r="F439" s="110"/>
      <c r="G439" s="112"/>
      <c r="H439" s="112"/>
      <c r="I439" s="110"/>
      <c r="J439" s="110"/>
      <c r="K439" s="110"/>
      <c r="L439" s="110"/>
    </row>
    <row r="440" spans="1:12" x14ac:dyDescent="0.25">
      <c r="A440" s="14" t="s">
        <v>456</v>
      </c>
      <c r="B440" s="110"/>
      <c r="C440" s="111"/>
      <c r="D440" s="110"/>
      <c r="E440" s="146"/>
      <c r="F440" s="110"/>
      <c r="G440" s="112"/>
      <c r="H440" s="112"/>
      <c r="I440" s="110"/>
      <c r="J440" s="110"/>
      <c r="K440" s="110"/>
      <c r="L440" s="110"/>
    </row>
    <row r="441" spans="1:12" x14ac:dyDescent="0.25">
      <c r="A441" s="14" t="s">
        <v>457</v>
      </c>
      <c r="B441" s="110"/>
      <c r="C441" s="111"/>
      <c r="D441" s="110"/>
      <c r="E441" s="146"/>
      <c r="F441" s="110"/>
      <c r="G441" s="112"/>
      <c r="H441" s="112"/>
      <c r="I441" s="110"/>
      <c r="J441" s="110"/>
      <c r="K441" s="110"/>
      <c r="L441" s="110"/>
    </row>
    <row r="442" spans="1:12" x14ac:dyDescent="0.25">
      <c r="A442" s="14" t="s">
        <v>458</v>
      </c>
      <c r="B442" s="110"/>
      <c r="C442" s="111"/>
      <c r="D442" s="110"/>
      <c r="E442" s="146"/>
      <c r="F442" s="110"/>
      <c r="G442" s="112"/>
      <c r="H442" s="112"/>
      <c r="I442" s="110"/>
      <c r="J442" s="110"/>
      <c r="K442" s="110"/>
      <c r="L442" s="110"/>
    </row>
    <row r="443" spans="1:12" x14ac:dyDescent="0.25">
      <c r="A443" s="14" t="s">
        <v>459</v>
      </c>
      <c r="B443" s="110"/>
      <c r="C443" s="111"/>
      <c r="D443" s="110"/>
      <c r="E443" s="146"/>
      <c r="F443" s="110"/>
      <c r="G443" s="112"/>
      <c r="H443" s="112"/>
      <c r="I443" s="110"/>
      <c r="J443" s="110"/>
      <c r="K443" s="110"/>
      <c r="L443" s="110"/>
    </row>
    <row r="444" spans="1:12" x14ac:dyDescent="0.25">
      <c r="A444" s="14" t="s">
        <v>460</v>
      </c>
      <c r="B444" s="110"/>
      <c r="C444" s="111"/>
      <c r="D444" s="110"/>
      <c r="E444" s="146"/>
      <c r="F444" s="110"/>
      <c r="G444" s="112"/>
      <c r="H444" s="112"/>
      <c r="I444" s="110"/>
      <c r="J444" s="110"/>
      <c r="K444" s="110"/>
      <c r="L444" s="110"/>
    </row>
    <row r="445" spans="1:12" x14ac:dyDescent="0.25">
      <c r="A445" s="14" t="s">
        <v>461</v>
      </c>
      <c r="B445" s="110"/>
      <c r="C445" s="111"/>
      <c r="D445" s="110"/>
      <c r="E445" s="146"/>
      <c r="F445" s="110"/>
      <c r="G445" s="112"/>
      <c r="H445" s="112"/>
      <c r="I445" s="110"/>
      <c r="J445" s="110"/>
      <c r="K445" s="110"/>
      <c r="L445" s="110"/>
    </row>
    <row r="446" spans="1:12" x14ac:dyDescent="0.25">
      <c r="A446" s="14" t="s">
        <v>462</v>
      </c>
      <c r="B446" s="110"/>
      <c r="C446" s="111"/>
      <c r="D446" s="110"/>
      <c r="E446" s="146"/>
      <c r="F446" s="110"/>
      <c r="G446" s="112"/>
      <c r="H446" s="112"/>
      <c r="I446" s="110"/>
      <c r="J446" s="110"/>
      <c r="K446" s="110"/>
      <c r="L446" s="110"/>
    </row>
    <row r="447" spans="1:12" x14ac:dyDescent="0.25">
      <c r="A447" s="14" t="s">
        <v>463</v>
      </c>
      <c r="B447" s="110"/>
      <c r="C447" s="111"/>
      <c r="D447" s="110"/>
      <c r="E447" s="146"/>
      <c r="F447" s="110"/>
      <c r="G447" s="112"/>
      <c r="H447" s="112"/>
      <c r="I447" s="110"/>
      <c r="J447" s="110"/>
      <c r="K447" s="110"/>
      <c r="L447" s="110"/>
    </row>
    <row r="448" spans="1:12" x14ac:dyDescent="0.25">
      <c r="A448" s="14" t="s">
        <v>464</v>
      </c>
      <c r="B448" s="110"/>
      <c r="C448" s="111"/>
      <c r="D448" s="110"/>
      <c r="E448" s="146"/>
      <c r="F448" s="110"/>
      <c r="G448" s="112"/>
      <c r="H448" s="112"/>
      <c r="I448" s="110"/>
      <c r="J448" s="110"/>
      <c r="K448" s="110"/>
      <c r="L448" s="110"/>
    </row>
    <row r="449" spans="1:12" x14ac:dyDescent="0.25">
      <c r="A449" s="14" t="s">
        <v>465</v>
      </c>
      <c r="B449" s="110"/>
      <c r="C449" s="111"/>
      <c r="D449" s="110"/>
      <c r="E449" s="146"/>
      <c r="F449" s="110"/>
      <c r="G449" s="112"/>
      <c r="H449" s="112"/>
      <c r="I449" s="110"/>
      <c r="J449" s="110"/>
      <c r="K449" s="110"/>
      <c r="L449" s="110"/>
    </row>
    <row r="450" spans="1:12" x14ac:dyDescent="0.25">
      <c r="A450" s="14" t="s">
        <v>466</v>
      </c>
      <c r="B450" s="110"/>
      <c r="C450" s="111"/>
      <c r="D450" s="110"/>
      <c r="E450" s="146"/>
      <c r="F450" s="110"/>
      <c r="G450" s="112"/>
      <c r="H450" s="112"/>
      <c r="I450" s="110"/>
      <c r="J450" s="110"/>
      <c r="K450" s="110"/>
      <c r="L450" s="110"/>
    </row>
    <row r="451" spans="1:12" x14ac:dyDescent="0.25">
      <c r="A451" s="14" t="s">
        <v>467</v>
      </c>
      <c r="B451" s="110"/>
      <c r="C451" s="111"/>
      <c r="D451" s="110"/>
      <c r="E451" s="146"/>
      <c r="F451" s="110"/>
      <c r="G451" s="112"/>
      <c r="H451" s="112"/>
      <c r="I451" s="110"/>
      <c r="J451" s="110"/>
      <c r="K451" s="110"/>
      <c r="L451" s="110"/>
    </row>
    <row r="452" spans="1:12" x14ac:dyDescent="0.25">
      <c r="A452" s="14" t="s">
        <v>468</v>
      </c>
      <c r="B452" s="110"/>
      <c r="C452" s="111"/>
      <c r="D452" s="110"/>
      <c r="E452" s="146"/>
      <c r="F452" s="110"/>
      <c r="G452" s="112"/>
      <c r="H452" s="112"/>
      <c r="I452" s="110"/>
      <c r="J452" s="110"/>
      <c r="K452" s="110"/>
      <c r="L452" s="110"/>
    </row>
    <row r="453" spans="1:12" x14ac:dyDescent="0.25">
      <c r="A453" s="14" t="s">
        <v>469</v>
      </c>
      <c r="B453" s="110"/>
      <c r="C453" s="111"/>
      <c r="D453" s="110"/>
      <c r="E453" s="146"/>
      <c r="F453" s="110"/>
      <c r="G453" s="112"/>
      <c r="H453" s="112"/>
      <c r="I453" s="110"/>
      <c r="J453" s="110"/>
      <c r="K453" s="110"/>
      <c r="L453" s="110"/>
    </row>
    <row r="454" spans="1:12" x14ac:dyDescent="0.25">
      <c r="A454" s="14" t="s">
        <v>470</v>
      </c>
      <c r="B454" s="110"/>
      <c r="C454" s="111"/>
      <c r="D454" s="110"/>
      <c r="E454" s="146"/>
      <c r="F454" s="110"/>
      <c r="G454" s="112"/>
      <c r="H454" s="112"/>
      <c r="I454" s="110"/>
      <c r="J454" s="110"/>
      <c r="K454" s="110"/>
      <c r="L454" s="110"/>
    </row>
    <row r="455" spans="1:12" x14ac:dyDescent="0.25">
      <c r="A455" s="14" t="s">
        <v>471</v>
      </c>
      <c r="B455" s="110"/>
      <c r="C455" s="111"/>
      <c r="D455" s="110"/>
      <c r="E455" s="146"/>
      <c r="F455" s="110"/>
      <c r="G455" s="112"/>
      <c r="H455" s="112"/>
      <c r="I455" s="110"/>
      <c r="J455" s="110"/>
      <c r="K455" s="110"/>
      <c r="L455" s="110"/>
    </row>
    <row r="456" spans="1:12" x14ac:dyDescent="0.25">
      <c r="A456" s="14" t="s">
        <v>472</v>
      </c>
      <c r="B456" s="110"/>
      <c r="C456" s="111"/>
      <c r="D456" s="110"/>
      <c r="E456" s="146"/>
      <c r="F456" s="110"/>
      <c r="G456" s="112"/>
      <c r="H456" s="112"/>
      <c r="I456" s="110"/>
      <c r="J456" s="110"/>
      <c r="K456" s="110"/>
      <c r="L456" s="110"/>
    </row>
    <row r="457" spans="1:12" x14ac:dyDescent="0.25">
      <c r="A457" s="14" t="s">
        <v>473</v>
      </c>
      <c r="B457" s="110"/>
      <c r="C457" s="111"/>
      <c r="D457" s="110"/>
      <c r="E457" s="146"/>
      <c r="F457" s="110"/>
      <c r="G457" s="112"/>
      <c r="H457" s="112"/>
      <c r="I457" s="110"/>
      <c r="J457" s="110"/>
      <c r="K457" s="110"/>
      <c r="L457" s="110"/>
    </row>
    <row r="458" spans="1:12" x14ac:dyDescent="0.25">
      <c r="A458" s="14" t="s">
        <v>474</v>
      </c>
      <c r="B458" s="110"/>
      <c r="C458" s="111"/>
      <c r="D458" s="110"/>
      <c r="E458" s="146"/>
      <c r="F458" s="110"/>
      <c r="G458" s="112"/>
      <c r="H458" s="112"/>
      <c r="I458" s="110"/>
      <c r="J458" s="110"/>
      <c r="K458" s="110"/>
      <c r="L458" s="110"/>
    </row>
    <row r="459" spans="1:12" x14ac:dyDescent="0.25">
      <c r="A459" s="14" t="s">
        <v>475</v>
      </c>
      <c r="B459" s="110"/>
      <c r="C459" s="111"/>
      <c r="D459" s="110"/>
      <c r="E459" s="146"/>
      <c r="F459" s="110"/>
      <c r="G459" s="112"/>
      <c r="H459" s="112"/>
      <c r="I459" s="110"/>
      <c r="J459" s="110"/>
      <c r="K459" s="110"/>
      <c r="L459" s="110"/>
    </row>
    <row r="460" spans="1:12" x14ac:dyDescent="0.25">
      <c r="A460" s="14" t="s">
        <v>476</v>
      </c>
      <c r="B460" s="110"/>
      <c r="C460" s="111"/>
      <c r="D460" s="110"/>
      <c r="E460" s="146"/>
      <c r="F460" s="110"/>
      <c r="G460" s="112"/>
      <c r="H460" s="112"/>
      <c r="I460" s="110"/>
      <c r="J460" s="110"/>
      <c r="K460" s="110"/>
      <c r="L460" s="110"/>
    </row>
    <row r="461" spans="1:12" x14ac:dyDescent="0.25">
      <c r="A461" s="14" t="s">
        <v>477</v>
      </c>
      <c r="B461" s="110"/>
      <c r="C461" s="111"/>
      <c r="D461" s="110"/>
      <c r="E461" s="146"/>
      <c r="F461" s="110"/>
      <c r="G461" s="112"/>
      <c r="H461" s="112"/>
      <c r="I461" s="110"/>
      <c r="J461" s="110"/>
      <c r="K461" s="110"/>
      <c r="L461" s="110"/>
    </row>
    <row r="462" spans="1:12" x14ac:dyDescent="0.25">
      <c r="A462" s="14" t="s">
        <v>478</v>
      </c>
      <c r="B462" s="110"/>
      <c r="C462" s="111"/>
      <c r="D462" s="110"/>
      <c r="E462" s="146"/>
      <c r="F462" s="110"/>
      <c r="G462" s="112"/>
      <c r="H462" s="112"/>
      <c r="I462" s="110"/>
      <c r="J462" s="110"/>
      <c r="K462" s="110"/>
      <c r="L462" s="110"/>
    </row>
    <row r="463" spans="1:12" x14ac:dyDescent="0.25">
      <c r="A463" s="14" t="s">
        <v>479</v>
      </c>
      <c r="B463" s="110"/>
      <c r="C463" s="111"/>
      <c r="D463" s="110"/>
      <c r="E463" s="146"/>
      <c r="F463" s="110"/>
      <c r="G463" s="112"/>
      <c r="H463" s="112"/>
      <c r="I463" s="110"/>
      <c r="J463" s="110"/>
      <c r="K463" s="110"/>
      <c r="L463" s="110"/>
    </row>
    <row r="464" spans="1:12" x14ac:dyDescent="0.25">
      <c r="A464" s="14" t="s">
        <v>480</v>
      </c>
      <c r="B464" s="110"/>
      <c r="C464" s="111"/>
      <c r="D464" s="110"/>
      <c r="E464" s="146"/>
      <c r="F464" s="110"/>
      <c r="G464" s="112"/>
      <c r="H464" s="112"/>
      <c r="I464" s="110"/>
      <c r="J464" s="110"/>
      <c r="K464" s="110"/>
      <c r="L464" s="110"/>
    </row>
    <row r="465" spans="1:12" x14ac:dyDescent="0.25">
      <c r="A465" s="14" t="s">
        <v>481</v>
      </c>
      <c r="B465" s="110"/>
      <c r="C465" s="111"/>
      <c r="D465" s="110"/>
      <c r="E465" s="146"/>
      <c r="F465" s="110"/>
      <c r="G465" s="112"/>
      <c r="H465" s="112"/>
      <c r="I465" s="110"/>
      <c r="J465" s="110"/>
      <c r="K465" s="110"/>
      <c r="L465" s="110"/>
    </row>
    <row r="466" spans="1:12" x14ac:dyDescent="0.25">
      <c r="A466" s="14" t="s">
        <v>482</v>
      </c>
      <c r="B466" s="110"/>
      <c r="C466" s="111"/>
      <c r="D466" s="110"/>
      <c r="E466" s="146"/>
      <c r="F466" s="110"/>
      <c r="G466" s="112"/>
      <c r="H466" s="112"/>
      <c r="I466" s="110"/>
      <c r="J466" s="110"/>
      <c r="K466" s="110"/>
      <c r="L466" s="110"/>
    </row>
    <row r="467" spans="1:12" x14ac:dyDescent="0.25">
      <c r="A467" s="14" t="s">
        <v>483</v>
      </c>
      <c r="B467" s="110"/>
      <c r="C467" s="111"/>
      <c r="D467" s="110"/>
      <c r="E467" s="146"/>
      <c r="F467" s="110"/>
      <c r="G467" s="112"/>
      <c r="H467" s="112"/>
      <c r="I467" s="110"/>
      <c r="J467" s="110"/>
      <c r="K467" s="110"/>
      <c r="L467" s="110"/>
    </row>
    <row r="468" spans="1:12" x14ac:dyDescent="0.25">
      <c r="A468" s="14" t="s">
        <v>484</v>
      </c>
      <c r="B468" s="110"/>
      <c r="C468" s="111"/>
      <c r="D468" s="110"/>
      <c r="E468" s="146"/>
      <c r="F468" s="110"/>
      <c r="G468" s="112"/>
      <c r="H468" s="112"/>
      <c r="I468" s="110"/>
      <c r="J468" s="110"/>
      <c r="K468" s="110"/>
      <c r="L468" s="110"/>
    </row>
    <row r="469" spans="1:12" x14ac:dyDescent="0.25">
      <c r="A469" s="14" t="s">
        <v>485</v>
      </c>
      <c r="B469" s="110"/>
      <c r="C469" s="111"/>
      <c r="D469" s="110"/>
      <c r="E469" s="146"/>
      <c r="F469" s="110"/>
      <c r="G469" s="112"/>
      <c r="H469" s="112"/>
      <c r="I469" s="110"/>
      <c r="J469" s="110"/>
      <c r="K469" s="110"/>
      <c r="L469" s="110"/>
    </row>
    <row r="470" spans="1:12" x14ac:dyDescent="0.25">
      <c r="A470" s="14" t="s">
        <v>486</v>
      </c>
      <c r="B470" s="110"/>
      <c r="C470" s="111"/>
      <c r="D470" s="110"/>
      <c r="E470" s="146"/>
      <c r="F470" s="110"/>
      <c r="G470" s="112"/>
      <c r="H470" s="112"/>
      <c r="I470" s="110"/>
      <c r="J470" s="110"/>
      <c r="K470" s="110"/>
      <c r="L470" s="110"/>
    </row>
    <row r="471" spans="1:12" x14ac:dyDescent="0.25">
      <c r="A471" s="14" t="s">
        <v>487</v>
      </c>
      <c r="B471" s="110"/>
      <c r="C471" s="111"/>
      <c r="D471" s="110"/>
      <c r="E471" s="146"/>
      <c r="F471" s="110"/>
      <c r="G471" s="112"/>
      <c r="H471" s="112"/>
      <c r="I471" s="110"/>
      <c r="J471" s="110"/>
      <c r="K471" s="110"/>
      <c r="L471" s="110"/>
    </row>
    <row r="472" spans="1:12" x14ac:dyDescent="0.25">
      <c r="A472" s="14" t="s">
        <v>488</v>
      </c>
      <c r="B472" s="110"/>
      <c r="C472" s="111"/>
      <c r="D472" s="110"/>
      <c r="E472" s="146"/>
      <c r="F472" s="110"/>
      <c r="G472" s="112"/>
      <c r="H472" s="112"/>
      <c r="I472" s="110"/>
      <c r="J472" s="110"/>
      <c r="K472" s="110"/>
      <c r="L472" s="110"/>
    </row>
    <row r="473" spans="1:12" x14ac:dyDescent="0.25">
      <c r="A473" s="14" t="s">
        <v>489</v>
      </c>
      <c r="B473" s="110"/>
      <c r="C473" s="111"/>
      <c r="D473" s="110"/>
      <c r="E473" s="146"/>
      <c r="F473" s="110"/>
      <c r="G473" s="112"/>
      <c r="H473" s="112"/>
      <c r="I473" s="110"/>
      <c r="J473" s="110"/>
      <c r="K473" s="110"/>
      <c r="L473" s="110"/>
    </row>
    <row r="474" spans="1:12" x14ac:dyDescent="0.25">
      <c r="A474" s="14" t="s">
        <v>490</v>
      </c>
      <c r="B474" s="110"/>
      <c r="C474" s="111"/>
      <c r="D474" s="110"/>
      <c r="E474" s="146"/>
      <c r="F474" s="110"/>
      <c r="G474" s="112"/>
      <c r="H474" s="112"/>
      <c r="I474" s="110"/>
      <c r="J474" s="110"/>
      <c r="K474" s="110"/>
      <c r="L474" s="110"/>
    </row>
    <row r="475" spans="1:12" x14ac:dyDescent="0.25">
      <c r="A475" s="14" t="s">
        <v>491</v>
      </c>
      <c r="B475" s="110"/>
      <c r="C475" s="111"/>
      <c r="D475" s="110"/>
      <c r="E475" s="146"/>
      <c r="F475" s="110"/>
      <c r="G475" s="112"/>
      <c r="H475" s="112"/>
      <c r="I475" s="110"/>
      <c r="J475" s="110"/>
      <c r="K475" s="110"/>
      <c r="L475" s="110"/>
    </row>
    <row r="476" spans="1:12" x14ac:dyDescent="0.25">
      <c r="A476" s="14" t="s">
        <v>492</v>
      </c>
      <c r="B476" s="110"/>
      <c r="C476" s="111"/>
      <c r="D476" s="110"/>
      <c r="E476" s="146"/>
      <c r="F476" s="110"/>
      <c r="G476" s="112"/>
      <c r="H476" s="112"/>
      <c r="I476" s="110"/>
      <c r="J476" s="110"/>
      <c r="K476" s="110"/>
      <c r="L476" s="110"/>
    </row>
    <row r="477" spans="1:12" x14ac:dyDescent="0.25">
      <c r="A477" s="14" t="s">
        <v>493</v>
      </c>
      <c r="B477" s="110"/>
      <c r="C477" s="111"/>
      <c r="D477" s="110"/>
      <c r="E477" s="146"/>
      <c r="F477" s="110"/>
      <c r="G477" s="112"/>
      <c r="H477" s="112"/>
      <c r="I477" s="110"/>
      <c r="J477" s="110"/>
      <c r="K477" s="110"/>
      <c r="L477" s="110"/>
    </row>
    <row r="478" spans="1:12" x14ac:dyDescent="0.25">
      <c r="A478" s="14" t="s">
        <v>494</v>
      </c>
      <c r="B478" s="110"/>
      <c r="C478" s="111"/>
      <c r="D478" s="110"/>
      <c r="E478" s="146"/>
      <c r="F478" s="110"/>
      <c r="G478" s="112"/>
      <c r="H478" s="112"/>
      <c r="I478" s="110"/>
      <c r="J478" s="110"/>
      <c r="K478" s="110"/>
      <c r="L478" s="110"/>
    </row>
    <row r="479" spans="1:12" x14ac:dyDescent="0.25">
      <c r="A479" s="14" t="s">
        <v>495</v>
      </c>
      <c r="B479" s="110"/>
      <c r="C479" s="111"/>
      <c r="D479" s="110"/>
      <c r="E479" s="146"/>
      <c r="F479" s="110"/>
      <c r="G479" s="112"/>
      <c r="H479" s="112"/>
      <c r="I479" s="110"/>
      <c r="J479" s="110"/>
      <c r="K479" s="110"/>
      <c r="L479" s="110"/>
    </row>
    <row r="480" spans="1:12" x14ac:dyDescent="0.25">
      <c r="A480" s="14" t="s">
        <v>496</v>
      </c>
      <c r="B480" s="110"/>
      <c r="C480" s="111"/>
      <c r="D480" s="110"/>
      <c r="E480" s="146"/>
      <c r="F480" s="110"/>
      <c r="G480" s="112"/>
      <c r="H480" s="112"/>
      <c r="I480" s="110"/>
      <c r="J480" s="110"/>
      <c r="K480" s="110"/>
      <c r="L480" s="110"/>
    </row>
    <row r="481" spans="1:12" x14ac:dyDescent="0.25">
      <c r="A481" s="14" t="s">
        <v>497</v>
      </c>
      <c r="B481" s="110"/>
      <c r="C481" s="111"/>
      <c r="D481" s="110"/>
      <c r="E481" s="146"/>
      <c r="F481" s="110"/>
      <c r="G481" s="112"/>
      <c r="H481" s="112"/>
      <c r="I481" s="110"/>
      <c r="J481" s="110"/>
      <c r="K481" s="110"/>
      <c r="L481" s="110"/>
    </row>
    <row r="482" spans="1:12" x14ac:dyDescent="0.25">
      <c r="A482" s="14" t="s">
        <v>498</v>
      </c>
      <c r="B482" s="110"/>
      <c r="C482" s="111"/>
      <c r="D482" s="110"/>
      <c r="E482" s="146"/>
      <c r="F482" s="110"/>
      <c r="G482" s="112"/>
      <c r="H482" s="112"/>
      <c r="I482" s="110"/>
      <c r="J482" s="110"/>
      <c r="K482" s="110"/>
      <c r="L482" s="110"/>
    </row>
    <row r="483" spans="1:12" x14ac:dyDescent="0.25">
      <c r="A483" s="14" t="s">
        <v>499</v>
      </c>
      <c r="B483" s="110"/>
      <c r="C483" s="111"/>
      <c r="D483" s="110"/>
      <c r="E483" s="146"/>
      <c r="F483" s="110"/>
      <c r="G483" s="112"/>
      <c r="H483" s="112"/>
      <c r="I483" s="110"/>
      <c r="J483" s="110"/>
      <c r="K483" s="110"/>
      <c r="L483" s="110"/>
    </row>
    <row r="484" spans="1:12" x14ac:dyDescent="0.25">
      <c r="A484" s="14" t="s">
        <v>500</v>
      </c>
      <c r="B484" s="110"/>
      <c r="C484" s="111"/>
      <c r="D484" s="110"/>
      <c r="E484" s="146"/>
      <c r="F484" s="110"/>
      <c r="G484" s="112"/>
      <c r="H484" s="112"/>
      <c r="I484" s="110"/>
      <c r="J484" s="110"/>
      <c r="K484" s="110"/>
      <c r="L484" s="110"/>
    </row>
    <row r="485" spans="1:12" x14ac:dyDescent="0.25">
      <c r="A485" s="14" t="s">
        <v>501</v>
      </c>
      <c r="B485" s="110"/>
      <c r="C485" s="111"/>
      <c r="D485" s="110"/>
      <c r="E485" s="146"/>
      <c r="F485" s="110"/>
      <c r="G485" s="112"/>
      <c r="H485" s="112"/>
      <c r="I485" s="110"/>
      <c r="J485" s="110"/>
      <c r="K485" s="110"/>
      <c r="L485" s="110"/>
    </row>
    <row r="486" spans="1:12" x14ac:dyDescent="0.25">
      <c r="A486" s="14" t="s">
        <v>502</v>
      </c>
      <c r="B486" s="110"/>
      <c r="C486" s="111"/>
      <c r="D486" s="110"/>
      <c r="E486" s="146"/>
      <c r="F486" s="110"/>
      <c r="G486" s="112"/>
      <c r="H486" s="112"/>
      <c r="I486" s="110"/>
      <c r="J486" s="110"/>
      <c r="K486" s="110"/>
      <c r="L486" s="110"/>
    </row>
    <row r="487" spans="1:12" x14ac:dyDescent="0.25">
      <c r="A487" s="14" t="s">
        <v>503</v>
      </c>
      <c r="B487" s="110"/>
      <c r="C487" s="111"/>
      <c r="D487" s="110"/>
      <c r="E487" s="146"/>
      <c r="F487" s="110"/>
      <c r="G487" s="112"/>
      <c r="H487" s="112"/>
      <c r="I487" s="110"/>
      <c r="J487" s="110"/>
      <c r="K487" s="110"/>
      <c r="L487" s="110"/>
    </row>
    <row r="488" spans="1:12" x14ac:dyDescent="0.25">
      <c r="A488" s="14" t="s">
        <v>504</v>
      </c>
      <c r="B488" s="110"/>
      <c r="C488" s="111"/>
      <c r="D488" s="110"/>
      <c r="E488" s="146"/>
      <c r="F488" s="110"/>
      <c r="G488" s="112"/>
      <c r="H488" s="112"/>
      <c r="I488" s="110"/>
      <c r="J488" s="110"/>
      <c r="K488" s="110"/>
      <c r="L488" s="110"/>
    </row>
    <row r="489" spans="1:12" x14ac:dyDescent="0.25">
      <c r="A489" s="14" t="s">
        <v>505</v>
      </c>
      <c r="B489" s="110"/>
      <c r="C489" s="111"/>
      <c r="D489" s="110"/>
      <c r="E489" s="146"/>
      <c r="F489" s="110"/>
      <c r="G489" s="112"/>
      <c r="H489" s="112"/>
      <c r="I489" s="110"/>
      <c r="J489" s="110"/>
      <c r="K489" s="110"/>
      <c r="L489" s="110"/>
    </row>
    <row r="490" spans="1:12" x14ac:dyDescent="0.25">
      <c r="A490" s="14" t="s">
        <v>506</v>
      </c>
      <c r="B490" s="110"/>
      <c r="C490" s="111"/>
      <c r="D490" s="110"/>
      <c r="E490" s="146"/>
      <c r="F490" s="110"/>
      <c r="G490" s="112"/>
      <c r="H490" s="112"/>
      <c r="I490" s="110"/>
      <c r="J490" s="110"/>
      <c r="K490" s="110"/>
      <c r="L490" s="110"/>
    </row>
    <row r="491" spans="1:12" x14ac:dyDescent="0.25">
      <c r="A491" s="14" t="s">
        <v>507</v>
      </c>
      <c r="B491" s="110"/>
      <c r="C491" s="111"/>
      <c r="D491" s="110"/>
      <c r="E491" s="146"/>
      <c r="F491" s="110"/>
      <c r="G491" s="112"/>
      <c r="H491" s="112"/>
      <c r="I491" s="110"/>
      <c r="J491" s="110"/>
      <c r="K491" s="110"/>
      <c r="L491" s="110"/>
    </row>
    <row r="492" spans="1:12" x14ac:dyDescent="0.25">
      <c r="A492" s="14" t="s">
        <v>508</v>
      </c>
      <c r="B492" s="110"/>
      <c r="C492" s="111"/>
      <c r="D492" s="110"/>
      <c r="E492" s="146"/>
      <c r="F492" s="110"/>
      <c r="G492" s="112"/>
      <c r="H492" s="112"/>
      <c r="I492" s="110"/>
      <c r="J492" s="110"/>
      <c r="K492" s="110"/>
      <c r="L492" s="110"/>
    </row>
    <row r="493" spans="1:12" x14ac:dyDescent="0.25">
      <c r="A493" s="14" t="s">
        <v>509</v>
      </c>
      <c r="B493" s="110"/>
      <c r="C493" s="111"/>
      <c r="D493" s="110"/>
      <c r="E493" s="146"/>
      <c r="F493" s="110"/>
      <c r="G493" s="112"/>
      <c r="H493" s="112"/>
      <c r="I493" s="110"/>
      <c r="J493" s="110"/>
      <c r="K493" s="110"/>
      <c r="L493" s="110"/>
    </row>
    <row r="494" spans="1:12" x14ac:dyDescent="0.25">
      <c r="A494" s="14" t="s">
        <v>510</v>
      </c>
      <c r="B494" s="110"/>
      <c r="C494" s="111"/>
      <c r="D494" s="110"/>
      <c r="E494" s="146"/>
      <c r="F494" s="110"/>
      <c r="G494" s="112"/>
      <c r="H494" s="112"/>
      <c r="I494" s="110"/>
      <c r="J494" s="110"/>
      <c r="K494" s="110"/>
      <c r="L494" s="110"/>
    </row>
    <row r="495" spans="1:12" x14ac:dyDescent="0.25">
      <c r="A495" s="14" t="s">
        <v>511</v>
      </c>
      <c r="B495" s="110"/>
      <c r="C495" s="111"/>
      <c r="D495" s="110"/>
      <c r="E495" s="146"/>
      <c r="F495" s="110"/>
      <c r="G495" s="112"/>
      <c r="H495" s="112"/>
      <c r="I495" s="110"/>
      <c r="J495" s="110"/>
      <c r="K495" s="110"/>
      <c r="L495" s="110"/>
    </row>
    <row r="496" spans="1:12" x14ac:dyDescent="0.25">
      <c r="A496" s="14" t="s">
        <v>512</v>
      </c>
      <c r="B496" s="110"/>
      <c r="C496" s="111"/>
      <c r="D496" s="110"/>
      <c r="E496" s="146"/>
      <c r="F496" s="110"/>
      <c r="G496" s="112"/>
      <c r="H496" s="112"/>
      <c r="I496" s="110"/>
      <c r="J496" s="110"/>
      <c r="K496" s="110"/>
      <c r="L496" s="110"/>
    </row>
    <row r="497" spans="1:12" x14ac:dyDescent="0.25">
      <c r="A497" s="14" t="s">
        <v>513</v>
      </c>
      <c r="B497" s="110"/>
      <c r="C497" s="111"/>
      <c r="D497" s="110"/>
      <c r="E497" s="146"/>
      <c r="F497" s="110"/>
      <c r="G497" s="112"/>
      <c r="H497" s="112"/>
      <c r="I497" s="110"/>
      <c r="J497" s="110"/>
      <c r="K497" s="110"/>
      <c r="L497" s="110"/>
    </row>
    <row r="498" spans="1:12" x14ac:dyDescent="0.25">
      <c r="A498" s="14" t="s">
        <v>514</v>
      </c>
      <c r="B498" s="110"/>
      <c r="C498" s="111"/>
      <c r="D498" s="110"/>
      <c r="E498" s="146"/>
      <c r="F498" s="110"/>
      <c r="G498" s="112"/>
      <c r="H498" s="112"/>
      <c r="I498" s="110"/>
      <c r="J498" s="110"/>
      <c r="K498" s="110"/>
      <c r="L498" s="110"/>
    </row>
    <row r="499" spans="1:12" x14ac:dyDescent="0.25">
      <c r="A499" s="14" t="s">
        <v>515</v>
      </c>
      <c r="B499" s="110"/>
      <c r="C499" s="111"/>
      <c r="D499" s="110"/>
      <c r="E499" s="146"/>
      <c r="F499" s="110"/>
      <c r="G499" s="112"/>
      <c r="H499" s="112"/>
      <c r="I499" s="110"/>
      <c r="J499" s="110"/>
      <c r="K499" s="110"/>
      <c r="L499" s="110"/>
    </row>
    <row r="500" spans="1:12" x14ac:dyDescent="0.25">
      <c r="A500" s="14" t="s">
        <v>516</v>
      </c>
      <c r="B500" s="110"/>
      <c r="C500" s="111"/>
      <c r="D500" s="110"/>
      <c r="E500" s="146"/>
      <c r="F500" s="110"/>
      <c r="G500" s="112"/>
      <c r="H500" s="112"/>
      <c r="I500" s="110"/>
      <c r="J500" s="110"/>
      <c r="K500" s="110"/>
      <c r="L500" s="110"/>
    </row>
    <row r="501" spans="1:12" x14ac:dyDescent="0.25">
      <c r="A501" s="14" t="s">
        <v>517</v>
      </c>
      <c r="B501" s="110"/>
      <c r="C501" s="111"/>
      <c r="D501" s="110"/>
      <c r="E501" s="146"/>
      <c r="F501" s="110"/>
      <c r="G501" s="112"/>
      <c r="H501" s="112"/>
      <c r="I501" s="110"/>
      <c r="J501" s="110"/>
      <c r="K501" s="110"/>
      <c r="L501" s="110"/>
    </row>
    <row r="502" spans="1:12" x14ac:dyDescent="0.25">
      <c r="A502" s="14" t="s">
        <v>518</v>
      </c>
      <c r="B502" s="110"/>
      <c r="C502" s="111"/>
      <c r="D502" s="110"/>
      <c r="E502" s="146"/>
      <c r="F502" s="110"/>
      <c r="G502" s="112"/>
      <c r="H502" s="112"/>
      <c r="I502" s="110"/>
      <c r="J502" s="110"/>
      <c r="K502" s="110"/>
      <c r="L502" s="110"/>
    </row>
    <row r="503" spans="1:12" x14ac:dyDescent="0.25">
      <c r="A503" s="14" t="s">
        <v>519</v>
      </c>
      <c r="B503" s="110"/>
      <c r="C503" s="111"/>
      <c r="D503" s="110"/>
      <c r="E503" s="146"/>
      <c r="F503" s="110"/>
      <c r="G503" s="112"/>
      <c r="H503" s="112"/>
      <c r="I503" s="110"/>
      <c r="J503" s="110"/>
      <c r="K503" s="110"/>
      <c r="L503" s="110"/>
    </row>
    <row r="504" spans="1:12" x14ac:dyDescent="0.25">
      <c r="A504" s="14" t="s">
        <v>520</v>
      </c>
      <c r="B504" s="110"/>
      <c r="C504" s="111"/>
      <c r="D504" s="110"/>
      <c r="E504" s="146"/>
      <c r="F504" s="110"/>
      <c r="G504" s="112"/>
      <c r="H504" s="112"/>
      <c r="I504" s="110"/>
      <c r="J504" s="110"/>
      <c r="K504" s="110"/>
      <c r="L504" s="110"/>
    </row>
    <row r="505" spans="1:12" x14ac:dyDescent="0.25">
      <c r="A505" s="14" t="s">
        <v>521</v>
      </c>
      <c r="B505" s="110"/>
      <c r="C505" s="111"/>
      <c r="D505" s="110"/>
      <c r="E505" s="146"/>
      <c r="F505" s="110"/>
      <c r="G505" s="112"/>
      <c r="H505" s="112"/>
      <c r="I505" s="110"/>
      <c r="J505" s="110"/>
      <c r="K505" s="110"/>
      <c r="L505" s="110"/>
    </row>
    <row r="506" spans="1:12" x14ac:dyDescent="0.25">
      <c r="A506" s="14" t="s">
        <v>522</v>
      </c>
      <c r="B506" s="110"/>
      <c r="C506" s="111"/>
      <c r="D506" s="110"/>
      <c r="E506" s="146"/>
      <c r="F506" s="110"/>
      <c r="G506" s="112"/>
      <c r="H506" s="112"/>
      <c r="I506" s="110"/>
      <c r="J506" s="110"/>
      <c r="K506" s="110"/>
      <c r="L506" s="110"/>
    </row>
    <row r="507" spans="1:12" x14ac:dyDescent="0.25">
      <c r="A507" s="14" t="s">
        <v>523</v>
      </c>
      <c r="B507" s="110"/>
      <c r="C507" s="111"/>
      <c r="D507" s="110"/>
      <c r="E507" s="146"/>
      <c r="F507" s="110"/>
      <c r="G507" s="112"/>
      <c r="H507" s="112"/>
      <c r="I507" s="110"/>
      <c r="J507" s="110"/>
      <c r="K507" s="110"/>
      <c r="L507" s="110"/>
    </row>
    <row r="508" spans="1:12" x14ac:dyDescent="0.25">
      <c r="A508" s="14" t="s">
        <v>524</v>
      </c>
      <c r="B508" s="110"/>
      <c r="C508" s="111"/>
      <c r="D508" s="110"/>
      <c r="E508" s="146"/>
      <c r="F508" s="110"/>
      <c r="G508" s="112"/>
      <c r="H508" s="112"/>
      <c r="I508" s="110"/>
      <c r="J508" s="110"/>
      <c r="K508" s="110"/>
      <c r="L508" s="110"/>
    </row>
    <row r="509" spans="1:12" x14ac:dyDescent="0.25">
      <c r="A509" s="14" t="s">
        <v>525</v>
      </c>
      <c r="B509" s="110"/>
      <c r="C509" s="111"/>
      <c r="D509" s="110"/>
      <c r="E509" s="146"/>
      <c r="F509" s="110"/>
      <c r="G509" s="112"/>
      <c r="H509" s="112"/>
      <c r="I509" s="110"/>
      <c r="J509" s="110"/>
      <c r="K509" s="110"/>
      <c r="L509" s="110"/>
    </row>
    <row r="510" spans="1:12" x14ac:dyDescent="0.25">
      <c r="A510" s="14" t="s">
        <v>526</v>
      </c>
      <c r="B510" s="110"/>
      <c r="C510" s="111"/>
      <c r="D510" s="110"/>
      <c r="E510" s="146"/>
      <c r="F510" s="110"/>
      <c r="G510" s="112"/>
      <c r="H510" s="112"/>
      <c r="I510" s="110"/>
      <c r="J510" s="110"/>
      <c r="K510" s="110"/>
      <c r="L510" s="110"/>
    </row>
    <row r="511" spans="1:12" x14ac:dyDescent="0.25">
      <c r="A511" s="14" t="s">
        <v>527</v>
      </c>
      <c r="B511" s="110"/>
      <c r="C511" s="111"/>
      <c r="D511" s="110"/>
      <c r="E511" s="146"/>
      <c r="F511" s="110"/>
      <c r="G511" s="112"/>
      <c r="H511" s="112"/>
      <c r="I511" s="110"/>
      <c r="J511" s="110"/>
      <c r="K511" s="110"/>
      <c r="L511" s="110"/>
    </row>
    <row r="512" spans="1:12" x14ac:dyDescent="0.25">
      <c r="A512" s="14" t="s">
        <v>528</v>
      </c>
      <c r="B512" s="110"/>
      <c r="C512" s="111"/>
      <c r="D512" s="110"/>
      <c r="E512" s="146"/>
      <c r="F512" s="110"/>
      <c r="G512" s="112"/>
      <c r="H512" s="112"/>
      <c r="I512" s="110"/>
      <c r="J512" s="110"/>
      <c r="K512" s="110"/>
      <c r="L512" s="110"/>
    </row>
    <row r="513" spans="1:12" x14ac:dyDescent="0.25">
      <c r="A513" s="14" t="s">
        <v>529</v>
      </c>
      <c r="B513" s="110"/>
      <c r="C513" s="111"/>
      <c r="D513" s="110"/>
      <c r="E513" s="146"/>
      <c r="F513" s="110"/>
      <c r="G513" s="112"/>
      <c r="H513" s="112"/>
      <c r="I513" s="110"/>
      <c r="J513" s="110"/>
      <c r="K513" s="110"/>
      <c r="L513" s="110"/>
    </row>
    <row r="514" spans="1:12" x14ac:dyDescent="0.25">
      <c r="A514" s="14" t="s">
        <v>530</v>
      </c>
      <c r="B514" s="110"/>
      <c r="C514" s="111"/>
      <c r="D514" s="110"/>
      <c r="E514" s="146"/>
      <c r="F514" s="110"/>
      <c r="G514" s="112"/>
      <c r="H514" s="112"/>
      <c r="I514" s="110"/>
      <c r="J514" s="110"/>
      <c r="K514" s="110"/>
      <c r="L514" s="110"/>
    </row>
    <row r="515" spans="1:12" x14ac:dyDescent="0.25">
      <c r="A515" s="14" t="s">
        <v>531</v>
      </c>
      <c r="B515" s="110"/>
      <c r="C515" s="111"/>
      <c r="D515" s="110"/>
      <c r="E515" s="146"/>
      <c r="F515" s="110"/>
      <c r="G515" s="112"/>
      <c r="H515" s="112"/>
      <c r="I515" s="110"/>
      <c r="J515" s="110"/>
      <c r="K515" s="110"/>
      <c r="L515" s="110"/>
    </row>
    <row r="516" spans="1:12" x14ac:dyDescent="0.25">
      <c r="A516" s="14" t="s">
        <v>532</v>
      </c>
      <c r="B516" s="110"/>
      <c r="C516" s="111"/>
      <c r="D516" s="110"/>
      <c r="E516" s="146"/>
      <c r="F516" s="110"/>
      <c r="G516" s="112"/>
      <c r="H516" s="112"/>
      <c r="I516" s="110"/>
      <c r="J516" s="110"/>
      <c r="K516" s="110"/>
      <c r="L516" s="110"/>
    </row>
    <row r="517" spans="1:12" x14ac:dyDescent="0.25">
      <c r="A517" s="14" t="s">
        <v>533</v>
      </c>
      <c r="B517" s="110"/>
      <c r="C517" s="111"/>
      <c r="D517" s="110"/>
      <c r="E517" s="146"/>
      <c r="F517" s="110"/>
      <c r="G517" s="112"/>
      <c r="H517" s="112"/>
      <c r="I517" s="110"/>
      <c r="J517" s="110"/>
      <c r="K517" s="110"/>
      <c r="L517" s="110"/>
    </row>
    <row r="518" spans="1:12" x14ac:dyDescent="0.25">
      <c r="A518" s="14" t="s">
        <v>534</v>
      </c>
      <c r="B518" s="110"/>
      <c r="C518" s="111"/>
      <c r="D518" s="110"/>
      <c r="E518" s="146"/>
      <c r="F518" s="110"/>
      <c r="G518" s="112"/>
      <c r="H518" s="112"/>
      <c r="I518" s="110"/>
      <c r="J518" s="110"/>
      <c r="K518" s="110"/>
      <c r="L518" s="110"/>
    </row>
    <row r="519" spans="1:12" x14ac:dyDescent="0.25">
      <c r="A519" s="14" t="s">
        <v>535</v>
      </c>
      <c r="B519" s="110"/>
      <c r="C519" s="111"/>
      <c r="D519" s="110"/>
      <c r="E519" s="146"/>
      <c r="F519" s="110"/>
      <c r="G519" s="112"/>
      <c r="H519" s="112"/>
      <c r="I519" s="110"/>
      <c r="J519" s="110"/>
      <c r="K519" s="110"/>
      <c r="L519" s="110"/>
    </row>
    <row r="520" spans="1:12" x14ac:dyDescent="0.25">
      <c r="A520" s="14" t="s">
        <v>536</v>
      </c>
      <c r="B520" s="110"/>
      <c r="C520" s="111"/>
      <c r="D520" s="110"/>
      <c r="E520" s="146"/>
      <c r="F520" s="110"/>
      <c r="G520" s="112"/>
      <c r="H520" s="112"/>
      <c r="I520" s="110"/>
      <c r="J520" s="110"/>
      <c r="K520" s="110"/>
      <c r="L520" s="110"/>
    </row>
    <row r="521" spans="1:12" x14ac:dyDescent="0.25">
      <c r="A521" s="14" t="s">
        <v>537</v>
      </c>
      <c r="B521" s="110"/>
      <c r="C521" s="111"/>
      <c r="D521" s="110"/>
      <c r="E521" s="146"/>
      <c r="F521" s="110"/>
      <c r="G521" s="112"/>
      <c r="H521" s="112"/>
      <c r="I521" s="110"/>
      <c r="J521" s="110"/>
      <c r="K521" s="110"/>
      <c r="L521" s="110"/>
    </row>
    <row r="522" spans="1:12" x14ac:dyDescent="0.25">
      <c r="A522" s="14" t="s">
        <v>538</v>
      </c>
      <c r="B522" s="110"/>
      <c r="C522" s="111"/>
      <c r="D522" s="110"/>
      <c r="E522" s="146"/>
      <c r="F522" s="110"/>
      <c r="G522" s="112"/>
      <c r="H522" s="112"/>
      <c r="I522" s="110"/>
      <c r="J522" s="110"/>
      <c r="K522" s="110"/>
      <c r="L522" s="110"/>
    </row>
    <row r="523" spans="1:12" x14ac:dyDescent="0.25">
      <c r="A523" s="14" t="s">
        <v>539</v>
      </c>
      <c r="B523" s="110"/>
      <c r="C523" s="111"/>
      <c r="D523" s="110"/>
      <c r="E523" s="146"/>
      <c r="F523" s="110"/>
      <c r="G523" s="112"/>
      <c r="H523" s="112"/>
      <c r="I523" s="110"/>
      <c r="J523" s="110"/>
      <c r="K523" s="110"/>
      <c r="L523" s="110"/>
    </row>
    <row r="524" spans="1:12" x14ac:dyDescent="0.25">
      <c r="A524" s="14" t="s">
        <v>540</v>
      </c>
      <c r="B524" s="110"/>
      <c r="C524" s="111"/>
      <c r="D524" s="110"/>
      <c r="E524" s="146"/>
      <c r="F524" s="110"/>
      <c r="G524" s="112"/>
      <c r="H524" s="112"/>
      <c r="I524" s="110"/>
      <c r="J524" s="110"/>
      <c r="K524" s="110"/>
      <c r="L524" s="110"/>
    </row>
    <row r="525" spans="1:12" x14ac:dyDescent="0.25">
      <c r="A525" s="14" t="s">
        <v>541</v>
      </c>
      <c r="B525" s="110"/>
      <c r="C525" s="111"/>
      <c r="D525" s="110"/>
      <c r="E525" s="146"/>
      <c r="F525" s="110"/>
      <c r="G525" s="112"/>
      <c r="H525" s="112"/>
      <c r="I525" s="110"/>
      <c r="J525" s="110"/>
      <c r="K525" s="110"/>
      <c r="L525" s="110"/>
    </row>
    <row r="526" spans="1:12" x14ac:dyDescent="0.25">
      <c r="A526" s="14" t="s">
        <v>542</v>
      </c>
      <c r="B526" s="110"/>
      <c r="C526" s="111"/>
      <c r="D526" s="110"/>
      <c r="E526" s="146"/>
      <c r="F526" s="110"/>
      <c r="G526" s="112"/>
      <c r="H526" s="112"/>
      <c r="I526" s="110"/>
      <c r="J526" s="110"/>
      <c r="K526" s="110"/>
      <c r="L526" s="110"/>
    </row>
    <row r="527" spans="1:12" x14ac:dyDescent="0.25">
      <c r="A527" s="14" t="s">
        <v>543</v>
      </c>
      <c r="B527" s="110"/>
      <c r="C527" s="111"/>
      <c r="D527" s="110"/>
      <c r="E527" s="146"/>
      <c r="F527" s="110"/>
      <c r="G527" s="112"/>
      <c r="H527" s="112"/>
      <c r="I527" s="110"/>
      <c r="J527" s="110"/>
      <c r="K527" s="110"/>
      <c r="L527" s="110"/>
    </row>
    <row r="528" spans="1:12" x14ac:dyDescent="0.25">
      <c r="A528" s="14" t="s">
        <v>544</v>
      </c>
      <c r="B528" s="110"/>
      <c r="C528" s="111"/>
      <c r="D528" s="110"/>
      <c r="E528" s="146"/>
      <c r="F528" s="110"/>
      <c r="G528" s="112"/>
      <c r="H528" s="112"/>
      <c r="I528" s="110"/>
      <c r="J528" s="110"/>
      <c r="K528" s="110"/>
      <c r="L528" s="110"/>
    </row>
    <row r="529" spans="1:12" x14ac:dyDescent="0.25">
      <c r="A529" s="14" t="s">
        <v>545</v>
      </c>
      <c r="B529" s="110"/>
      <c r="C529" s="111"/>
      <c r="D529" s="110"/>
      <c r="E529" s="146"/>
      <c r="F529" s="110"/>
      <c r="G529" s="112"/>
      <c r="H529" s="112"/>
      <c r="I529" s="110"/>
      <c r="J529" s="110"/>
      <c r="K529" s="110"/>
      <c r="L529" s="110"/>
    </row>
    <row r="530" spans="1:12" x14ac:dyDescent="0.25">
      <c r="A530" s="14" t="s">
        <v>546</v>
      </c>
      <c r="B530" s="110"/>
      <c r="C530" s="111"/>
      <c r="D530" s="110"/>
      <c r="E530" s="146"/>
      <c r="F530" s="110"/>
      <c r="G530" s="112"/>
      <c r="H530" s="112"/>
      <c r="I530" s="110"/>
      <c r="J530" s="110"/>
      <c r="K530" s="110"/>
      <c r="L530" s="110"/>
    </row>
    <row r="531" spans="1:12" x14ac:dyDescent="0.25">
      <c r="A531" s="14" t="s">
        <v>547</v>
      </c>
      <c r="B531" s="110"/>
      <c r="C531" s="111"/>
      <c r="D531" s="110"/>
      <c r="E531" s="146"/>
      <c r="F531" s="110"/>
      <c r="G531" s="112"/>
      <c r="H531" s="112"/>
      <c r="I531" s="110"/>
      <c r="J531" s="110"/>
      <c r="K531" s="110"/>
      <c r="L531" s="110"/>
    </row>
    <row r="532" spans="1:12" x14ac:dyDescent="0.25">
      <c r="A532" s="14" t="s">
        <v>548</v>
      </c>
      <c r="B532" s="110"/>
      <c r="C532" s="111"/>
      <c r="D532" s="110"/>
      <c r="E532" s="146"/>
      <c r="F532" s="110"/>
      <c r="G532" s="112"/>
      <c r="H532" s="112"/>
      <c r="I532" s="110"/>
      <c r="J532" s="110"/>
      <c r="K532" s="110"/>
      <c r="L532" s="110"/>
    </row>
    <row r="533" spans="1:12" x14ac:dyDescent="0.25">
      <c r="A533" s="14" t="s">
        <v>549</v>
      </c>
      <c r="B533" s="110"/>
      <c r="C533" s="111"/>
      <c r="D533" s="110"/>
      <c r="E533" s="146"/>
      <c r="F533" s="110"/>
      <c r="G533" s="112"/>
      <c r="H533" s="112"/>
      <c r="I533" s="110"/>
      <c r="J533" s="110"/>
      <c r="K533" s="110"/>
      <c r="L533" s="110"/>
    </row>
    <row r="534" spans="1:12" x14ac:dyDescent="0.25">
      <c r="A534" s="14" t="s">
        <v>550</v>
      </c>
      <c r="B534" s="110"/>
      <c r="C534" s="111"/>
      <c r="D534" s="110"/>
      <c r="E534" s="146"/>
      <c r="F534" s="110"/>
      <c r="G534" s="112"/>
      <c r="H534" s="112"/>
      <c r="I534" s="110"/>
      <c r="J534" s="110"/>
      <c r="K534" s="110"/>
      <c r="L534" s="110"/>
    </row>
    <row r="535" spans="1:12" x14ac:dyDescent="0.25">
      <c r="A535" s="14" t="s">
        <v>551</v>
      </c>
      <c r="B535" s="110"/>
      <c r="C535" s="111"/>
      <c r="D535" s="110"/>
      <c r="E535" s="146"/>
      <c r="F535" s="110"/>
      <c r="G535" s="112"/>
      <c r="H535" s="112"/>
      <c r="I535" s="110"/>
      <c r="J535" s="110"/>
      <c r="K535" s="110"/>
      <c r="L535" s="110"/>
    </row>
    <row r="536" spans="1:12" x14ac:dyDescent="0.25">
      <c r="A536" s="14" t="s">
        <v>552</v>
      </c>
      <c r="B536" s="110"/>
      <c r="C536" s="111"/>
      <c r="D536" s="110"/>
      <c r="E536" s="146"/>
      <c r="F536" s="110"/>
      <c r="G536" s="112"/>
      <c r="H536" s="112"/>
      <c r="I536" s="110"/>
      <c r="J536" s="110"/>
      <c r="K536" s="110"/>
      <c r="L536" s="110"/>
    </row>
    <row r="537" spans="1:12" x14ac:dyDescent="0.25">
      <c r="A537" s="14" t="s">
        <v>553</v>
      </c>
      <c r="B537" s="110"/>
      <c r="C537" s="111"/>
      <c r="D537" s="110"/>
      <c r="E537" s="146"/>
      <c r="F537" s="110"/>
      <c r="G537" s="112"/>
      <c r="H537" s="112"/>
      <c r="I537" s="110"/>
      <c r="J537" s="110"/>
      <c r="K537" s="110"/>
      <c r="L537" s="110"/>
    </row>
    <row r="538" spans="1:12" x14ac:dyDescent="0.25">
      <c r="A538" s="14" t="s">
        <v>554</v>
      </c>
      <c r="B538" s="110"/>
      <c r="C538" s="111"/>
      <c r="D538" s="110"/>
      <c r="E538" s="146"/>
      <c r="F538" s="110"/>
      <c r="G538" s="112"/>
      <c r="H538" s="112"/>
      <c r="I538" s="110"/>
      <c r="J538" s="110"/>
      <c r="K538" s="110"/>
      <c r="L538" s="110"/>
    </row>
    <row r="539" spans="1:12" x14ac:dyDescent="0.25">
      <c r="A539" s="14" t="s">
        <v>555</v>
      </c>
      <c r="B539" s="110"/>
      <c r="C539" s="111"/>
      <c r="D539" s="110"/>
      <c r="E539" s="146"/>
      <c r="F539" s="110"/>
      <c r="G539" s="112"/>
      <c r="H539" s="112"/>
      <c r="I539" s="110"/>
      <c r="J539" s="110"/>
      <c r="K539" s="110"/>
      <c r="L539" s="110"/>
    </row>
    <row r="540" spans="1:12" x14ac:dyDescent="0.25">
      <c r="A540" s="14" t="s">
        <v>556</v>
      </c>
      <c r="B540" s="110"/>
      <c r="C540" s="111"/>
      <c r="D540" s="110"/>
      <c r="E540" s="146"/>
      <c r="F540" s="110"/>
      <c r="G540" s="112"/>
      <c r="H540" s="112"/>
      <c r="I540" s="110"/>
      <c r="J540" s="110"/>
      <c r="K540" s="110"/>
      <c r="L540" s="110"/>
    </row>
    <row r="541" spans="1:12" x14ac:dyDescent="0.25">
      <c r="A541" s="14" t="s">
        <v>557</v>
      </c>
      <c r="B541" s="110"/>
      <c r="C541" s="111"/>
      <c r="D541" s="110"/>
      <c r="E541" s="146"/>
      <c r="F541" s="110"/>
      <c r="G541" s="112"/>
      <c r="H541" s="112"/>
      <c r="I541" s="110"/>
      <c r="J541" s="110"/>
      <c r="K541" s="110"/>
      <c r="L541" s="110"/>
    </row>
    <row r="542" spans="1:12" x14ac:dyDescent="0.25">
      <c r="A542" s="14" t="s">
        <v>558</v>
      </c>
      <c r="B542" s="110"/>
      <c r="C542" s="111"/>
      <c r="D542" s="110"/>
      <c r="E542" s="146"/>
      <c r="F542" s="110"/>
      <c r="G542" s="112"/>
      <c r="H542" s="112"/>
      <c r="I542" s="110"/>
      <c r="J542" s="110"/>
      <c r="K542" s="110"/>
      <c r="L542" s="110"/>
    </row>
    <row r="543" spans="1:12" x14ac:dyDescent="0.25">
      <c r="A543" s="14" t="s">
        <v>559</v>
      </c>
      <c r="B543" s="110"/>
      <c r="C543" s="111"/>
      <c r="D543" s="110"/>
      <c r="E543" s="146"/>
      <c r="F543" s="110"/>
      <c r="G543" s="112"/>
      <c r="H543" s="112"/>
      <c r="I543" s="110"/>
      <c r="J543" s="110"/>
      <c r="K543" s="110"/>
      <c r="L543" s="110"/>
    </row>
    <row r="544" spans="1:12" x14ac:dyDescent="0.25">
      <c r="A544" s="14" t="s">
        <v>560</v>
      </c>
      <c r="B544" s="110"/>
      <c r="C544" s="111"/>
      <c r="D544" s="110"/>
      <c r="E544" s="146"/>
      <c r="F544" s="110"/>
      <c r="G544" s="112"/>
      <c r="H544" s="112"/>
      <c r="I544" s="110"/>
      <c r="J544" s="110"/>
      <c r="K544" s="110"/>
      <c r="L544" s="110"/>
    </row>
    <row r="545" spans="1:12" x14ac:dyDescent="0.25">
      <c r="A545" s="14" t="s">
        <v>561</v>
      </c>
      <c r="B545" s="110"/>
      <c r="C545" s="111"/>
      <c r="D545" s="110"/>
      <c r="E545" s="146"/>
      <c r="F545" s="110"/>
      <c r="G545" s="112"/>
      <c r="H545" s="112"/>
      <c r="I545" s="110"/>
      <c r="J545" s="110"/>
      <c r="K545" s="110"/>
      <c r="L545" s="110"/>
    </row>
    <row r="546" spans="1:12" x14ac:dyDescent="0.25">
      <c r="A546" s="14" t="s">
        <v>562</v>
      </c>
      <c r="B546" s="110"/>
      <c r="C546" s="111"/>
      <c r="D546" s="110"/>
      <c r="E546" s="146"/>
      <c r="F546" s="110"/>
      <c r="G546" s="112"/>
      <c r="H546" s="112"/>
      <c r="I546" s="110"/>
      <c r="J546" s="110"/>
      <c r="K546" s="110"/>
      <c r="L546" s="110"/>
    </row>
    <row r="547" spans="1:12" x14ac:dyDescent="0.25">
      <c r="A547" s="14" t="s">
        <v>563</v>
      </c>
      <c r="B547" s="110"/>
      <c r="C547" s="111"/>
      <c r="D547" s="110"/>
      <c r="E547" s="146"/>
      <c r="F547" s="110"/>
      <c r="G547" s="112"/>
      <c r="H547" s="112"/>
      <c r="I547" s="110"/>
      <c r="J547" s="110"/>
      <c r="K547" s="110"/>
      <c r="L547" s="110"/>
    </row>
    <row r="548" spans="1:12" x14ac:dyDescent="0.25">
      <c r="A548" s="14" t="s">
        <v>564</v>
      </c>
      <c r="B548" s="110"/>
      <c r="C548" s="111"/>
      <c r="D548" s="110"/>
      <c r="E548" s="146"/>
      <c r="F548" s="110"/>
      <c r="G548" s="112"/>
      <c r="H548" s="112"/>
      <c r="I548" s="110"/>
      <c r="J548" s="110"/>
      <c r="K548" s="110"/>
      <c r="L548" s="110"/>
    </row>
    <row r="549" spans="1:12" x14ac:dyDescent="0.25">
      <c r="A549" s="14" t="s">
        <v>565</v>
      </c>
      <c r="B549" s="110"/>
      <c r="C549" s="111"/>
      <c r="D549" s="110"/>
      <c r="E549" s="146"/>
      <c r="F549" s="110"/>
      <c r="G549" s="112"/>
      <c r="H549" s="112"/>
      <c r="I549" s="110"/>
      <c r="J549" s="110"/>
      <c r="K549" s="110"/>
      <c r="L549" s="110"/>
    </row>
    <row r="550" spans="1:12" x14ac:dyDescent="0.25">
      <c r="A550" s="14" t="s">
        <v>566</v>
      </c>
      <c r="B550" s="110"/>
      <c r="C550" s="111"/>
      <c r="D550" s="110"/>
      <c r="E550" s="146"/>
      <c r="F550" s="110"/>
      <c r="G550" s="112"/>
      <c r="H550" s="112"/>
      <c r="I550" s="110"/>
      <c r="J550" s="110"/>
      <c r="K550" s="110"/>
      <c r="L550" s="110"/>
    </row>
    <row r="551" spans="1:12" x14ac:dyDescent="0.25">
      <c r="A551" s="14" t="s">
        <v>567</v>
      </c>
      <c r="B551" s="110"/>
      <c r="C551" s="111"/>
      <c r="D551" s="110"/>
      <c r="E551" s="146"/>
      <c r="F551" s="110"/>
      <c r="G551" s="112"/>
      <c r="H551" s="112"/>
      <c r="I551" s="110"/>
      <c r="J551" s="110"/>
      <c r="K551" s="110"/>
      <c r="L551" s="110"/>
    </row>
    <row r="552" spans="1:12" x14ac:dyDescent="0.25">
      <c r="A552" s="14" t="s">
        <v>568</v>
      </c>
      <c r="B552" s="110"/>
      <c r="C552" s="111"/>
      <c r="D552" s="110"/>
      <c r="E552" s="146"/>
      <c r="F552" s="110"/>
      <c r="G552" s="112"/>
      <c r="H552" s="112"/>
      <c r="I552" s="110"/>
      <c r="J552" s="110"/>
      <c r="K552" s="110"/>
      <c r="L552" s="110"/>
    </row>
    <row r="553" spans="1:12" x14ac:dyDescent="0.25">
      <c r="A553" s="14" t="s">
        <v>569</v>
      </c>
      <c r="B553" s="110"/>
      <c r="C553" s="111"/>
      <c r="D553" s="110"/>
      <c r="E553" s="146"/>
      <c r="F553" s="110"/>
      <c r="G553" s="112"/>
      <c r="H553" s="112"/>
      <c r="I553" s="110"/>
      <c r="J553" s="110"/>
      <c r="K553" s="110"/>
      <c r="L553" s="110"/>
    </row>
    <row r="554" spans="1:12" x14ac:dyDescent="0.25">
      <c r="A554" s="14" t="s">
        <v>570</v>
      </c>
      <c r="B554" s="110"/>
      <c r="C554" s="111"/>
      <c r="D554" s="110"/>
      <c r="E554" s="146"/>
      <c r="F554" s="110"/>
      <c r="G554" s="112"/>
      <c r="H554" s="112"/>
      <c r="I554" s="110"/>
      <c r="J554" s="110"/>
      <c r="K554" s="110"/>
      <c r="L554" s="110"/>
    </row>
    <row r="555" spans="1:12" x14ac:dyDescent="0.25">
      <c r="A555" s="14" t="s">
        <v>571</v>
      </c>
      <c r="B555" s="110"/>
      <c r="C555" s="111"/>
      <c r="D555" s="110"/>
      <c r="E555" s="146"/>
      <c r="F555" s="110"/>
      <c r="G555" s="112"/>
      <c r="H555" s="112"/>
      <c r="I555" s="110"/>
      <c r="J555" s="110"/>
      <c r="K555" s="110"/>
      <c r="L555" s="110"/>
    </row>
    <row r="556" spans="1:12" x14ac:dyDescent="0.25">
      <c r="A556" s="14" t="s">
        <v>572</v>
      </c>
      <c r="B556" s="110"/>
      <c r="C556" s="111"/>
      <c r="D556" s="110"/>
      <c r="E556" s="146"/>
      <c r="F556" s="110"/>
      <c r="G556" s="112"/>
      <c r="H556" s="112"/>
      <c r="I556" s="110"/>
      <c r="J556" s="110"/>
      <c r="K556" s="110"/>
      <c r="L556" s="110"/>
    </row>
    <row r="557" spans="1:12" x14ac:dyDescent="0.25">
      <c r="A557" s="14" t="s">
        <v>573</v>
      </c>
      <c r="B557" s="110"/>
      <c r="C557" s="111"/>
      <c r="D557" s="110"/>
      <c r="E557" s="146"/>
      <c r="F557" s="110"/>
      <c r="G557" s="112"/>
      <c r="H557" s="112"/>
      <c r="I557" s="110"/>
      <c r="J557" s="110"/>
      <c r="K557" s="110"/>
      <c r="L557" s="110"/>
    </row>
    <row r="558" spans="1:12" x14ac:dyDescent="0.25">
      <c r="A558" s="14" t="s">
        <v>574</v>
      </c>
      <c r="B558" s="110"/>
      <c r="C558" s="111"/>
      <c r="D558" s="110"/>
      <c r="E558" s="146"/>
      <c r="F558" s="110"/>
      <c r="G558" s="112"/>
      <c r="H558" s="112"/>
      <c r="I558" s="110"/>
      <c r="J558" s="110"/>
      <c r="K558" s="110"/>
      <c r="L558" s="110"/>
    </row>
    <row r="559" spans="1:12" x14ac:dyDescent="0.25">
      <c r="A559" s="14" t="s">
        <v>575</v>
      </c>
      <c r="B559" s="110"/>
      <c r="C559" s="111"/>
      <c r="D559" s="110"/>
      <c r="E559" s="146"/>
      <c r="F559" s="110"/>
      <c r="G559" s="112"/>
      <c r="H559" s="112"/>
      <c r="I559" s="110"/>
      <c r="J559" s="110"/>
      <c r="K559" s="110"/>
      <c r="L559" s="110"/>
    </row>
    <row r="560" spans="1:12" x14ac:dyDescent="0.25">
      <c r="A560" s="14" t="s">
        <v>576</v>
      </c>
      <c r="B560" s="110"/>
      <c r="C560" s="111"/>
      <c r="D560" s="110"/>
      <c r="E560" s="146"/>
      <c r="F560" s="110"/>
      <c r="G560" s="112"/>
      <c r="H560" s="112"/>
      <c r="I560" s="110"/>
      <c r="J560" s="110"/>
      <c r="K560" s="110"/>
      <c r="L560" s="110"/>
    </row>
    <row r="561" spans="1:12" x14ac:dyDescent="0.25">
      <c r="A561" s="14" t="s">
        <v>577</v>
      </c>
      <c r="B561" s="110"/>
      <c r="C561" s="111"/>
      <c r="D561" s="110"/>
      <c r="E561" s="146"/>
      <c r="F561" s="110"/>
      <c r="G561" s="112"/>
      <c r="H561" s="112"/>
      <c r="I561" s="110"/>
      <c r="J561" s="110"/>
      <c r="K561" s="110"/>
      <c r="L561" s="110"/>
    </row>
    <row r="562" spans="1:12" x14ac:dyDescent="0.25">
      <c r="A562" s="14" t="s">
        <v>578</v>
      </c>
      <c r="B562" s="110"/>
      <c r="C562" s="111"/>
      <c r="D562" s="110"/>
      <c r="E562" s="146"/>
      <c r="F562" s="110"/>
      <c r="G562" s="112"/>
      <c r="H562" s="112"/>
      <c r="I562" s="110"/>
      <c r="J562" s="110"/>
      <c r="K562" s="110"/>
      <c r="L562" s="110"/>
    </row>
    <row r="563" spans="1:12" x14ac:dyDescent="0.25">
      <c r="A563" s="14" t="s">
        <v>579</v>
      </c>
      <c r="B563" s="110"/>
      <c r="C563" s="111"/>
      <c r="D563" s="110"/>
      <c r="E563" s="146"/>
      <c r="F563" s="110"/>
      <c r="G563" s="112"/>
      <c r="H563" s="112"/>
      <c r="I563" s="110"/>
      <c r="J563" s="110"/>
      <c r="K563" s="110"/>
      <c r="L563" s="110"/>
    </row>
    <row r="564" spans="1:12" x14ac:dyDescent="0.25">
      <c r="A564" s="14" t="s">
        <v>580</v>
      </c>
      <c r="B564" s="110"/>
      <c r="C564" s="111"/>
      <c r="D564" s="110"/>
      <c r="E564" s="146"/>
      <c r="F564" s="110"/>
      <c r="G564" s="112"/>
      <c r="H564" s="112"/>
      <c r="I564" s="110"/>
      <c r="J564" s="110"/>
      <c r="K564" s="110"/>
      <c r="L564" s="110"/>
    </row>
    <row r="565" spans="1:12" x14ac:dyDescent="0.25">
      <c r="A565" s="14" t="s">
        <v>581</v>
      </c>
      <c r="B565" s="110"/>
      <c r="C565" s="111"/>
      <c r="D565" s="110"/>
      <c r="E565" s="146"/>
      <c r="F565" s="110"/>
      <c r="G565" s="112"/>
      <c r="H565" s="112"/>
      <c r="I565" s="110"/>
      <c r="J565" s="110"/>
      <c r="K565" s="110"/>
      <c r="L565" s="110"/>
    </row>
    <row r="566" spans="1:12" x14ac:dyDescent="0.25">
      <c r="A566" s="14" t="s">
        <v>582</v>
      </c>
      <c r="B566" s="110"/>
      <c r="C566" s="111"/>
      <c r="D566" s="110"/>
      <c r="E566" s="146"/>
      <c r="F566" s="110"/>
      <c r="G566" s="112"/>
      <c r="H566" s="112"/>
      <c r="I566" s="110"/>
      <c r="J566" s="110"/>
      <c r="K566" s="110"/>
      <c r="L566" s="110"/>
    </row>
    <row r="567" spans="1:12" x14ac:dyDescent="0.25">
      <c r="A567" s="14" t="s">
        <v>583</v>
      </c>
      <c r="B567" s="110"/>
      <c r="C567" s="111"/>
      <c r="D567" s="110"/>
      <c r="E567" s="146"/>
      <c r="F567" s="110"/>
      <c r="G567" s="112"/>
      <c r="H567" s="112"/>
      <c r="I567" s="110"/>
      <c r="J567" s="110"/>
      <c r="K567" s="110"/>
      <c r="L567" s="110"/>
    </row>
    <row r="568" spans="1:12" x14ac:dyDescent="0.25">
      <c r="A568" s="14" t="s">
        <v>584</v>
      </c>
      <c r="B568" s="110"/>
      <c r="C568" s="111"/>
      <c r="D568" s="110"/>
      <c r="E568" s="146"/>
      <c r="F568" s="110"/>
      <c r="G568" s="112"/>
      <c r="H568" s="112"/>
      <c r="I568" s="110"/>
      <c r="J568" s="110"/>
      <c r="K568" s="110"/>
      <c r="L568" s="110"/>
    </row>
    <row r="569" spans="1:12" x14ac:dyDescent="0.25">
      <c r="A569" s="14" t="s">
        <v>585</v>
      </c>
      <c r="B569" s="110"/>
      <c r="C569" s="111"/>
      <c r="D569" s="110"/>
      <c r="E569" s="146"/>
      <c r="F569" s="110"/>
      <c r="G569" s="112"/>
      <c r="H569" s="112"/>
      <c r="I569" s="110"/>
      <c r="J569" s="110"/>
      <c r="K569" s="110"/>
      <c r="L569" s="110"/>
    </row>
    <row r="570" spans="1:12" x14ac:dyDescent="0.25">
      <c r="A570" s="14" t="s">
        <v>586</v>
      </c>
      <c r="B570" s="110"/>
      <c r="C570" s="111"/>
      <c r="D570" s="110"/>
      <c r="E570" s="146"/>
      <c r="F570" s="110"/>
      <c r="G570" s="112"/>
      <c r="H570" s="112"/>
      <c r="I570" s="110"/>
      <c r="J570" s="110"/>
      <c r="K570" s="110"/>
      <c r="L570" s="110"/>
    </row>
    <row r="571" spans="1:12" x14ac:dyDescent="0.25">
      <c r="A571" s="14" t="s">
        <v>587</v>
      </c>
      <c r="B571" s="110"/>
      <c r="C571" s="111"/>
      <c r="D571" s="110"/>
      <c r="E571" s="146"/>
      <c r="F571" s="110"/>
      <c r="G571" s="112"/>
      <c r="H571" s="112"/>
      <c r="I571" s="110"/>
      <c r="J571" s="110"/>
      <c r="K571" s="110"/>
      <c r="L571" s="110"/>
    </row>
    <row r="572" spans="1:12" x14ac:dyDescent="0.25">
      <c r="A572" s="14" t="s">
        <v>588</v>
      </c>
      <c r="B572" s="110"/>
      <c r="C572" s="111"/>
      <c r="D572" s="110"/>
      <c r="E572" s="146"/>
      <c r="F572" s="110"/>
      <c r="G572" s="112"/>
      <c r="H572" s="112"/>
      <c r="I572" s="110"/>
      <c r="J572" s="110"/>
      <c r="K572" s="110"/>
      <c r="L572" s="110"/>
    </row>
    <row r="573" spans="1:12" x14ac:dyDescent="0.25">
      <c r="A573" s="14" t="s">
        <v>589</v>
      </c>
      <c r="B573" s="110"/>
      <c r="C573" s="111"/>
      <c r="D573" s="110"/>
      <c r="E573" s="146"/>
      <c r="F573" s="110"/>
      <c r="G573" s="112"/>
      <c r="H573" s="112"/>
      <c r="I573" s="110"/>
      <c r="J573" s="110"/>
      <c r="K573" s="110"/>
      <c r="L573" s="110"/>
    </row>
    <row r="574" spans="1:12" x14ac:dyDescent="0.25">
      <c r="A574" s="14" t="s">
        <v>590</v>
      </c>
      <c r="B574" s="110"/>
      <c r="C574" s="111"/>
      <c r="D574" s="110"/>
      <c r="E574" s="146"/>
      <c r="F574" s="110"/>
      <c r="G574" s="112"/>
      <c r="H574" s="112"/>
      <c r="I574" s="110"/>
      <c r="J574" s="110"/>
      <c r="K574" s="110"/>
      <c r="L574" s="110"/>
    </row>
    <row r="575" spans="1:12" x14ac:dyDescent="0.25">
      <c r="A575" s="14" t="s">
        <v>591</v>
      </c>
      <c r="B575" s="110"/>
      <c r="C575" s="111"/>
      <c r="D575" s="110"/>
      <c r="E575" s="146"/>
      <c r="F575" s="110"/>
      <c r="G575" s="112"/>
      <c r="H575" s="112"/>
      <c r="I575" s="110"/>
      <c r="J575" s="110"/>
      <c r="K575" s="110"/>
      <c r="L575" s="110"/>
    </row>
    <row r="576" spans="1:12" x14ac:dyDescent="0.25">
      <c r="A576" s="14" t="s">
        <v>592</v>
      </c>
      <c r="B576" s="110"/>
      <c r="C576" s="111"/>
      <c r="D576" s="110"/>
      <c r="E576" s="146"/>
      <c r="F576" s="110"/>
      <c r="G576" s="112"/>
      <c r="H576" s="112"/>
      <c r="I576" s="110"/>
      <c r="J576" s="110"/>
      <c r="K576" s="110"/>
      <c r="L576" s="110"/>
    </row>
    <row r="577" spans="1:12" x14ac:dyDescent="0.25">
      <c r="A577" s="14" t="s">
        <v>593</v>
      </c>
      <c r="B577" s="110"/>
      <c r="C577" s="111"/>
      <c r="D577" s="110"/>
      <c r="E577" s="146"/>
      <c r="F577" s="110"/>
      <c r="G577" s="112"/>
      <c r="H577" s="112"/>
      <c r="I577" s="110"/>
      <c r="J577" s="110"/>
      <c r="K577" s="110"/>
      <c r="L577" s="110"/>
    </row>
    <row r="578" spans="1:12" x14ac:dyDescent="0.25">
      <c r="A578" s="14" t="s">
        <v>594</v>
      </c>
      <c r="B578" s="110"/>
      <c r="C578" s="111"/>
      <c r="D578" s="110"/>
      <c r="E578" s="146"/>
      <c r="F578" s="110"/>
      <c r="G578" s="112"/>
      <c r="H578" s="112"/>
      <c r="I578" s="110"/>
      <c r="J578" s="110"/>
      <c r="K578" s="110"/>
      <c r="L578" s="110"/>
    </row>
    <row r="579" spans="1:12" x14ac:dyDescent="0.25">
      <c r="A579" s="14" t="s">
        <v>595</v>
      </c>
      <c r="B579" s="110"/>
      <c r="C579" s="111"/>
      <c r="D579" s="110"/>
      <c r="E579" s="146"/>
      <c r="F579" s="110"/>
      <c r="G579" s="112"/>
      <c r="H579" s="112"/>
      <c r="I579" s="110"/>
      <c r="J579" s="110"/>
      <c r="K579" s="110"/>
      <c r="L579" s="110"/>
    </row>
    <row r="580" spans="1:12" x14ac:dyDescent="0.25">
      <c r="A580" s="14" t="s">
        <v>596</v>
      </c>
      <c r="B580" s="110"/>
      <c r="C580" s="111"/>
      <c r="D580" s="110"/>
      <c r="E580" s="146"/>
      <c r="F580" s="110"/>
      <c r="G580" s="112"/>
      <c r="H580" s="112"/>
      <c r="I580" s="110"/>
      <c r="J580" s="110"/>
      <c r="K580" s="110"/>
      <c r="L580" s="110"/>
    </row>
    <row r="581" spans="1:12" x14ac:dyDescent="0.25">
      <c r="A581" s="14" t="s">
        <v>597</v>
      </c>
      <c r="B581" s="110"/>
      <c r="C581" s="111"/>
      <c r="D581" s="110"/>
      <c r="E581" s="146"/>
      <c r="F581" s="110"/>
      <c r="G581" s="112"/>
      <c r="H581" s="112"/>
      <c r="I581" s="110"/>
      <c r="J581" s="110"/>
      <c r="K581" s="110"/>
      <c r="L581" s="110"/>
    </row>
    <row r="582" spans="1:12" x14ac:dyDescent="0.25">
      <c r="A582" s="14" t="s">
        <v>598</v>
      </c>
      <c r="B582" s="110"/>
      <c r="C582" s="111"/>
      <c r="D582" s="110"/>
      <c r="E582" s="146"/>
      <c r="F582" s="110"/>
      <c r="G582" s="112"/>
      <c r="H582" s="112"/>
      <c r="I582" s="110"/>
      <c r="J582" s="110"/>
      <c r="K582" s="110"/>
      <c r="L582" s="110"/>
    </row>
    <row r="583" spans="1:12" x14ac:dyDescent="0.25">
      <c r="A583" s="14" t="s">
        <v>599</v>
      </c>
      <c r="B583" s="110"/>
      <c r="C583" s="111"/>
      <c r="D583" s="110"/>
      <c r="E583" s="146"/>
      <c r="F583" s="110"/>
      <c r="G583" s="112"/>
      <c r="H583" s="112"/>
      <c r="I583" s="110"/>
      <c r="J583" s="110"/>
      <c r="K583" s="110"/>
      <c r="L583" s="110"/>
    </row>
    <row r="584" spans="1:12" x14ac:dyDescent="0.25">
      <c r="A584" s="14" t="s">
        <v>600</v>
      </c>
      <c r="B584" s="110"/>
      <c r="C584" s="111"/>
      <c r="D584" s="110"/>
      <c r="E584" s="146"/>
      <c r="F584" s="110"/>
      <c r="G584" s="112"/>
      <c r="H584" s="112"/>
      <c r="I584" s="110"/>
      <c r="J584" s="110"/>
      <c r="K584" s="110"/>
      <c r="L584" s="110"/>
    </row>
    <row r="585" spans="1:12" x14ac:dyDescent="0.25">
      <c r="A585" s="14" t="s">
        <v>601</v>
      </c>
      <c r="B585" s="110"/>
      <c r="C585" s="111"/>
      <c r="D585" s="110"/>
      <c r="E585" s="146"/>
      <c r="F585" s="110"/>
      <c r="G585" s="112"/>
      <c r="H585" s="112"/>
      <c r="I585" s="110"/>
      <c r="J585" s="110"/>
      <c r="K585" s="110"/>
      <c r="L585" s="110"/>
    </row>
    <row r="586" spans="1:12" x14ac:dyDescent="0.25">
      <c r="A586" s="14" t="s">
        <v>602</v>
      </c>
      <c r="B586" s="110"/>
      <c r="C586" s="111"/>
      <c r="D586" s="110"/>
      <c r="E586" s="146"/>
      <c r="F586" s="110"/>
      <c r="G586" s="112"/>
      <c r="H586" s="112"/>
      <c r="I586" s="110"/>
      <c r="J586" s="110"/>
      <c r="K586" s="110"/>
      <c r="L586" s="110"/>
    </row>
    <row r="587" spans="1:12" x14ac:dyDescent="0.25">
      <c r="A587" s="14" t="s">
        <v>603</v>
      </c>
      <c r="B587" s="110"/>
      <c r="C587" s="111"/>
      <c r="D587" s="110"/>
      <c r="E587" s="146"/>
      <c r="F587" s="110"/>
      <c r="G587" s="112"/>
      <c r="H587" s="112"/>
      <c r="I587" s="110"/>
      <c r="J587" s="110"/>
      <c r="K587" s="110"/>
      <c r="L587" s="110"/>
    </row>
    <row r="588" spans="1:12" x14ac:dyDescent="0.25">
      <c r="A588" s="14" t="s">
        <v>604</v>
      </c>
      <c r="B588" s="110"/>
      <c r="C588" s="111"/>
      <c r="D588" s="110"/>
      <c r="E588" s="146"/>
      <c r="F588" s="110"/>
      <c r="G588" s="112"/>
      <c r="H588" s="112"/>
      <c r="I588" s="110"/>
      <c r="J588" s="110"/>
      <c r="K588" s="110"/>
      <c r="L588" s="110"/>
    </row>
    <row r="589" spans="1:12" x14ac:dyDescent="0.25">
      <c r="A589" s="14" t="s">
        <v>605</v>
      </c>
      <c r="B589" s="110"/>
      <c r="C589" s="111"/>
      <c r="D589" s="110"/>
      <c r="E589" s="146"/>
      <c r="F589" s="110"/>
      <c r="G589" s="112"/>
      <c r="H589" s="112"/>
      <c r="I589" s="110"/>
      <c r="J589" s="110"/>
      <c r="K589" s="110"/>
      <c r="L589" s="110"/>
    </row>
    <row r="590" spans="1:12" x14ac:dyDescent="0.25">
      <c r="A590" s="14" t="s">
        <v>606</v>
      </c>
      <c r="B590" s="110"/>
      <c r="C590" s="111"/>
      <c r="D590" s="110"/>
      <c r="E590" s="146"/>
      <c r="F590" s="110"/>
      <c r="G590" s="112"/>
      <c r="H590" s="112"/>
      <c r="I590" s="110"/>
      <c r="J590" s="110"/>
      <c r="K590" s="110"/>
      <c r="L590" s="110"/>
    </row>
    <row r="591" spans="1:12" x14ac:dyDescent="0.25">
      <c r="A591" s="14" t="s">
        <v>607</v>
      </c>
      <c r="B591" s="110"/>
      <c r="C591" s="111"/>
      <c r="D591" s="110"/>
      <c r="E591" s="146"/>
      <c r="F591" s="110"/>
      <c r="G591" s="112"/>
      <c r="H591" s="112"/>
      <c r="I591" s="110"/>
      <c r="J591" s="110"/>
      <c r="K591" s="110"/>
      <c r="L591" s="110"/>
    </row>
    <row r="592" spans="1:12" x14ac:dyDescent="0.25">
      <c r="A592" s="14" t="s">
        <v>608</v>
      </c>
      <c r="B592" s="110"/>
      <c r="C592" s="111"/>
      <c r="D592" s="110"/>
      <c r="E592" s="146"/>
      <c r="F592" s="110"/>
      <c r="G592" s="112"/>
      <c r="H592" s="112"/>
      <c r="I592" s="110"/>
      <c r="J592" s="110"/>
      <c r="K592" s="110"/>
      <c r="L592" s="110"/>
    </row>
    <row r="593" spans="1:12" x14ac:dyDescent="0.25">
      <c r="A593" s="14" t="s">
        <v>609</v>
      </c>
      <c r="B593" s="110"/>
      <c r="C593" s="111"/>
      <c r="D593" s="110"/>
      <c r="E593" s="146"/>
      <c r="F593" s="110"/>
      <c r="G593" s="112"/>
      <c r="H593" s="112"/>
      <c r="I593" s="110"/>
      <c r="J593" s="110"/>
      <c r="K593" s="110"/>
      <c r="L593" s="110"/>
    </row>
    <row r="594" spans="1:12" x14ac:dyDescent="0.25">
      <c r="A594" s="14" t="s">
        <v>610</v>
      </c>
      <c r="B594" s="110"/>
      <c r="C594" s="111"/>
      <c r="D594" s="110"/>
      <c r="E594" s="146"/>
      <c r="F594" s="110"/>
      <c r="G594" s="112"/>
      <c r="H594" s="112"/>
      <c r="I594" s="110"/>
      <c r="J594" s="110"/>
      <c r="K594" s="110"/>
      <c r="L594" s="110"/>
    </row>
    <row r="595" spans="1:12" x14ac:dyDescent="0.25">
      <c r="A595" s="14" t="s">
        <v>611</v>
      </c>
      <c r="B595" s="110"/>
      <c r="C595" s="111"/>
      <c r="D595" s="110"/>
      <c r="E595" s="146"/>
      <c r="F595" s="110"/>
      <c r="G595" s="112"/>
      <c r="H595" s="112"/>
      <c r="I595" s="110"/>
      <c r="J595" s="110"/>
      <c r="K595" s="110"/>
      <c r="L595" s="110"/>
    </row>
    <row r="596" spans="1:12" x14ac:dyDescent="0.25">
      <c r="A596" s="14" t="s">
        <v>612</v>
      </c>
      <c r="B596" s="110"/>
      <c r="C596" s="111"/>
      <c r="D596" s="110"/>
      <c r="E596" s="146"/>
      <c r="F596" s="110"/>
      <c r="G596" s="112"/>
      <c r="H596" s="112"/>
      <c r="I596" s="110"/>
      <c r="J596" s="110"/>
      <c r="K596" s="110"/>
      <c r="L596" s="110"/>
    </row>
    <row r="597" spans="1:12" x14ac:dyDescent="0.25">
      <c r="A597" s="14" t="s">
        <v>613</v>
      </c>
      <c r="B597" s="110"/>
      <c r="C597" s="111"/>
      <c r="D597" s="110"/>
      <c r="E597" s="146"/>
      <c r="F597" s="110"/>
      <c r="G597" s="112"/>
      <c r="H597" s="112"/>
      <c r="I597" s="110"/>
      <c r="J597" s="110"/>
      <c r="K597" s="110"/>
      <c r="L597" s="110"/>
    </row>
    <row r="598" spans="1:12" x14ac:dyDescent="0.25">
      <c r="A598" s="14" t="s">
        <v>614</v>
      </c>
      <c r="B598" s="110"/>
      <c r="C598" s="111"/>
      <c r="D598" s="110"/>
      <c r="E598" s="146"/>
      <c r="F598" s="110"/>
      <c r="G598" s="112"/>
      <c r="H598" s="112"/>
      <c r="I598" s="110"/>
      <c r="J598" s="110"/>
      <c r="K598" s="110"/>
      <c r="L598" s="110"/>
    </row>
    <row r="599" spans="1:12" x14ac:dyDescent="0.25">
      <c r="A599" s="14" t="s">
        <v>615</v>
      </c>
      <c r="B599" s="110"/>
      <c r="C599" s="111"/>
      <c r="D599" s="110"/>
      <c r="E599" s="146"/>
      <c r="F599" s="110"/>
      <c r="G599" s="112"/>
      <c r="H599" s="112"/>
      <c r="I599" s="110"/>
      <c r="J599" s="110"/>
      <c r="K599" s="110"/>
      <c r="L599" s="110"/>
    </row>
    <row r="600" spans="1:12" x14ac:dyDescent="0.25">
      <c r="A600" s="14" t="s">
        <v>616</v>
      </c>
      <c r="B600" s="110"/>
      <c r="C600" s="111"/>
      <c r="D600" s="110"/>
      <c r="E600" s="146"/>
      <c r="F600" s="110"/>
      <c r="G600" s="112"/>
      <c r="H600" s="112"/>
      <c r="I600" s="110"/>
      <c r="J600" s="110"/>
      <c r="K600" s="110"/>
      <c r="L600" s="110"/>
    </row>
    <row r="601" spans="1:12" x14ac:dyDescent="0.25">
      <c r="A601" s="14" t="s">
        <v>617</v>
      </c>
      <c r="B601" s="110"/>
      <c r="C601" s="111"/>
      <c r="D601" s="110"/>
      <c r="E601" s="146"/>
      <c r="F601" s="110"/>
      <c r="G601" s="112"/>
      <c r="H601" s="112"/>
      <c r="I601" s="110"/>
      <c r="J601" s="110"/>
      <c r="K601" s="110"/>
      <c r="L601" s="110"/>
    </row>
    <row r="602" spans="1:12" x14ac:dyDescent="0.25">
      <c r="A602" s="14" t="s">
        <v>618</v>
      </c>
      <c r="B602" s="110"/>
      <c r="C602" s="111"/>
      <c r="D602" s="110"/>
      <c r="E602" s="146"/>
      <c r="F602" s="110"/>
      <c r="G602" s="112"/>
      <c r="H602" s="112"/>
      <c r="I602" s="110"/>
      <c r="J602" s="110"/>
      <c r="K602" s="110"/>
      <c r="L602" s="110"/>
    </row>
    <row r="603" spans="1:12" x14ac:dyDescent="0.25">
      <c r="A603" s="14" t="s">
        <v>619</v>
      </c>
      <c r="B603" s="110"/>
      <c r="C603" s="111"/>
      <c r="D603" s="110"/>
      <c r="E603" s="146"/>
      <c r="F603" s="110"/>
      <c r="G603" s="112"/>
      <c r="H603" s="112"/>
      <c r="I603" s="110"/>
      <c r="J603" s="110"/>
      <c r="K603" s="110"/>
      <c r="L603" s="110"/>
    </row>
    <row r="604" spans="1:12" x14ac:dyDescent="0.25">
      <c r="A604" s="14" t="s">
        <v>620</v>
      </c>
      <c r="B604" s="110"/>
      <c r="C604" s="111"/>
      <c r="D604" s="110"/>
      <c r="E604" s="146"/>
      <c r="F604" s="110"/>
      <c r="G604" s="112"/>
      <c r="H604" s="112"/>
      <c r="I604" s="110"/>
      <c r="J604" s="110"/>
      <c r="K604" s="110"/>
      <c r="L604" s="110"/>
    </row>
    <row r="605" spans="1:12" x14ac:dyDescent="0.25">
      <c r="A605" s="14" t="s">
        <v>621</v>
      </c>
      <c r="B605" s="110"/>
      <c r="C605" s="111"/>
      <c r="D605" s="110"/>
      <c r="E605" s="146"/>
      <c r="F605" s="110"/>
      <c r="G605" s="112"/>
      <c r="H605" s="112"/>
      <c r="I605" s="110"/>
      <c r="J605" s="110"/>
      <c r="K605" s="110"/>
      <c r="L605" s="110"/>
    </row>
    <row r="606" spans="1:12" x14ac:dyDescent="0.25">
      <c r="A606" s="14" t="s">
        <v>622</v>
      </c>
      <c r="B606" s="110"/>
      <c r="C606" s="111"/>
      <c r="D606" s="110"/>
      <c r="E606" s="146"/>
      <c r="F606" s="110"/>
      <c r="G606" s="112"/>
      <c r="H606" s="112"/>
      <c r="I606" s="110"/>
      <c r="J606" s="110"/>
      <c r="K606" s="110"/>
      <c r="L606" s="110"/>
    </row>
    <row r="607" spans="1:12" x14ac:dyDescent="0.25">
      <c r="A607" s="14" t="s">
        <v>623</v>
      </c>
      <c r="B607" s="110"/>
      <c r="C607" s="111"/>
      <c r="D607" s="110"/>
      <c r="E607" s="146"/>
      <c r="F607" s="110"/>
      <c r="G607" s="112"/>
      <c r="H607" s="112"/>
      <c r="I607" s="110"/>
      <c r="J607" s="110"/>
      <c r="K607" s="110"/>
      <c r="L607" s="110"/>
    </row>
    <row r="608" spans="1:12" x14ac:dyDescent="0.25">
      <c r="A608" s="14" t="s">
        <v>624</v>
      </c>
      <c r="B608" s="110"/>
      <c r="C608" s="111"/>
      <c r="D608" s="110"/>
      <c r="E608" s="146"/>
      <c r="F608" s="110"/>
      <c r="G608" s="112"/>
      <c r="H608" s="112"/>
      <c r="I608" s="110"/>
      <c r="J608" s="110"/>
      <c r="K608" s="110"/>
      <c r="L608" s="110"/>
    </row>
    <row r="609" spans="1:12" x14ac:dyDescent="0.25">
      <c r="A609" s="14" t="s">
        <v>625</v>
      </c>
      <c r="B609" s="110"/>
      <c r="C609" s="111"/>
      <c r="D609" s="110"/>
      <c r="E609" s="146"/>
      <c r="F609" s="110"/>
      <c r="G609" s="112"/>
      <c r="H609" s="112"/>
      <c r="I609" s="110"/>
      <c r="J609" s="110"/>
      <c r="K609" s="110"/>
      <c r="L609" s="110"/>
    </row>
    <row r="610" spans="1:12" x14ac:dyDescent="0.25">
      <c r="A610" s="14" t="s">
        <v>626</v>
      </c>
      <c r="B610" s="110"/>
      <c r="C610" s="111"/>
      <c r="D610" s="110"/>
      <c r="E610" s="146"/>
      <c r="F610" s="110"/>
      <c r="G610" s="112"/>
      <c r="H610" s="112"/>
      <c r="I610" s="110"/>
      <c r="J610" s="110"/>
      <c r="K610" s="110"/>
      <c r="L610" s="110"/>
    </row>
    <row r="611" spans="1:12" x14ac:dyDescent="0.25">
      <c r="A611" s="14" t="s">
        <v>627</v>
      </c>
      <c r="B611" s="110"/>
      <c r="C611" s="111"/>
      <c r="D611" s="110"/>
      <c r="E611" s="146"/>
      <c r="F611" s="110"/>
      <c r="G611" s="112"/>
      <c r="H611" s="112"/>
      <c r="I611" s="110"/>
      <c r="J611" s="110"/>
      <c r="K611" s="110"/>
      <c r="L611" s="110"/>
    </row>
    <row r="612" spans="1:12" x14ac:dyDescent="0.25">
      <c r="A612" s="14" t="s">
        <v>628</v>
      </c>
      <c r="B612" s="110"/>
      <c r="C612" s="111"/>
      <c r="D612" s="110"/>
      <c r="E612" s="146"/>
      <c r="F612" s="110"/>
      <c r="G612" s="112"/>
      <c r="H612" s="112"/>
      <c r="I612" s="110"/>
      <c r="J612" s="110"/>
      <c r="K612" s="110"/>
      <c r="L612" s="110"/>
    </row>
    <row r="613" spans="1:12" x14ac:dyDescent="0.25">
      <c r="A613" s="14" t="s">
        <v>629</v>
      </c>
      <c r="B613" s="110"/>
      <c r="C613" s="111"/>
      <c r="D613" s="110"/>
      <c r="E613" s="146"/>
      <c r="F613" s="110"/>
      <c r="G613" s="112"/>
      <c r="H613" s="112"/>
      <c r="I613" s="110"/>
      <c r="J613" s="110"/>
      <c r="K613" s="110"/>
      <c r="L613" s="110"/>
    </row>
    <row r="614" spans="1:12" x14ac:dyDescent="0.25">
      <c r="A614" s="14" t="s">
        <v>630</v>
      </c>
      <c r="B614" s="110"/>
      <c r="C614" s="111"/>
      <c r="D614" s="110"/>
      <c r="E614" s="146"/>
      <c r="F614" s="110"/>
      <c r="G614" s="112"/>
      <c r="H614" s="112"/>
      <c r="I614" s="110"/>
      <c r="J614" s="110"/>
      <c r="K614" s="110"/>
      <c r="L614" s="110"/>
    </row>
    <row r="615" spans="1:12" x14ac:dyDescent="0.25">
      <c r="A615" s="14" t="s">
        <v>631</v>
      </c>
      <c r="B615" s="110"/>
      <c r="C615" s="111"/>
      <c r="D615" s="110"/>
      <c r="E615" s="146"/>
      <c r="F615" s="110"/>
      <c r="G615" s="112"/>
      <c r="H615" s="112"/>
      <c r="I615" s="110"/>
      <c r="J615" s="110"/>
      <c r="K615" s="110"/>
      <c r="L615" s="110"/>
    </row>
    <row r="616" spans="1:12" x14ac:dyDescent="0.25">
      <c r="A616" s="14" t="s">
        <v>632</v>
      </c>
      <c r="B616" s="110"/>
      <c r="C616" s="111"/>
      <c r="D616" s="110"/>
      <c r="E616" s="146"/>
      <c r="F616" s="110"/>
      <c r="G616" s="112"/>
      <c r="H616" s="112"/>
      <c r="I616" s="110"/>
      <c r="J616" s="110"/>
      <c r="K616" s="110"/>
      <c r="L616" s="110"/>
    </row>
    <row r="617" spans="1:12" x14ac:dyDescent="0.25">
      <c r="A617" s="14" t="s">
        <v>633</v>
      </c>
      <c r="B617" s="110"/>
      <c r="C617" s="111"/>
      <c r="D617" s="110"/>
      <c r="E617" s="146"/>
      <c r="F617" s="110"/>
      <c r="G617" s="112"/>
      <c r="H617" s="112"/>
      <c r="I617" s="110"/>
      <c r="J617" s="110"/>
      <c r="K617" s="110"/>
      <c r="L617" s="110"/>
    </row>
    <row r="618" spans="1:12" x14ac:dyDescent="0.25">
      <c r="A618" s="14" t="s">
        <v>634</v>
      </c>
      <c r="B618" s="110"/>
      <c r="C618" s="111"/>
      <c r="D618" s="110"/>
      <c r="E618" s="146"/>
      <c r="F618" s="110"/>
      <c r="G618" s="112"/>
      <c r="H618" s="112"/>
      <c r="I618" s="110"/>
      <c r="J618" s="110"/>
      <c r="K618" s="110"/>
      <c r="L618" s="110"/>
    </row>
    <row r="619" spans="1:12" x14ac:dyDescent="0.25">
      <c r="A619" s="14" t="s">
        <v>635</v>
      </c>
      <c r="B619" s="110"/>
      <c r="C619" s="111"/>
      <c r="D619" s="110"/>
      <c r="E619" s="146"/>
      <c r="F619" s="110"/>
      <c r="G619" s="112"/>
      <c r="H619" s="112"/>
      <c r="I619" s="110"/>
      <c r="J619" s="110"/>
      <c r="K619" s="110"/>
      <c r="L619" s="110"/>
    </row>
    <row r="620" spans="1:12" x14ac:dyDescent="0.25">
      <c r="A620" s="14" t="s">
        <v>636</v>
      </c>
      <c r="B620" s="110"/>
      <c r="C620" s="111"/>
      <c r="D620" s="110"/>
      <c r="E620" s="146"/>
      <c r="F620" s="110"/>
      <c r="G620" s="112"/>
      <c r="H620" s="112"/>
      <c r="I620" s="110"/>
      <c r="J620" s="110"/>
      <c r="K620" s="110"/>
      <c r="L620" s="110"/>
    </row>
    <row r="621" spans="1:12" x14ac:dyDescent="0.25">
      <c r="A621" s="14" t="s">
        <v>637</v>
      </c>
      <c r="B621" s="110"/>
      <c r="C621" s="111"/>
      <c r="D621" s="110"/>
      <c r="E621" s="146"/>
      <c r="F621" s="110"/>
      <c r="G621" s="112"/>
      <c r="H621" s="112"/>
      <c r="I621" s="110"/>
      <c r="J621" s="110"/>
      <c r="K621" s="110"/>
      <c r="L621" s="110"/>
    </row>
    <row r="622" spans="1:12" x14ac:dyDescent="0.25">
      <c r="A622" s="14" t="s">
        <v>638</v>
      </c>
      <c r="B622" s="110"/>
      <c r="C622" s="111"/>
      <c r="D622" s="110"/>
      <c r="E622" s="146"/>
      <c r="F622" s="110"/>
      <c r="G622" s="112"/>
      <c r="H622" s="112"/>
      <c r="I622" s="110"/>
      <c r="J622" s="110"/>
      <c r="K622" s="110"/>
      <c r="L622" s="110"/>
    </row>
    <row r="623" spans="1:12" x14ac:dyDescent="0.25">
      <c r="A623" s="14" t="s">
        <v>639</v>
      </c>
      <c r="B623" s="110"/>
      <c r="C623" s="111"/>
      <c r="D623" s="110"/>
      <c r="E623" s="146"/>
      <c r="F623" s="110"/>
      <c r="G623" s="112"/>
      <c r="H623" s="112"/>
      <c r="I623" s="110"/>
      <c r="J623" s="110"/>
      <c r="K623" s="110"/>
      <c r="L623" s="110"/>
    </row>
    <row r="624" spans="1:12" x14ac:dyDescent="0.25">
      <c r="A624" s="14" t="s">
        <v>640</v>
      </c>
      <c r="B624" s="110"/>
      <c r="C624" s="111"/>
      <c r="D624" s="110"/>
      <c r="E624" s="146"/>
      <c r="F624" s="110"/>
      <c r="G624" s="112"/>
      <c r="H624" s="112"/>
      <c r="I624" s="110"/>
      <c r="J624" s="110"/>
      <c r="K624" s="110"/>
      <c r="L624" s="110"/>
    </row>
    <row r="625" spans="1:12" x14ac:dyDescent="0.25">
      <c r="A625" s="14" t="s">
        <v>641</v>
      </c>
      <c r="B625" s="110"/>
      <c r="C625" s="111"/>
      <c r="D625" s="110"/>
      <c r="E625" s="146"/>
      <c r="F625" s="110"/>
      <c r="G625" s="112"/>
      <c r="H625" s="112"/>
      <c r="I625" s="110"/>
      <c r="J625" s="110"/>
      <c r="K625" s="110"/>
      <c r="L625" s="110"/>
    </row>
    <row r="626" spans="1:12" x14ac:dyDescent="0.25">
      <c r="A626" s="14" t="s">
        <v>642</v>
      </c>
      <c r="B626" s="110"/>
      <c r="C626" s="111"/>
      <c r="D626" s="110"/>
      <c r="E626" s="146"/>
      <c r="F626" s="110"/>
      <c r="G626" s="112"/>
      <c r="H626" s="112"/>
      <c r="I626" s="110"/>
      <c r="J626" s="110"/>
      <c r="K626" s="110"/>
      <c r="L626" s="110"/>
    </row>
    <row r="627" spans="1:12" x14ac:dyDescent="0.25">
      <c r="A627" s="14" t="s">
        <v>643</v>
      </c>
      <c r="B627" s="110"/>
      <c r="C627" s="111"/>
      <c r="D627" s="110"/>
      <c r="E627" s="146"/>
      <c r="F627" s="110"/>
      <c r="G627" s="112"/>
      <c r="H627" s="112"/>
      <c r="I627" s="110"/>
      <c r="J627" s="110"/>
      <c r="K627" s="110"/>
      <c r="L627" s="110"/>
    </row>
    <row r="628" spans="1:12" x14ac:dyDescent="0.25">
      <c r="A628" s="14" t="s">
        <v>644</v>
      </c>
      <c r="B628" s="110"/>
      <c r="C628" s="111"/>
      <c r="D628" s="110"/>
      <c r="E628" s="146"/>
      <c r="F628" s="110"/>
      <c r="G628" s="112"/>
      <c r="H628" s="112"/>
      <c r="I628" s="110"/>
      <c r="J628" s="110"/>
      <c r="K628" s="110"/>
      <c r="L628" s="110"/>
    </row>
    <row r="629" spans="1:12" x14ac:dyDescent="0.25">
      <c r="A629" s="14" t="s">
        <v>645</v>
      </c>
      <c r="B629" s="110"/>
      <c r="C629" s="111"/>
      <c r="D629" s="110"/>
      <c r="E629" s="146"/>
      <c r="F629" s="110"/>
      <c r="G629" s="112"/>
      <c r="H629" s="112"/>
      <c r="I629" s="110"/>
      <c r="J629" s="110"/>
      <c r="K629" s="110"/>
      <c r="L629" s="110"/>
    </row>
    <row r="630" spans="1:12" x14ac:dyDescent="0.25">
      <c r="A630" s="14" t="s">
        <v>646</v>
      </c>
      <c r="B630" s="110"/>
      <c r="C630" s="111"/>
      <c r="D630" s="110"/>
      <c r="E630" s="146"/>
      <c r="F630" s="110"/>
      <c r="G630" s="112"/>
      <c r="H630" s="112"/>
      <c r="I630" s="110"/>
      <c r="J630" s="110"/>
      <c r="K630" s="110"/>
      <c r="L630" s="110"/>
    </row>
    <row r="631" spans="1:12" x14ac:dyDescent="0.25">
      <c r="A631" s="14" t="s">
        <v>647</v>
      </c>
      <c r="B631" s="110"/>
      <c r="C631" s="111"/>
      <c r="D631" s="110"/>
      <c r="E631" s="146"/>
      <c r="F631" s="110"/>
      <c r="G631" s="112"/>
      <c r="H631" s="112"/>
      <c r="I631" s="110"/>
      <c r="J631" s="110"/>
      <c r="K631" s="110"/>
      <c r="L631" s="110"/>
    </row>
    <row r="632" spans="1:12" x14ac:dyDescent="0.25">
      <c r="A632" s="14" t="s">
        <v>648</v>
      </c>
      <c r="B632" s="110"/>
      <c r="C632" s="111"/>
      <c r="D632" s="110"/>
      <c r="E632" s="146"/>
      <c r="F632" s="110"/>
      <c r="G632" s="112"/>
      <c r="H632" s="112"/>
      <c r="I632" s="110"/>
      <c r="J632" s="110"/>
      <c r="K632" s="110"/>
      <c r="L632" s="110"/>
    </row>
    <row r="633" spans="1:12" x14ac:dyDescent="0.25">
      <c r="A633" s="14" t="s">
        <v>649</v>
      </c>
      <c r="B633" s="110"/>
      <c r="C633" s="111"/>
      <c r="D633" s="110"/>
      <c r="E633" s="146"/>
      <c r="F633" s="110"/>
      <c r="G633" s="112"/>
      <c r="H633" s="112"/>
      <c r="I633" s="110"/>
      <c r="J633" s="110"/>
      <c r="K633" s="110"/>
      <c r="L633" s="110"/>
    </row>
    <row r="634" spans="1:12" x14ac:dyDescent="0.25">
      <c r="A634" s="14" t="s">
        <v>650</v>
      </c>
      <c r="B634" s="110"/>
      <c r="C634" s="111"/>
      <c r="D634" s="110"/>
      <c r="E634" s="146"/>
      <c r="F634" s="110"/>
      <c r="G634" s="112"/>
      <c r="H634" s="112"/>
      <c r="I634" s="110"/>
      <c r="J634" s="110"/>
      <c r="K634" s="110"/>
      <c r="L634" s="110"/>
    </row>
    <row r="635" spans="1:12" x14ac:dyDescent="0.25">
      <c r="A635" s="14" t="s">
        <v>651</v>
      </c>
      <c r="B635" s="110"/>
      <c r="C635" s="111"/>
      <c r="D635" s="110"/>
      <c r="E635" s="146"/>
      <c r="F635" s="110"/>
      <c r="G635" s="112"/>
      <c r="H635" s="112"/>
      <c r="I635" s="110"/>
      <c r="J635" s="110"/>
      <c r="K635" s="110"/>
      <c r="L635" s="110"/>
    </row>
    <row r="636" spans="1:12" x14ac:dyDescent="0.25">
      <c r="A636" s="14" t="s">
        <v>652</v>
      </c>
      <c r="B636" s="110"/>
      <c r="C636" s="111"/>
      <c r="D636" s="110"/>
      <c r="E636" s="146"/>
      <c r="F636" s="110"/>
      <c r="G636" s="112"/>
      <c r="H636" s="112"/>
      <c r="I636" s="110"/>
      <c r="J636" s="110"/>
      <c r="K636" s="110"/>
      <c r="L636" s="110"/>
    </row>
    <row r="637" spans="1:12" x14ac:dyDescent="0.25">
      <c r="A637" s="14" t="s">
        <v>653</v>
      </c>
      <c r="B637" s="110"/>
      <c r="C637" s="111"/>
      <c r="D637" s="110"/>
      <c r="E637" s="146"/>
      <c r="F637" s="110"/>
      <c r="G637" s="112"/>
      <c r="H637" s="112"/>
      <c r="I637" s="110"/>
      <c r="J637" s="110"/>
      <c r="K637" s="110"/>
      <c r="L637" s="110"/>
    </row>
    <row r="638" spans="1:12" x14ac:dyDescent="0.25">
      <c r="A638" s="14" t="s">
        <v>654</v>
      </c>
      <c r="B638" s="110"/>
      <c r="C638" s="111"/>
      <c r="D638" s="110"/>
      <c r="E638" s="146"/>
      <c r="F638" s="110"/>
      <c r="G638" s="112"/>
      <c r="H638" s="112"/>
      <c r="I638" s="110"/>
      <c r="J638" s="110"/>
      <c r="K638" s="110"/>
      <c r="L638" s="110"/>
    </row>
    <row r="639" spans="1:12" x14ac:dyDescent="0.25">
      <c r="A639" s="14" t="s">
        <v>655</v>
      </c>
      <c r="B639" s="110"/>
      <c r="C639" s="111"/>
      <c r="D639" s="110"/>
      <c r="E639" s="146"/>
      <c r="F639" s="110"/>
      <c r="G639" s="112"/>
      <c r="H639" s="112"/>
      <c r="I639" s="110"/>
      <c r="J639" s="110"/>
      <c r="K639" s="110"/>
      <c r="L639" s="110"/>
    </row>
    <row r="640" spans="1:12" x14ac:dyDescent="0.25">
      <c r="A640" s="14" t="s">
        <v>656</v>
      </c>
      <c r="B640" s="110"/>
      <c r="C640" s="111"/>
      <c r="D640" s="110"/>
      <c r="E640" s="146"/>
      <c r="F640" s="110"/>
      <c r="G640" s="112"/>
      <c r="H640" s="112"/>
      <c r="I640" s="110"/>
      <c r="J640" s="110"/>
      <c r="K640" s="110"/>
      <c r="L640" s="110"/>
    </row>
    <row r="641" spans="1:12" x14ac:dyDescent="0.25">
      <c r="A641" s="14" t="s">
        <v>657</v>
      </c>
      <c r="B641" s="110"/>
      <c r="C641" s="111"/>
      <c r="D641" s="110"/>
      <c r="E641" s="146"/>
      <c r="F641" s="110"/>
      <c r="G641" s="112"/>
      <c r="H641" s="112"/>
      <c r="I641" s="110"/>
      <c r="J641" s="110"/>
      <c r="K641" s="110"/>
      <c r="L641" s="110"/>
    </row>
    <row r="642" spans="1:12" x14ac:dyDescent="0.25">
      <c r="A642" s="14" t="s">
        <v>658</v>
      </c>
      <c r="B642" s="110"/>
      <c r="C642" s="111"/>
      <c r="D642" s="110"/>
      <c r="E642" s="146"/>
      <c r="F642" s="110"/>
      <c r="G642" s="112"/>
      <c r="H642" s="112"/>
      <c r="I642" s="110"/>
      <c r="J642" s="110"/>
      <c r="K642" s="110"/>
      <c r="L642" s="110"/>
    </row>
    <row r="643" spans="1:12" x14ac:dyDescent="0.25">
      <c r="A643" s="14" t="s">
        <v>659</v>
      </c>
      <c r="B643" s="110"/>
      <c r="C643" s="111"/>
      <c r="D643" s="110"/>
      <c r="E643" s="146"/>
      <c r="F643" s="110"/>
      <c r="G643" s="112"/>
      <c r="H643" s="112"/>
      <c r="I643" s="110"/>
      <c r="J643" s="110"/>
      <c r="K643" s="110"/>
      <c r="L643" s="110"/>
    </row>
    <row r="644" spans="1:12" x14ac:dyDescent="0.25">
      <c r="A644" s="14" t="s">
        <v>660</v>
      </c>
      <c r="B644" s="110"/>
      <c r="C644" s="111"/>
      <c r="D644" s="110"/>
      <c r="E644" s="146"/>
      <c r="F644" s="110"/>
      <c r="G644" s="112"/>
      <c r="H644" s="112"/>
      <c r="I644" s="110"/>
      <c r="J644" s="110"/>
      <c r="K644" s="110"/>
      <c r="L644" s="110"/>
    </row>
    <row r="645" spans="1:12" x14ac:dyDescent="0.25">
      <c r="A645" s="14" t="s">
        <v>661</v>
      </c>
      <c r="B645" s="110"/>
      <c r="C645" s="111"/>
      <c r="D645" s="110"/>
      <c r="E645" s="146"/>
      <c r="F645" s="110"/>
      <c r="G645" s="112"/>
      <c r="H645" s="112"/>
      <c r="I645" s="110"/>
      <c r="J645" s="110"/>
      <c r="K645" s="110"/>
      <c r="L645" s="110"/>
    </row>
    <row r="646" spans="1:12" x14ac:dyDescent="0.25">
      <c r="A646" s="14" t="s">
        <v>662</v>
      </c>
      <c r="B646" s="110"/>
      <c r="C646" s="111"/>
      <c r="D646" s="110"/>
      <c r="E646" s="146"/>
      <c r="F646" s="110"/>
      <c r="G646" s="112"/>
      <c r="H646" s="112"/>
      <c r="I646" s="110"/>
      <c r="J646" s="110"/>
      <c r="K646" s="110"/>
      <c r="L646" s="110"/>
    </row>
    <row r="647" spans="1:12" x14ac:dyDescent="0.25">
      <c r="A647" s="14" t="s">
        <v>663</v>
      </c>
      <c r="B647" s="110"/>
      <c r="C647" s="111"/>
      <c r="D647" s="110"/>
      <c r="E647" s="146"/>
      <c r="F647" s="110"/>
      <c r="G647" s="112"/>
      <c r="H647" s="112"/>
      <c r="I647" s="110"/>
      <c r="J647" s="110"/>
      <c r="K647" s="110"/>
      <c r="L647" s="110"/>
    </row>
    <row r="648" spans="1:12" x14ac:dyDescent="0.25">
      <c r="A648" s="14" t="s">
        <v>664</v>
      </c>
      <c r="B648" s="110"/>
      <c r="C648" s="111"/>
      <c r="D648" s="110"/>
      <c r="E648" s="146"/>
      <c r="F648" s="110"/>
      <c r="G648" s="112"/>
      <c r="H648" s="112"/>
      <c r="I648" s="110"/>
      <c r="J648" s="110"/>
      <c r="K648" s="110"/>
      <c r="L648" s="110"/>
    </row>
    <row r="649" spans="1:12" x14ac:dyDescent="0.25">
      <c r="A649" s="14" t="s">
        <v>665</v>
      </c>
      <c r="B649" s="110"/>
      <c r="C649" s="111"/>
      <c r="D649" s="110"/>
      <c r="E649" s="146"/>
      <c r="F649" s="110"/>
      <c r="G649" s="112"/>
      <c r="H649" s="112"/>
      <c r="I649" s="110"/>
      <c r="J649" s="110"/>
      <c r="K649" s="110"/>
      <c r="L649" s="110"/>
    </row>
    <row r="650" spans="1:12" x14ac:dyDescent="0.25">
      <c r="A650" s="14" t="s">
        <v>666</v>
      </c>
      <c r="B650" s="110"/>
      <c r="C650" s="111"/>
      <c r="D650" s="110"/>
      <c r="E650" s="146"/>
      <c r="F650" s="110"/>
      <c r="G650" s="112"/>
      <c r="H650" s="112"/>
      <c r="I650" s="110"/>
      <c r="J650" s="110"/>
      <c r="K650" s="110"/>
      <c r="L650" s="110"/>
    </row>
    <row r="651" spans="1:12" x14ac:dyDescent="0.25">
      <c r="A651" s="14" t="s">
        <v>667</v>
      </c>
      <c r="B651" s="110"/>
      <c r="C651" s="111"/>
      <c r="D651" s="110"/>
      <c r="E651" s="146"/>
      <c r="F651" s="110"/>
      <c r="G651" s="112"/>
      <c r="H651" s="112"/>
      <c r="I651" s="110"/>
      <c r="J651" s="110"/>
      <c r="K651" s="110"/>
      <c r="L651" s="110"/>
    </row>
    <row r="652" spans="1:12" x14ac:dyDescent="0.25">
      <c r="A652" s="14" t="s">
        <v>668</v>
      </c>
      <c r="B652" s="110"/>
      <c r="C652" s="111"/>
      <c r="D652" s="110"/>
      <c r="E652" s="146"/>
      <c r="F652" s="110"/>
      <c r="G652" s="112"/>
      <c r="H652" s="112"/>
      <c r="I652" s="110"/>
      <c r="J652" s="110"/>
      <c r="K652" s="110"/>
      <c r="L652" s="110"/>
    </row>
    <row r="653" spans="1:12" x14ac:dyDescent="0.25">
      <c r="A653" s="14" t="s">
        <v>669</v>
      </c>
      <c r="B653" s="110"/>
      <c r="C653" s="111"/>
      <c r="D653" s="110"/>
      <c r="E653" s="146"/>
      <c r="F653" s="110"/>
      <c r="G653" s="112"/>
      <c r="H653" s="112"/>
      <c r="I653" s="110"/>
      <c r="J653" s="110"/>
      <c r="K653" s="110"/>
      <c r="L653" s="110"/>
    </row>
    <row r="654" spans="1:12" x14ac:dyDescent="0.25">
      <c r="A654" s="14" t="s">
        <v>670</v>
      </c>
      <c r="B654" s="110"/>
      <c r="C654" s="111"/>
      <c r="D654" s="110"/>
      <c r="E654" s="146"/>
      <c r="F654" s="110"/>
      <c r="G654" s="112"/>
      <c r="H654" s="112"/>
      <c r="I654" s="110"/>
      <c r="J654" s="110"/>
      <c r="K654" s="110"/>
      <c r="L654" s="110"/>
    </row>
    <row r="655" spans="1:12" x14ac:dyDescent="0.25">
      <c r="A655" s="14" t="s">
        <v>671</v>
      </c>
      <c r="B655" s="110"/>
      <c r="C655" s="111"/>
      <c r="D655" s="110"/>
      <c r="E655" s="146"/>
      <c r="F655" s="110"/>
      <c r="G655" s="112"/>
      <c r="H655" s="112"/>
      <c r="I655" s="110"/>
      <c r="J655" s="110"/>
      <c r="K655" s="110"/>
      <c r="L655" s="110"/>
    </row>
    <row r="656" spans="1:12" x14ac:dyDescent="0.25">
      <c r="A656" s="14" t="s">
        <v>672</v>
      </c>
      <c r="B656" s="110"/>
      <c r="C656" s="111"/>
      <c r="D656" s="110"/>
      <c r="E656" s="146"/>
      <c r="F656" s="110"/>
      <c r="G656" s="112"/>
      <c r="H656" s="112"/>
      <c r="I656" s="110"/>
      <c r="J656" s="110"/>
      <c r="K656" s="110"/>
      <c r="L656" s="110"/>
    </row>
    <row r="657" spans="1:12" x14ac:dyDescent="0.25">
      <c r="A657" s="14" t="s">
        <v>673</v>
      </c>
      <c r="B657" s="110"/>
      <c r="C657" s="111"/>
      <c r="D657" s="110"/>
      <c r="E657" s="146"/>
      <c r="F657" s="110"/>
      <c r="G657" s="112"/>
      <c r="H657" s="112"/>
      <c r="I657" s="110"/>
      <c r="J657" s="110"/>
      <c r="K657" s="110"/>
      <c r="L657" s="110"/>
    </row>
    <row r="658" spans="1:12" x14ac:dyDescent="0.25">
      <c r="A658" s="14" t="s">
        <v>674</v>
      </c>
      <c r="B658" s="110"/>
      <c r="C658" s="111"/>
      <c r="D658" s="110"/>
      <c r="E658" s="146"/>
      <c r="F658" s="110"/>
      <c r="G658" s="112"/>
      <c r="H658" s="112"/>
      <c r="I658" s="110"/>
      <c r="J658" s="110"/>
      <c r="K658" s="110"/>
      <c r="L658" s="110"/>
    </row>
    <row r="659" spans="1:12" x14ac:dyDescent="0.25">
      <c r="A659" s="14" t="s">
        <v>675</v>
      </c>
      <c r="B659" s="110"/>
      <c r="C659" s="111"/>
      <c r="D659" s="110"/>
      <c r="E659" s="146"/>
      <c r="F659" s="110"/>
      <c r="G659" s="112"/>
      <c r="H659" s="112"/>
      <c r="I659" s="110"/>
      <c r="J659" s="110"/>
      <c r="K659" s="110"/>
      <c r="L659" s="110"/>
    </row>
    <row r="660" spans="1:12" x14ac:dyDescent="0.25">
      <c r="A660" s="14" t="s">
        <v>676</v>
      </c>
      <c r="B660" s="110"/>
      <c r="C660" s="111"/>
      <c r="D660" s="110"/>
      <c r="E660" s="146"/>
      <c r="F660" s="110"/>
      <c r="G660" s="112"/>
      <c r="H660" s="112"/>
      <c r="I660" s="110"/>
      <c r="J660" s="110"/>
      <c r="K660" s="110"/>
      <c r="L660" s="110"/>
    </row>
    <row r="661" spans="1:12" x14ac:dyDescent="0.25">
      <c r="A661" s="14" t="s">
        <v>677</v>
      </c>
      <c r="B661" s="110"/>
      <c r="C661" s="111"/>
      <c r="D661" s="110"/>
      <c r="E661" s="146"/>
      <c r="F661" s="110"/>
      <c r="G661" s="112"/>
      <c r="H661" s="112"/>
      <c r="I661" s="110"/>
      <c r="J661" s="110"/>
      <c r="K661" s="110"/>
      <c r="L661" s="110"/>
    </row>
    <row r="662" spans="1:12" x14ac:dyDescent="0.25">
      <c r="A662" s="14" t="s">
        <v>678</v>
      </c>
      <c r="B662" s="110"/>
      <c r="C662" s="111"/>
      <c r="D662" s="110"/>
      <c r="E662" s="146"/>
      <c r="F662" s="110"/>
      <c r="G662" s="112"/>
      <c r="H662" s="112"/>
      <c r="I662" s="110"/>
      <c r="J662" s="110"/>
      <c r="K662" s="110"/>
      <c r="L662" s="110"/>
    </row>
    <row r="663" spans="1:12" x14ac:dyDescent="0.25">
      <c r="A663" s="14" t="s">
        <v>679</v>
      </c>
      <c r="B663" s="110"/>
      <c r="C663" s="111"/>
      <c r="D663" s="110"/>
      <c r="E663" s="146"/>
      <c r="F663" s="110"/>
      <c r="G663" s="112"/>
      <c r="H663" s="112"/>
      <c r="I663" s="110"/>
      <c r="J663" s="110"/>
      <c r="K663" s="110"/>
      <c r="L663" s="110"/>
    </row>
    <row r="664" spans="1:12" x14ac:dyDescent="0.25">
      <c r="A664" s="14" t="s">
        <v>680</v>
      </c>
      <c r="B664" s="110"/>
      <c r="C664" s="111"/>
      <c r="D664" s="110"/>
      <c r="E664" s="146"/>
      <c r="F664" s="110"/>
      <c r="G664" s="112"/>
      <c r="H664" s="112"/>
      <c r="I664" s="110"/>
      <c r="J664" s="110"/>
      <c r="K664" s="110"/>
      <c r="L664" s="110"/>
    </row>
    <row r="665" spans="1:12" x14ac:dyDescent="0.25">
      <c r="A665" s="14" t="s">
        <v>681</v>
      </c>
      <c r="B665" s="110"/>
      <c r="C665" s="111"/>
      <c r="D665" s="110"/>
      <c r="E665" s="146"/>
      <c r="F665" s="110"/>
      <c r="G665" s="112"/>
      <c r="H665" s="112"/>
      <c r="I665" s="110"/>
      <c r="J665" s="110"/>
      <c r="K665" s="110"/>
      <c r="L665" s="110"/>
    </row>
    <row r="666" spans="1:12" x14ac:dyDescent="0.25">
      <c r="A666" s="14" t="s">
        <v>682</v>
      </c>
      <c r="B666" s="110"/>
      <c r="C666" s="111"/>
      <c r="D666" s="110"/>
      <c r="E666" s="146"/>
      <c r="F666" s="110"/>
      <c r="G666" s="112"/>
      <c r="H666" s="112"/>
      <c r="I666" s="110"/>
      <c r="J666" s="110"/>
      <c r="K666" s="110"/>
      <c r="L666" s="110"/>
    </row>
    <row r="667" spans="1:12" x14ac:dyDescent="0.25">
      <c r="A667" s="14" t="s">
        <v>683</v>
      </c>
      <c r="B667" s="110"/>
      <c r="C667" s="111"/>
      <c r="D667" s="110"/>
      <c r="E667" s="146"/>
      <c r="F667" s="110"/>
      <c r="G667" s="112"/>
      <c r="H667" s="112"/>
      <c r="I667" s="110"/>
      <c r="J667" s="110"/>
      <c r="K667" s="110"/>
      <c r="L667" s="110"/>
    </row>
    <row r="668" spans="1:12" x14ac:dyDescent="0.25">
      <c r="A668" s="14" t="s">
        <v>684</v>
      </c>
      <c r="B668" s="110"/>
      <c r="C668" s="111"/>
      <c r="D668" s="110"/>
      <c r="E668" s="146"/>
      <c r="F668" s="110"/>
      <c r="G668" s="112"/>
      <c r="H668" s="112"/>
      <c r="I668" s="110"/>
      <c r="J668" s="110"/>
      <c r="K668" s="110"/>
      <c r="L668" s="110"/>
    </row>
    <row r="669" spans="1:12" x14ac:dyDescent="0.25">
      <c r="A669" s="14" t="s">
        <v>685</v>
      </c>
      <c r="B669" s="110"/>
      <c r="C669" s="111"/>
      <c r="D669" s="110"/>
      <c r="E669" s="146"/>
      <c r="F669" s="110"/>
      <c r="G669" s="112"/>
      <c r="H669" s="112"/>
      <c r="I669" s="110"/>
      <c r="J669" s="110"/>
      <c r="K669" s="110"/>
      <c r="L669" s="110"/>
    </row>
    <row r="670" spans="1:12" x14ac:dyDescent="0.25">
      <c r="A670" s="14" t="s">
        <v>686</v>
      </c>
      <c r="B670" s="110"/>
      <c r="C670" s="111"/>
      <c r="D670" s="110"/>
      <c r="E670" s="146"/>
      <c r="F670" s="110"/>
      <c r="G670" s="112"/>
      <c r="H670" s="112"/>
      <c r="I670" s="110"/>
      <c r="J670" s="110"/>
      <c r="K670" s="110"/>
      <c r="L670" s="110"/>
    </row>
    <row r="671" spans="1:12" x14ac:dyDescent="0.25">
      <c r="A671" s="14" t="s">
        <v>687</v>
      </c>
      <c r="B671" s="110"/>
      <c r="C671" s="111"/>
      <c r="D671" s="110"/>
      <c r="E671" s="146"/>
      <c r="F671" s="110"/>
      <c r="G671" s="112"/>
      <c r="H671" s="112"/>
      <c r="I671" s="110"/>
      <c r="J671" s="110"/>
      <c r="K671" s="110"/>
      <c r="L671" s="110"/>
    </row>
    <row r="672" spans="1:12" x14ac:dyDescent="0.25">
      <c r="A672" s="14" t="s">
        <v>688</v>
      </c>
      <c r="B672" s="110"/>
      <c r="C672" s="111"/>
      <c r="D672" s="110"/>
      <c r="E672" s="146"/>
      <c r="F672" s="110"/>
      <c r="G672" s="112"/>
      <c r="H672" s="112"/>
      <c r="I672" s="110"/>
      <c r="J672" s="110"/>
      <c r="K672" s="110"/>
      <c r="L672" s="110"/>
    </row>
    <row r="673" spans="1:12" x14ac:dyDescent="0.25">
      <c r="A673" s="14" t="s">
        <v>689</v>
      </c>
      <c r="B673" s="110"/>
      <c r="C673" s="111"/>
      <c r="D673" s="110"/>
      <c r="E673" s="146"/>
      <c r="F673" s="110"/>
      <c r="G673" s="112"/>
      <c r="H673" s="112"/>
      <c r="I673" s="110"/>
      <c r="J673" s="110"/>
      <c r="K673" s="110"/>
      <c r="L673" s="110"/>
    </row>
    <row r="674" spans="1:12" x14ac:dyDescent="0.25">
      <c r="A674" s="14" t="s">
        <v>690</v>
      </c>
      <c r="B674" s="110"/>
      <c r="C674" s="111"/>
      <c r="D674" s="110"/>
      <c r="E674" s="146"/>
      <c r="F674" s="110"/>
      <c r="G674" s="112"/>
      <c r="H674" s="112"/>
      <c r="I674" s="110"/>
      <c r="J674" s="110"/>
      <c r="K674" s="110"/>
      <c r="L674" s="110"/>
    </row>
    <row r="675" spans="1:12" x14ac:dyDescent="0.25">
      <c r="A675" s="14" t="s">
        <v>691</v>
      </c>
      <c r="B675" s="110"/>
      <c r="C675" s="111"/>
      <c r="D675" s="110"/>
      <c r="E675" s="146"/>
      <c r="F675" s="110"/>
      <c r="G675" s="112"/>
      <c r="H675" s="112"/>
      <c r="I675" s="110"/>
      <c r="J675" s="110"/>
      <c r="K675" s="110"/>
      <c r="L675" s="110"/>
    </row>
    <row r="676" spans="1:12" x14ac:dyDescent="0.25">
      <c r="A676" s="14" t="s">
        <v>692</v>
      </c>
      <c r="B676" s="110"/>
      <c r="C676" s="111"/>
      <c r="D676" s="110"/>
      <c r="E676" s="146"/>
      <c r="F676" s="110"/>
      <c r="G676" s="112"/>
      <c r="H676" s="112"/>
      <c r="I676" s="110"/>
      <c r="J676" s="110"/>
      <c r="K676" s="110"/>
      <c r="L676" s="110"/>
    </row>
    <row r="677" spans="1:12" x14ac:dyDescent="0.25">
      <c r="A677" s="14" t="s">
        <v>693</v>
      </c>
      <c r="B677" s="110"/>
      <c r="C677" s="111"/>
      <c r="D677" s="110"/>
      <c r="E677" s="146"/>
      <c r="F677" s="110"/>
      <c r="G677" s="112"/>
      <c r="H677" s="112"/>
      <c r="I677" s="110"/>
      <c r="J677" s="110"/>
      <c r="K677" s="110"/>
      <c r="L677" s="110"/>
    </row>
    <row r="678" spans="1:12" x14ac:dyDescent="0.25">
      <c r="A678" s="14" t="s">
        <v>694</v>
      </c>
      <c r="B678" s="110"/>
      <c r="C678" s="111"/>
      <c r="D678" s="110"/>
      <c r="E678" s="146"/>
      <c r="F678" s="110"/>
      <c r="G678" s="112"/>
      <c r="H678" s="112"/>
      <c r="I678" s="110"/>
      <c r="J678" s="110"/>
      <c r="K678" s="110"/>
      <c r="L678" s="110"/>
    </row>
    <row r="679" spans="1:12" x14ac:dyDescent="0.25">
      <c r="A679" s="14" t="s">
        <v>695</v>
      </c>
      <c r="B679" s="110"/>
      <c r="C679" s="111"/>
      <c r="D679" s="110"/>
      <c r="E679" s="146"/>
      <c r="F679" s="110"/>
      <c r="G679" s="112"/>
      <c r="H679" s="112"/>
      <c r="I679" s="110"/>
      <c r="J679" s="110"/>
      <c r="K679" s="110"/>
      <c r="L679" s="110"/>
    </row>
    <row r="680" spans="1:12" x14ac:dyDescent="0.25">
      <c r="A680" s="14" t="s">
        <v>696</v>
      </c>
      <c r="B680" s="110"/>
      <c r="C680" s="111"/>
      <c r="D680" s="110"/>
      <c r="E680" s="146"/>
      <c r="F680" s="110"/>
      <c r="G680" s="112"/>
      <c r="H680" s="112"/>
      <c r="I680" s="110"/>
      <c r="J680" s="110"/>
      <c r="K680" s="110"/>
      <c r="L680" s="110"/>
    </row>
    <row r="681" spans="1:12" x14ac:dyDescent="0.25">
      <c r="A681" s="14" t="s">
        <v>697</v>
      </c>
      <c r="B681" s="110"/>
      <c r="C681" s="111"/>
      <c r="D681" s="110"/>
      <c r="E681" s="146"/>
      <c r="F681" s="110"/>
      <c r="G681" s="112"/>
      <c r="H681" s="112"/>
      <c r="I681" s="110"/>
      <c r="J681" s="110"/>
      <c r="K681" s="110"/>
      <c r="L681" s="110"/>
    </row>
    <row r="682" spans="1:12" x14ac:dyDescent="0.25">
      <c r="A682" s="14" t="s">
        <v>698</v>
      </c>
      <c r="B682" s="110"/>
      <c r="C682" s="111"/>
      <c r="D682" s="110"/>
      <c r="E682" s="146"/>
      <c r="F682" s="110"/>
      <c r="G682" s="112"/>
      <c r="H682" s="112"/>
      <c r="I682" s="110"/>
      <c r="J682" s="110"/>
      <c r="K682" s="110"/>
      <c r="L682" s="110"/>
    </row>
    <row r="683" spans="1:12" x14ac:dyDescent="0.25">
      <c r="A683" s="14" t="s">
        <v>699</v>
      </c>
      <c r="B683" s="110"/>
      <c r="C683" s="111"/>
      <c r="D683" s="110"/>
      <c r="E683" s="146"/>
      <c r="F683" s="110"/>
      <c r="G683" s="112"/>
      <c r="H683" s="112"/>
      <c r="I683" s="110"/>
      <c r="J683" s="110"/>
      <c r="K683" s="110"/>
      <c r="L683" s="110"/>
    </row>
    <row r="684" spans="1:12" x14ac:dyDescent="0.25">
      <c r="A684" s="14" t="s">
        <v>700</v>
      </c>
      <c r="B684" s="110"/>
      <c r="C684" s="111"/>
      <c r="D684" s="110"/>
      <c r="E684" s="146"/>
      <c r="F684" s="110"/>
      <c r="G684" s="112"/>
      <c r="H684" s="112"/>
      <c r="I684" s="110"/>
      <c r="J684" s="110"/>
      <c r="K684" s="110"/>
      <c r="L684" s="110"/>
    </row>
    <row r="685" spans="1:12" x14ac:dyDescent="0.25">
      <c r="A685" s="14" t="s">
        <v>701</v>
      </c>
      <c r="B685" s="110"/>
      <c r="C685" s="111"/>
      <c r="D685" s="110"/>
      <c r="E685" s="146"/>
      <c r="F685" s="110"/>
      <c r="G685" s="112"/>
      <c r="H685" s="112"/>
      <c r="I685" s="110"/>
      <c r="J685" s="110"/>
      <c r="K685" s="110"/>
      <c r="L685" s="110"/>
    </row>
    <row r="686" spans="1:12" x14ac:dyDescent="0.25">
      <c r="A686" s="14" t="s">
        <v>702</v>
      </c>
      <c r="B686" s="110"/>
      <c r="C686" s="111"/>
      <c r="D686" s="110"/>
      <c r="E686" s="146"/>
      <c r="F686" s="110"/>
      <c r="G686" s="112"/>
      <c r="H686" s="112"/>
      <c r="I686" s="110"/>
      <c r="J686" s="110"/>
      <c r="K686" s="110"/>
      <c r="L686" s="110"/>
    </row>
    <row r="687" spans="1:12" x14ac:dyDescent="0.25">
      <c r="A687" s="14" t="s">
        <v>703</v>
      </c>
      <c r="B687" s="110"/>
      <c r="C687" s="111"/>
      <c r="D687" s="110"/>
      <c r="E687" s="146"/>
      <c r="F687" s="110"/>
      <c r="G687" s="112"/>
      <c r="H687" s="112"/>
      <c r="I687" s="110"/>
      <c r="J687" s="110"/>
      <c r="K687" s="110"/>
      <c r="L687" s="110"/>
    </row>
    <row r="688" spans="1:12" x14ac:dyDescent="0.25">
      <c r="A688" s="14" t="s">
        <v>704</v>
      </c>
      <c r="B688" s="110"/>
      <c r="C688" s="111"/>
      <c r="D688" s="110"/>
      <c r="E688" s="146"/>
      <c r="F688" s="110"/>
      <c r="G688" s="112"/>
      <c r="H688" s="112"/>
      <c r="I688" s="110"/>
      <c r="J688" s="110"/>
      <c r="K688" s="110"/>
      <c r="L688" s="110"/>
    </row>
    <row r="689" spans="1:12" x14ac:dyDescent="0.25">
      <c r="A689" s="14" t="s">
        <v>705</v>
      </c>
      <c r="B689" s="110"/>
      <c r="C689" s="111"/>
      <c r="D689" s="110"/>
      <c r="E689" s="146"/>
      <c r="F689" s="110"/>
      <c r="G689" s="112"/>
      <c r="H689" s="112"/>
      <c r="I689" s="110"/>
      <c r="J689" s="110"/>
      <c r="K689" s="110"/>
      <c r="L689" s="110"/>
    </row>
    <row r="690" spans="1:12" x14ac:dyDescent="0.25">
      <c r="A690" s="14" t="s">
        <v>706</v>
      </c>
      <c r="B690" s="110"/>
      <c r="C690" s="111"/>
      <c r="D690" s="110"/>
      <c r="E690" s="146"/>
      <c r="F690" s="110"/>
      <c r="G690" s="112"/>
      <c r="H690" s="112"/>
      <c r="I690" s="110"/>
      <c r="J690" s="110"/>
      <c r="K690" s="110"/>
      <c r="L690" s="110"/>
    </row>
    <row r="691" spans="1:12" x14ac:dyDescent="0.25">
      <c r="A691" s="14" t="s">
        <v>707</v>
      </c>
      <c r="B691" s="110"/>
      <c r="C691" s="111"/>
      <c r="D691" s="110"/>
      <c r="E691" s="146"/>
      <c r="F691" s="110"/>
      <c r="G691" s="112"/>
      <c r="H691" s="112"/>
      <c r="I691" s="110"/>
      <c r="J691" s="110"/>
      <c r="K691" s="110"/>
      <c r="L691" s="110"/>
    </row>
    <row r="692" spans="1:12" x14ac:dyDescent="0.25">
      <c r="A692" s="14" t="s">
        <v>708</v>
      </c>
      <c r="B692" s="110"/>
      <c r="C692" s="111"/>
      <c r="D692" s="110"/>
      <c r="E692" s="146"/>
      <c r="F692" s="110"/>
      <c r="G692" s="112"/>
      <c r="H692" s="112"/>
      <c r="I692" s="110"/>
      <c r="J692" s="110"/>
      <c r="K692" s="110"/>
      <c r="L692" s="110"/>
    </row>
    <row r="693" spans="1:12" x14ac:dyDescent="0.25">
      <c r="A693" s="14" t="s">
        <v>709</v>
      </c>
      <c r="B693" s="110"/>
      <c r="C693" s="111"/>
      <c r="D693" s="110"/>
      <c r="E693" s="146"/>
      <c r="F693" s="110"/>
      <c r="G693" s="112"/>
      <c r="H693" s="112"/>
      <c r="I693" s="110"/>
      <c r="J693" s="110"/>
      <c r="K693" s="110"/>
      <c r="L693" s="110"/>
    </row>
    <row r="694" spans="1:12" x14ac:dyDescent="0.25">
      <c r="A694" s="14" t="s">
        <v>710</v>
      </c>
      <c r="B694" s="110"/>
      <c r="C694" s="111"/>
      <c r="D694" s="110"/>
      <c r="E694" s="146"/>
      <c r="F694" s="110"/>
      <c r="G694" s="112"/>
      <c r="H694" s="112"/>
      <c r="I694" s="110"/>
      <c r="J694" s="110"/>
      <c r="K694" s="110"/>
      <c r="L694" s="110"/>
    </row>
    <row r="695" spans="1:12" x14ac:dyDescent="0.25">
      <c r="A695" s="14" t="s">
        <v>711</v>
      </c>
      <c r="B695" s="110"/>
      <c r="C695" s="111"/>
      <c r="D695" s="110"/>
      <c r="E695" s="146"/>
      <c r="F695" s="110"/>
      <c r="G695" s="112"/>
      <c r="H695" s="112"/>
      <c r="I695" s="110"/>
      <c r="J695" s="110"/>
      <c r="K695" s="110"/>
      <c r="L695" s="110"/>
    </row>
    <row r="696" spans="1:12" x14ac:dyDescent="0.25">
      <c r="A696" s="14" t="s">
        <v>712</v>
      </c>
      <c r="B696" s="110"/>
      <c r="C696" s="111"/>
      <c r="D696" s="110"/>
      <c r="E696" s="146"/>
      <c r="F696" s="110"/>
      <c r="G696" s="112"/>
      <c r="H696" s="112"/>
      <c r="I696" s="110"/>
      <c r="J696" s="110"/>
      <c r="K696" s="110"/>
      <c r="L696" s="110"/>
    </row>
    <row r="697" spans="1:12" x14ac:dyDescent="0.25">
      <c r="A697" s="14" t="s">
        <v>713</v>
      </c>
      <c r="B697" s="110"/>
      <c r="C697" s="111"/>
      <c r="D697" s="110"/>
      <c r="E697" s="146"/>
      <c r="F697" s="110"/>
      <c r="G697" s="112"/>
      <c r="H697" s="112"/>
      <c r="I697" s="110"/>
      <c r="J697" s="110"/>
      <c r="K697" s="110"/>
      <c r="L697" s="110"/>
    </row>
    <row r="698" spans="1:12" x14ac:dyDescent="0.25">
      <c r="A698" s="14" t="s">
        <v>714</v>
      </c>
      <c r="B698" s="110"/>
      <c r="C698" s="111"/>
      <c r="D698" s="110"/>
      <c r="E698" s="146"/>
      <c r="F698" s="110"/>
      <c r="G698" s="112"/>
      <c r="H698" s="112"/>
      <c r="I698" s="110"/>
      <c r="J698" s="110"/>
      <c r="K698" s="110"/>
      <c r="L698" s="110"/>
    </row>
    <row r="699" spans="1:12" x14ac:dyDescent="0.25">
      <c r="A699" s="14" t="s">
        <v>715</v>
      </c>
      <c r="B699" s="110"/>
      <c r="C699" s="111"/>
      <c r="D699" s="110"/>
      <c r="E699" s="146"/>
      <c r="F699" s="110"/>
      <c r="G699" s="112"/>
      <c r="H699" s="112"/>
      <c r="I699" s="110"/>
      <c r="J699" s="110"/>
      <c r="K699" s="110"/>
      <c r="L699" s="110"/>
    </row>
    <row r="700" spans="1:12" x14ac:dyDescent="0.25">
      <c r="A700" s="14" t="s">
        <v>716</v>
      </c>
      <c r="B700" s="110"/>
      <c r="C700" s="111"/>
      <c r="D700" s="110"/>
      <c r="E700" s="146"/>
      <c r="F700" s="110"/>
      <c r="G700" s="112"/>
      <c r="H700" s="112"/>
      <c r="I700" s="110"/>
      <c r="J700" s="110"/>
      <c r="K700" s="110"/>
      <c r="L700" s="110"/>
    </row>
    <row r="701" spans="1:12" x14ac:dyDescent="0.25">
      <c r="A701" s="14" t="s">
        <v>717</v>
      </c>
      <c r="B701" s="110"/>
      <c r="C701" s="111"/>
      <c r="D701" s="110"/>
      <c r="E701" s="146"/>
      <c r="F701" s="110"/>
      <c r="G701" s="112"/>
      <c r="H701" s="112"/>
      <c r="I701" s="110"/>
      <c r="J701" s="110"/>
      <c r="K701" s="110"/>
      <c r="L701" s="110"/>
    </row>
    <row r="702" spans="1:12" x14ac:dyDescent="0.25">
      <c r="A702" s="14" t="s">
        <v>718</v>
      </c>
      <c r="B702" s="110"/>
      <c r="C702" s="111"/>
      <c r="D702" s="110"/>
      <c r="E702" s="146"/>
      <c r="F702" s="110"/>
      <c r="G702" s="112"/>
      <c r="H702" s="112"/>
      <c r="I702" s="110"/>
      <c r="J702" s="110"/>
      <c r="K702" s="110"/>
      <c r="L702" s="110"/>
    </row>
    <row r="703" spans="1:12" x14ac:dyDescent="0.25">
      <c r="A703" s="14" t="s">
        <v>719</v>
      </c>
      <c r="B703" s="110"/>
      <c r="C703" s="111"/>
      <c r="D703" s="110"/>
      <c r="E703" s="146"/>
      <c r="F703" s="110"/>
      <c r="G703" s="112"/>
      <c r="H703" s="112"/>
      <c r="I703" s="110"/>
      <c r="J703" s="110"/>
      <c r="K703" s="110"/>
      <c r="L703" s="110"/>
    </row>
    <row r="704" spans="1:12" x14ac:dyDescent="0.25">
      <c r="A704" s="14" t="s">
        <v>720</v>
      </c>
      <c r="B704" s="110"/>
      <c r="C704" s="111"/>
      <c r="D704" s="110"/>
      <c r="E704" s="146"/>
      <c r="F704" s="110"/>
      <c r="G704" s="112"/>
      <c r="H704" s="112"/>
      <c r="I704" s="110"/>
      <c r="J704" s="110"/>
      <c r="K704" s="110"/>
      <c r="L704" s="110"/>
    </row>
    <row r="705" spans="1:12" x14ac:dyDescent="0.25">
      <c r="A705" s="14" t="s">
        <v>721</v>
      </c>
      <c r="B705" s="110"/>
      <c r="C705" s="111"/>
      <c r="D705" s="110"/>
      <c r="E705" s="146"/>
      <c r="F705" s="110"/>
      <c r="G705" s="112"/>
      <c r="H705" s="112"/>
      <c r="I705" s="110"/>
      <c r="J705" s="110"/>
      <c r="K705" s="110"/>
      <c r="L705" s="110"/>
    </row>
    <row r="706" spans="1:12" x14ac:dyDescent="0.25">
      <c r="A706" s="14" t="s">
        <v>722</v>
      </c>
      <c r="B706" s="110"/>
      <c r="C706" s="111"/>
      <c r="D706" s="110"/>
      <c r="E706" s="146"/>
      <c r="F706" s="110"/>
      <c r="G706" s="112"/>
      <c r="H706" s="112"/>
      <c r="I706" s="110"/>
      <c r="J706" s="110"/>
      <c r="K706" s="110"/>
      <c r="L706" s="110"/>
    </row>
    <row r="707" spans="1:12" x14ac:dyDescent="0.25">
      <c r="A707" s="14" t="s">
        <v>723</v>
      </c>
      <c r="B707" s="110"/>
      <c r="C707" s="111"/>
      <c r="D707" s="110"/>
      <c r="E707" s="146"/>
      <c r="F707" s="110"/>
      <c r="G707" s="112"/>
      <c r="H707" s="112"/>
      <c r="I707" s="110"/>
      <c r="J707" s="110"/>
      <c r="K707" s="110"/>
      <c r="L707" s="110"/>
    </row>
    <row r="708" spans="1:12" x14ac:dyDescent="0.25">
      <c r="A708" s="14" t="s">
        <v>724</v>
      </c>
      <c r="B708" s="110"/>
      <c r="C708" s="111"/>
      <c r="D708" s="110"/>
      <c r="E708" s="146"/>
      <c r="F708" s="110"/>
      <c r="G708" s="112"/>
      <c r="H708" s="112"/>
      <c r="I708" s="110"/>
      <c r="J708" s="110"/>
      <c r="K708" s="110"/>
      <c r="L708" s="110"/>
    </row>
    <row r="709" spans="1:12" x14ac:dyDescent="0.25">
      <c r="A709" s="14" t="s">
        <v>725</v>
      </c>
      <c r="B709" s="110"/>
      <c r="C709" s="111"/>
      <c r="D709" s="110"/>
      <c r="E709" s="146"/>
      <c r="F709" s="110"/>
      <c r="G709" s="112"/>
      <c r="H709" s="112"/>
      <c r="I709" s="110"/>
      <c r="J709" s="110"/>
      <c r="K709" s="110"/>
      <c r="L709" s="110"/>
    </row>
    <row r="710" spans="1:12" x14ac:dyDescent="0.25">
      <c r="A710" s="14" t="s">
        <v>726</v>
      </c>
      <c r="B710" s="110"/>
      <c r="C710" s="111"/>
      <c r="D710" s="110"/>
      <c r="E710" s="146"/>
      <c r="F710" s="110"/>
      <c r="G710" s="112"/>
      <c r="H710" s="112"/>
      <c r="I710" s="110"/>
      <c r="J710" s="110"/>
      <c r="K710" s="110"/>
      <c r="L710" s="110"/>
    </row>
    <row r="711" spans="1:12" x14ac:dyDescent="0.25">
      <c r="A711" s="14" t="s">
        <v>727</v>
      </c>
      <c r="B711" s="110"/>
      <c r="C711" s="111"/>
      <c r="D711" s="110"/>
      <c r="E711" s="146"/>
      <c r="F711" s="110"/>
      <c r="G711" s="112"/>
      <c r="H711" s="112"/>
      <c r="I711" s="110"/>
      <c r="J711" s="110"/>
      <c r="K711" s="110"/>
      <c r="L711" s="110"/>
    </row>
    <row r="712" spans="1:12" x14ac:dyDescent="0.25">
      <c r="A712" s="14" t="s">
        <v>728</v>
      </c>
      <c r="B712" s="110"/>
      <c r="C712" s="111"/>
      <c r="D712" s="110"/>
      <c r="E712" s="146"/>
      <c r="F712" s="110"/>
      <c r="G712" s="112"/>
      <c r="H712" s="112"/>
      <c r="I712" s="110"/>
      <c r="J712" s="110"/>
      <c r="K712" s="110"/>
      <c r="L712" s="110"/>
    </row>
    <row r="713" spans="1:12" x14ac:dyDescent="0.25">
      <c r="A713" s="14" t="s">
        <v>729</v>
      </c>
      <c r="B713" s="110"/>
      <c r="C713" s="111"/>
      <c r="D713" s="110"/>
      <c r="E713" s="146"/>
      <c r="F713" s="110"/>
      <c r="G713" s="112"/>
      <c r="H713" s="112"/>
      <c r="I713" s="110"/>
      <c r="J713" s="110"/>
      <c r="K713" s="110"/>
      <c r="L713" s="110"/>
    </row>
    <row r="714" spans="1:12" x14ac:dyDescent="0.25">
      <c r="A714" s="14" t="s">
        <v>730</v>
      </c>
      <c r="B714" s="110"/>
      <c r="C714" s="111"/>
      <c r="D714" s="110"/>
      <c r="E714" s="146"/>
      <c r="F714" s="110"/>
      <c r="G714" s="112"/>
      <c r="H714" s="112"/>
      <c r="I714" s="110"/>
      <c r="J714" s="110"/>
      <c r="K714" s="110"/>
      <c r="L714" s="110"/>
    </row>
    <row r="715" spans="1:12" x14ac:dyDescent="0.25">
      <c r="A715" s="14" t="s">
        <v>731</v>
      </c>
      <c r="B715" s="110"/>
      <c r="C715" s="111"/>
      <c r="D715" s="110"/>
      <c r="E715" s="146"/>
      <c r="F715" s="110"/>
      <c r="G715" s="112"/>
      <c r="H715" s="112"/>
      <c r="I715" s="110"/>
      <c r="J715" s="110"/>
      <c r="K715" s="110"/>
      <c r="L715" s="110"/>
    </row>
    <row r="716" spans="1:12" x14ac:dyDescent="0.25">
      <c r="A716" s="14" t="s">
        <v>732</v>
      </c>
      <c r="B716" s="110"/>
      <c r="C716" s="111"/>
      <c r="D716" s="110"/>
      <c r="E716" s="146"/>
      <c r="F716" s="110"/>
      <c r="G716" s="112"/>
      <c r="H716" s="112"/>
      <c r="I716" s="110"/>
      <c r="J716" s="110"/>
      <c r="K716" s="110"/>
      <c r="L716" s="110"/>
    </row>
    <row r="717" spans="1:12" x14ac:dyDescent="0.25">
      <c r="A717" s="14" t="s">
        <v>733</v>
      </c>
      <c r="B717" s="110"/>
      <c r="C717" s="111"/>
      <c r="D717" s="110"/>
      <c r="E717" s="146"/>
      <c r="F717" s="110"/>
      <c r="G717" s="112"/>
      <c r="H717" s="112"/>
      <c r="I717" s="110"/>
      <c r="J717" s="110"/>
      <c r="K717" s="110"/>
      <c r="L717" s="110"/>
    </row>
    <row r="718" spans="1:12" x14ac:dyDescent="0.25">
      <c r="A718" s="14" t="s">
        <v>734</v>
      </c>
      <c r="B718" s="110"/>
      <c r="C718" s="111"/>
      <c r="D718" s="110"/>
      <c r="E718" s="146"/>
      <c r="F718" s="110"/>
      <c r="G718" s="112"/>
      <c r="H718" s="112"/>
      <c r="I718" s="110"/>
      <c r="J718" s="110"/>
      <c r="K718" s="110"/>
      <c r="L718" s="110"/>
    </row>
    <row r="719" spans="1:12" x14ac:dyDescent="0.25">
      <c r="A719" s="14" t="s">
        <v>735</v>
      </c>
      <c r="B719" s="110"/>
      <c r="C719" s="111"/>
      <c r="D719" s="110"/>
      <c r="E719" s="136"/>
      <c r="F719" s="110"/>
      <c r="G719" s="112"/>
      <c r="H719" s="112"/>
      <c r="I719" s="110"/>
      <c r="J719" s="110"/>
      <c r="K719" s="110"/>
      <c r="L719" s="110"/>
    </row>
    <row r="720" spans="1:12" x14ac:dyDescent="0.25">
      <c r="A720" s="14" t="s">
        <v>736</v>
      </c>
      <c r="B720" s="110"/>
      <c r="C720" s="111"/>
      <c r="D720" s="110"/>
      <c r="E720" s="136"/>
      <c r="F720" s="110"/>
      <c r="G720" s="112"/>
      <c r="H720" s="112"/>
      <c r="I720" s="110"/>
      <c r="J720" s="110"/>
      <c r="K720" s="110"/>
      <c r="L720" s="110"/>
    </row>
    <row r="721" spans="1:12" x14ac:dyDescent="0.25">
      <c r="A721" s="14" t="s">
        <v>737</v>
      </c>
      <c r="B721" s="110"/>
      <c r="C721" s="111"/>
      <c r="D721" s="110"/>
      <c r="E721" s="136"/>
      <c r="F721" s="110"/>
      <c r="G721" s="112"/>
      <c r="H721" s="112"/>
      <c r="I721" s="110"/>
      <c r="J721" s="110"/>
      <c r="K721" s="110"/>
      <c r="L721" s="110"/>
    </row>
    <row r="722" spans="1:12" x14ac:dyDescent="0.25">
      <c r="A722" s="14" t="s">
        <v>738</v>
      </c>
      <c r="B722" s="110"/>
      <c r="C722" s="111"/>
      <c r="D722" s="110"/>
      <c r="E722" s="136"/>
      <c r="F722" s="110"/>
      <c r="G722" s="112"/>
      <c r="H722" s="112"/>
      <c r="I722" s="110"/>
      <c r="J722" s="110"/>
      <c r="K722" s="110"/>
      <c r="L722" s="110"/>
    </row>
    <row r="723" spans="1:12" x14ac:dyDescent="0.25">
      <c r="A723" s="14" t="s">
        <v>739</v>
      </c>
      <c r="B723" s="110"/>
      <c r="C723" s="111"/>
      <c r="D723" s="110"/>
      <c r="E723" s="136"/>
      <c r="F723" s="110"/>
      <c r="G723" s="112"/>
      <c r="H723" s="112"/>
      <c r="I723" s="110"/>
      <c r="J723" s="110"/>
      <c r="K723" s="110"/>
      <c r="L723" s="110"/>
    </row>
    <row r="724" spans="1:12" x14ac:dyDescent="0.25">
      <c r="A724" s="14" t="s">
        <v>740</v>
      </c>
      <c r="B724" s="110"/>
      <c r="C724" s="111"/>
      <c r="D724" s="110"/>
      <c r="E724" s="136"/>
      <c r="F724" s="110"/>
      <c r="G724" s="112"/>
      <c r="H724" s="112"/>
      <c r="I724" s="110"/>
      <c r="J724" s="110"/>
      <c r="K724" s="110"/>
      <c r="L724" s="110"/>
    </row>
    <row r="725" spans="1:12" x14ac:dyDescent="0.25">
      <c r="A725" s="14" t="s">
        <v>741</v>
      </c>
      <c r="B725" s="110"/>
      <c r="C725" s="111"/>
      <c r="D725" s="110"/>
      <c r="E725" s="136"/>
      <c r="F725" s="110"/>
      <c r="G725" s="112"/>
      <c r="H725" s="112"/>
      <c r="I725" s="110"/>
      <c r="J725" s="110"/>
      <c r="K725" s="110"/>
      <c r="L725" s="110"/>
    </row>
    <row r="726" spans="1:12" x14ac:dyDescent="0.25">
      <c r="A726" s="14" t="s">
        <v>742</v>
      </c>
      <c r="B726" s="110"/>
      <c r="C726" s="111"/>
      <c r="D726" s="110"/>
      <c r="E726" s="136"/>
      <c r="F726" s="110"/>
      <c r="G726" s="112"/>
      <c r="H726" s="112"/>
      <c r="I726" s="110"/>
      <c r="J726" s="110"/>
      <c r="K726" s="110"/>
      <c r="L726" s="110"/>
    </row>
    <row r="727" spans="1:12" x14ac:dyDescent="0.25">
      <c r="A727" s="14" t="s">
        <v>743</v>
      </c>
      <c r="B727" s="110"/>
      <c r="C727" s="111"/>
      <c r="D727" s="110"/>
      <c r="E727" s="136"/>
      <c r="F727" s="110"/>
      <c r="G727" s="112"/>
      <c r="H727" s="112"/>
      <c r="I727" s="110"/>
      <c r="J727" s="110"/>
      <c r="K727" s="110"/>
      <c r="L727" s="110"/>
    </row>
    <row r="728" spans="1:12" x14ac:dyDescent="0.25">
      <c r="A728" s="14" t="s">
        <v>744</v>
      </c>
      <c r="B728" s="110"/>
      <c r="C728" s="111"/>
      <c r="D728" s="110"/>
      <c r="E728" s="136"/>
      <c r="F728" s="110"/>
      <c r="G728" s="112"/>
      <c r="H728" s="112"/>
      <c r="I728" s="110"/>
      <c r="J728" s="110"/>
      <c r="K728" s="110"/>
      <c r="L728" s="110"/>
    </row>
    <row r="729" spans="1:12" x14ac:dyDescent="0.25">
      <c r="A729" s="14" t="s">
        <v>745</v>
      </c>
      <c r="B729" s="110"/>
      <c r="C729" s="111"/>
      <c r="D729" s="110"/>
      <c r="E729" s="136"/>
      <c r="F729" s="110"/>
      <c r="G729" s="112"/>
      <c r="H729" s="112"/>
      <c r="I729" s="110"/>
      <c r="J729" s="110"/>
      <c r="K729" s="110"/>
      <c r="L729" s="110"/>
    </row>
    <row r="730" spans="1:12" x14ac:dyDescent="0.25">
      <c r="A730" s="14" t="s">
        <v>746</v>
      </c>
      <c r="B730" s="110"/>
      <c r="C730" s="111"/>
      <c r="D730" s="110"/>
      <c r="E730" s="136"/>
      <c r="F730" s="110"/>
      <c r="G730" s="112"/>
      <c r="H730" s="112"/>
      <c r="I730" s="110"/>
      <c r="J730" s="110"/>
      <c r="K730" s="110"/>
      <c r="L730" s="110"/>
    </row>
    <row r="731" spans="1:12" x14ac:dyDescent="0.25">
      <c r="A731" s="14" t="s">
        <v>747</v>
      </c>
      <c r="B731" s="110"/>
      <c r="C731" s="111"/>
      <c r="D731" s="110"/>
      <c r="E731" s="136"/>
      <c r="F731" s="110"/>
      <c r="G731" s="112"/>
      <c r="H731" s="112"/>
      <c r="I731" s="110"/>
      <c r="J731" s="110"/>
      <c r="K731" s="110"/>
      <c r="L731" s="110"/>
    </row>
    <row r="732" spans="1:12" x14ac:dyDescent="0.25">
      <c r="A732" s="14" t="s">
        <v>748</v>
      </c>
      <c r="B732" s="110"/>
      <c r="C732" s="111"/>
      <c r="D732" s="110"/>
      <c r="E732" s="136"/>
      <c r="F732" s="110"/>
      <c r="G732" s="112"/>
      <c r="H732" s="112"/>
      <c r="I732" s="110"/>
      <c r="J732" s="110"/>
      <c r="K732" s="110"/>
      <c r="L732" s="110"/>
    </row>
    <row r="733" spans="1:12" x14ac:dyDescent="0.25">
      <c r="A733" s="14" t="s">
        <v>749</v>
      </c>
      <c r="B733" s="110"/>
      <c r="C733" s="111"/>
      <c r="D733" s="110"/>
      <c r="E733" s="136"/>
      <c r="F733" s="110"/>
      <c r="G733" s="112"/>
      <c r="H733" s="112"/>
      <c r="I733" s="110"/>
      <c r="J733" s="110"/>
      <c r="K733" s="110"/>
      <c r="L733" s="110"/>
    </row>
    <row r="734" spans="1:12" x14ac:dyDescent="0.25">
      <c r="A734" s="14" t="s">
        <v>750</v>
      </c>
      <c r="B734" s="110"/>
      <c r="C734" s="111"/>
      <c r="D734" s="110"/>
      <c r="E734" s="136"/>
      <c r="F734" s="110"/>
      <c r="G734" s="112"/>
      <c r="H734" s="112"/>
      <c r="I734" s="110"/>
      <c r="J734" s="110"/>
      <c r="K734" s="110"/>
      <c r="L734" s="110"/>
    </row>
    <row r="735" spans="1:12" x14ac:dyDescent="0.25">
      <c r="A735" s="14" t="s">
        <v>751</v>
      </c>
      <c r="B735" s="110"/>
      <c r="C735" s="111"/>
      <c r="D735" s="110"/>
      <c r="E735" s="136"/>
      <c r="F735" s="110"/>
      <c r="G735" s="112"/>
      <c r="H735" s="112"/>
      <c r="I735" s="110"/>
      <c r="J735" s="110"/>
      <c r="K735" s="110"/>
      <c r="L735" s="110"/>
    </row>
    <row r="736" spans="1:12" x14ac:dyDescent="0.25">
      <c r="A736" s="14" t="s">
        <v>752</v>
      </c>
      <c r="B736" s="110"/>
      <c r="C736" s="111"/>
      <c r="D736" s="110"/>
      <c r="E736" s="136"/>
      <c r="F736" s="110"/>
      <c r="G736" s="112"/>
      <c r="H736" s="112"/>
      <c r="I736" s="110"/>
      <c r="J736" s="110"/>
      <c r="K736" s="110"/>
      <c r="L736" s="11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G157"/>
  <sheetViews>
    <sheetView showGridLines="0" topLeftCell="B10" zoomScaleNormal="100" workbookViewId="0">
      <selection activeCell="C27" sqref="C27"/>
    </sheetView>
  </sheetViews>
  <sheetFormatPr baseColWidth="10" defaultRowHeight="15" x14ac:dyDescent="0.25"/>
  <cols>
    <col min="1" max="1" width="19.5703125" customWidth="1"/>
    <col min="2" max="2" width="103.85546875" customWidth="1"/>
    <col min="3" max="3" width="18.5703125" style="78" customWidth="1"/>
    <col min="4" max="4" width="23" style="7" customWidth="1"/>
    <col min="5" max="5" width="1.28515625" customWidth="1"/>
    <col min="6" max="6" width="14.5703125" style="79" customWidth="1"/>
    <col min="7" max="7" width="6.42578125" style="82" customWidth="1"/>
  </cols>
  <sheetData>
    <row r="1" spans="1:7" ht="21" x14ac:dyDescent="0.25">
      <c r="A1" s="1" t="s">
        <v>10</v>
      </c>
      <c r="C1" s="77"/>
      <c r="F1" s="46"/>
      <c r="G1" s="80"/>
    </row>
    <row r="2" spans="1:7" ht="18.75" x14ac:dyDescent="0.25">
      <c r="A2" s="5" t="s">
        <v>14</v>
      </c>
      <c r="C2" s="77"/>
      <c r="F2" s="46"/>
      <c r="G2" s="80"/>
    </row>
    <row r="3" spans="1:7" ht="18.75" x14ac:dyDescent="0.25">
      <c r="A3" s="5" t="s">
        <v>20</v>
      </c>
      <c r="C3" s="77"/>
      <c r="F3" s="46"/>
      <c r="G3" s="80"/>
    </row>
    <row r="4" spans="1:7" ht="18.75" x14ac:dyDescent="0.25">
      <c r="A4" s="5"/>
      <c r="C4" s="77"/>
      <c r="F4" s="46"/>
      <c r="G4" s="80"/>
    </row>
    <row r="5" spans="1:7" ht="18.75" x14ac:dyDescent="0.3">
      <c r="A5" s="4" t="s">
        <v>16</v>
      </c>
      <c r="C5" s="77"/>
      <c r="F5" s="166" t="s">
        <v>914</v>
      </c>
      <c r="G5" s="166"/>
    </row>
    <row r="6" spans="1:7" x14ac:dyDescent="0.25">
      <c r="C6" s="77"/>
      <c r="F6" s="46"/>
      <c r="G6" s="80"/>
    </row>
    <row r="7" spans="1:7" ht="63" x14ac:dyDescent="0.25">
      <c r="A7" s="86" t="s">
        <v>901</v>
      </c>
      <c r="B7" s="87" t="s">
        <v>921</v>
      </c>
      <c r="C7" s="88" t="s">
        <v>18</v>
      </c>
      <c r="D7" s="89" t="s">
        <v>6</v>
      </c>
      <c r="E7" s="33"/>
      <c r="F7" s="90" t="s">
        <v>17</v>
      </c>
      <c r="G7" s="91" t="s">
        <v>931</v>
      </c>
    </row>
    <row r="8" spans="1:7" x14ac:dyDescent="0.25">
      <c r="A8" s="14" t="s">
        <v>12</v>
      </c>
      <c r="B8" s="110" t="s">
        <v>939</v>
      </c>
      <c r="C8" s="113"/>
      <c r="D8" s="114"/>
      <c r="E8" s="28"/>
      <c r="F8" s="115"/>
      <c r="G8" s="81" t="str">
        <f t="shared" ref="G8:G39" si="0">IF(ISERROR(C8/F8),"",C8/F8)</f>
        <v/>
      </c>
    </row>
    <row r="9" spans="1:7" x14ac:dyDescent="0.25">
      <c r="A9" s="14" t="s">
        <v>13</v>
      </c>
      <c r="B9" s="110" t="s">
        <v>940</v>
      </c>
      <c r="C9" s="113"/>
      <c r="D9" s="114"/>
      <c r="E9" s="28"/>
      <c r="F9" s="115"/>
      <c r="G9" s="157" t="str">
        <f t="shared" si="0"/>
        <v/>
      </c>
    </row>
    <row r="10" spans="1:7" x14ac:dyDescent="0.25">
      <c r="A10" s="14" t="s">
        <v>753</v>
      </c>
      <c r="B10" s="110" t="s">
        <v>941</v>
      </c>
      <c r="C10" s="113"/>
      <c r="D10" s="114"/>
      <c r="E10" s="28"/>
      <c r="F10" s="115"/>
      <c r="G10" s="157" t="str">
        <f t="shared" si="0"/>
        <v/>
      </c>
    </row>
    <row r="11" spans="1:7" x14ac:dyDescent="0.25">
      <c r="A11" s="14" t="s">
        <v>754</v>
      </c>
      <c r="B11" s="110" t="s">
        <v>945</v>
      </c>
      <c r="C11" s="113">
        <v>90</v>
      </c>
      <c r="D11" s="114"/>
      <c r="E11" s="28"/>
      <c r="F11" s="115"/>
      <c r="G11" s="157" t="str">
        <f>IF(ISERROR(C11/F11),"",C11/F11)</f>
        <v/>
      </c>
    </row>
    <row r="12" spans="1:7" x14ac:dyDescent="0.25">
      <c r="A12" s="14" t="s">
        <v>755</v>
      </c>
      <c r="B12" s="110" t="s">
        <v>946</v>
      </c>
      <c r="C12" s="113"/>
      <c r="D12" s="114"/>
      <c r="E12" s="28"/>
      <c r="F12" s="115"/>
      <c r="G12" s="157" t="str">
        <f>IF(ISERROR(C12/F12),"",C12/F12)</f>
        <v/>
      </c>
    </row>
    <row r="13" spans="1:7" x14ac:dyDescent="0.25">
      <c r="A13" s="14" t="s">
        <v>756</v>
      </c>
      <c r="B13" s="110" t="s">
        <v>951</v>
      </c>
      <c r="C13" s="113">
        <v>360</v>
      </c>
      <c r="D13" s="114"/>
      <c r="E13" s="28"/>
      <c r="F13" s="115"/>
      <c r="G13" s="157" t="str">
        <f t="shared" si="0"/>
        <v/>
      </c>
    </row>
    <row r="14" spans="1:7" x14ac:dyDescent="0.25">
      <c r="A14" s="14" t="s">
        <v>757</v>
      </c>
      <c r="B14" s="110" t="s">
        <v>952</v>
      </c>
      <c r="C14" s="113">
        <v>105</v>
      </c>
      <c r="D14" s="114"/>
      <c r="E14" s="28"/>
      <c r="F14" s="115"/>
      <c r="G14" s="157" t="str">
        <f>IF(ISERROR(C14/F14),"",C14/F14)</f>
        <v/>
      </c>
    </row>
    <row r="15" spans="1:7" x14ac:dyDescent="0.25">
      <c r="A15" s="14" t="s">
        <v>758</v>
      </c>
      <c r="B15" s="110" t="s">
        <v>953</v>
      </c>
      <c r="C15" s="113">
        <v>84</v>
      </c>
      <c r="D15" s="114"/>
      <c r="E15" s="28"/>
      <c r="F15" s="115"/>
      <c r="G15" s="157" t="str">
        <f>IF(ISERROR(C15/F15),"",C15/F15)</f>
        <v/>
      </c>
    </row>
    <row r="16" spans="1:7" x14ac:dyDescent="0.25">
      <c r="A16" s="14" t="s">
        <v>759</v>
      </c>
      <c r="B16" s="110" t="s">
        <v>959</v>
      </c>
      <c r="C16" s="113">
        <v>125.5</v>
      </c>
      <c r="D16" s="114"/>
      <c r="E16" s="28"/>
      <c r="F16" s="115"/>
      <c r="G16" s="157" t="str">
        <f t="shared" si="0"/>
        <v/>
      </c>
    </row>
    <row r="17" spans="1:7" x14ac:dyDescent="0.25">
      <c r="A17" s="14" t="s">
        <v>760</v>
      </c>
      <c r="B17" s="110" t="s">
        <v>954</v>
      </c>
      <c r="C17" s="113">
        <v>720</v>
      </c>
      <c r="D17" s="114"/>
      <c r="E17" s="28"/>
      <c r="F17" s="115"/>
      <c r="G17" s="157" t="str">
        <f t="shared" si="0"/>
        <v/>
      </c>
    </row>
    <row r="18" spans="1:7" x14ac:dyDescent="0.25">
      <c r="A18" s="14" t="s">
        <v>761</v>
      </c>
      <c r="B18" s="110" t="s">
        <v>955</v>
      </c>
      <c r="C18" s="113">
        <v>480</v>
      </c>
      <c r="D18" s="114"/>
      <c r="E18" s="28"/>
      <c r="F18" s="115"/>
      <c r="G18" s="157" t="str">
        <f t="shared" si="0"/>
        <v/>
      </c>
    </row>
    <row r="19" spans="1:7" x14ac:dyDescent="0.25">
      <c r="A19" s="14" t="s">
        <v>762</v>
      </c>
      <c r="B19" s="110" t="s">
        <v>957</v>
      </c>
      <c r="C19" s="113">
        <v>55</v>
      </c>
      <c r="D19" s="114"/>
      <c r="E19" s="28"/>
      <c r="F19" s="115"/>
      <c r="G19" s="157" t="str">
        <f t="shared" si="0"/>
        <v/>
      </c>
    </row>
    <row r="20" spans="1:7" x14ac:dyDescent="0.25">
      <c r="A20" s="14" t="s">
        <v>763</v>
      </c>
      <c r="B20" s="110" t="s">
        <v>958</v>
      </c>
      <c r="C20" s="113">
        <v>50</v>
      </c>
      <c r="D20" s="114"/>
      <c r="E20" s="28"/>
      <c r="F20" s="115"/>
      <c r="G20" s="157" t="str">
        <f t="shared" si="0"/>
        <v/>
      </c>
    </row>
    <row r="21" spans="1:7" x14ac:dyDescent="0.25">
      <c r="A21" s="14" t="s">
        <v>764</v>
      </c>
      <c r="B21" s="110"/>
      <c r="C21" s="113"/>
      <c r="D21" s="114"/>
      <c r="E21" s="28"/>
      <c r="F21" s="115"/>
      <c r="G21" s="157" t="str">
        <f t="shared" si="0"/>
        <v/>
      </c>
    </row>
    <row r="22" spans="1:7" x14ac:dyDescent="0.25">
      <c r="A22" s="14" t="s">
        <v>765</v>
      </c>
      <c r="B22" s="110"/>
      <c r="C22" s="113"/>
      <c r="D22" s="114"/>
      <c r="E22" s="28"/>
      <c r="F22" s="115"/>
      <c r="G22" s="81" t="str">
        <f t="shared" si="0"/>
        <v/>
      </c>
    </row>
    <row r="23" spans="1:7" x14ac:dyDescent="0.25">
      <c r="A23" s="14" t="s">
        <v>766</v>
      </c>
      <c r="B23" s="110"/>
      <c r="C23" s="113"/>
      <c r="D23" s="114"/>
      <c r="E23" s="28"/>
      <c r="F23" s="115"/>
      <c r="G23" s="81" t="str">
        <f t="shared" si="0"/>
        <v/>
      </c>
    </row>
    <row r="24" spans="1:7" x14ac:dyDescent="0.25">
      <c r="A24" s="14" t="s">
        <v>767</v>
      </c>
      <c r="B24" s="110"/>
      <c r="C24" s="113"/>
      <c r="D24" s="114"/>
      <c r="E24" s="28"/>
      <c r="F24" s="115"/>
      <c r="G24" s="81" t="str">
        <f t="shared" si="0"/>
        <v/>
      </c>
    </row>
    <row r="25" spans="1:7" x14ac:dyDescent="0.25">
      <c r="A25" s="14" t="s">
        <v>768</v>
      </c>
      <c r="B25" s="110"/>
      <c r="C25" s="113"/>
      <c r="D25" s="114"/>
      <c r="E25" s="28"/>
      <c r="F25" s="115"/>
      <c r="G25" s="81" t="str">
        <f t="shared" si="0"/>
        <v/>
      </c>
    </row>
    <row r="26" spans="1:7" x14ac:dyDescent="0.25">
      <c r="A26" s="14" t="s">
        <v>769</v>
      </c>
      <c r="B26" s="110"/>
      <c r="C26" s="113"/>
      <c r="D26" s="114"/>
      <c r="E26" s="28"/>
      <c r="F26" s="115"/>
      <c r="G26" s="81" t="str">
        <f t="shared" si="0"/>
        <v/>
      </c>
    </row>
    <row r="27" spans="1:7" x14ac:dyDescent="0.25">
      <c r="A27" s="14" t="s">
        <v>770</v>
      </c>
      <c r="B27" s="110"/>
      <c r="C27" s="113"/>
      <c r="D27" s="114"/>
      <c r="E27" s="28"/>
      <c r="F27" s="115"/>
      <c r="G27" s="81" t="str">
        <f t="shared" si="0"/>
        <v/>
      </c>
    </row>
    <row r="28" spans="1:7" x14ac:dyDescent="0.25">
      <c r="A28" s="14" t="s">
        <v>771</v>
      </c>
      <c r="B28" s="110"/>
      <c r="C28" s="113"/>
      <c r="D28" s="114"/>
      <c r="E28" s="28"/>
      <c r="F28" s="115"/>
      <c r="G28" s="81" t="str">
        <f t="shared" si="0"/>
        <v/>
      </c>
    </row>
    <row r="29" spans="1:7" x14ac:dyDescent="0.25">
      <c r="A29" s="14" t="s">
        <v>772</v>
      </c>
      <c r="B29" s="110"/>
      <c r="C29" s="113"/>
      <c r="D29" s="114"/>
      <c r="E29" s="28"/>
      <c r="F29" s="115"/>
      <c r="G29" s="81" t="str">
        <f t="shared" si="0"/>
        <v/>
      </c>
    </row>
    <row r="30" spans="1:7" x14ac:dyDescent="0.25">
      <c r="A30" s="14" t="s">
        <v>773</v>
      </c>
      <c r="B30" s="110"/>
      <c r="C30" s="113"/>
      <c r="D30" s="114"/>
      <c r="E30" s="28"/>
      <c r="F30" s="115"/>
      <c r="G30" s="81" t="str">
        <f t="shared" si="0"/>
        <v/>
      </c>
    </row>
    <row r="31" spans="1:7" x14ac:dyDescent="0.25">
      <c r="A31" s="14" t="s">
        <v>774</v>
      </c>
      <c r="B31" s="110"/>
      <c r="C31" s="113"/>
      <c r="D31" s="114"/>
      <c r="E31" s="28"/>
      <c r="F31" s="115"/>
      <c r="G31" s="81" t="str">
        <f t="shared" si="0"/>
        <v/>
      </c>
    </row>
    <row r="32" spans="1:7" x14ac:dyDescent="0.25">
      <c r="A32" s="14" t="s">
        <v>775</v>
      </c>
      <c r="B32" s="110"/>
      <c r="C32" s="113"/>
      <c r="D32" s="114"/>
      <c r="E32" s="28"/>
      <c r="F32" s="115"/>
      <c r="G32" s="81" t="str">
        <f t="shared" si="0"/>
        <v/>
      </c>
    </row>
    <row r="33" spans="1:7" x14ac:dyDescent="0.25">
      <c r="A33" s="14" t="s">
        <v>776</v>
      </c>
      <c r="B33" s="110"/>
      <c r="C33" s="113"/>
      <c r="D33" s="114"/>
      <c r="E33" s="28"/>
      <c r="F33" s="115"/>
      <c r="G33" s="81" t="str">
        <f t="shared" si="0"/>
        <v/>
      </c>
    </row>
    <row r="34" spans="1:7" x14ac:dyDescent="0.25">
      <c r="A34" s="14" t="s">
        <v>777</v>
      </c>
      <c r="B34" s="110"/>
      <c r="C34" s="113"/>
      <c r="D34" s="114"/>
      <c r="E34" s="28"/>
      <c r="F34" s="115"/>
      <c r="G34" s="81" t="str">
        <f t="shared" si="0"/>
        <v/>
      </c>
    </row>
    <row r="35" spans="1:7" x14ac:dyDescent="0.25">
      <c r="A35" s="14" t="s">
        <v>778</v>
      </c>
      <c r="B35" s="110"/>
      <c r="C35" s="113"/>
      <c r="D35" s="114"/>
      <c r="E35" s="28"/>
      <c r="F35" s="115"/>
      <c r="G35" s="81" t="str">
        <f t="shared" si="0"/>
        <v/>
      </c>
    </row>
    <row r="36" spans="1:7" x14ac:dyDescent="0.25">
      <c r="A36" s="14" t="s">
        <v>779</v>
      </c>
      <c r="B36" s="110"/>
      <c r="C36" s="113"/>
      <c r="D36" s="114"/>
      <c r="E36" s="28"/>
      <c r="F36" s="115"/>
      <c r="G36" s="81" t="str">
        <f t="shared" si="0"/>
        <v/>
      </c>
    </row>
    <row r="37" spans="1:7" x14ac:dyDescent="0.25">
      <c r="A37" s="14" t="s">
        <v>780</v>
      </c>
      <c r="B37" s="110"/>
      <c r="C37" s="113"/>
      <c r="D37" s="114"/>
      <c r="E37" s="28"/>
      <c r="F37" s="115"/>
      <c r="G37" s="81" t="str">
        <f t="shared" si="0"/>
        <v/>
      </c>
    </row>
    <row r="38" spans="1:7" x14ac:dyDescent="0.25">
      <c r="A38" s="14" t="s">
        <v>781</v>
      </c>
      <c r="B38" s="110"/>
      <c r="C38" s="113"/>
      <c r="D38" s="114"/>
      <c r="E38" s="28"/>
      <c r="F38" s="115"/>
      <c r="G38" s="81" t="str">
        <f t="shared" si="0"/>
        <v/>
      </c>
    </row>
    <row r="39" spans="1:7" x14ac:dyDescent="0.25">
      <c r="A39" s="14" t="s">
        <v>782</v>
      </c>
      <c r="B39" s="110"/>
      <c r="C39" s="113"/>
      <c r="D39" s="114"/>
      <c r="E39" s="28"/>
      <c r="F39" s="115"/>
      <c r="G39" s="81" t="str">
        <f t="shared" si="0"/>
        <v/>
      </c>
    </row>
    <row r="40" spans="1:7" x14ac:dyDescent="0.25">
      <c r="A40" s="14" t="s">
        <v>783</v>
      </c>
      <c r="B40" s="110"/>
      <c r="C40" s="113"/>
      <c r="D40" s="114"/>
      <c r="E40" s="28"/>
      <c r="F40" s="115"/>
      <c r="G40" s="81" t="str">
        <f t="shared" ref="G40:G71" si="1">IF(ISERROR(C40/F40),"",C40/F40)</f>
        <v/>
      </c>
    </row>
    <row r="41" spans="1:7" x14ac:dyDescent="0.25">
      <c r="A41" s="14" t="s">
        <v>784</v>
      </c>
      <c r="B41" s="110"/>
      <c r="C41" s="113"/>
      <c r="D41" s="114"/>
      <c r="E41" s="28"/>
      <c r="F41" s="115"/>
      <c r="G41" s="81" t="str">
        <f t="shared" si="1"/>
        <v/>
      </c>
    </row>
    <row r="42" spans="1:7" x14ac:dyDescent="0.25">
      <c r="A42" s="14" t="s">
        <v>785</v>
      </c>
      <c r="B42" s="110"/>
      <c r="C42" s="113"/>
      <c r="D42" s="114"/>
      <c r="E42" s="28"/>
      <c r="F42" s="115"/>
      <c r="G42" s="81" t="str">
        <f t="shared" si="1"/>
        <v/>
      </c>
    </row>
    <row r="43" spans="1:7" x14ac:dyDescent="0.25">
      <c r="A43" s="14" t="s">
        <v>786</v>
      </c>
      <c r="B43" s="110"/>
      <c r="C43" s="113"/>
      <c r="D43" s="114"/>
      <c r="E43" s="28"/>
      <c r="F43" s="115"/>
      <c r="G43" s="81" t="str">
        <f t="shared" si="1"/>
        <v/>
      </c>
    </row>
    <row r="44" spans="1:7" x14ac:dyDescent="0.25">
      <c r="A44" s="14" t="s">
        <v>787</v>
      </c>
      <c r="B44" s="110"/>
      <c r="C44" s="113"/>
      <c r="D44" s="114"/>
      <c r="E44" s="28"/>
      <c r="F44" s="115"/>
      <c r="G44" s="81" t="str">
        <f t="shared" si="1"/>
        <v/>
      </c>
    </row>
    <row r="45" spans="1:7" x14ac:dyDescent="0.25">
      <c r="A45" s="14" t="s">
        <v>788</v>
      </c>
      <c r="B45" s="110"/>
      <c r="C45" s="113"/>
      <c r="D45" s="114"/>
      <c r="E45" s="28"/>
      <c r="F45" s="115"/>
      <c r="G45" s="81" t="str">
        <f t="shared" si="1"/>
        <v/>
      </c>
    </row>
    <row r="46" spans="1:7" x14ac:dyDescent="0.25">
      <c r="A46" s="14" t="s">
        <v>789</v>
      </c>
      <c r="B46" s="110"/>
      <c r="C46" s="113"/>
      <c r="D46" s="114"/>
      <c r="E46" s="28"/>
      <c r="F46" s="115"/>
      <c r="G46" s="81" t="str">
        <f t="shared" si="1"/>
        <v/>
      </c>
    </row>
    <row r="47" spans="1:7" x14ac:dyDescent="0.25">
      <c r="A47" s="14" t="s">
        <v>790</v>
      </c>
      <c r="B47" s="110"/>
      <c r="C47" s="113"/>
      <c r="D47" s="114"/>
      <c r="E47" s="28"/>
      <c r="F47" s="115"/>
      <c r="G47" s="81" t="str">
        <f t="shared" si="1"/>
        <v/>
      </c>
    </row>
    <row r="48" spans="1:7" x14ac:dyDescent="0.25">
      <c r="A48" s="14" t="s">
        <v>791</v>
      </c>
      <c r="B48" s="148"/>
      <c r="C48" s="113"/>
      <c r="D48" s="114"/>
      <c r="E48" s="28"/>
      <c r="F48" s="115"/>
      <c r="G48" s="81" t="str">
        <f t="shared" si="1"/>
        <v/>
      </c>
    </row>
    <row r="49" spans="1:7" x14ac:dyDescent="0.25">
      <c r="A49" s="14" t="s">
        <v>792</v>
      </c>
      <c r="B49" s="110"/>
      <c r="C49" s="113"/>
      <c r="D49" s="150"/>
      <c r="E49" s="28"/>
      <c r="F49" s="115"/>
      <c r="G49" s="81" t="str">
        <f t="shared" si="1"/>
        <v/>
      </c>
    </row>
    <row r="50" spans="1:7" x14ac:dyDescent="0.25">
      <c r="A50" s="14" t="s">
        <v>793</v>
      </c>
      <c r="B50" s="110"/>
      <c r="C50" s="113"/>
      <c r="D50" s="114"/>
      <c r="E50" s="28"/>
      <c r="F50" s="115"/>
      <c r="G50" s="81" t="str">
        <f t="shared" si="1"/>
        <v/>
      </c>
    </row>
    <row r="51" spans="1:7" x14ac:dyDescent="0.25">
      <c r="A51" s="14" t="s">
        <v>794</v>
      </c>
      <c r="B51" s="110"/>
      <c r="C51" s="113"/>
      <c r="D51" s="114"/>
      <c r="E51" s="28"/>
      <c r="F51" s="115"/>
      <c r="G51" s="81" t="str">
        <f t="shared" si="1"/>
        <v/>
      </c>
    </row>
    <row r="52" spans="1:7" x14ac:dyDescent="0.25">
      <c r="A52" s="14" t="s">
        <v>795</v>
      </c>
      <c r="B52" s="110"/>
      <c r="C52" s="113"/>
      <c r="D52" s="114"/>
      <c r="E52" s="28"/>
      <c r="F52" s="115"/>
      <c r="G52" s="81" t="str">
        <f t="shared" si="1"/>
        <v/>
      </c>
    </row>
    <row r="53" spans="1:7" x14ac:dyDescent="0.25">
      <c r="A53" s="14" t="s">
        <v>796</v>
      </c>
      <c r="B53" s="110"/>
      <c r="C53" s="113"/>
      <c r="D53" s="114"/>
      <c r="E53" s="28"/>
      <c r="F53" s="115"/>
      <c r="G53" s="81" t="str">
        <f t="shared" si="1"/>
        <v/>
      </c>
    </row>
    <row r="54" spans="1:7" x14ac:dyDescent="0.25">
      <c r="A54" s="14" t="s">
        <v>797</v>
      </c>
      <c r="B54" s="110"/>
      <c r="C54" s="113"/>
      <c r="D54" s="114"/>
      <c r="E54" s="28"/>
      <c r="F54" s="115"/>
      <c r="G54" s="81" t="str">
        <f t="shared" si="1"/>
        <v/>
      </c>
    </row>
    <row r="55" spans="1:7" x14ac:dyDescent="0.25">
      <c r="A55" s="14" t="s">
        <v>798</v>
      </c>
      <c r="B55" s="110"/>
      <c r="C55" s="113"/>
      <c r="D55" s="114"/>
      <c r="E55" s="28"/>
      <c r="F55" s="115"/>
      <c r="G55" s="81" t="str">
        <f t="shared" si="1"/>
        <v/>
      </c>
    </row>
    <row r="56" spans="1:7" x14ac:dyDescent="0.25">
      <c r="A56" s="14" t="s">
        <v>799</v>
      </c>
      <c r="B56" s="110"/>
      <c r="C56" s="113"/>
      <c r="D56" s="114"/>
      <c r="E56" s="28"/>
      <c r="F56" s="115"/>
      <c r="G56" s="81" t="str">
        <f t="shared" si="1"/>
        <v/>
      </c>
    </row>
    <row r="57" spans="1:7" x14ac:dyDescent="0.25">
      <c r="A57" s="14" t="s">
        <v>800</v>
      </c>
      <c r="B57" s="110"/>
      <c r="C57" s="113"/>
      <c r="D57" s="114"/>
      <c r="E57" s="28"/>
      <c r="F57" s="115"/>
      <c r="G57" s="81" t="str">
        <f t="shared" si="1"/>
        <v/>
      </c>
    </row>
    <row r="58" spans="1:7" x14ac:dyDescent="0.25">
      <c r="A58" s="14" t="s">
        <v>801</v>
      </c>
      <c r="B58" s="110"/>
      <c r="C58" s="113"/>
      <c r="D58" s="114"/>
      <c r="E58" s="28"/>
      <c r="F58" s="115"/>
      <c r="G58" s="81" t="str">
        <f t="shared" si="1"/>
        <v/>
      </c>
    </row>
    <row r="59" spans="1:7" x14ac:dyDescent="0.25">
      <c r="A59" s="14" t="s">
        <v>802</v>
      </c>
      <c r="B59" s="110"/>
      <c r="C59" s="113"/>
      <c r="D59" s="114"/>
      <c r="E59" s="28"/>
      <c r="F59" s="115"/>
      <c r="G59" s="81" t="str">
        <f t="shared" si="1"/>
        <v/>
      </c>
    </row>
    <row r="60" spans="1:7" x14ac:dyDescent="0.25">
      <c r="A60" s="14" t="s">
        <v>803</v>
      </c>
      <c r="B60" s="110"/>
      <c r="C60" s="113"/>
      <c r="D60" s="114"/>
      <c r="E60" s="28"/>
      <c r="F60" s="115"/>
      <c r="G60" s="81" t="str">
        <f t="shared" si="1"/>
        <v/>
      </c>
    </row>
    <row r="61" spans="1:7" x14ac:dyDescent="0.25">
      <c r="A61" s="14" t="s">
        <v>804</v>
      </c>
      <c r="B61" s="110"/>
      <c r="C61" s="113"/>
      <c r="D61" s="114"/>
      <c r="E61" s="28"/>
      <c r="F61" s="115"/>
      <c r="G61" s="81" t="str">
        <f t="shared" si="1"/>
        <v/>
      </c>
    </row>
    <row r="62" spans="1:7" x14ac:dyDescent="0.25">
      <c r="A62" s="14" t="s">
        <v>805</v>
      </c>
      <c r="B62" s="110"/>
      <c r="C62" s="113"/>
      <c r="D62" s="114"/>
      <c r="E62" s="28"/>
      <c r="F62" s="115"/>
      <c r="G62" s="81" t="str">
        <f t="shared" si="1"/>
        <v/>
      </c>
    </row>
    <row r="63" spans="1:7" x14ac:dyDescent="0.25">
      <c r="A63" s="14" t="s">
        <v>806</v>
      </c>
      <c r="B63" s="110"/>
      <c r="C63" s="113"/>
      <c r="D63" s="114"/>
      <c r="E63" s="28"/>
      <c r="F63" s="115"/>
      <c r="G63" s="81" t="str">
        <f t="shared" si="1"/>
        <v/>
      </c>
    </row>
    <row r="64" spans="1:7" x14ac:dyDescent="0.25">
      <c r="A64" s="14" t="s">
        <v>807</v>
      </c>
      <c r="B64" s="110"/>
      <c r="C64" s="113"/>
      <c r="D64" s="114"/>
      <c r="E64" s="28"/>
      <c r="F64" s="115"/>
      <c r="G64" s="81" t="str">
        <f t="shared" si="1"/>
        <v/>
      </c>
    </row>
    <row r="65" spans="1:7" x14ac:dyDescent="0.25">
      <c r="A65" s="14" t="s">
        <v>808</v>
      </c>
      <c r="B65" s="110"/>
      <c r="C65" s="113"/>
      <c r="D65" s="114"/>
      <c r="E65" s="28"/>
      <c r="F65" s="115"/>
      <c r="G65" s="81" t="str">
        <f t="shared" si="1"/>
        <v/>
      </c>
    </row>
    <row r="66" spans="1:7" x14ac:dyDescent="0.25">
      <c r="A66" s="14" t="s">
        <v>809</v>
      </c>
      <c r="B66" s="110"/>
      <c r="C66" s="113"/>
      <c r="D66" s="114"/>
      <c r="E66" s="28"/>
      <c r="F66" s="115"/>
      <c r="G66" s="81" t="str">
        <f t="shared" si="1"/>
        <v/>
      </c>
    </row>
    <row r="67" spans="1:7" x14ac:dyDescent="0.25">
      <c r="A67" s="14" t="s">
        <v>810</v>
      </c>
      <c r="B67" s="110"/>
      <c r="C67" s="113"/>
      <c r="D67" s="114"/>
      <c r="E67" s="28"/>
      <c r="F67" s="115"/>
      <c r="G67" s="81" t="str">
        <f t="shared" si="1"/>
        <v/>
      </c>
    </row>
    <row r="68" spans="1:7" x14ac:dyDescent="0.25">
      <c r="A68" s="14" t="s">
        <v>811</v>
      </c>
      <c r="B68" s="110"/>
      <c r="C68" s="113"/>
      <c r="D68" s="114"/>
      <c r="E68" s="28"/>
      <c r="F68" s="115"/>
      <c r="G68" s="81" t="str">
        <f t="shared" si="1"/>
        <v/>
      </c>
    </row>
    <row r="69" spans="1:7" x14ac:dyDescent="0.25">
      <c r="A69" s="14" t="s">
        <v>812</v>
      </c>
      <c r="B69" s="110"/>
      <c r="C69" s="113"/>
      <c r="D69" s="114"/>
      <c r="E69" s="28"/>
      <c r="F69" s="115"/>
      <c r="G69" s="81" t="str">
        <f t="shared" si="1"/>
        <v/>
      </c>
    </row>
    <row r="70" spans="1:7" x14ac:dyDescent="0.25">
      <c r="A70" s="14" t="s">
        <v>813</v>
      </c>
      <c r="B70" s="110"/>
      <c r="C70" s="113"/>
      <c r="D70" s="114"/>
      <c r="E70" s="28"/>
      <c r="F70" s="115"/>
      <c r="G70" s="81" t="str">
        <f t="shared" si="1"/>
        <v/>
      </c>
    </row>
    <row r="71" spans="1:7" x14ac:dyDescent="0.25">
      <c r="A71" s="14" t="s">
        <v>814</v>
      </c>
      <c r="B71" s="110"/>
      <c r="C71" s="113"/>
      <c r="D71" s="114"/>
      <c r="E71" s="28"/>
      <c r="F71" s="115"/>
      <c r="G71" s="81" t="str">
        <f t="shared" si="1"/>
        <v/>
      </c>
    </row>
    <row r="72" spans="1:7" x14ac:dyDescent="0.25">
      <c r="A72" s="14" t="s">
        <v>815</v>
      </c>
      <c r="B72" s="110"/>
      <c r="C72" s="113"/>
      <c r="D72" s="114"/>
      <c r="E72" s="28"/>
      <c r="F72" s="115"/>
      <c r="G72" s="81" t="str">
        <f t="shared" ref="G72:G103" si="2">IF(ISERROR(C72/F72),"",C72/F72)</f>
        <v/>
      </c>
    </row>
    <row r="73" spans="1:7" x14ac:dyDescent="0.25">
      <c r="A73" s="14" t="s">
        <v>816</v>
      </c>
      <c r="B73" s="110"/>
      <c r="C73" s="113"/>
      <c r="D73" s="114"/>
      <c r="E73" s="28"/>
      <c r="F73" s="115"/>
      <c r="G73" s="81" t="str">
        <f t="shared" si="2"/>
        <v/>
      </c>
    </row>
    <row r="74" spans="1:7" x14ac:dyDescent="0.25">
      <c r="A74" s="14" t="s">
        <v>817</v>
      </c>
      <c r="B74" s="110"/>
      <c r="C74" s="113"/>
      <c r="D74" s="114"/>
      <c r="E74" s="28"/>
      <c r="F74" s="115"/>
      <c r="G74" s="81" t="str">
        <f t="shared" si="2"/>
        <v/>
      </c>
    </row>
    <row r="75" spans="1:7" x14ac:dyDescent="0.25">
      <c r="A75" s="14" t="s">
        <v>818</v>
      </c>
      <c r="B75" s="110"/>
      <c r="C75" s="113"/>
      <c r="D75" s="114"/>
      <c r="E75" s="28"/>
      <c r="F75" s="115"/>
      <c r="G75" s="81" t="str">
        <f t="shared" si="2"/>
        <v/>
      </c>
    </row>
    <row r="76" spans="1:7" x14ac:dyDescent="0.25">
      <c r="A76" s="14" t="s">
        <v>819</v>
      </c>
      <c r="B76" s="110"/>
      <c r="C76" s="113"/>
      <c r="D76" s="114"/>
      <c r="E76" s="28"/>
      <c r="F76" s="115"/>
      <c r="G76" s="81" t="str">
        <f t="shared" si="2"/>
        <v/>
      </c>
    </row>
    <row r="77" spans="1:7" x14ac:dyDescent="0.25">
      <c r="A77" s="14" t="s">
        <v>820</v>
      </c>
      <c r="B77" s="110"/>
      <c r="C77" s="113"/>
      <c r="D77" s="114"/>
      <c r="E77" s="28"/>
      <c r="F77" s="115"/>
      <c r="G77" s="81" t="str">
        <f t="shared" si="2"/>
        <v/>
      </c>
    </row>
    <row r="78" spans="1:7" x14ac:dyDescent="0.25">
      <c r="A78" s="14" t="s">
        <v>821</v>
      </c>
      <c r="B78" s="110"/>
      <c r="C78" s="113"/>
      <c r="D78" s="114"/>
      <c r="E78" s="28"/>
      <c r="F78" s="115"/>
      <c r="G78" s="81" t="str">
        <f t="shared" si="2"/>
        <v/>
      </c>
    </row>
    <row r="79" spans="1:7" x14ac:dyDescent="0.25">
      <c r="A79" s="14" t="s">
        <v>822</v>
      </c>
      <c r="B79" s="110"/>
      <c r="C79" s="113"/>
      <c r="D79" s="114"/>
      <c r="E79" s="28"/>
      <c r="F79" s="115"/>
      <c r="G79" s="81" t="str">
        <f t="shared" si="2"/>
        <v/>
      </c>
    </row>
    <row r="80" spans="1:7" x14ac:dyDescent="0.25">
      <c r="A80" s="14" t="s">
        <v>823</v>
      </c>
      <c r="B80" s="110"/>
      <c r="C80" s="113"/>
      <c r="D80" s="114"/>
      <c r="E80" s="28"/>
      <c r="F80" s="115"/>
      <c r="G80" s="81" t="str">
        <f t="shared" si="2"/>
        <v/>
      </c>
    </row>
    <row r="81" spans="1:7" x14ac:dyDescent="0.25">
      <c r="A81" s="14" t="s">
        <v>824</v>
      </c>
      <c r="B81" s="110"/>
      <c r="C81" s="113"/>
      <c r="D81" s="114"/>
      <c r="E81" s="28"/>
      <c r="F81" s="115"/>
      <c r="G81" s="81" t="str">
        <f t="shared" si="2"/>
        <v/>
      </c>
    </row>
    <row r="82" spans="1:7" x14ac:dyDescent="0.25">
      <c r="A82" s="14" t="s">
        <v>825</v>
      </c>
      <c r="B82" s="110"/>
      <c r="C82" s="113"/>
      <c r="D82" s="114"/>
      <c r="E82" s="28"/>
      <c r="F82" s="115"/>
      <c r="G82" s="81" t="str">
        <f t="shared" si="2"/>
        <v/>
      </c>
    </row>
    <row r="83" spans="1:7" x14ac:dyDescent="0.25">
      <c r="A83" s="14" t="s">
        <v>826</v>
      </c>
      <c r="B83" s="110"/>
      <c r="C83" s="113"/>
      <c r="D83" s="114"/>
      <c r="E83" s="28"/>
      <c r="F83" s="115"/>
      <c r="G83" s="81" t="str">
        <f t="shared" si="2"/>
        <v/>
      </c>
    </row>
    <row r="84" spans="1:7" x14ac:dyDescent="0.25">
      <c r="A84" s="14" t="s">
        <v>827</v>
      </c>
      <c r="B84" s="110"/>
      <c r="C84" s="113"/>
      <c r="D84" s="114"/>
      <c r="E84" s="28"/>
      <c r="F84" s="115"/>
      <c r="G84" s="81" t="str">
        <f t="shared" si="2"/>
        <v/>
      </c>
    </row>
    <row r="85" spans="1:7" x14ac:dyDescent="0.25">
      <c r="A85" s="14" t="s">
        <v>828</v>
      </c>
      <c r="B85" s="110"/>
      <c r="C85" s="113"/>
      <c r="D85" s="114"/>
      <c r="E85" s="28"/>
      <c r="F85" s="115"/>
      <c r="G85" s="81" t="str">
        <f t="shared" si="2"/>
        <v/>
      </c>
    </row>
    <row r="86" spans="1:7" x14ac:dyDescent="0.25">
      <c r="A86" s="14" t="s">
        <v>829</v>
      </c>
      <c r="B86" s="110"/>
      <c r="C86" s="113"/>
      <c r="D86" s="114"/>
      <c r="E86" s="28"/>
      <c r="F86" s="115"/>
      <c r="G86" s="81" t="str">
        <f t="shared" si="2"/>
        <v/>
      </c>
    </row>
    <row r="87" spans="1:7" x14ac:dyDescent="0.25">
      <c r="A87" s="14" t="s">
        <v>830</v>
      </c>
      <c r="B87" s="110"/>
      <c r="C87" s="113"/>
      <c r="D87" s="114"/>
      <c r="E87" s="28"/>
      <c r="F87" s="115"/>
      <c r="G87" s="81" t="str">
        <f t="shared" si="2"/>
        <v/>
      </c>
    </row>
    <row r="88" spans="1:7" x14ac:dyDescent="0.25">
      <c r="A88" s="14" t="s">
        <v>831</v>
      </c>
      <c r="B88" s="110"/>
      <c r="C88" s="113"/>
      <c r="D88" s="114"/>
      <c r="E88" s="28"/>
      <c r="F88" s="115"/>
      <c r="G88" s="81" t="str">
        <f t="shared" si="2"/>
        <v/>
      </c>
    </row>
    <row r="89" spans="1:7" x14ac:dyDescent="0.25">
      <c r="A89" s="14" t="s">
        <v>832</v>
      </c>
      <c r="B89" s="110"/>
      <c r="C89" s="113"/>
      <c r="D89" s="114"/>
      <c r="E89" s="28"/>
      <c r="F89" s="115"/>
      <c r="G89" s="81" t="str">
        <f t="shared" si="2"/>
        <v/>
      </c>
    </row>
    <row r="90" spans="1:7" x14ac:dyDescent="0.25">
      <c r="A90" s="14" t="s">
        <v>833</v>
      </c>
      <c r="B90" s="110"/>
      <c r="C90" s="113"/>
      <c r="D90" s="114"/>
      <c r="E90" s="28"/>
      <c r="F90" s="115"/>
      <c r="G90" s="81" t="str">
        <f t="shared" si="2"/>
        <v/>
      </c>
    </row>
    <row r="91" spans="1:7" x14ac:dyDescent="0.25">
      <c r="A91" s="14" t="s">
        <v>834</v>
      </c>
      <c r="B91" s="110"/>
      <c r="C91" s="113"/>
      <c r="D91" s="114"/>
      <c r="E91" s="28"/>
      <c r="F91" s="115"/>
      <c r="G91" s="81" t="str">
        <f t="shared" si="2"/>
        <v/>
      </c>
    </row>
    <row r="92" spans="1:7" x14ac:dyDescent="0.25">
      <c r="A92" s="14" t="s">
        <v>835</v>
      </c>
      <c r="B92" s="110"/>
      <c r="C92" s="113"/>
      <c r="D92" s="114"/>
      <c r="E92" s="28"/>
      <c r="F92" s="115"/>
      <c r="G92" s="81" t="str">
        <f t="shared" si="2"/>
        <v/>
      </c>
    </row>
    <row r="93" spans="1:7" x14ac:dyDescent="0.25">
      <c r="A93" s="14" t="s">
        <v>836</v>
      </c>
      <c r="B93" s="110"/>
      <c r="C93" s="113"/>
      <c r="D93" s="114"/>
      <c r="E93" s="28"/>
      <c r="F93" s="115"/>
      <c r="G93" s="81" t="str">
        <f t="shared" si="2"/>
        <v/>
      </c>
    </row>
    <row r="94" spans="1:7" x14ac:dyDescent="0.25">
      <c r="A94" s="14" t="s">
        <v>837</v>
      </c>
      <c r="B94" s="110"/>
      <c r="C94" s="113"/>
      <c r="D94" s="114"/>
      <c r="E94" s="28"/>
      <c r="F94" s="115"/>
      <c r="G94" s="81" t="str">
        <f t="shared" si="2"/>
        <v/>
      </c>
    </row>
    <row r="95" spans="1:7" x14ac:dyDescent="0.25">
      <c r="A95" s="14" t="s">
        <v>838</v>
      </c>
      <c r="B95" s="110"/>
      <c r="C95" s="113"/>
      <c r="D95" s="114"/>
      <c r="E95" s="28"/>
      <c r="F95" s="115"/>
      <c r="G95" s="81" t="str">
        <f t="shared" si="2"/>
        <v/>
      </c>
    </row>
    <row r="96" spans="1:7" x14ac:dyDescent="0.25">
      <c r="A96" s="14" t="s">
        <v>839</v>
      </c>
      <c r="B96" s="110"/>
      <c r="C96" s="113"/>
      <c r="D96" s="114"/>
      <c r="E96" s="28"/>
      <c r="F96" s="115"/>
      <c r="G96" s="81" t="str">
        <f t="shared" si="2"/>
        <v/>
      </c>
    </row>
    <row r="97" spans="1:7" x14ac:dyDescent="0.25">
      <c r="A97" s="14" t="s">
        <v>840</v>
      </c>
      <c r="B97" s="110"/>
      <c r="C97" s="113"/>
      <c r="D97" s="114"/>
      <c r="E97" s="28"/>
      <c r="F97" s="115"/>
      <c r="G97" s="81" t="str">
        <f t="shared" si="2"/>
        <v/>
      </c>
    </row>
    <row r="98" spans="1:7" x14ac:dyDescent="0.25">
      <c r="A98" s="14" t="s">
        <v>841</v>
      </c>
      <c r="B98" s="110"/>
      <c r="C98" s="113"/>
      <c r="D98" s="114"/>
      <c r="E98" s="28"/>
      <c r="F98" s="115"/>
      <c r="G98" s="81" t="str">
        <f t="shared" si="2"/>
        <v/>
      </c>
    </row>
    <row r="99" spans="1:7" x14ac:dyDescent="0.25">
      <c r="A99" s="14" t="s">
        <v>842</v>
      </c>
      <c r="B99" s="110"/>
      <c r="C99" s="113"/>
      <c r="D99" s="114"/>
      <c r="E99" s="28"/>
      <c r="F99" s="115"/>
      <c r="G99" s="81" t="str">
        <f t="shared" si="2"/>
        <v/>
      </c>
    </row>
    <row r="100" spans="1:7" x14ac:dyDescent="0.25">
      <c r="A100" s="14" t="s">
        <v>843</v>
      </c>
      <c r="B100" s="110"/>
      <c r="C100" s="113"/>
      <c r="D100" s="114"/>
      <c r="E100" s="28"/>
      <c r="F100" s="115"/>
      <c r="G100" s="81" t="str">
        <f t="shared" si="2"/>
        <v/>
      </c>
    </row>
    <row r="101" spans="1:7" x14ac:dyDescent="0.25">
      <c r="A101" s="14" t="s">
        <v>844</v>
      </c>
      <c r="B101" s="110"/>
      <c r="C101" s="113"/>
      <c r="D101" s="114"/>
      <c r="E101" s="28"/>
      <c r="F101" s="115"/>
      <c r="G101" s="81" t="str">
        <f t="shared" si="2"/>
        <v/>
      </c>
    </row>
    <row r="102" spans="1:7" x14ac:dyDescent="0.25">
      <c r="A102" s="14" t="s">
        <v>845</v>
      </c>
      <c r="B102" s="110"/>
      <c r="C102" s="113"/>
      <c r="D102" s="114"/>
      <c r="E102" s="28"/>
      <c r="F102" s="115"/>
      <c r="G102" s="81" t="str">
        <f t="shared" si="2"/>
        <v/>
      </c>
    </row>
    <row r="103" spans="1:7" x14ac:dyDescent="0.25">
      <c r="A103" s="14" t="s">
        <v>846</v>
      </c>
      <c r="B103" s="110"/>
      <c r="C103" s="113"/>
      <c r="D103" s="114"/>
      <c r="E103" s="28"/>
      <c r="F103" s="115"/>
      <c r="G103" s="81" t="str">
        <f t="shared" si="2"/>
        <v/>
      </c>
    </row>
    <row r="104" spans="1:7" x14ac:dyDescent="0.25">
      <c r="A104" s="14" t="s">
        <v>847</v>
      </c>
      <c r="B104" s="110"/>
      <c r="C104" s="113"/>
      <c r="D104" s="114"/>
      <c r="E104" s="28"/>
      <c r="F104" s="115"/>
      <c r="G104" s="81" t="str">
        <f t="shared" ref="G104:G135" si="3">IF(ISERROR(C104/F104),"",C104/F104)</f>
        <v/>
      </c>
    </row>
    <row r="105" spans="1:7" x14ac:dyDescent="0.25">
      <c r="A105" s="14" t="s">
        <v>848</v>
      </c>
      <c r="B105" s="110"/>
      <c r="C105" s="113"/>
      <c r="D105" s="114"/>
      <c r="E105" s="28"/>
      <c r="F105" s="115"/>
      <c r="G105" s="81" t="str">
        <f t="shared" si="3"/>
        <v/>
      </c>
    </row>
    <row r="106" spans="1:7" x14ac:dyDescent="0.25">
      <c r="A106" s="14" t="s">
        <v>849</v>
      </c>
      <c r="B106" s="110"/>
      <c r="C106" s="113"/>
      <c r="D106" s="114"/>
      <c r="E106" s="28"/>
      <c r="F106" s="115"/>
      <c r="G106" s="81" t="str">
        <f t="shared" si="3"/>
        <v/>
      </c>
    </row>
    <row r="107" spans="1:7" x14ac:dyDescent="0.25">
      <c r="A107" s="14" t="s">
        <v>850</v>
      </c>
      <c r="B107" s="110"/>
      <c r="C107" s="113"/>
      <c r="D107" s="114"/>
      <c r="E107" s="28"/>
      <c r="F107" s="115"/>
      <c r="G107" s="81" t="str">
        <f t="shared" si="3"/>
        <v/>
      </c>
    </row>
    <row r="108" spans="1:7" x14ac:dyDescent="0.25">
      <c r="A108" s="14" t="s">
        <v>851</v>
      </c>
      <c r="B108" s="110"/>
      <c r="C108" s="113"/>
      <c r="D108" s="114"/>
      <c r="E108" s="28"/>
      <c r="F108" s="115"/>
      <c r="G108" s="81" t="str">
        <f t="shared" si="3"/>
        <v/>
      </c>
    </row>
    <row r="109" spans="1:7" x14ac:dyDescent="0.25">
      <c r="A109" s="14" t="s">
        <v>852</v>
      </c>
      <c r="B109" s="110"/>
      <c r="C109" s="113"/>
      <c r="D109" s="114"/>
      <c r="E109" s="28"/>
      <c r="F109" s="115"/>
      <c r="G109" s="81" t="str">
        <f t="shared" si="3"/>
        <v/>
      </c>
    </row>
    <row r="110" spans="1:7" x14ac:dyDescent="0.25">
      <c r="A110" s="14" t="s">
        <v>853</v>
      </c>
      <c r="B110" s="110"/>
      <c r="C110" s="113"/>
      <c r="D110" s="114"/>
      <c r="E110" s="28"/>
      <c r="F110" s="115"/>
      <c r="G110" s="81" t="str">
        <f t="shared" si="3"/>
        <v/>
      </c>
    </row>
    <row r="111" spans="1:7" x14ac:dyDescent="0.25">
      <c r="A111" s="14" t="s">
        <v>854</v>
      </c>
      <c r="B111" s="110"/>
      <c r="C111" s="113"/>
      <c r="D111" s="114"/>
      <c r="E111" s="28"/>
      <c r="F111" s="115"/>
      <c r="G111" s="81" t="str">
        <f t="shared" si="3"/>
        <v/>
      </c>
    </row>
    <row r="112" spans="1:7" x14ac:dyDescent="0.25">
      <c r="A112" s="14" t="s">
        <v>855</v>
      </c>
      <c r="B112" s="110"/>
      <c r="C112" s="113"/>
      <c r="D112" s="114"/>
      <c r="E112" s="28"/>
      <c r="F112" s="115"/>
      <c r="G112" s="81" t="str">
        <f t="shared" si="3"/>
        <v/>
      </c>
    </row>
    <row r="113" spans="1:7" x14ac:dyDescent="0.25">
      <c r="A113" s="14" t="s">
        <v>856</v>
      </c>
      <c r="B113" s="110"/>
      <c r="C113" s="113"/>
      <c r="D113" s="114"/>
      <c r="E113" s="28"/>
      <c r="F113" s="115"/>
      <c r="G113" s="81" t="str">
        <f t="shared" si="3"/>
        <v/>
      </c>
    </row>
    <row r="114" spans="1:7" x14ac:dyDescent="0.25">
      <c r="A114" s="14" t="s">
        <v>857</v>
      </c>
      <c r="B114" s="110"/>
      <c r="C114" s="113"/>
      <c r="D114" s="114"/>
      <c r="E114" s="28"/>
      <c r="F114" s="115"/>
      <c r="G114" s="81" t="str">
        <f t="shared" si="3"/>
        <v/>
      </c>
    </row>
    <row r="115" spans="1:7" x14ac:dyDescent="0.25">
      <c r="A115" s="14" t="s">
        <v>858</v>
      </c>
      <c r="B115" s="110"/>
      <c r="C115" s="113"/>
      <c r="D115" s="114"/>
      <c r="E115" s="28"/>
      <c r="F115" s="115"/>
      <c r="G115" s="81" t="str">
        <f t="shared" si="3"/>
        <v/>
      </c>
    </row>
    <row r="116" spans="1:7" x14ac:dyDescent="0.25">
      <c r="A116" s="14" t="s">
        <v>859</v>
      </c>
      <c r="B116" s="110"/>
      <c r="C116" s="113"/>
      <c r="D116" s="114"/>
      <c r="E116" s="28"/>
      <c r="F116" s="115"/>
      <c r="G116" s="81" t="str">
        <f t="shared" si="3"/>
        <v/>
      </c>
    </row>
    <row r="117" spans="1:7" x14ac:dyDescent="0.25">
      <c r="A117" s="14" t="s">
        <v>860</v>
      </c>
      <c r="B117" s="110"/>
      <c r="C117" s="113"/>
      <c r="D117" s="114"/>
      <c r="E117" s="28"/>
      <c r="F117" s="115"/>
      <c r="G117" s="81" t="str">
        <f t="shared" si="3"/>
        <v/>
      </c>
    </row>
    <row r="118" spans="1:7" x14ac:dyDescent="0.25">
      <c r="A118" s="14" t="s">
        <v>861</v>
      </c>
      <c r="B118" s="110"/>
      <c r="C118" s="113"/>
      <c r="D118" s="114"/>
      <c r="E118" s="28"/>
      <c r="F118" s="115"/>
      <c r="G118" s="81" t="str">
        <f t="shared" si="3"/>
        <v/>
      </c>
    </row>
    <row r="119" spans="1:7" x14ac:dyDescent="0.25">
      <c r="A119" s="14" t="s">
        <v>862</v>
      </c>
      <c r="B119" s="110"/>
      <c r="C119" s="113"/>
      <c r="D119" s="114"/>
      <c r="E119" s="28"/>
      <c r="F119" s="115"/>
      <c r="G119" s="81" t="str">
        <f t="shared" si="3"/>
        <v/>
      </c>
    </row>
    <row r="120" spans="1:7" x14ac:dyDescent="0.25">
      <c r="A120" s="14" t="s">
        <v>863</v>
      </c>
      <c r="B120" s="110"/>
      <c r="C120" s="113"/>
      <c r="D120" s="114"/>
      <c r="E120" s="28"/>
      <c r="F120" s="115"/>
      <c r="G120" s="81" t="str">
        <f t="shared" si="3"/>
        <v/>
      </c>
    </row>
    <row r="121" spans="1:7" x14ac:dyDescent="0.25">
      <c r="A121" s="14" t="s">
        <v>864</v>
      </c>
      <c r="B121" s="110"/>
      <c r="C121" s="113"/>
      <c r="D121" s="114"/>
      <c r="E121" s="28"/>
      <c r="F121" s="115"/>
      <c r="G121" s="81" t="str">
        <f t="shared" si="3"/>
        <v/>
      </c>
    </row>
    <row r="122" spans="1:7" x14ac:dyDescent="0.25">
      <c r="A122" s="14" t="s">
        <v>865</v>
      </c>
      <c r="B122" s="110"/>
      <c r="C122" s="113"/>
      <c r="D122" s="114"/>
      <c r="E122" s="28"/>
      <c r="F122" s="115"/>
      <c r="G122" s="81" t="str">
        <f t="shared" si="3"/>
        <v/>
      </c>
    </row>
    <row r="123" spans="1:7" x14ac:dyDescent="0.25">
      <c r="A123" s="14" t="s">
        <v>866</v>
      </c>
      <c r="B123" s="110"/>
      <c r="C123" s="113"/>
      <c r="D123" s="114"/>
      <c r="E123" s="28"/>
      <c r="F123" s="115"/>
      <c r="G123" s="81" t="str">
        <f t="shared" si="3"/>
        <v/>
      </c>
    </row>
    <row r="124" spans="1:7" x14ac:dyDescent="0.25">
      <c r="A124" s="14" t="s">
        <v>867</v>
      </c>
      <c r="B124" s="110"/>
      <c r="C124" s="113"/>
      <c r="D124" s="114"/>
      <c r="E124" s="28"/>
      <c r="F124" s="115"/>
      <c r="G124" s="81" t="str">
        <f t="shared" si="3"/>
        <v/>
      </c>
    </row>
    <row r="125" spans="1:7" x14ac:dyDescent="0.25">
      <c r="A125" s="14" t="s">
        <v>868</v>
      </c>
      <c r="B125" s="110"/>
      <c r="C125" s="113"/>
      <c r="D125" s="114"/>
      <c r="E125" s="28"/>
      <c r="F125" s="115"/>
      <c r="G125" s="81" t="str">
        <f t="shared" si="3"/>
        <v/>
      </c>
    </row>
    <row r="126" spans="1:7" x14ac:dyDescent="0.25">
      <c r="A126" s="14" t="s">
        <v>869</v>
      </c>
      <c r="B126" s="110"/>
      <c r="C126" s="113"/>
      <c r="D126" s="114"/>
      <c r="E126" s="28"/>
      <c r="F126" s="115"/>
      <c r="G126" s="81" t="str">
        <f t="shared" si="3"/>
        <v/>
      </c>
    </row>
    <row r="127" spans="1:7" x14ac:dyDescent="0.25">
      <c r="A127" s="14" t="s">
        <v>870</v>
      </c>
      <c r="B127" s="110"/>
      <c r="C127" s="113"/>
      <c r="D127" s="114"/>
      <c r="E127" s="28"/>
      <c r="F127" s="115"/>
      <c r="G127" s="81" t="str">
        <f t="shared" si="3"/>
        <v/>
      </c>
    </row>
    <row r="128" spans="1:7" x14ac:dyDescent="0.25">
      <c r="A128" s="14" t="s">
        <v>871</v>
      </c>
      <c r="B128" s="110"/>
      <c r="C128" s="113"/>
      <c r="D128" s="114"/>
      <c r="E128" s="28"/>
      <c r="F128" s="115"/>
      <c r="G128" s="81" t="str">
        <f t="shared" si="3"/>
        <v/>
      </c>
    </row>
    <row r="129" spans="1:7" x14ac:dyDescent="0.25">
      <c r="A129" s="14" t="s">
        <v>872</v>
      </c>
      <c r="B129" s="110"/>
      <c r="C129" s="113"/>
      <c r="D129" s="114"/>
      <c r="E129" s="28"/>
      <c r="F129" s="115"/>
      <c r="G129" s="81" t="str">
        <f t="shared" si="3"/>
        <v/>
      </c>
    </row>
    <row r="130" spans="1:7" x14ac:dyDescent="0.25">
      <c r="A130" s="14" t="s">
        <v>873</v>
      </c>
      <c r="B130" s="110"/>
      <c r="C130" s="113"/>
      <c r="D130" s="114"/>
      <c r="E130" s="28"/>
      <c r="F130" s="115"/>
      <c r="G130" s="81" t="str">
        <f t="shared" si="3"/>
        <v/>
      </c>
    </row>
    <row r="131" spans="1:7" x14ac:dyDescent="0.25">
      <c r="A131" s="14" t="s">
        <v>874</v>
      </c>
      <c r="B131" s="110"/>
      <c r="C131" s="113"/>
      <c r="D131" s="114"/>
      <c r="E131" s="28"/>
      <c r="F131" s="115"/>
      <c r="G131" s="81" t="str">
        <f t="shared" si="3"/>
        <v/>
      </c>
    </row>
    <row r="132" spans="1:7" x14ac:dyDescent="0.25">
      <c r="A132" s="14" t="s">
        <v>875</v>
      </c>
      <c r="B132" s="110"/>
      <c r="C132" s="113"/>
      <c r="D132" s="114"/>
      <c r="E132" s="28"/>
      <c r="F132" s="115"/>
      <c r="G132" s="81" t="str">
        <f t="shared" si="3"/>
        <v/>
      </c>
    </row>
    <row r="133" spans="1:7" x14ac:dyDescent="0.25">
      <c r="A133" s="14" t="s">
        <v>876</v>
      </c>
      <c r="B133" s="110"/>
      <c r="C133" s="113"/>
      <c r="D133" s="114"/>
      <c r="E133" s="28"/>
      <c r="F133" s="115"/>
      <c r="G133" s="81" t="str">
        <f t="shared" si="3"/>
        <v/>
      </c>
    </row>
    <row r="134" spans="1:7" x14ac:dyDescent="0.25">
      <c r="A134" s="14" t="s">
        <v>877</v>
      </c>
      <c r="B134" s="110"/>
      <c r="C134" s="113"/>
      <c r="D134" s="114"/>
      <c r="E134" s="28"/>
      <c r="F134" s="115"/>
      <c r="G134" s="81" t="str">
        <f t="shared" si="3"/>
        <v/>
      </c>
    </row>
    <row r="135" spans="1:7" x14ac:dyDescent="0.25">
      <c r="A135" s="14" t="s">
        <v>878</v>
      </c>
      <c r="B135" s="110"/>
      <c r="C135" s="113"/>
      <c r="D135" s="114"/>
      <c r="E135" s="28"/>
      <c r="F135" s="115"/>
      <c r="G135" s="81" t="str">
        <f t="shared" si="3"/>
        <v/>
      </c>
    </row>
    <row r="136" spans="1:7" x14ac:dyDescent="0.25">
      <c r="A136" s="14" t="s">
        <v>879</v>
      </c>
      <c r="B136" s="110"/>
      <c r="C136" s="113"/>
      <c r="D136" s="114"/>
      <c r="E136" s="28"/>
      <c r="F136" s="115"/>
      <c r="G136" s="81" t="str">
        <f t="shared" ref="G136:G157" si="4">IF(ISERROR(C136/F136),"",C136/F136)</f>
        <v/>
      </c>
    </row>
    <row r="137" spans="1:7" x14ac:dyDescent="0.25">
      <c r="A137" s="14" t="s">
        <v>880</v>
      </c>
      <c r="B137" s="110"/>
      <c r="C137" s="113"/>
      <c r="D137" s="114"/>
      <c r="E137" s="28"/>
      <c r="F137" s="115"/>
      <c r="G137" s="81" t="str">
        <f t="shared" si="4"/>
        <v/>
      </c>
    </row>
    <row r="138" spans="1:7" x14ac:dyDescent="0.25">
      <c r="A138" s="14" t="s">
        <v>881</v>
      </c>
      <c r="B138" s="110"/>
      <c r="C138" s="113"/>
      <c r="D138" s="114"/>
      <c r="E138" s="28"/>
      <c r="F138" s="115"/>
      <c r="G138" s="81" t="str">
        <f t="shared" si="4"/>
        <v/>
      </c>
    </row>
    <row r="139" spans="1:7" x14ac:dyDescent="0.25">
      <c r="A139" s="14" t="s">
        <v>882</v>
      </c>
      <c r="B139" s="110"/>
      <c r="C139" s="113"/>
      <c r="D139" s="114"/>
      <c r="E139" s="28"/>
      <c r="F139" s="115"/>
      <c r="G139" s="81" t="str">
        <f t="shared" si="4"/>
        <v/>
      </c>
    </row>
    <row r="140" spans="1:7" x14ac:dyDescent="0.25">
      <c r="A140" s="14" t="s">
        <v>883</v>
      </c>
      <c r="B140" s="110"/>
      <c r="C140" s="113"/>
      <c r="D140" s="114"/>
      <c r="E140" s="28"/>
      <c r="F140" s="115"/>
      <c r="G140" s="81" t="str">
        <f t="shared" si="4"/>
        <v/>
      </c>
    </row>
    <row r="141" spans="1:7" x14ac:dyDescent="0.25">
      <c r="A141" s="14" t="s">
        <v>884</v>
      </c>
      <c r="B141" s="110"/>
      <c r="C141" s="113"/>
      <c r="D141" s="114"/>
      <c r="E141" s="28"/>
      <c r="F141" s="115"/>
      <c r="G141" s="81" t="str">
        <f t="shared" si="4"/>
        <v/>
      </c>
    </row>
    <row r="142" spans="1:7" x14ac:dyDescent="0.25">
      <c r="A142" s="14" t="s">
        <v>885</v>
      </c>
      <c r="B142" s="110"/>
      <c r="C142" s="113"/>
      <c r="D142" s="114"/>
      <c r="E142" s="28"/>
      <c r="F142" s="115"/>
      <c r="G142" s="81" t="str">
        <f t="shared" si="4"/>
        <v/>
      </c>
    </row>
    <row r="143" spans="1:7" x14ac:dyDescent="0.25">
      <c r="A143" s="14" t="s">
        <v>886</v>
      </c>
      <c r="B143" s="110"/>
      <c r="C143" s="113"/>
      <c r="D143" s="114"/>
      <c r="E143" s="28"/>
      <c r="F143" s="115"/>
      <c r="G143" s="81" t="str">
        <f t="shared" si="4"/>
        <v/>
      </c>
    </row>
    <row r="144" spans="1:7" x14ac:dyDescent="0.25">
      <c r="A144" s="14" t="s">
        <v>887</v>
      </c>
      <c r="B144" s="110"/>
      <c r="C144" s="113"/>
      <c r="D144" s="114"/>
      <c r="E144" s="28"/>
      <c r="F144" s="115"/>
      <c r="G144" s="81" t="str">
        <f t="shared" si="4"/>
        <v/>
      </c>
    </row>
    <row r="145" spans="1:7" x14ac:dyDescent="0.25">
      <c r="A145" s="14" t="s">
        <v>888</v>
      </c>
      <c r="B145" s="110"/>
      <c r="C145" s="113"/>
      <c r="D145" s="114"/>
      <c r="E145" s="28"/>
      <c r="F145" s="115"/>
      <c r="G145" s="81" t="str">
        <f t="shared" si="4"/>
        <v/>
      </c>
    </row>
    <row r="146" spans="1:7" x14ac:dyDescent="0.25">
      <c r="A146" s="14" t="s">
        <v>889</v>
      </c>
      <c r="B146" s="110"/>
      <c r="C146" s="113"/>
      <c r="D146" s="114"/>
      <c r="E146" s="28"/>
      <c r="F146" s="115"/>
      <c r="G146" s="81" t="str">
        <f t="shared" si="4"/>
        <v/>
      </c>
    </row>
    <row r="147" spans="1:7" x14ac:dyDescent="0.25">
      <c r="A147" s="14" t="s">
        <v>890</v>
      </c>
      <c r="B147" s="110"/>
      <c r="C147" s="113"/>
      <c r="D147" s="114"/>
      <c r="E147" s="28"/>
      <c r="F147" s="115"/>
      <c r="G147" s="81" t="str">
        <f t="shared" si="4"/>
        <v/>
      </c>
    </row>
    <row r="148" spans="1:7" x14ac:dyDescent="0.25">
      <c r="A148" s="14" t="s">
        <v>891</v>
      </c>
      <c r="B148" s="110"/>
      <c r="C148" s="113"/>
      <c r="D148" s="114"/>
      <c r="E148" s="28"/>
      <c r="F148" s="115"/>
      <c r="G148" s="81" t="str">
        <f t="shared" si="4"/>
        <v/>
      </c>
    </row>
    <row r="149" spans="1:7" x14ac:dyDescent="0.25">
      <c r="A149" s="14" t="s">
        <v>892</v>
      </c>
      <c r="B149" s="110"/>
      <c r="C149" s="113"/>
      <c r="D149" s="114"/>
      <c r="E149" s="28"/>
      <c r="F149" s="115"/>
      <c r="G149" s="81" t="str">
        <f t="shared" si="4"/>
        <v/>
      </c>
    </row>
    <row r="150" spans="1:7" x14ac:dyDescent="0.25">
      <c r="A150" s="14" t="s">
        <v>893</v>
      </c>
      <c r="B150" s="110"/>
      <c r="C150" s="113"/>
      <c r="D150" s="114"/>
      <c r="E150" s="28"/>
      <c r="F150" s="115"/>
      <c r="G150" s="81" t="str">
        <f t="shared" si="4"/>
        <v/>
      </c>
    </row>
    <row r="151" spans="1:7" x14ac:dyDescent="0.25">
      <c r="A151" s="14" t="s">
        <v>894</v>
      </c>
      <c r="B151" s="110"/>
      <c r="C151" s="113"/>
      <c r="D151" s="114"/>
      <c r="E151" s="28"/>
      <c r="F151" s="115"/>
      <c r="G151" s="81" t="str">
        <f t="shared" si="4"/>
        <v/>
      </c>
    </row>
    <row r="152" spans="1:7" x14ac:dyDescent="0.25">
      <c r="A152" s="14" t="s">
        <v>895</v>
      </c>
      <c r="B152" s="110"/>
      <c r="C152" s="113"/>
      <c r="D152" s="114"/>
      <c r="E152" s="28"/>
      <c r="F152" s="115"/>
      <c r="G152" s="81" t="str">
        <f t="shared" si="4"/>
        <v/>
      </c>
    </row>
    <row r="153" spans="1:7" x14ac:dyDescent="0.25">
      <c r="A153" s="14" t="s">
        <v>896</v>
      </c>
      <c r="B153" s="110"/>
      <c r="C153" s="113"/>
      <c r="D153" s="114"/>
      <c r="E153" s="28"/>
      <c r="F153" s="115"/>
      <c r="G153" s="81" t="str">
        <f t="shared" si="4"/>
        <v/>
      </c>
    </row>
    <row r="154" spans="1:7" x14ac:dyDescent="0.25">
      <c r="A154" s="14" t="s">
        <v>897</v>
      </c>
      <c r="B154" s="110"/>
      <c r="C154" s="113"/>
      <c r="D154" s="114"/>
      <c r="E154" s="28"/>
      <c r="F154" s="115"/>
      <c r="G154" s="81" t="str">
        <f t="shared" si="4"/>
        <v/>
      </c>
    </row>
    <row r="155" spans="1:7" x14ac:dyDescent="0.25">
      <c r="A155" s="14" t="s">
        <v>898</v>
      </c>
      <c r="B155" s="110"/>
      <c r="C155" s="113"/>
      <c r="D155" s="114"/>
      <c r="E155" s="28"/>
      <c r="F155" s="115"/>
      <c r="G155" s="81" t="str">
        <f t="shared" si="4"/>
        <v/>
      </c>
    </row>
    <row r="156" spans="1:7" x14ac:dyDescent="0.25">
      <c r="A156" s="14" t="s">
        <v>899</v>
      </c>
      <c r="B156" s="110"/>
      <c r="C156" s="113"/>
      <c r="D156" s="114"/>
      <c r="E156" s="28"/>
      <c r="F156" s="115"/>
      <c r="G156" s="81" t="str">
        <f t="shared" si="4"/>
        <v/>
      </c>
    </row>
    <row r="157" spans="1:7" x14ac:dyDescent="0.25">
      <c r="A157" s="14" t="s">
        <v>900</v>
      </c>
      <c r="B157" s="110"/>
      <c r="C157" s="113"/>
      <c r="D157" s="114"/>
      <c r="E157" s="28"/>
      <c r="F157" s="115"/>
      <c r="G157" s="81" t="str">
        <f t="shared" si="4"/>
        <v/>
      </c>
    </row>
  </sheetData>
  <mergeCells count="1">
    <mergeCell ref="F5:G5"/>
  </mergeCells>
  <pageMargins left="0.51181102362204722" right="0.51181102362204722" top="0.55118110236220474" bottom="0.55118110236220474" header="0.31496062992125984" footer="0.31496062992125984"/>
  <pageSetup paperSize="9" scale="61" fitToHeight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171"/>
  <sheetViews>
    <sheetView showGridLines="0" topLeftCell="A34" zoomScale="80" zoomScaleNormal="80" workbookViewId="0">
      <selection activeCell="D4" sqref="D4"/>
    </sheetView>
  </sheetViews>
  <sheetFormatPr baseColWidth="10" defaultColWidth="0" defaultRowHeight="15" x14ac:dyDescent="0.25"/>
  <cols>
    <col min="1" max="1" width="2.42578125" customWidth="1"/>
    <col min="2" max="2" width="2.7109375" customWidth="1"/>
    <col min="3" max="3" width="11.42578125" customWidth="1"/>
    <col min="4" max="4" width="45.7109375" customWidth="1"/>
    <col min="5" max="5" width="14" customWidth="1"/>
    <col min="6" max="6" width="24.7109375" customWidth="1"/>
    <col min="7" max="7" width="13.5703125" customWidth="1"/>
    <col min="8" max="8" width="15.7109375" customWidth="1"/>
    <col min="9" max="9" width="2.7109375" style="28" customWidth="1"/>
    <col min="10" max="10" width="3.140625" hidden="1" customWidth="1"/>
    <col min="11" max="11" width="20" hidden="1" customWidth="1"/>
    <col min="12" max="15" width="12.7109375" style="16" hidden="1" customWidth="1"/>
    <col min="16" max="16" width="11.42578125" style="16" hidden="1" customWidth="1"/>
    <col min="17" max="16384" width="11.42578125" hidden="1"/>
  </cols>
  <sheetData>
    <row r="1" spans="2:11" ht="7.5" customHeight="1" x14ac:dyDescent="0.25"/>
    <row r="2" spans="2:11" ht="15" customHeight="1" x14ac:dyDescent="0.25">
      <c r="F2" s="167" t="s">
        <v>961</v>
      </c>
      <c r="G2" s="167"/>
      <c r="H2" s="163" t="s">
        <v>19</v>
      </c>
      <c r="K2" s="59" t="e">
        <f>IF(HLOOKUP($H$2,#REF!,2,0)=0,"",HLOOKUP($H$2,#REF!,2,0))</f>
        <v>#REF!</v>
      </c>
    </row>
    <row r="3" spans="2:11" ht="8.25" customHeight="1" x14ac:dyDescent="0.25">
      <c r="B3" s="5"/>
      <c r="I3" s="5"/>
    </row>
    <row r="4" spans="2:11" ht="29.25" customHeight="1" thickBot="1" x14ac:dyDescent="0.3">
      <c r="F4" s="28"/>
      <c r="H4" s="28"/>
      <c r="I4" s="165"/>
    </row>
    <row r="5" spans="2:11" ht="9.75" customHeight="1" thickTop="1" x14ac:dyDescent="0.25">
      <c r="B5" s="47"/>
      <c r="C5" s="48"/>
      <c r="D5" s="48"/>
      <c r="E5" s="48"/>
      <c r="F5" s="48"/>
      <c r="G5" s="48"/>
      <c r="H5" s="48"/>
      <c r="I5" s="47"/>
    </row>
    <row r="6" spans="2:11" ht="46.5" customHeight="1" x14ac:dyDescent="0.35">
      <c r="B6" s="49"/>
      <c r="C6" s="33"/>
      <c r="D6" s="50"/>
      <c r="E6" s="169" t="s">
        <v>960</v>
      </c>
      <c r="F6" s="169"/>
      <c r="G6" s="168" t="str">
        <f>H2</f>
        <v>F00001</v>
      </c>
      <c r="H6" s="168"/>
      <c r="I6" s="49"/>
      <c r="J6" s="17"/>
    </row>
    <row r="7" spans="2:11" ht="48.75" customHeight="1" x14ac:dyDescent="0.35">
      <c r="B7" s="49"/>
      <c r="C7" s="51"/>
      <c r="D7" s="50"/>
      <c r="F7" s="70" t="s">
        <v>905</v>
      </c>
      <c r="G7" s="71" t="str">
        <f>IFERROR(HLOOKUP($H$2,#REF!,4,0),"")</f>
        <v/>
      </c>
      <c r="I7" s="49"/>
      <c r="J7" s="17"/>
    </row>
    <row r="8" spans="2:11" x14ac:dyDescent="0.25">
      <c r="B8" s="49"/>
      <c r="C8" s="33"/>
      <c r="D8" s="33"/>
      <c r="E8" s="33"/>
      <c r="F8" s="33"/>
      <c r="G8" s="33"/>
      <c r="H8" s="33"/>
      <c r="I8" s="49"/>
    </row>
    <row r="9" spans="2:11" ht="9" customHeight="1" x14ac:dyDescent="0.25">
      <c r="B9" s="49"/>
      <c r="C9" s="19" t="s">
        <v>902</v>
      </c>
      <c r="D9" s="20"/>
      <c r="E9" s="34"/>
      <c r="F9" s="35"/>
      <c r="G9" s="62"/>
      <c r="H9" s="65"/>
      <c r="I9" s="49"/>
    </row>
    <row r="10" spans="2:11" ht="15.75" x14ac:dyDescent="0.25">
      <c r="B10" s="49"/>
      <c r="C10" s="72" t="str">
        <f>IF(ISBLANK('Vos données'!B5),"",'Vos données'!B5)</f>
        <v/>
      </c>
      <c r="D10" s="32"/>
      <c r="E10" s="36" t="s">
        <v>903</v>
      </c>
      <c r="F10" s="74" t="str">
        <f>IF(ISERROR(VLOOKUP($K$2,'Base clients'!$A$6:$L$736,3,0)),"",VLOOKUP($K$2,'Base clients'!$A$6:$L$736,3,0))</f>
        <v/>
      </c>
      <c r="G10" s="8"/>
      <c r="H10" s="40"/>
      <c r="I10" s="49"/>
    </row>
    <row r="11" spans="2:11" x14ac:dyDescent="0.25">
      <c r="B11" s="49"/>
      <c r="C11" s="61" t="str">
        <f>IF(ISBLANK('Vos données'!B6),"",'Vos données'!B6)</f>
        <v/>
      </c>
      <c r="D11" s="41"/>
      <c r="E11" s="39"/>
      <c r="H11" s="40"/>
      <c r="I11" s="49"/>
    </row>
    <row r="12" spans="2:11" ht="44.25" customHeight="1" x14ac:dyDescent="0.25">
      <c r="B12" s="49"/>
      <c r="C12" s="61" t="str">
        <f>IF(ISBLANK('Vos données'!B7),"",'Vos données'!B7)</f>
        <v/>
      </c>
      <c r="D12" s="52"/>
      <c r="E12" s="38" t="s">
        <v>904</v>
      </c>
      <c r="F12" s="147" t="str">
        <f>IF(IF(ISERROR(VLOOKUP($K$2,'Base clients'!$A$6:$L$736,4,0)),"",VLOOKUP($K$2,'Base clients'!$A$6:$L$736,4,0))=0,"",IF(ISERROR(VLOOKUP($K$2,'Base clients'!$A$6:$L$736,4,0)),"",VLOOKUP($K$2,'Base clients'!$A$6:$L$736,4,0)))</f>
        <v/>
      </c>
      <c r="G12" s="8"/>
      <c r="H12" s="40"/>
      <c r="I12" s="49"/>
    </row>
    <row r="13" spans="2:11" x14ac:dyDescent="0.25">
      <c r="B13" s="49"/>
      <c r="C13" s="61" t="str">
        <f>IF(ISBLANK('Vos données'!B8),"",'Vos données'!B8)</f>
        <v/>
      </c>
      <c r="D13" s="60" t="str">
        <f>IF(ISBLANK('Vos données'!B9),"",'Vos données'!B9)</f>
        <v/>
      </c>
      <c r="E13" s="39"/>
      <c r="F13" s="139" t="str">
        <f>IF(IF(ISERROR(VLOOKUP($K$2,'Base clients'!$A$6:$L$736,5,0)),"",VLOOKUP($K$2,'Base clients'!$A$6:$L$736,5,0))=0,"",IF(ISERROR(VLOOKUP($K$2,'Base clients'!$A$6:$L$736,5,0)),"",VLOOKUP($K$2,'Base clients'!$A$6:$L$736,5,0)))</f>
        <v/>
      </c>
      <c r="G13" s="37" t="str">
        <f>IF(IF(ISERROR(VLOOKUP($K$2,'Base clients'!$A$6:$L$736,6,0)),"",VLOOKUP($K$2,'Base clients'!$A$6:$L$736,6,0))=0,"",IF(ISERROR(VLOOKUP($K$2,'Base clients'!$A$6:$L$736,6,0)),"",VLOOKUP($K$2,'Base clients'!$A$6:$L$736,6,0)))</f>
        <v/>
      </c>
      <c r="H13" s="40"/>
      <c r="I13" s="49"/>
    </row>
    <row r="14" spans="2:11" x14ac:dyDescent="0.25">
      <c r="B14" s="49"/>
      <c r="C14" s="61" t="str">
        <f>"Téléphone : "&amp;IF(ISBLANK('Vos données'!B10),"",'Vos données'!B10)</f>
        <v xml:space="preserve">Téléphone : </v>
      </c>
      <c r="D14" s="41"/>
      <c r="E14" s="36"/>
      <c r="F14" s="170"/>
      <c r="G14" s="170"/>
      <c r="H14" s="40"/>
      <c r="I14" s="49"/>
    </row>
    <row r="15" spans="2:11" x14ac:dyDescent="0.25">
      <c r="B15" s="49"/>
      <c r="C15" s="61" t="str">
        <f>"Mail : "&amp;IF(ISBLANK('Vos données'!B11),"",'Vos données'!B11)</f>
        <v xml:space="preserve">Mail : </v>
      </c>
      <c r="D15" s="41"/>
      <c r="E15" s="38"/>
      <c r="F15" s="73"/>
      <c r="G15" s="63"/>
      <c r="H15" s="40"/>
      <c r="I15" s="49"/>
    </row>
    <row r="16" spans="2:11" x14ac:dyDescent="0.25">
      <c r="B16" s="49"/>
      <c r="C16" s="61" t="str">
        <f>"Siret : "&amp;IF(ISBLANK('Vos données'!B12),"",'Vos données'!B12)</f>
        <v xml:space="preserve">Siret : </v>
      </c>
      <c r="D16" s="32"/>
      <c r="E16" s="39"/>
      <c r="F16" s="33"/>
      <c r="G16" s="63"/>
      <c r="H16" s="40"/>
      <c r="I16" s="49"/>
    </row>
    <row r="17" spans="1:17" ht="9" customHeight="1" x14ac:dyDescent="0.25">
      <c r="B17" s="49"/>
      <c r="C17" s="22"/>
      <c r="D17" s="18"/>
      <c r="E17" s="43"/>
      <c r="F17" s="44"/>
      <c r="G17" s="64"/>
      <c r="H17" s="66"/>
      <c r="I17" s="49"/>
    </row>
    <row r="18" spans="1:17" ht="6.75" customHeight="1" x14ac:dyDescent="0.25">
      <c r="B18" s="49"/>
      <c r="C18" s="33"/>
      <c r="D18" s="33"/>
      <c r="E18" s="33"/>
      <c r="F18" s="33"/>
      <c r="G18" s="33"/>
      <c r="H18" s="33"/>
      <c r="I18" s="49"/>
    </row>
    <row r="19" spans="1:17" x14ac:dyDescent="0.25">
      <c r="B19" s="49"/>
      <c r="C19" s="42"/>
      <c r="D19" s="33"/>
      <c r="E19" s="54"/>
      <c r="F19" s="33"/>
      <c r="G19" s="33"/>
      <c r="H19" s="33"/>
      <c r="I19" s="49"/>
      <c r="K19" s="67"/>
    </row>
    <row r="20" spans="1:17" ht="21" customHeight="1" x14ac:dyDescent="0.25">
      <c r="B20" s="49"/>
      <c r="C20" s="68" t="s">
        <v>11</v>
      </c>
      <c r="D20" s="126" t="s">
        <v>921</v>
      </c>
      <c r="E20" s="125"/>
      <c r="F20" s="69" t="s">
        <v>922</v>
      </c>
      <c r="G20" s="69" t="s">
        <v>906</v>
      </c>
      <c r="H20" s="131" t="s">
        <v>907</v>
      </c>
      <c r="I20" s="49"/>
      <c r="K20" s="135"/>
      <c r="L20" s="23" t="s">
        <v>917</v>
      </c>
      <c r="M20" s="23" t="s">
        <v>918</v>
      </c>
      <c r="N20" s="23" t="s">
        <v>11</v>
      </c>
      <c r="O20" s="23" t="s">
        <v>906</v>
      </c>
      <c r="P20" s="23" t="s">
        <v>916</v>
      </c>
      <c r="Q20" s="23" t="s">
        <v>919</v>
      </c>
    </row>
    <row r="21" spans="1:17" ht="6.75" customHeight="1" x14ac:dyDescent="0.25">
      <c r="B21" s="49"/>
      <c r="C21" s="21"/>
      <c r="D21" s="127"/>
      <c r="F21" s="24"/>
      <c r="G21" s="25"/>
      <c r="H21" s="130"/>
      <c r="I21" s="49"/>
      <c r="Q21" s="16"/>
    </row>
    <row r="22" spans="1:17" ht="18.75" customHeight="1" x14ac:dyDescent="0.25">
      <c r="A22" s="26">
        <v>5</v>
      </c>
      <c r="B22" s="49"/>
      <c r="C22" s="144" t="str">
        <f>IF(ISERROR(VLOOKUP($Q22,$M$22:$P$171,2,0)),"",VLOOKUP($Q22,$M$22:$P$171,2,0))</f>
        <v/>
      </c>
      <c r="D22" s="164" t="str">
        <f>IF(ISERROR(VLOOKUP(C22,'Base produits'!$A$8:$G$157,2,0)),"",VLOOKUP(C22,'Base produits'!$A$8:$G$157,2,0))</f>
        <v/>
      </c>
      <c r="E22" s="65"/>
      <c r="F22" s="93" t="str">
        <f>IF(ISERROR(VLOOKUP(C22,'Base produits'!$A$8:$G$157,3,0)),IFERROR(INDEX('Base produits'!#REF!,MONTH($G$7),MATCH($F$10,'Base produits'!#REF!,0)),""),VLOOKUP(C22,'Base produits'!$A$8:$G$157,3,0))</f>
        <v/>
      </c>
      <c r="G22" s="153" t="str">
        <f>IF(IFERROR(FIND("Intervention du mois de",D22),0)&gt;=1,1,IF(ISERROR(VLOOKUP($Q22,$M$22:$P$171,3,0)),"",VLOOKUP($Q22,$M$22:$P$171,3,0)))</f>
        <v/>
      </c>
      <c r="H22" s="94" t="str">
        <f>IF(ISERROR(F22*G22),"",F22*G22)</f>
        <v/>
      </c>
      <c r="I22" s="49"/>
      <c r="L22" s="16" t="e">
        <f>IF(O22&gt;0,1,"")</f>
        <v>#REF!</v>
      </c>
      <c r="M22" s="16" t="e">
        <f>L22</f>
        <v>#REF!</v>
      </c>
      <c r="N22" s="16" t="str">
        <f>'Base produits'!A8</f>
        <v>P0001</v>
      </c>
      <c r="O22" s="16" t="e">
        <f>HLOOKUP($H$2,#REF!,P22+4,0)</f>
        <v>#REF!</v>
      </c>
      <c r="P22" s="158">
        <v>4</v>
      </c>
      <c r="Q22" s="16">
        <v>1</v>
      </c>
    </row>
    <row r="23" spans="1:17" x14ac:dyDescent="0.25">
      <c r="A23" s="26"/>
      <c r="B23" s="49"/>
      <c r="C23" s="143" t="str">
        <f>IF(ISERROR(VLOOKUP($Q23,$M$22:$P$171,2,0)),"",VLOOKUP($Q23,$M$22:$P$171,2,0))</f>
        <v/>
      </c>
      <c r="D23" s="156" t="str">
        <f>IF(ISERROR(VLOOKUP(C23,'Base produits'!$A$8:$G$157,2,0)),"",VLOOKUP(C23,'Base produits'!$A$8:$G$157,2,0))</f>
        <v/>
      </c>
      <c r="E23" s="40"/>
      <c r="F23" s="97" t="str">
        <f>IF(ISERROR(VLOOKUP(C23,'Base produits'!$A$8:$G$157,3,0)),"",VLOOKUP(C23,'Base produits'!$A$8:$G$157,3,0))</f>
        <v/>
      </c>
      <c r="G23" s="154" t="str">
        <f t="shared" ref="G23:G53" si="0">IF(IFERROR(FIND("Intervention du mois de",D23),0)&gt;=1,1,IF(ISERROR(VLOOKUP($Q23,$M$22:$P$171,3,0)),"",VLOOKUP($Q23,$M$22:$P$171,3,0)))</f>
        <v/>
      </c>
      <c r="H23" s="98" t="str">
        <f>IF(ISERROR(F23*G23),"",F23*G23)</f>
        <v/>
      </c>
      <c r="I23" s="49"/>
      <c r="K23" s="28"/>
      <c r="L23" s="16" t="e">
        <f t="shared" ref="L23:L53" si="1">IF(O23&gt;0,1,"")</f>
        <v>#REF!</v>
      </c>
      <c r="M23" s="16" t="e">
        <f>SUM($L$22:L23)</f>
        <v>#REF!</v>
      </c>
      <c r="N23" s="16" t="str">
        <f>'Base produits'!A9</f>
        <v>P0002</v>
      </c>
      <c r="O23" s="16" t="e">
        <f>HLOOKUP($H$2,#REF!,P23+4,0)</f>
        <v>#REF!</v>
      </c>
      <c r="P23" s="16">
        <f>P22+1</f>
        <v>5</v>
      </c>
      <c r="Q23" s="16">
        <v>2</v>
      </c>
    </row>
    <row r="24" spans="1:17" s="28" customFormat="1" ht="18" customHeight="1" x14ac:dyDescent="0.25">
      <c r="A24" s="26"/>
      <c r="B24" s="49"/>
      <c r="C24" s="143" t="str">
        <f>IF(ISERROR(VLOOKUP($Q24,$M$22:$P$171,2,0)),"",VLOOKUP($Q24,$M$22:$P$171,2,0))</f>
        <v/>
      </c>
      <c r="D24" s="156" t="str">
        <f>IF(ISERROR(VLOOKUP(C24,'Base produits'!$A$8:$G$157,2,0)),"",VLOOKUP(C24,'Base produits'!$A$8:$G$157,2,0))</f>
        <v/>
      </c>
      <c r="E24" s="40"/>
      <c r="F24" s="97" t="str">
        <f>IF(ISERROR(VLOOKUP(C24,'Base produits'!$A$8:$G$157,3,0)),"",VLOOKUP(C24,'Base produits'!$A$8:$G$157,3,0))</f>
        <v/>
      </c>
      <c r="G24" s="154" t="str">
        <f t="shared" si="0"/>
        <v/>
      </c>
      <c r="H24" s="98" t="str">
        <f>IF(ISERROR(F24*G24),"",F24*G24)</f>
        <v/>
      </c>
      <c r="I24" s="49"/>
      <c r="L24" s="16" t="e">
        <f>IF(O24&gt;0,1,"")</f>
        <v>#REF!</v>
      </c>
      <c r="M24" s="16" t="e">
        <f>SUM($L$22:L24)</f>
        <v>#REF!</v>
      </c>
      <c r="N24" s="16" t="str">
        <f>'Base produits'!A10</f>
        <v>P0003</v>
      </c>
      <c r="O24" s="16" t="e">
        <f>HLOOKUP($H$2,#REF!,P24+4,0)</f>
        <v>#REF!</v>
      </c>
      <c r="P24" s="16">
        <f t="shared" ref="P24:P87" si="2">P23+1</f>
        <v>6</v>
      </c>
      <c r="Q24" s="16">
        <v>3</v>
      </c>
    </row>
    <row r="25" spans="1:17" s="28" customFormat="1" ht="18" customHeight="1" x14ac:dyDescent="0.25">
      <c r="A25" s="26"/>
      <c r="B25" s="49"/>
      <c r="C25" s="143" t="str">
        <f t="shared" ref="C25:C53" si="3">IF(ISERROR(VLOOKUP($Q25,$M$22:$P$171,2,0)),"",VLOOKUP($Q25,$M$22:$P$171,2,0))</f>
        <v/>
      </c>
      <c r="D25" s="128" t="str">
        <f>IF(ISERROR(VLOOKUP(C25,'Base produits'!$A$8:$G$157,2,0)),"",VLOOKUP(C25,'Base produits'!$A$8:$G$157,2,0))</f>
        <v/>
      </c>
      <c r="E25" s="40"/>
      <c r="F25" s="97" t="str">
        <f>IF(ISERROR(VLOOKUP(C25,'Base produits'!$A$8:$G$157,3,0)),"",VLOOKUP(C25,'Base produits'!$A$8:$G$157,3,0))</f>
        <v/>
      </c>
      <c r="G25" s="154" t="str">
        <f t="shared" si="0"/>
        <v/>
      </c>
      <c r="H25" s="98" t="str">
        <f t="shared" ref="H25:H53" si="4">IF(ISERROR(F25*G25),"",F25*G25)</f>
        <v/>
      </c>
      <c r="I25" s="49"/>
      <c r="L25" s="16" t="e">
        <f t="shared" si="1"/>
        <v>#REF!</v>
      </c>
      <c r="M25" s="16" t="e">
        <f>SUM($L$22:L25)</f>
        <v>#REF!</v>
      </c>
      <c r="N25" s="16" t="str">
        <f>'Base produits'!A11</f>
        <v>P0004</v>
      </c>
      <c r="O25" s="16" t="e">
        <f>HLOOKUP($H$2,#REF!,P25+4,0)</f>
        <v>#REF!</v>
      </c>
      <c r="P25" s="16">
        <f t="shared" si="2"/>
        <v>7</v>
      </c>
      <c r="Q25" s="16">
        <v>4</v>
      </c>
    </row>
    <row r="26" spans="1:17" s="28" customFormat="1" ht="18" customHeight="1" x14ac:dyDescent="0.25">
      <c r="A26" s="26"/>
      <c r="B26" s="49"/>
      <c r="C26" s="143" t="str">
        <f t="shared" si="3"/>
        <v/>
      </c>
      <c r="D26" s="128" t="str">
        <f>IF(ISERROR(VLOOKUP(C26,'Base produits'!$A$8:$G$157,2,0)),"",VLOOKUP(C26,'Base produits'!$A$8:$G$157,2,0))</f>
        <v/>
      </c>
      <c r="E26" s="40"/>
      <c r="F26" s="97" t="str">
        <f>IF(ISERROR(VLOOKUP(C26,'Base produits'!$A$8:$G$157,3,0)),"",VLOOKUP(C26,'Base produits'!$A$8:$G$157,3,0))</f>
        <v/>
      </c>
      <c r="G26" s="154" t="str">
        <f t="shared" si="0"/>
        <v/>
      </c>
      <c r="H26" s="98" t="str">
        <f t="shared" si="4"/>
        <v/>
      </c>
      <c r="I26" s="49"/>
      <c r="L26" s="16" t="e">
        <f t="shared" si="1"/>
        <v>#REF!</v>
      </c>
      <c r="M26" s="16" t="e">
        <f>SUM($L$22:L26)</f>
        <v>#REF!</v>
      </c>
      <c r="N26" s="16" t="str">
        <f>'Base produits'!A12</f>
        <v>P0005</v>
      </c>
      <c r="O26" s="16" t="e">
        <f>HLOOKUP($H$2,#REF!,P26+4,0)</f>
        <v>#REF!</v>
      </c>
      <c r="P26" s="16">
        <f t="shared" si="2"/>
        <v>8</v>
      </c>
      <c r="Q26" s="16">
        <v>5</v>
      </c>
    </row>
    <row r="27" spans="1:17" s="28" customFormat="1" ht="18" customHeight="1" x14ac:dyDescent="0.25">
      <c r="A27" s="26"/>
      <c r="B27" s="49"/>
      <c r="C27" s="143" t="str">
        <f t="shared" si="3"/>
        <v/>
      </c>
      <c r="D27" s="128" t="str">
        <f>IF(ISERROR(VLOOKUP(C27,'Base produits'!$A$8:$G$157,2,0)),"",VLOOKUP(C27,'Base produits'!$A$8:$G$157,2,0))</f>
        <v/>
      </c>
      <c r="E27" s="40"/>
      <c r="F27" s="97" t="str">
        <f>IF(ISERROR(VLOOKUP(C27,'Base produits'!$A$8:$G$157,3,0)),"",VLOOKUP(C27,'Base produits'!$A$8:$G$157,3,0))</f>
        <v/>
      </c>
      <c r="G27" s="154" t="str">
        <f t="shared" si="0"/>
        <v/>
      </c>
      <c r="H27" s="98" t="str">
        <f t="shared" si="4"/>
        <v/>
      </c>
      <c r="I27" s="49"/>
      <c r="L27" s="16" t="e">
        <f t="shared" si="1"/>
        <v>#REF!</v>
      </c>
      <c r="M27" s="16" t="e">
        <f>SUM($L$22:L27)</f>
        <v>#REF!</v>
      </c>
      <c r="N27" s="16" t="str">
        <f>'Base produits'!A13</f>
        <v>P0006</v>
      </c>
      <c r="O27" s="16" t="e">
        <f>HLOOKUP($H$2,#REF!,P27+4,0)</f>
        <v>#REF!</v>
      </c>
      <c r="P27" s="16">
        <f t="shared" si="2"/>
        <v>9</v>
      </c>
      <c r="Q27" s="16">
        <v>6</v>
      </c>
    </row>
    <row r="28" spans="1:17" s="28" customFormat="1" ht="18" customHeight="1" x14ac:dyDescent="0.25">
      <c r="A28" s="26"/>
      <c r="B28" s="49"/>
      <c r="C28" s="143" t="str">
        <f t="shared" si="3"/>
        <v/>
      </c>
      <c r="D28" s="128" t="str">
        <f>IF(ISERROR(VLOOKUP(C28,'Base produits'!$A$8:$G$157,2,0)),"",VLOOKUP(C28,'Base produits'!$A$8:$G$157,2,0))</f>
        <v/>
      </c>
      <c r="E28" s="40"/>
      <c r="F28" s="97" t="str">
        <f>IF(ISERROR(VLOOKUP(C28,'Base produits'!$A$8:$G$157,3,0)),"",VLOOKUP(C28,'Base produits'!$A$8:$G$157,3,0))</f>
        <v/>
      </c>
      <c r="G28" s="154" t="str">
        <f t="shared" si="0"/>
        <v/>
      </c>
      <c r="H28" s="98" t="str">
        <f t="shared" si="4"/>
        <v/>
      </c>
      <c r="I28" s="49"/>
      <c r="L28" s="16" t="e">
        <f t="shared" si="1"/>
        <v>#REF!</v>
      </c>
      <c r="M28" s="16" t="e">
        <f>SUM($L$22:L28)</f>
        <v>#REF!</v>
      </c>
      <c r="N28" s="16" t="str">
        <f>'Base produits'!A14</f>
        <v>P0007</v>
      </c>
      <c r="O28" s="16" t="e">
        <f>HLOOKUP($H$2,#REF!,P28+4,0)</f>
        <v>#REF!</v>
      </c>
      <c r="P28" s="16">
        <f t="shared" si="2"/>
        <v>10</v>
      </c>
      <c r="Q28" s="16">
        <v>7</v>
      </c>
    </row>
    <row r="29" spans="1:17" s="28" customFormat="1" ht="18" customHeight="1" x14ac:dyDescent="0.25">
      <c r="A29" s="26"/>
      <c r="B29" s="49"/>
      <c r="C29" s="143" t="str">
        <f t="shared" si="3"/>
        <v/>
      </c>
      <c r="D29" s="128" t="str">
        <f>IF(ISERROR(VLOOKUP(C29,'Base produits'!$A$8:$G$157,2,0)),"",VLOOKUP(C29,'Base produits'!$A$8:$G$157,2,0))</f>
        <v/>
      </c>
      <c r="E29" s="40"/>
      <c r="F29" s="97" t="str">
        <f>IF(ISERROR(VLOOKUP(C29,'Base produits'!$A$8:$G$157,3,0)),"",VLOOKUP(C29,'Base produits'!$A$8:$G$157,3,0))</f>
        <v/>
      </c>
      <c r="G29" s="154" t="str">
        <f t="shared" si="0"/>
        <v/>
      </c>
      <c r="H29" s="98" t="str">
        <f t="shared" si="4"/>
        <v/>
      </c>
      <c r="I29" s="49"/>
      <c r="L29" s="16" t="e">
        <f t="shared" si="1"/>
        <v>#REF!</v>
      </c>
      <c r="M29" s="16" t="e">
        <f>SUM($L$22:L29)</f>
        <v>#REF!</v>
      </c>
      <c r="N29" s="16" t="str">
        <f>'Base produits'!A15</f>
        <v>P0008</v>
      </c>
      <c r="O29" s="16" t="e">
        <f>HLOOKUP($H$2,#REF!,P29+4,0)</f>
        <v>#REF!</v>
      </c>
      <c r="P29" s="16">
        <f t="shared" si="2"/>
        <v>11</v>
      </c>
      <c r="Q29" s="16">
        <v>8</v>
      </c>
    </row>
    <row r="30" spans="1:17" s="28" customFormat="1" ht="18" customHeight="1" x14ac:dyDescent="0.25">
      <c r="A30" s="26"/>
      <c r="B30" s="49"/>
      <c r="C30" s="143" t="str">
        <f t="shared" si="3"/>
        <v/>
      </c>
      <c r="D30" s="128" t="str">
        <f>IF(ISERROR(VLOOKUP(C30,'Base produits'!$A$8:$G$157,2,0)),"",VLOOKUP(C30,'Base produits'!$A$8:$G$157,2,0))</f>
        <v/>
      </c>
      <c r="E30" s="40"/>
      <c r="F30" s="97" t="str">
        <f>IF(ISERROR(VLOOKUP(C30,'Base produits'!$A$8:$G$157,3,0)),"",VLOOKUP(C30,'Base produits'!$A$8:$G$157,3,0))</f>
        <v/>
      </c>
      <c r="G30" s="154" t="str">
        <f t="shared" si="0"/>
        <v/>
      </c>
      <c r="H30" s="98" t="str">
        <f t="shared" si="4"/>
        <v/>
      </c>
      <c r="I30" s="49"/>
      <c r="L30" s="16" t="e">
        <f t="shared" si="1"/>
        <v>#REF!</v>
      </c>
      <c r="M30" s="16" t="e">
        <f>SUM($L$22:L30)</f>
        <v>#REF!</v>
      </c>
      <c r="N30" s="16" t="str">
        <f>'Base produits'!A16</f>
        <v>P0009</v>
      </c>
      <c r="O30" s="16" t="e">
        <f>HLOOKUP($H$2,#REF!,P30+4,0)</f>
        <v>#REF!</v>
      </c>
      <c r="P30" s="16">
        <f t="shared" si="2"/>
        <v>12</v>
      </c>
      <c r="Q30" s="16">
        <v>9</v>
      </c>
    </row>
    <row r="31" spans="1:17" s="28" customFormat="1" ht="18" customHeight="1" x14ac:dyDescent="0.25">
      <c r="A31" s="26"/>
      <c r="B31" s="49"/>
      <c r="C31" s="143" t="str">
        <f t="shared" si="3"/>
        <v/>
      </c>
      <c r="D31" s="128" t="str">
        <f>IF(ISERROR(VLOOKUP(C31,'Base produits'!$A$8:$G$157,2,0)),"",VLOOKUP(C31,'Base produits'!$A$8:$G$157,2,0))</f>
        <v/>
      </c>
      <c r="E31" s="40"/>
      <c r="F31" s="97" t="str">
        <f>IF(ISERROR(VLOOKUP(C31,'Base produits'!$A$8:$G$157,3,0)),"",VLOOKUP(C31,'Base produits'!$A$8:$G$157,3,0))</f>
        <v/>
      </c>
      <c r="G31" s="154" t="str">
        <f t="shared" si="0"/>
        <v/>
      </c>
      <c r="H31" s="98" t="str">
        <f t="shared" si="4"/>
        <v/>
      </c>
      <c r="I31" s="49"/>
      <c r="L31" s="16" t="e">
        <f t="shared" si="1"/>
        <v>#REF!</v>
      </c>
      <c r="M31" s="16" t="e">
        <f>SUM($L$22:L31)</f>
        <v>#REF!</v>
      </c>
      <c r="N31" s="16" t="str">
        <f>'Base produits'!A17</f>
        <v>P0010</v>
      </c>
      <c r="O31" s="16" t="e">
        <f>HLOOKUP($H$2,#REF!,P31+4,0)</f>
        <v>#REF!</v>
      </c>
      <c r="P31" s="16">
        <f t="shared" si="2"/>
        <v>13</v>
      </c>
      <c r="Q31" s="16">
        <v>10</v>
      </c>
    </row>
    <row r="32" spans="1:17" s="28" customFormat="1" ht="18" customHeight="1" x14ac:dyDescent="0.25">
      <c r="A32" s="26"/>
      <c r="B32" s="49"/>
      <c r="C32" s="143" t="str">
        <f t="shared" si="3"/>
        <v/>
      </c>
      <c r="D32" s="128" t="str">
        <f>IF(ISERROR(VLOOKUP(C32,'Base produits'!$A$8:$G$157,2,0)),"",VLOOKUP(C32,'Base produits'!$A$8:$G$157,2,0))</f>
        <v/>
      </c>
      <c r="E32" s="40"/>
      <c r="F32" s="97" t="str">
        <f>IF(ISERROR(VLOOKUP(C32,'Base produits'!$A$8:$G$157,3,0)),"",VLOOKUP(C32,'Base produits'!$A$8:$G$157,3,0))</f>
        <v/>
      </c>
      <c r="G32" s="154" t="str">
        <f t="shared" si="0"/>
        <v/>
      </c>
      <c r="H32" s="98" t="str">
        <f t="shared" si="4"/>
        <v/>
      </c>
      <c r="I32" s="49"/>
      <c r="L32" s="16" t="e">
        <f t="shared" si="1"/>
        <v>#REF!</v>
      </c>
      <c r="M32" s="16" t="e">
        <f>SUM($L$22:L32)</f>
        <v>#REF!</v>
      </c>
      <c r="N32" s="16" t="str">
        <f>'Base produits'!A18</f>
        <v>P0011</v>
      </c>
      <c r="O32" s="16" t="e">
        <f>HLOOKUP($H$2,#REF!,P32+4,0)</f>
        <v>#REF!</v>
      </c>
      <c r="P32" s="16">
        <f t="shared" si="2"/>
        <v>14</v>
      </c>
      <c r="Q32" s="16">
        <v>11</v>
      </c>
    </row>
    <row r="33" spans="1:17" s="28" customFormat="1" ht="18" customHeight="1" x14ac:dyDescent="0.25">
      <c r="A33" s="26"/>
      <c r="B33" s="49"/>
      <c r="C33" s="143" t="str">
        <f t="shared" si="3"/>
        <v/>
      </c>
      <c r="D33" s="128" t="str">
        <f>IF(ISERROR(VLOOKUP(C33,'Base produits'!$A$8:$G$157,2,0)),"",VLOOKUP(C33,'Base produits'!$A$8:$G$157,2,0))</f>
        <v/>
      </c>
      <c r="E33" s="40"/>
      <c r="F33" s="97" t="str">
        <f>IF(ISERROR(VLOOKUP(C33,'Base produits'!$A$8:$G$157,3,0)),"",VLOOKUP(C33,'Base produits'!$A$8:$G$157,3,0))</f>
        <v/>
      </c>
      <c r="G33" s="154" t="str">
        <f t="shared" si="0"/>
        <v/>
      </c>
      <c r="H33" s="98" t="str">
        <f t="shared" si="4"/>
        <v/>
      </c>
      <c r="I33" s="49"/>
      <c r="L33" s="16" t="e">
        <f t="shared" si="1"/>
        <v>#REF!</v>
      </c>
      <c r="M33" s="16" t="e">
        <f>SUM($L$22:L33)</f>
        <v>#REF!</v>
      </c>
      <c r="N33" s="16" t="str">
        <f>'Base produits'!A19</f>
        <v>P0012</v>
      </c>
      <c r="O33" s="16" t="e">
        <f>HLOOKUP($H$2,#REF!,P33+4,0)</f>
        <v>#REF!</v>
      </c>
      <c r="P33" s="16">
        <f t="shared" si="2"/>
        <v>15</v>
      </c>
      <c r="Q33" s="16">
        <v>12</v>
      </c>
    </row>
    <row r="34" spans="1:17" s="28" customFormat="1" ht="18" customHeight="1" x14ac:dyDescent="0.25">
      <c r="A34" s="26"/>
      <c r="B34" s="49"/>
      <c r="C34" s="143" t="str">
        <f t="shared" si="3"/>
        <v/>
      </c>
      <c r="D34" s="128" t="str">
        <f>IF(ISERROR(VLOOKUP(C34,'Base produits'!$A$8:$G$157,2,0)),"",VLOOKUP(C34,'Base produits'!$A$8:$G$157,2,0))</f>
        <v/>
      </c>
      <c r="E34" s="40"/>
      <c r="F34" s="97" t="str">
        <f>IF(ISERROR(VLOOKUP(C34,'Base produits'!$A$8:$G$157,3,0)),"",VLOOKUP(C34,'Base produits'!$A$8:$G$157,3,0))</f>
        <v/>
      </c>
      <c r="G34" s="154" t="str">
        <f t="shared" si="0"/>
        <v/>
      </c>
      <c r="H34" s="98" t="str">
        <f t="shared" si="4"/>
        <v/>
      </c>
      <c r="I34" s="49"/>
      <c r="L34" s="16" t="e">
        <f t="shared" si="1"/>
        <v>#REF!</v>
      </c>
      <c r="M34" s="16" t="e">
        <f>SUM($L$22:L34)</f>
        <v>#REF!</v>
      </c>
      <c r="N34" s="16" t="str">
        <f>'Base produits'!A20</f>
        <v>P0013</v>
      </c>
      <c r="O34" s="16" t="e">
        <f>HLOOKUP($H$2,#REF!,P34+4,0)</f>
        <v>#REF!</v>
      </c>
      <c r="P34" s="16">
        <f t="shared" si="2"/>
        <v>16</v>
      </c>
      <c r="Q34" s="16">
        <v>13</v>
      </c>
    </row>
    <row r="35" spans="1:17" s="28" customFormat="1" ht="18" customHeight="1" x14ac:dyDescent="0.25">
      <c r="A35" s="26"/>
      <c r="B35" s="49"/>
      <c r="C35" s="143" t="str">
        <f t="shared" si="3"/>
        <v/>
      </c>
      <c r="D35" s="128" t="str">
        <f>IF(ISERROR(VLOOKUP(C35,'Base produits'!$A$8:$G$157,2,0)),"",VLOOKUP(C35,'Base produits'!$A$8:$G$157,2,0))</f>
        <v/>
      </c>
      <c r="E35" s="40"/>
      <c r="F35" s="97" t="str">
        <f>IF(ISERROR(VLOOKUP(C35,'Base produits'!$A$8:$G$157,3,0)),"",VLOOKUP(C35,'Base produits'!$A$8:$G$157,3,0))</f>
        <v/>
      </c>
      <c r="G35" s="154" t="str">
        <f t="shared" si="0"/>
        <v/>
      </c>
      <c r="H35" s="98" t="str">
        <f t="shared" si="4"/>
        <v/>
      </c>
      <c r="I35" s="49"/>
      <c r="L35" s="16" t="e">
        <f t="shared" si="1"/>
        <v>#REF!</v>
      </c>
      <c r="M35" s="16" t="e">
        <f>SUM($L$22:L35)</f>
        <v>#REF!</v>
      </c>
      <c r="N35" s="16" t="str">
        <f>'Base produits'!A21</f>
        <v>P0014</v>
      </c>
      <c r="O35" s="16" t="e">
        <f>HLOOKUP($H$2,#REF!,P35+4,0)</f>
        <v>#REF!</v>
      </c>
      <c r="P35" s="16">
        <f t="shared" si="2"/>
        <v>17</v>
      </c>
      <c r="Q35" s="16">
        <v>14</v>
      </c>
    </row>
    <row r="36" spans="1:17" s="28" customFormat="1" ht="18" customHeight="1" x14ac:dyDescent="0.25">
      <c r="A36" s="26"/>
      <c r="B36" s="49"/>
      <c r="C36" s="143" t="str">
        <f t="shared" si="3"/>
        <v/>
      </c>
      <c r="D36" s="128" t="str">
        <f>IF(ISERROR(VLOOKUP(C36,'Base produits'!$A$8:$G$157,2,0)),"",VLOOKUP(C36,'Base produits'!$A$8:$G$157,2,0))</f>
        <v/>
      </c>
      <c r="E36" s="40"/>
      <c r="F36" s="97" t="str">
        <f>IF(ISERROR(VLOOKUP(C36,'Base produits'!$A$8:$G$157,3,0)),"",VLOOKUP(C36,'Base produits'!$A$8:$G$157,3,0))</f>
        <v/>
      </c>
      <c r="G36" s="154" t="str">
        <f t="shared" si="0"/>
        <v/>
      </c>
      <c r="H36" s="98" t="str">
        <f t="shared" si="4"/>
        <v/>
      </c>
      <c r="I36" s="49"/>
      <c r="L36" s="16" t="e">
        <f t="shared" si="1"/>
        <v>#REF!</v>
      </c>
      <c r="M36" s="16" t="e">
        <f>SUM($L$22:L36)</f>
        <v>#REF!</v>
      </c>
      <c r="N36" s="16" t="str">
        <f>'Base produits'!A22</f>
        <v>P0015</v>
      </c>
      <c r="O36" s="16" t="e">
        <f>HLOOKUP($H$2,#REF!,P36+4,0)</f>
        <v>#REF!</v>
      </c>
      <c r="P36" s="16">
        <f t="shared" si="2"/>
        <v>18</v>
      </c>
      <c r="Q36" s="16">
        <v>15</v>
      </c>
    </row>
    <row r="37" spans="1:17" s="28" customFormat="1" ht="18" customHeight="1" x14ac:dyDescent="0.25">
      <c r="A37" s="26"/>
      <c r="B37" s="49"/>
      <c r="C37" s="143" t="str">
        <f t="shared" si="3"/>
        <v/>
      </c>
      <c r="D37" s="128" t="str">
        <f>IF(ISERROR(VLOOKUP(C37,'Base produits'!$A$8:$G$157,2,0)),"",VLOOKUP(C37,'Base produits'!$A$8:$G$157,2,0))</f>
        <v/>
      </c>
      <c r="E37" s="40"/>
      <c r="F37" s="97" t="str">
        <f>IF(ISERROR(VLOOKUP(C37,'Base produits'!$A$8:$G$157,3,0)),"",VLOOKUP(C37,'Base produits'!$A$8:$G$157,3,0))</f>
        <v/>
      </c>
      <c r="G37" s="154" t="str">
        <f t="shared" si="0"/>
        <v/>
      </c>
      <c r="H37" s="98" t="str">
        <f t="shared" si="4"/>
        <v/>
      </c>
      <c r="I37" s="49"/>
      <c r="L37" s="16" t="e">
        <f t="shared" si="1"/>
        <v>#REF!</v>
      </c>
      <c r="M37" s="16" t="e">
        <f>SUM($L$22:L37)</f>
        <v>#REF!</v>
      </c>
      <c r="N37" s="16" t="str">
        <f>'Base produits'!A23</f>
        <v>P0016</v>
      </c>
      <c r="O37" s="16" t="e">
        <f>HLOOKUP($H$2,#REF!,P37+4,0)</f>
        <v>#REF!</v>
      </c>
      <c r="P37" s="16">
        <f t="shared" si="2"/>
        <v>19</v>
      </c>
      <c r="Q37" s="16">
        <v>16</v>
      </c>
    </row>
    <row r="38" spans="1:17" s="28" customFormat="1" ht="18" customHeight="1" x14ac:dyDescent="0.25">
      <c r="A38" s="26"/>
      <c r="B38" s="49"/>
      <c r="C38" s="143" t="str">
        <f t="shared" si="3"/>
        <v/>
      </c>
      <c r="D38" s="128" t="str">
        <f>IF(ISERROR(VLOOKUP(C38,'Base produits'!$A$8:$G$157,2,0)),"",VLOOKUP(C38,'Base produits'!$A$8:$G$157,2,0))</f>
        <v/>
      </c>
      <c r="E38" s="40"/>
      <c r="F38" s="97" t="str">
        <f>IF(ISERROR(VLOOKUP(C38,'Base produits'!$A$8:$G$157,3,0)),"",VLOOKUP(C38,'Base produits'!$A$8:$G$157,3,0))</f>
        <v/>
      </c>
      <c r="G38" s="154" t="str">
        <f t="shared" si="0"/>
        <v/>
      </c>
      <c r="H38" s="98" t="str">
        <f t="shared" si="4"/>
        <v/>
      </c>
      <c r="I38" s="49"/>
      <c r="L38" s="16" t="e">
        <f t="shared" si="1"/>
        <v>#REF!</v>
      </c>
      <c r="M38" s="16" t="e">
        <f>SUM($L$22:L38)</f>
        <v>#REF!</v>
      </c>
      <c r="N38" s="16" t="str">
        <f>'Base produits'!A24</f>
        <v>P0017</v>
      </c>
      <c r="O38" s="16" t="e">
        <f>HLOOKUP($H$2,#REF!,P38+4,0)</f>
        <v>#REF!</v>
      </c>
      <c r="P38" s="16">
        <f t="shared" si="2"/>
        <v>20</v>
      </c>
      <c r="Q38" s="16">
        <v>17</v>
      </c>
    </row>
    <row r="39" spans="1:17" s="28" customFormat="1" ht="18" customHeight="1" x14ac:dyDescent="0.25">
      <c r="A39" s="26"/>
      <c r="B39" s="49"/>
      <c r="C39" s="143" t="str">
        <f t="shared" si="3"/>
        <v/>
      </c>
      <c r="D39" s="128" t="str">
        <f>IF(ISERROR(VLOOKUP(C39,'Base produits'!$A$8:$G$157,2,0)),"",VLOOKUP(C39,'Base produits'!$A$8:$G$157,2,0))</f>
        <v/>
      </c>
      <c r="E39" s="40"/>
      <c r="F39" s="97" t="str">
        <f>IF(ISERROR(VLOOKUP(C39,'Base produits'!$A$8:$G$157,3,0)),"",VLOOKUP(C39,'Base produits'!$A$8:$G$157,3,0))</f>
        <v/>
      </c>
      <c r="G39" s="154" t="str">
        <f t="shared" si="0"/>
        <v/>
      </c>
      <c r="H39" s="98" t="str">
        <f t="shared" si="4"/>
        <v/>
      </c>
      <c r="I39" s="49"/>
      <c r="L39" s="16" t="e">
        <f t="shared" si="1"/>
        <v>#REF!</v>
      </c>
      <c r="M39" s="16" t="e">
        <f>SUM($L$22:L39)</f>
        <v>#REF!</v>
      </c>
      <c r="N39" s="16" t="str">
        <f>'Base produits'!A25</f>
        <v>P0018</v>
      </c>
      <c r="O39" s="16" t="e">
        <f>HLOOKUP($H$2,#REF!,P39+4,0)</f>
        <v>#REF!</v>
      </c>
      <c r="P39" s="16">
        <f t="shared" si="2"/>
        <v>21</v>
      </c>
      <c r="Q39" s="16">
        <v>18</v>
      </c>
    </row>
    <row r="40" spans="1:17" s="28" customFormat="1" ht="18" customHeight="1" x14ac:dyDescent="0.25">
      <c r="A40" s="26"/>
      <c r="B40" s="49"/>
      <c r="C40" s="143" t="str">
        <f t="shared" si="3"/>
        <v/>
      </c>
      <c r="D40" s="128" t="str">
        <f>IF(ISERROR(VLOOKUP(C40,'Base produits'!$A$8:$G$157,2,0)),"",VLOOKUP(C40,'Base produits'!$A$8:$G$157,2,0))</f>
        <v/>
      </c>
      <c r="E40" s="40"/>
      <c r="F40" s="97" t="str">
        <f>IF(ISERROR(VLOOKUP(C40,'Base produits'!$A$8:$G$157,3,0)),"",VLOOKUP(C40,'Base produits'!$A$8:$G$157,3,0))</f>
        <v/>
      </c>
      <c r="G40" s="154" t="str">
        <f t="shared" si="0"/>
        <v/>
      </c>
      <c r="H40" s="98" t="str">
        <f t="shared" si="4"/>
        <v/>
      </c>
      <c r="I40" s="49"/>
      <c r="L40" s="16" t="e">
        <f t="shared" si="1"/>
        <v>#REF!</v>
      </c>
      <c r="M40" s="16" t="e">
        <f>SUM($L$22:L40)</f>
        <v>#REF!</v>
      </c>
      <c r="N40" s="16" t="str">
        <f>'Base produits'!A26</f>
        <v>P0019</v>
      </c>
      <c r="O40" s="16" t="e">
        <f>HLOOKUP($H$2,#REF!,P40+4,0)</f>
        <v>#REF!</v>
      </c>
      <c r="P40" s="16">
        <f t="shared" si="2"/>
        <v>22</v>
      </c>
      <c r="Q40" s="16">
        <v>19</v>
      </c>
    </row>
    <row r="41" spans="1:17" s="28" customFormat="1" ht="18" customHeight="1" x14ac:dyDescent="0.25">
      <c r="A41" s="26"/>
      <c r="B41" s="49"/>
      <c r="C41" s="143" t="str">
        <f t="shared" si="3"/>
        <v/>
      </c>
      <c r="D41" s="128" t="str">
        <f>IF(ISERROR(VLOOKUP(C41,'Base produits'!$A$8:$G$157,2,0)),"",VLOOKUP(C41,'Base produits'!$A$8:$G$157,2,0))</f>
        <v/>
      </c>
      <c r="E41" s="40"/>
      <c r="F41" s="97" t="str">
        <f>IF(ISERROR(VLOOKUP(C41,'Base produits'!$A$8:$G$157,3,0)),"",VLOOKUP(C41,'Base produits'!$A$8:$G$157,3,0))</f>
        <v/>
      </c>
      <c r="G41" s="154" t="str">
        <f t="shared" si="0"/>
        <v/>
      </c>
      <c r="H41" s="98" t="str">
        <f t="shared" si="4"/>
        <v/>
      </c>
      <c r="I41" s="49"/>
      <c r="L41" s="16" t="e">
        <f t="shared" si="1"/>
        <v>#REF!</v>
      </c>
      <c r="M41" s="16" t="e">
        <f>SUM($L$22:L41)</f>
        <v>#REF!</v>
      </c>
      <c r="N41" s="16" t="str">
        <f>'Base produits'!A27</f>
        <v>P0020</v>
      </c>
      <c r="O41" s="16" t="e">
        <f>HLOOKUP($H$2,#REF!,P41+4,0)</f>
        <v>#REF!</v>
      </c>
      <c r="P41" s="16">
        <f t="shared" si="2"/>
        <v>23</v>
      </c>
      <c r="Q41" s="16">
        <v>20</v>
      </c>
    </row>
    <row r="42" spans="1:17" s="28" customFormat="1" ht="18" customHeight="1" x14ac:dyDescent="0.25">
      <c r="A42" s="26"/>
      <c r="B42" s="49"/>
      <c r="C42" s="143" t="str">
        <f t="shared" si="3"/>
        <v/>
      </c>
      <c r="D42" s="128" t="str">
        <f>IF(ISERROR(VLOOKUP(C42,'Base produits'!$A$8:$G$157,2,0)),"",VLOOKUP(C42,'Base produits'!$A$8:$G$157,2,0))</f>
        <v/>
      </c>
      <c r="E42" s="40"/>
      <c r="F42" s="97" t="str">
        <f>IF(ISERROR(VLOOKUP(C42,'Base produits'!$A$8:$G$157,3,0)),"",VLOOKUP(C42,'Base produits'!$A$8:$G$157,3,0))</f>
        <v/>
      </c>
      <c r="G42" s="154" t="str">
        <f t="shared" si="0"/>
        <v/>
      </c>
      <c r="H42" s="98" t="str">
        <f t="shared" si="4"/>
        <v/>
      </c>
      <c r="I42" s="49"/>
      <c r="L42" s="16" t="e">
        <f t="shared" si="1"/>
        <v>#REF!</v>
      </c>
      <c r="M42" s="16" t="e">
        <f>SUM($L$22:L42)</f>
        <v>#REF!</v>
      </c>
      <c r="N42" s="16" t="str">
        <f>'Base produits'!A28</f>
        <v>P0021</v>
      </c>
      <c r="O42" s="16" t="e">
        <f>HLOOKUP($H$2,#REF!,P42+4,0)</f>
        <v>#REF!</v>
      </c>
      <c r="P42" s="16">
        <f t="shared" si="2"/>
        <v>24</v>
      </c>
      <c r="Q42" s="16">
        <v>21</v>
      </c>
    </row>
    <row r="43" spans="1:17" s="28" customFormat="1" ht="18" customHeight="1" x14ac:dyDescent="0.25">
      <c r="A43" s="26"/>
      <c r="B43" s="49"/>
      <c r="C43" s="143" t="str">
        <f t="shared" si="3"/>
        <v/>
      </c>
      <c r="D43" s="128" t="str">
        <f>IF(ISERROR(VLOOKUP(C43,'Base produits'!$A$8:$G$157,2,0)),"",VLOOKUP(C43,'Base produits'!$A$8:$G$157,2,0))</f>
        <v/>
      </c>
      <c r="E43" s="40"/>
      <c r="F43" s="97" t="str">
        <f>IF(ISERROR(VLOOKUP(C43,'Base produits'!$A$8:$G$157,3,0)),"",VLOOKUP(C43,'Base produits'!$A$8:$G$157,3,0))</f>
        <v/>
      </c>
      <c r="G43" s="154" t="str">
        <f t="shared" si="0"/>
        <v/>
      </c>
      <c r="H43" s="98" t="str">
        <f t="shared" si="4"/>
        <v/>
      </c>
      <c r="I43" s="49"/>
      <c r="L43" s="16" t="e">
        <f t="shared" si="1"/>
        <v>#REF!</v>
      </c>
      <c r="M43" s="16" t="e">
        <f>SUM($L$22:L43)</f>
        <v>#REF!</v>
      </c>
      <c r="N43" s="16" t="str">
        <f>'Base produits'!A29</f>
        <v>P0022</v>
      </c>
      <c r="O43" s="16" t="e">
        <f>HLOOKUP($H$2,#REF!,P43+4,0)</f>
        <v>#REF!</v>
      </c>
      <c r="P43" s="16">
        <f t="shared" si="2"/>
        <v>25</v>
      </c>
      <c r="Q43" s="16">
        <v>22</v>
      </c>
    </row>
    <row r="44" spans="1:17" s="28" customFormat="1" ht="18" customHeight="1" x14ac:dyDescent="0.25">
      <c r="A44" s="26"/>
      <c r="B44" s="49"/>
      <c r="C44" s="143" t="str">
        <f t="shared" si="3"/>
        <v/>
      </c>
      <c r="D44" s="128" t="str">
        <f>IF(ISERROR(VLOOKUP(C44,'Base produits'!$A$8:$G$157,2,0)),"",VLOOKUP(C44,'Base produits'!$A$8:$G$157,2,0))</f>
        <v/>
      </c>
      <c r="E44" s="40"/>
      <c r="F44" s="97" t="str">
        <f>IF(ISERROR(VLOOKUP(C44,'Base produits'!$A$8:$G$157,3,0)),"",VLOOKUP(C44,'Base produits'!$A$8:$G$157,3,0))</f>
        <v/>
      </c>
      <c r="G44" s="154" t="str">
        <f t="shared" si="0"/>
        <v/>
      </c>
      <c r="H44" s="98" t="str">
        <f t="shared" si="4"/>
        <v/>
      </c>
      <c r="I44" s="49"/>
      <c r="L44" s="16" t="e">
        <f t="shared" si="1"/>
        <v>#REF!</v>
      </c>
      <c r="M44" s="16" t="e">
        <f>SUM($L$22:L44)</f>
        <v>#REF!</v>
      </c>
      <c r="N44" s="16" t="str">
        <f>'Base produits'!A30</f>
        <v>P0023</v>
      </c>
      <c r="O44" s="16" t="e">
        <f>HLOOKUP($H$2,#REF!,P44+4,0)</f>
        <v>#REF!</v>
      </c>
      <c r="P44" s="16">
        <f t="shared" si="2"/>
        <v>26</v>
      </c>
      <c r="Q44" s="16">
        <v>23</v>
      </c>
    </row>
    <row r="45" spans="1:17" s="28" customFormat="1" ht="18" customHeight="1" x14ac:dyDescent="0.25">
      <c r="A45" s="26"/>
      <c r="B45" s="49"/>
      <c r="C45" s="143" t="str">
        <f t="shared" si="3"/>
        <v/>
      </c>
      <c r="D45" s="128" t="str">
        <f>IF(ISERROR(VLOOKUP(C45,'Base produits'!$A$8:$G$157,2,0)),"",VLOOKUP(C45,'Base produits'!$A$8:$G$157,2,0))</f>
        <v/>
      </c>
      <c r="E45" s="40"/>
      <c r="F45" s="97" t="str">
        <f>IF(ISERROR(VLOOKUP(C45,'Base produits'!$A$8:$G$157,3,0)),"",VLOOKUP(C45,'Base produits'!$A$8:$G$157,3,0))</f>
        <v/>
      </c>
      <c r="G45" s="154" t="str">
        <f t="shared" si="0"/>
        <v/>
      </c>
      <c r="H45" s="98" t="str">
        <f t="shared" si="4"/>
        <v/>
      </c>
      <c r="I45" s="49"/>
      <c r="L45" s="16" t="e">
        <f t="shared" si="1"/>
        <v>#REF!</v>
      </c>
      <c r="M45" s="16" t="e">
        <f>SUM($L$22:L45)</f>
        <v>#REF!</v>
      </c>
      <c r="N45" s="16" t="str">
        <f>'Base produits'!A31</f>
        <v>P0024</v>
      </c>
      <c r="O45" s="16" t="e">
        <f>HLOOKUP($H$2,#REF!,P45+4,0)</f>
        <v>#REF!</v>
      </c>
      <c r="P45" s="16">
        <f t="shared" si="2"/>
        <v>27</v>
      </c>
      <c r="Q45" s="16">
        <v>24</v>
      </c>
    </row>
    <row r="46" spans="1:17" s="28" customFormat="1" ht="18" customHeight="1" x14ac:dyDescent="0.25">
      <c r="A46" s="26"/>
      <c r="B46" s="49"/>
      <c r="C46" s="143" t="str">
        <f t="shared" si="3"/>
        <v/>
      </c>
      <c r="D46" s="128" t="str">
        <f>IF(ISERROR(VLOOKUP(C46,'Base produits'!$A$8:$G$157,2,0)),"",VLOOKUP(C46,'Base produits'!$A$8:$G$157,2,0))</f>
        <v/>
      </c>
      <c r="E46" s="40"/>
      <c r="F46" s="97" t="str">
        <f>IF(ISERROR(VLOOKUP(C46,'Base produits'!$A$8:$G$157,3,0)),"",VLOOKUP(C46,'Base produits'!$A$8:$G$157,3,0))</f>
        <v/>
      </c>
      <c r="G46" s="154" t="str">
        <f t="shared" si="0"/>
        <v/>
      </c>
      <c r="H46" s="98" t="str">
        <f t="shared" si="4"/>
        <v/>
      </c>
      <c r="I46" s="49"/>
      <c r="L46" s="16" t="e">
        <f t="shared" si="1"/>
        <v>#REF!</v>
      </c>
      <c r="M46" s="16" t="e">
        <f>SUM($L$22:L46)</f>
        <v>#REF!</v>
      </c>
      <c r="N46" s="16" t="str">
        <f>'Base produits'!A32</f>
        <v>P0025</v>
      </c>
      <c r="O46" s="16" t="e">
        <f>HLOOKUP($H$2,#REF!,P46+4,0)</f>
        <v>#REF!</v>
      </c>
      <c r="P46" s="16">
        <f t="shared" si="2"/>
        <v>28</v>
      </c>
      <c r="Q46" s="16">
        <v>25</v>
      </c>
    </row>
    <row r="47" spans="1:17" s="28" customFormat="1" ht="18" customHeight="1" x14ac:dyDescent="0.25">
      <c r="A47" s="26"/>
      <c r="B47" s="49"/>
      <c r="C47" s="143" t="str">
        <f t="shared" si="3"/>
        <v/>
      </c>
      <c r="D47" s="128" t="str">
        <f>IF(ISERROR(VLOOKUP(C47,'Base produits'!$A$8:$G$157,2,0)),"",VLOOKUP(C47,'Base produits'!$A$8:$G$157,2,0))</f>
        <v/>
      </c>
      <c r="E47" s="40"/>
      <c r="F47" s="97" t="str">
        <f>IF(ISERROR(VLOOKUP(C47,'Base produits'!$A$8:$G$157,3,0)),"",VLOOKUP(C47,'Base produits'!$A$8:$G$157,3,0))</f>
        <v/>
      </c>
      <c r="G47" s="154" t="str">
        <f t="shared" si="0"/>
        <v/>
      </c>
      <c r="H47" s="98" t="str">
        <f t="shared" si="4"/>
        <v/>
      </c>
      <c r="I47" s="49"/>
      <c r="L47" s="16" t="e">
        <f t="shared" si="1"/>
        <v>#REF!</v>
      </c>
      <c r="M47" s="16" t="e">
        <f>SUM($L$22:L47)</f>
        <v>#REF!</v>
      </c>
      <c r="N47" s="16" t="str">
        <f>'Base produits'!A33</f>
        <v>P0026</v>
      </c>
      <c r="O47" s="16" t="e">
        <f>HLOOKUP($H$2,#REF!,P47+4,0)</f>
        <v>#REF!</v>
      </c>
      <c r="P47" s="16">
        <f t="shared" si="2"/>
        <v>29</v>
      </c>
      <c r="Q47" s="16">
        <v>26</v>
      </c>
    </row>
    <row r="48" spans="1:17" s="28" customFormat="1" ht="18" customHeight="1" x14ac:dyDescent="0.25">
      <c r="A48" s="26"/>
      <c r="B48" s="49"/>
      <c r="C48" s="143" t="str">
        <f t="shared" si="3"/>
        <v/>
      </c>
      <c r="D48" s="128" t="str">
        <f>IF(ISERROR(VLOOKUP(C48,'Base produits'!$A$8:$G$157,2,0)),"",VLOOKUP(C48,'Base produits'!$A$8:$G$157,2,0))</f>
        <v/>
      </c>
      <c r="E48" s="40"/>
      <c r="F48" s="97" t="str">
        <f>IF(ISERROR(VLOOKUP(C48,'Base produits'!$A$8:$G$157,3,0)),"",VLOOKUP(C48,'Base produits'!$A$8:$G$157,3,0))</f>
        <v/>
      </c>
      <c r="G48" s="154" t="str">
        <f t="shared" si="0"/>
        <v/>
      </c>
      <c r="H48" s="98" t="str">
        <f t="shared" si="4"/>
        <v/>
      </c>
      <c r="I48" s="49"/>
      <c r="L48" s="16" t="e">
        <f t="shared" si="1"/>
        <v>#REF!</v>
      </c>
      <c r="M48" s="16" t="e">
        <f>SUM($L$22:L48)</f>
        <v>#REF!</v>
      </c>
      <c r="N48" s="16" t="str">
        <f>'Base produits'!A34</f>
        <v>P0027</v>
      </c>
      <c r="O48" s="16" t="e">
        <f>HLOOKUP($H$2,#REF!,P48+4,0)</f>
        <v>#REF!</v>
      </c>
      <c r="P48" s="16">
        <f t="shared" si="2"/>
        <v>30</v>
      </c>
      <c r="Q48" s="16">
        <v>27</v>
      </c>
    </row>
    <row r="49" spans="1:17" ht="18" customHeight="1" x14ac:dyDescent="0.25">
      <c r="A49" s="26"/>
      <c r="B49" s="49"/>
      <c r="C49" s="143" t="str">
        <f t="shared" si="3"/>
        <v/>
      </c>
      <c r="D49" s="128" t="str">
        <f>IF(ISERROR(VLOOKUP(C49,'Base produits'!$A$8:$G$157,2,0)),"",VLOOKUP(C49,'Base produits'!$A$8:$G$157,2,0))</f>
        <v/>
      </c>
      <c r="E49" s="40"/>
      <c r="F49" s="97" t="str">
        <f>IF(ISERROR(VLOOKUP(C49,'Base produits'!$A$8:$G$157,3,0)),"",VLOOKUP(C49,'Base produits'!$A$8:$G$157,3,0))</f>
        <v/>
      </c>
      <c r="G49" s="154" t="str">
        <f t="shared" si="0"/>
        <v/>
      </c>
      <c r="H49" s="98" t="str">
        <f t="shared" si="4"/>
        <v/>
      </c>
      <c r="I49" s="49"/>
      <c r="K49" s="28"/>
      <c r="L49" s="16" t="e">
        <f t="shared" si="1"/>
        <v>#REF!</v>
      </c>
      <c r="M49" s="16" t="e">
        <f>SUM($L$22:L49)</f>
        <v>#REF!</v>
      </c>
      <c r="N49" s="16" t="str">
        <f>'Base produits'!A35</f>
        <v>P0028</v>
      </c>
      <c r="O49" s="16" t="e">
        <f>HLOOKUP($H$2,#REF!,P49+4,0)</f>
        <v>#REF!</v>
      </c>
      <c r="P49" s="16">
        <f t="shared" si="2"/>
        <v>31</v>
      </c>
      <c r="Q49" s="16">
        <v>28</v>
      </c>
    </row>
    <row r="50" spans="1:17" s="28" customFormat="1" ht="18" customHeight="1" x14ac:dyDescent="0.25">
      <c r="A50" s="26"/>
      <c r="B50" s="49"/>
      <c r="C50" s="143" t="str">
        <f t="shared" si="3"/>
        <v/>
      </c>
      <c r="D50" s="128" t="str">
        <f>IF(ISERROR(VLOOKUP(C50,'Base produits'!$A$8:$G$157,2,0)),"",VLOOKUP(C50,'Base produits'!$A$8:$G$157,2,0))</f>
        <v/>
      </c>
      <c r="E50" s="40"/>
      <c r="F50" s="97" t="str">
        <f>IF(ISERROR(VLOOKUP(C50,'Base produits'!$A$8:$G$157,3,0)),"",VLOOKUP(C50,'Base produits'!$A$8:$G$157,3,0))</f>
        <v/>
      </c>
      <c r="G50" s="154" t="str">
        <f t="shared" si="0"/>
        <v/>
      </c>
      <c r="H50" s="98" t="str">
        <f t="shared" si="4"/>
        <v/>
      </c>
      <c r="I50" s="49"/>
      <c r="L50" s="16" t="e">
        <f t="shared" si="1"/>
        <v>#REF!</v>
      </c>
      <c r="M50" s="16" t="e">
        <f>SUM($L$22:L50)</f>
        <v>#REF!</v>
      </c>
      <c r="N50" s="16" t="str">
        <f>'Base produits'!A36</f>
        <v>P0029</v>
      </c>
      <c r="O50" s="16" t="e">
        <f>HLOOKUP($H$2,#REF!,P50+4,0)</f>
        <v>#REF!</v>
      </c>
      <c r="P50" s="16">
        <f t="shared" si="2"/>
        <v>32</v>
      </c>
      <c r="Q50" s="16">
        <v>29</v>
      </c>
    </row>
    <row r="51" spans="1:17" s="28" customFormat="1" ht="18" customHeight="1" x14ac:dyDescent="0.25">
      <c r="A51" s="26"/>
      <c r="B51" s="49"/>
      <c r="C51" s="143" t="str">
        <f t="shared" si="3"/>
        <v/>
      </c>
      <c r="D51" s="128" t="str">
        <f>IF(ISERROR(VLOOKUP(C51,'Base produits'!$A$8:$G$157,2,0)),"",VLOOKUP(C51,'Base produits'!$A$8:$G$157,2,0))</f>
        <v/>
      </c>
      <c r="E51" s="40"/>
      <c r="F51" s="97" t="str">
        <f>IF(ISERROR(VLOOKUP(C51,'Base produits'!$A$8:$G$157,3,0)),"",VLOOKUP(C51,'Base produits'!$A$8:$G$157,3,0))</f>
        <v/>
      </c>
      <c r="G51" s="154" t="str">
        <f t="shared" si="0"/>
        <v/>
      </c>
      <c r="H51" s="98" t="str">
        <f t="shared" si="4"/>
        <v/>
      </c>
      <c r="I51" s="49"/>
      <c r="L51" s="16" t="e">
        <f t="shared" si="1"/>
        <v>#REF!</v>
      </c>
      <c r="M51" s="16" t="e">
        <f>SUM($L$22:L51)</f>
        <v>#REF!</v>
      </c>
      <c r="N51" s="16" t="str">
        <f>'Base produits'!A37</f>
        <v>P0030</v>
      </c>
      <c r="O51" s="16" t="e">
        <f>HLOOKUP($H$2,#REF!,P51+4,0)</f>
        <v>#REF!</v>
      </c>
      <c r="P51" s="16">
        <f t="shared" si="2"/>
        <v>33</v>
      </c>
      <c r="Q51" s="16">
        <v>30</v>
      </c>
    </row>
    <row r="52" spans="1:17" ht="18" customHeight="1" x14ac:dyDescent="0.25">
      <c r="A52" s="26"/>
      <c r="B52" s="49"/>
      <c r="C52" s="143" t="str">
        <f t="shared" si="3"/>
        <v/>
      </c>
      <c r="D52" s="128" t="str">
        <f>IF(ISERROR(VLOOKUP(C52,'Base produits'!$A$8:$G$157,2,0)),"",VLOOKUP(C52,'Base produits'!$A$8:$G$157,2,0))</f>
        <v/>
      </c>
      <c r="E52" s="40"/>
      <c r="F52" s="97" t="str">
        <f>IF(ISERROR(VLOOKUP(C52,'Base produits'!$A$8:$G$157,3,0)),"",VLOOKUP(C52,'Base produits'!$A$8:$G$157,3,0))</f>
        <v/>
      </c>
      <c r="G52" s="154" t="str">
        <f t="shared" si="0"/>
        <v/>
      </c>
      <c r="H52" s="98" t="str">
        <f t="shared" si="4"/>
        <v/>
      </c>
      <c r="I52" s="49"/>
      <c r="K52" s="28"/>
      <c r="L52" s="16" t="e">
        <f t="shared" si="1"/>
        <v>#REF!</v>
      </c>
      <c r="M52" s="16" t="e">
        <f>SUM($L$22:L52)</f>
        <v>#REF!</v>
      </c>
      <c r="N52" s="16" t="str">
        <f>'Base produits'!A38</f>
        <v>P0031</v>
      </c>
      <c r="O52" s="16" t="e">
        <f>HLOOKUP($H$2,#REF!,P52+4,0)</f>
        <v>#REF!</v>
      </c>
      <c r="P52" s="16">
        <f t="shared" si="2"/>
        <v>34</v>
      </c>
      <c r="Q52" s="16">
        <v>31</v>
      </c>
    </row>
    <row r="53" spans="1:17" ht="18" customHeight="1" x14ac:dyDescent="0.25">
      <c r="A53" s="27"/>
      <c r="B53" s="49"/>
      <c r="C53" s="145" t="str">
        <f t="shared" si="3"/>
        <v/>
      </c>
      <c r="D53" s="129" t="str">
        <f>IF(ISERROR(VLOOKUP(C53,'Base produits'!$A$8:$G$157,2,0)),"",VLOOKUP(C53,'Base produits'!$A$8:$G$157,2,0))</f>
        <v/>
      </c>
      <c r="E53" s="66"/>
      <c r="F53" s="95" t="str">
        <f>IF(ISERROR(VLOOKUP(C53,'Base produits'!$A$8:$G$157,3,0)),"",VLOOKUP(C53,'Base produits'!$A$8:$G$157,3,0))</f>
        <v/>
      </c>
      <c r="G53" s="155" t="str">
        <f t="shared" si="0"/>
        <v/>
      </c>
      <c r="H53" s="96" t="str">
        <f t="shared" si="4"/>
        <v/>
      </c>
      <c r="I53" s="49"/>
      <c r="K53" s="28"/>
      <c r="L53" s="16" t="e">
        <f t="shared" si="1"/>
        <v>#REF!</v>
      </c>
      <c r="M53" s="16" t="e">
        <f>SUM($L$22:L53)</f>
        <v>#REF!</v>
      </c>
      <c r="N53" s="16" t="str">
        <f>'Base produits'!A39</f>
        <v>P0032</v>
      </c>
      <c r="O53" s="16" t="e">
        <f>HLOOKUP($H$2,#REF!,P53+4,0)</f>
        <v>#REF!</v>
      </c>
      <c r="P53" s="16">
        <f t="shared" si="2"/>
        <v>35</v>
      </c>
      <c r="Q53" s="16">
        <v>32</v>
      </c>
    </row>
    <row r="54" spans="1:17" ht="11.25" customHeight="1" x14ac:dyDescent="0.25">
      <c r="B54" s="49"/>
      <c r="C54" s="55"/>
      <c r="D54" s="55"/>
      <c r="F54" s="8"/>
      <c r="G54" s="8"/>
      <c r="H54" s="8"/>
      <c r="I54" s="49"/>
      <c r="L54" s="16" t="e">
        <f t="shared" ref="L54:L71" si="5">IF(O54&gt;0,1,"")</f>
        <v>#REF!</v>
      </c>
      <c r="M54" s="16" t="e">
        <f>SUM($L$22:L54)</f>
        <v>#REF!</v>
      </c>
      <c r="N54" s="16" t="str">
        <f>'Base produits'!A40</f>
        <v>P0033</v>
      </c>
      <c r="O54" s="16" t="e">
        <f>HLOOKUP($H$2,#REF!,P54+4,0)</f>
        <v>#REF!</v>
      </c>
      <c r="P54" s="16">
        <f t="shared" si="2"/>
        <v>36</v>
      </c>
      <c r="Q54" s="16">
        <v>33</v>
      </c>
    </row>
    <row r="55" spans="1:17" ht="17.25" customHeight="1" x14ac:dyDescent="0.25">
      <c r="B55" s="49"/>
      <c r="C55" s="53" t="s">
        <v>926</v>
      </c>
      <c r="D55" s="84" t="e">
        <f>IF(ISBLANK(HLOOKUP($H$2,#REF!,5,0)),"",HLOOKUP($H$2,#REF!,5,0))</f>
        <v>#REF!</v>
      </c>
      <c r="G55" s="99" t="s">
        <v>933</v>
      </c>
      <c r="H55" s="100">
        <f>SUM(H20:H53)</f>
        <v>0</v>
      </c>
      <c r="I55" s="49"/>
      <c r="L55" s="16" t="e">
        <f t="shared" si="5"/>
        <v>#REF!</v>
      </c>
      <c r="M55" s="16" t="e">
        <f>SUM($L$22:L55)</f>
        <v>#REF!</v>
      </c>
      <c r="N55" s="16" t="str">
        <f>'Base produits'!A41</f>
        <v>P0034</v>
      </c>
      <c r="O55" s="16" t="e">
        <f>HLOOKUP($H$2,#REF!,P55+4,0)</f>
        <v>#REF!</v>
      </c>
      <c r="P55" s="16">
        <f t="shared" si="2"/>
        <v>37</v>
      </c>
      <c r="Q55" s="16">
        <v>34</v>
      </c>
    </row>
    <row r="56" spans="1:17" ht="21.75" customHeight="1" x14ac:dyDescent="0.3">
      <c r="B56" s="49"/>
      <c r="C56" s="53" t="s">
        <v>927</v>
      </c>
      <c r="D56" s="85" t="e">
        <f>IF(ISBLANK(HLOOKUP($H$2,#REF!,6,0)),"",HLOOKUP($H$2,#REF!,6,0))</f>
        <v>#REF!</v>
      </c>
      <c r="F56" s="101"/>
      <c r="G56" s="102" t="s">
        <v>944</v>
      </c>
      <c r="H56" s="161">
        <f>H55*20/100</f>
        <v>0</v>
      </c>
      <c r="I56" s="49"/>
      <c r="L56" s="16" t="e">
        <f t="shared" si="5"/>
        <v>#REF!</v>
      </c>
      <c r="M56" s="16" t="e">
        <f>SUM($L$22:L56)</f>
        <v>#REF!</v>
      </c>
      <c r="N56" s="16" t="str">
        <f>'Base produits'!A42</f>
        <v>P0035</v>
      </c>
      <c r="O56" s="16" t="e">
        <f>HLOOKUP($H$2,#REF!,P56+4,0)</f>
        <v>#REF!</v>
      </c>
      <c r="P56" s="16">
        <f t="shared" si="2"/>
        <v>38</v>
      </c>
      <c r="Q56" s="16">
        <v>35</v>
      </c>
    </row>
    <row r="57" spans="1:17" ht="21.75" customHeight="1" x14ac:dyDescent="0.25">
      <c r="B57" s="49"/>
      <c r="C57" s="149"/>
      <c r="D57" s="33"/>
      <c r="F57" s="122"/>
      <c r="G57" s="132" t="s">
        <v>908</v>
      </c>
      <c r="H57" s="133">
        <f>H55+H56</f>
        <v>0</v>
      </c>
      <c r="I57" s="49"/>
      <c r="L57" s="16" t="e">
        <f t="shared" si="5"/>
        <v>#REF!</v>
      </c>
      <c r="M57" s="16" t="e">
        <f>SUM($L$22:L57)</f>
        <v>#REF!</v>
      </c>
      <c r="N57" s="16" t="str">
        <f>'Base produits'!A43</f>
        <v>P0036</v>
      </c>
      <c r="O57" s="16" t="e">
        <f>HLOOKUP($H$2,#REF!,P57+4,0)</f>
        <v>#REF!</v>
      </c>
      <c r="P57" s="16">
        <f t="shared" si="2"/>
        <v>39</v>
      </c>
      <c r="Q57" s="16">
        <v>36</v>
      </c>
    </row>
    <row r="58" spans="1:17" ht="45" customHeight="1" x14ac:dyDescent="0.25">
      <c r="B58" s="49"/>
      <c r="C58" s="149" t="s">
        <v>943</v>
      </c>
      <c r="D58" s="152" t="str">
        <f>IF(COUNTIF(F10,"*INSERM - DRMPL*"),'Base produits'!D49,"")</f>
        <v/>
      </c>
      <c r="E58" s="123"/>
      <c r="F58" s="134"/>
      <c r="G58" s="124"/>
      <c r="H58" s="56"/>
      <c r="I58" s="49"/>
      <c r="L58" s="16" t="e">
        <f t="shared" si="5"/>
        <v>#REF!</v>
      </c>
      <c r="M58" s="16" t="e">
        <f>SUM($L$22:L58)</f>
        <v>#REF!</v>
      </c>
      <c r="N58" s="16" t="str">
        <f>'Base produits'!A44</f>
        <v>P0037</v>
      </c>
      <c r="O58" s="16" t="e">
        <f>HLOOKUP($H$2,#REF!,P58+4,0)</f>
        <v>#REF!</v>
      </c>
      <c r="P58" s="16">
        <f t="shared" si="2"/>
        <v>40</v>
      </c>
      <c r="Q58" s="16">
        <v>37</v>
      </c>
    </row>
    <row r="59" spans="1:17" ht="15" customHeight="1" x14ac:dyDescent="0.25">
      <c r="B59" s="49"/>
      <c r="C59" s="171" t="s">
        <v>934</v>
      </c>
      <c r="D59" s="171"/>
      <c r="E59" s="33"/>
      <c r="H59" s="56"/>
      <c r="I59" s="49"/>
      <c r="L59" s="16" t="e">
        <f t="shared" si="5"/>
        <v>#REF!</v>
      </c>
      <c r="M59" s="16" t="e">
        <f>SUM($L$22:L59)</f>
        <v>#REF!</v>
      </c>
      <c r="N59" s="16" t="str">
        <f>'Base produits'!A45</f>
        <v>P0038</v>
      </c>
      <c r="O59" s="16" t="e">
        <f>HLOOKUP($H$2,#REF!,P59+4,0)</f>
        <v>#REF!</v>
      </c>
      <c r="P59" s="16">
        <f t="shared" si="2"/>
        <v>41</v>
      </c>
      <c r="Q59" s="16">
        <v>38</v>
      </c>
    </row>
    <row r="60" spans="1:17" x14ac:dyDescent="0.25">
      <c r="B60" s="49"/>
      <c r="C60" s="171"/>
      <c r="D60" s="171"/>
      <c r="E60" s="33"/>
      <c r="F60" s="151"/>
      <c r="H60" s="56"/>
      <c r="I60" s="49"/>
      <c r="L60" s="16" t="e">
        <f t="shared" si="5"/>
        <v>#REF!</v>
      </c>
      <c r="M60" s="16" t="e">
        <f>SUM($L$22:L60)</f>
        <v>#REF!</v>
      </c>
      <c r="N60" s="16" t="str">
        <f>'Base produits'!A46</f>
        <v>P0039</v>
      </c>
      <c r="O60" s="16" t="e">
        <f>HLOOKUP($H$2,#REF!,P60+4,0)</f>
        <v>#REF!</v>
      </c>
      <c r="P60" s="16">
        <f t="shared" si="2"/>
        <v>42</v>
      </c>
      <c r="Q60" s="16">
        <v>39</v>
      </c>
    </row>
    <row r="61" spans="1:17" x14ac:dyDescent="0.25">
      <c r="B61" s="49"/>
      <c r="C61" s="37"/>
      <c r="D61" s="33"/>
      <c r="F61" s="118"/>
      <c r="G61" s="119"/>
      <c r="H61" s="8"/>
      <c r="I61" s="49"/>
      <c r="L61" s="16" t="e">
        <f t="shared" si="5"/>
        <v>#REF!</v>
      </c>
      <c r="M61" s="16" t="e">
        <f>SUM($L$22:L61)</f>
        <v>#REF!</v>
      </c>
      <c r="N61" s="16" t="str">
        <f>'Base produits'!A47</f>
        <v>P0040</v>
      </c>
      <c r="O61" s="16" t="e">
        <f>HLOOKUP($H$2,#REF!,P61+4,0)</f>
        <v>#REF!</v>
      </c>
      <c r="P61" s="16">
        <f t="shared" si="2"/>
        <v>43</v>
      </c>
      <c r="Q61" s="16">
        <v>40</v>
      </c>
    </row>
    <row r="62" spans="1:17" ht="15.75" x14ac:dyDescent="0.25">
      <c r="B62" s="49"/>
      <c r="C62" s="37"/>
      <c r="D62" s="92" t="s">
        <v>932</v>
      </c>
      <c r="F62" s="118"/>
      <c r="G62" s="120"/>
      <c r="H62" s="8"/>
      <c r="I62" s="49"/>
      <c r="L62" s="16" t="e">
        <f t="shared" si="5"/>
        <v>#REF!</v>
      </c>
      <c r="M62" s="16" t="e">
        <f>SUM($L$22:L62)</f>
        <v>#REF!</v>
      </c>
      <c r="N62" s="16" t="str">
        <f>'Base produits'!A48</f>
        <v>P0041</v>
      </c>
      <c r="O62" s="16" t="e">
        <f>HLOOKUP($H$2,#REF!,P62+4,0)</f>
        <v>#REF!</v>
      </c>
      <c r="P62" s="16">
        <f t="shared" si="2"/>
        <v>44</v>
      </c>
      <c r="Q62" s="16">
        <v>41</v>
      </c>
    </row>
    <row r="63" spans="1:17" x14ac:dyDescent="0.25">
      <c r="B63" s="49"/>
      <c r="D63" s="8"/>
      <c r="F63" s="37"/>
      <c r="G63" s="121"/>
      <c r="H63" s="8"/>
      <c r="I63" s="49"/>
      <c r="L63" s="16" t="e">
        <f t="shared" si="5"/>
        <v>#REF!</v>
      </c>
      <c r="M63" s="16" t="e">
        <f>SUM($L$22:L63)</f>
        <v>#REF!</v>
      </c>
      <c r="N63" s="16" t="str">
        <f>'Base produits'!A49</f>
        <v>P0042</v>
      </c>
      <c r="O63" s="16" t="e">
        <f>HLOOKUP($H$2,#REF!,P63+4,0)</f>
        <v>#REF!</v>
      </c>
      <c r="P63" s="16">
        <f t="shared" si="2"/>
        <v>45</v>
      </c>
      <c r="Q63" s="16">
        <v>42</v>
      </c>
    </row>
    <row r="64" spans="1:17" ht="15.75" thickBot="1" x14ac:dyDescent="0.3">
      <c r="B64" s="57"/>
      <c r="C64" s="58"/>
      <c r="D64" s="58"/>
      <c r="E64" s="58"/>
      <c r="F64" s="58"/>
      <c r="G64" s="58"/>
      <c r="H64" s="58"/>
      <c r="I64" s="57"/>
      <c r="L64" s="16" t="e">
        <f t="shared" si="5"/>
        <v>#REF!</v>
      </c>
      <c r="M64" s="16" t="e">
        <f>SUM($L$22:L64)</f>
        <v>#REF!</v>
      </c>
      <c r="N64" s="16" t="str">
        <f>'Base produits'!A50</f>
        <v>P0043</v>
      </c>
      <c r="O64" s="16" t="e">
        <f>HLOOKUP($H$2,#REF!,P64+4,0)</f>
        <v>#REF!</v>
      </c>
      <c r="P64" s="16">
        <f t="shared" si="2"/>
        <v>46</v>
      </c>
      <c r="Q64" s="16">
        <v>43</v>
      </c>
    </row>
    <row r="65" spans="3:17" ht="15.75" thickTop="1" x14ac:dyDescent="0.25">
      <c r="L65" s="16" t="e">
        <f t="shared" si="5"/>
        <v>#REF!</v>
      </c>
      <c r="M65" s="16" t="e">
        <f>SUM($L$22:L65)</f>
        <v>#REF!</v>
      </c>
      <c r="N65" s="16" t="str">
        <f>'Base produits'!A51</f>
        <v>P0044</v>
      </c>
      <c r="O65" s="16" t="e">
        <f>HLOOKUP($H$2,#REF!,P65+4,0)</f>
        <v>#REF!</v>
      </c>
      <c r="P65" s="16">
        <f t="shared" si="2"/>
        <v>47</v>
      </c>
      <c r="Q65" s="16">
        <v>44</v>
      </c>
    </row>
    <row r="66" spans="3:17" x14ac:dyDescent="0.25">
      <c r="L66" s="16" t="e">
        <f t="shared" si="5"/>
        <v>#REF!</v>
      </c>
      <c r="M66" s="16" t="e">
        <f>SUM($L$22:L66)</f>
        <v>#REF!</v>
      </c>
      <c r="N66" s="16" t="str">
        <f>'Base produits'!A52</f>
        <v>P0045</v>
      </c>
      <c r="O66" s="16" t="e">
        <f>HLOOKUP($H$2,#REF!,P66+4,0)</f>
        <v>#REF!</v>
      </c>
      <c r="P66" s="16">
        <f t="shared" si="2"/>
        <v>48</v>
      </c>
      <c r="Q66" s="16">
        <v>45</v>
      </c>
    </row>
    <row r="67" spans="3:17" x14ac:dyDescent="0.25">
      <c r="C67" s="83"/>
      <c r="D67" s="83"/>
      <c r="F67" s="83"/>
      <c r="G67" s="103"/>
      <c r="L67" s="16" t="e">
        <f t="shared" si="5"/>
        <v>#REF!</v>
      </c>
      <c r="M67" s="16" t="e">
        <f>SUM($L$22:L67)</f>
        <v>#REF!</v>
      </c>
      <c r="N67" s="16" t="str">
        <f>'Base produits'!A53</f>
        <v>P0046</v>
      </c>
      <c r="O67" s="16" t="e">
        <f>HLOOKUP($H$2,#REF!,P67+4,0)</f>
        <v>#REF!</v>
      </c>
      <c r="P67" s="16">
        <f t="shared" si="2"/>
        <v>49</v>
      </c>
      <c r="Q67" s="16">
        <v>46</v>
      </c>
    </row>
    <row r="68" spans="3:17" x14ac:dyDescent="0.25">
      <c r="L68" s="16" t="e">
        <f t="shared" si="5"/>
        <v>#REF!</v>
      </c>
      <c r="M68" s="16" t="e">
        <f>SUM($L$22:L68)</f>
        <v>#REF!</v>
      </c>
      <c r="N68" s="16" t="str">
        <f>'Base produits'!A54</f>
        <v>P0047</v>
      </c>
      <c r="O68" s="16" t="e">
        <f>HLOOKUP($H$2,#REF!,P68+4,0)</f>
        <v>#REF!</v>
      </c>
      <c r="P68" s="16">
        <f t="shared" si="2"/>
        <v>50</v>
      </c>
      <c r="Q68" s="16">
        <v>47</v>
      </c>
    </row>
    <row r="69" spans="3:17" ht="18.75" x14ac:dyDescent="0.3">
      <c r="C69" s="116"/>
      <c r="D69" s="28"/>
      <c r="L69" s="16" t="e">
        <f t="shared" si="5"/>
        <v>#REF!</v>
      </c>
      <c r="M69" s="16" t="e">
        <f>SUM($L$22:L69)</f>
        <v>#REF!</v>
      </c>
      <c r="N69" s="16" t="str">
        <f>'Base produits'!A55</f>
        <v>P0048</v>
      </c>
      <c r="O69" s="16" t="e">
        <f>HLOOKUP($H$2,#REF!,P69+4,0)</f>
        <v>#REF!</v>
      </c>
      <c r="P69" s="16">
        <f t="shared" si="2"/>
        <v>51</v>
      </c>
      <c r="Q69" s="16">
        <v>48</v>
      </c>
    </row>
    <row r="70" spans="3:17" x14ac:dyDescent="0.25">
      <c r="L70" s="16" t="e">
        <f t="shared" si="5"/>
        <v>#REF!</v>
      </c>
      <c r="M70" s="16" t="e">
        <f>SUM($L$22:L70)</f>
        <v>#REF!</v>
      </c>
      <c r="N70" s="16" t="str">
        <f>'Base produits'!A56</f>
        <v>P0049</v>
      </c>
      <c r="O70" s="16" t="e">
        <f>HLOOKUP($H$2,#REF!,P70+4,0)</f>
        <v>#REF!</v>
      </c>
      <c r="P70" s="16">
        <f t="shared" si="2"/>
        <v>52</v>
      </c>
      <c r="Q70" s="16">
        <v>49</v>
      </c>
    </row>
    <row r="71" spans="3:17" x14ac:dyDescent="0.25">
      <c r="L71" s="16" t="e">
        <f t="shared" si="5"/>
        <v>#REF!</v>
      </c>
      <c r="M71" s="16" t="e">
        <f>SUM($L$22:L71)</f>
        <v>#REF!</v>
      </c>
      <c r="N71" s="16" t="str">
        <f>'Base produits'!A57</f>
        <v>P0050</v>
      </c>
      <c r="O71" s="16" t="e">
        <f>HLOOKUP($H$2,#REF!,P71+4,0)</f>
        <v>#REF!</v>
      </c>
      <c r="P71" s="16">
        <f t="shared" si="2"/>
        <v>53</v>
      </c>
      <c r="Q71" s="16">
        <v>50</v>
      </c>
    </row>
    <row r="72" spans="3:17" x14ac:dyDescent="0.25">
      <c r="K72" s="28"/>
      <c r="L72" s="16" t="e">
        <f t="shared" ref="L72:L135" si="6">IF(O72&gt;0,1,"")</f>
        <v>#REF!</v>
      </c>
      <c r="M72" s="16" t="e">
        <f>SUM($L$22:L72)</f>
        <v>#REF!</v>
      </c>
      <c r="N72" s="16" t="str">
        <f>'Base produits'!A58</f>
        <v>P0051</v>
      </c>
      <c r="O72" s="16" t="e">
        <f>HLOOKUP($H$2,#REF!,P72+4,0)</f>
        <v>#REF!</v>
      </c>
      <c r="P72" s="16">
        <f t="shared" si="2"/>
        <v>54</v>
      </c>
      <c r="Q72" s="16">
        <v>50</v>
      </c>
    </row>
    <row r="73" spans="3:17" x14ac:dyDescent="0.25">
      <c r="K73" s="28"/>
      <c r="L73" s="16" t="e">
        <f t="shared" si="6"/>
        <v>#REF!</v>
      </c>
      <c r="M73" s="16" t="e">
        <f>SUM($L$22:L73)</f>
        <v>#REF!</v>
      </c>
      <c r="N73" s="16" t="str">
        <f>'Base produits'!A59</f>
        <v>P0052</v>
      </c>
      <c r="O73" s="16" t="e">
        <f>HLOOKUP($H$2,#REF!,P73+4,0)</f>
        <v>#REF!</v>
      </c>
      <c r="P73" s="16">
        <f t="shared" si="2"/>
        <v>55</v>
      </c>
      <c r="Q73" s="16">
        <v>50</v>
      </c>
    </row>
    <row r="74" spans="3:17" x14ac:dyDescent="0.25">
      <c r="K74" s="28"/>
      <c r="L74" s="16" t="e">
        <f t="shared" si="6"/>
        <v>#REF!</v>
      </c>
      <c r="M74" s="16" t="e">
        <f>SUM($L$22:L74)</f>
        <v>#REF!</v>
      </c>
      <c r="N74" s="16" t="str">
        <f>'Base produits'!A60</f>
        <v>P0053</v>
      </c>
      <c r="O74" s="16" t="e">
        <f>HLOOKUP($H$2,#REF!,P74+4,0)</f>
        <v>#REF!</v>
      </c>
      <c r="P74" s="16">
        <f t="shared" si="2"/>
        <v>56</v>
      </c>
      <c r="Q74" s="16">
        <v>50</v>
      </c>
    </row>
    <row r="75" spans="3:17" x14ac:dyDescent="0.25">
      <c r="K75" s="28"/>
      <c r="L75" s="16" t="e">
        <f t="shared" si="6"/>
        <v>#REF!</v>
      </c>
      <c r="M75" s="16" t="e">
        <f>SUM($L$22:L75)</f>
        <v>#REF!</v>
      </c>
      <c r="N75" s="16" t="str">
        <f>'Base produits'!A61</f>
        <v>P0054</v>
      </c>
      <c r="O75" s="16" t="e">
        <f>HLOOKUP($H$2,#REF!,P75+4,0)</f>
        <v>#REF!</v>
      </c>
      <c r="P75" s="16">
        <f t="shared" si="2"/>
        <v>57</v>
      </c>
      <c r="Q75" s="16">
        <v>50</v>
      </c>
    </row>
    <row r="76" spans="3:17" x14ac:dyDescent="0.25">
      <c r="K76" s="28"/>
      <c r="L76" s="16" t="e">
        <f t="shared" si="6"/>
        <v>#REF!</v>
      </c>
      <c r="M76" s="16" t="e">
        <f>SUM($L$22:L76)</f>
        <v>#REF!</v>
      </c>
      <c r="N76" s="16" t="str">
        <f>'Base produits'!A62</f>
        <v>P0055</v>
      </c>
      <c r="O76" s="16" t="e">
        <f>HLOOKUP($H$2,#REF!,P76+4,0)</f>
        <v>#REF!</v>
      </c>
      <c r="P76" s="16">
        <f t="shared" si="2"/>
        <v>58</v>
      </c>
      <c r="Q76" s="16">
        <v>50</v>
      </c>
    </row>
    <row r="77" spans="3:17" x14ac:dyDescent="0.25">
      <c r="K77" s="28"/>
      <c r="L77" s="16" t="e">
        <f t="shared" si="6"/>
        <v>#REF!</v>
      </c>
      <c r="M77" s="16" t="e">
        <f>SUM($L$22:L77)</f>
        <v>#REF!</v>
      </c>
      <c r="N77" s="16" t="str">
        <f>'Base produits'!A63</f>
        <v>P0056</v>
      </c>
      <c r="O77" s="16" t="e">
        <f>HLOOKUP($H$2,#REF!,P77+4,0)</f>
        <v>#REF!</v>
      </c>
      <c r="P77" s="16">
        <f t="shared" si="2"/>
        <v>59</v>
      </c>
      <c r="Q77" s="16">
        <v>50</v>
      </c>
    </row>
    <row r="78" spans="3:17" x14ac:dyDescent="0.25">
      <c r="K78" s="28"/>
      <c r="L78" s="16" t="e">
        <f t="shared" si="6"/>
        <v>#REF!</v>
      </c>
      <c r="M78" s="16" t="e">
        <f>SUM($L$22:L78)</f>
        <v>#REF!</v>
      </c>
      <c r="N78" s="16" t="str">
        <f>'Base produits'!A64</f>
        <v>P0057</v>
      </c>
      <c r="O78" s="16" t="e">
        <f>HLOOKUP($H$2,#REF!,P78+4,0)</f>
        <v>#REF!</v>
      </c>
      <c r="P78" s="16">
        <f t="shared" si="2"/>
        <v>60</v>
      </c>
      <c r="Q78" s="16">
        <v>50</v>
      </c>
    </row>
    <row r="79" spans="3:17" x14ac:dyDescent="0.25">
      <c r="K79" s="28"/>
      <c r="L79" s="16" t="e">
        <f t="shared" si="6"/>
        <v>#REF!</v>
      </c>
      <c r="M79" s="16" t="e">
        <f>SUM($L$22:L79)</f>
        <v>#REF!</v>
      </c>
      <c r="N79" s="16" t="str">
        <f>'Base produits'!A65</f>
        <v>P0058</v>
      </c>
      <c r="O79" s="16" t="e">
        <f>HLOOKUP($H$2,#REF!,P79+4,0)</f>
        <v>#REF!</v>
      </c>
      <c r="P79" s="16">
        <f t="shared" si="2"/>
        <v>61</v>
      </c>
      <c r="Q79" s="16">
        <v>50</v>
      </c>
    </row>
    <row r="80" spans="3:17" x14ac:dyDescent="0.25">
      <c r="K80" s="28"/>
      <c r="L80" s="16" t="e">
        <f t="shared" si="6"/>
        <v>#REF!</v>
      </c>
      <c r="M80" s="16" t="e">
        <f>SUM($L$22:L80)</f>
        <v>#REF!</v>
      </c>
      <c r="N80" s="16" t="str">
        <f>'Base produits'!A66</f>
        <v>P0059</v>
      </c>
      <c r="O80" s="16" t="e">
        <f>HLOOKUP($H$2,#REF!,P80+4,0)</f>
        <v>#REF!</v>
      </c>
      <c r="P80" s="16">
        <f t="shared" si="2"/>
        <v>62</v>
      </c>
      <c r="Q80" s="16">
        <v>50</v>
      </c>
    </row>
    <row r="81" spans="11:17" x14ac:dyDescent="0.25">
      <c r="K81" s="28"/>
      <c r="L81" s="16" t="e">
        <f t="shared" si="6"/>
        <v>#REF!</v>
      </c>
      <c r="M81" s="16" t="e">
        <f>SUM($L$22:L81)</f>
        <v>#REF!</v>
      </c>
      <c r="N81" s="16" t="str">
        <f>'Base produits'!A67</f>
        <v>P0060</v>
      </c>
      <c r="O81" s="16" t="e">
        <f>HLOOKUP($H$2,#REF!,P81+4,0)</f>
        <v>#REF!</v>
      </c>
      <c r="P81" s="16">
        <f t="shared" si="2"/>
        <v>63</v>
      </c>
      <c r="Q81" s="16">
        <v>50</v>
      </c>
    </row>
    <row r="82" spans="11:17" x14ac:dyDescent="0.25">
      <c r="K82" s="28"/>
      <c r="L82" s="16" t="e">
        <f t="shared" si="6"/>
        <v>#REF!</v>
      </c>
      <c r="M82" s="16" t="e">
        <f>SUM($L$22:L82)</f>
        <v>#REF!</v>
      </c>
      <c r="N82" s="16" t="str">
        <f>'Base produits'!A68</f>
        <v>P0061</v>
      </c>
      <c r="O82" s="16" t="e">
        <f>HLOOKUP($H$2,#REF!,P82+4,0)</f>
        <v>#REF!</v>
      </c>
      <c r="P82" s="16">
        <f t="shared" si="2"/>
        <v>64</v>
      </c>
      <c r="Q82" s="16">
        <v>50</v>
      </c>
    </row>
    <row r="83" spans="11:17" x14ac:dyDescent="0.25">
      <c r="K83" s="28"/>
      <c r="L83" s="16" t="e">
        <f t="shared" si="6"/>
        <v>#REF!</v>
      </c>
      <c r="M83" s="16" t="e">
        <f>SUM($L$22:L83)</f>
        <v>#REF!</v>
      </c>
      <c r="N83" s="16" t="str">
        <f>'Base produits'!A69</f>
        <v>P0062</v>
      </c>
      <c r="O83" s="16" t="e">
        <f>HLOOKUP($H$2,#REF!,P83+4,0)</f>
        <v>#REF!</v>
      </c>
      <c r="P83" s="16">
        <f t="shared" si="2"/>
        <v>65</v>
      </c>
      <c r="Q83" s="16">
        <v>50</v>
      </c>
    </row>
    <row r="84" spans="11:17" x14ac:dyDescent="0.25">
      <c r="K84" s="28"/>
      <c r="L84" s="16" t="e">
        <f t="shared" si="6"/>
        <v>#REF!</v>
      </c>
      <c r="M84" s="16" t="e">
        <f>SUM($L$22:L84)</f>
        <v>#REF!</v>
      </c>
      <c r="N84" s="16" t="str">
        <f>'Base produits'!A70</f>
        <v>P0063</v>
      </c>
      <c r="O84" s="16" t="e">
        <f>HLOOKUP($H$2,#REF!,P84+4,0)</f>
        <v>#REF!</v>
      </c>
      <c r="P84" s="16">
        <f t="shared" si="2"/>
        <v>66</v>
      </c>
      <c r="Q84" s="16">
        <v>50</v>
      </c>
    </row>
    <row r="85" spans="11:17" x14ac:dyDescent="0.25">
      <c r="K85" s="28"/>
      <c r="L85" s="16" t="e">
        <f t="shared" si="6"/>
        <v>#REF!</v>
      </c>
      <c r="M85" s="16" t="e">
        <f>SUM($L$22:L85)</f>
        <v>#REF!</v>
      </c>
      <c r="N85" s="16" t="str">
        <f>'Base produits'!A71</f>
        <v>P0064</v>
      </c>
      <c r="O85" s="16" t="e">
        <f>HLOOKUP($H$2,#REF!,P85+4,0)</f>
        <v>#REF!</v>
      </c>
      <c r="P85" s="16">
        <f t="shared" si="2"/>
        <v>67</v>
      </c>
      <c r="Q85" s="16">
        <v>50</v>
      </c>
    </row>
    <row r="86" spans="11:17" x14ac:dyDescent="0.25">
      <c r="K86" s="28"/>
      <c r="L86" s="16" t="e">
        <f t="shared" si="6"/>
        <v>#REF!</v>
      </c>
      <c r="M86" s="16" t="e">
        <f>SUM($L$22:L86)</f>
        <v>#REF!</v>
      </c>
      <c r="N86" s="16" t="str">
        <f>'Base produits'!A72</f>
        <v>P0065</v>
      </c>
      <c r="O86" s="16" t="e">
        <f>HLOOKUP($H$2,#REF!,P86+4,0)</f>
        <v>#REF!</v>
      </c>
      <c r="P86" s="16">
        <f t="shared" si="2"/>
        <v>68</v>
      </c>
      <c r="Q86" s="16">
        <v>50</v>
      </c>
    </row>
    <row r="87" spans="11:17" x14ac:dyDescent="0.25">
      <c r="K87" s="28"/>
      <c r="L87" s="16" t="e">
        <f t="shared" si="6"/>
        <v>#REF!</v>
      </c>
      <c r="M87" s="16" t="e">
        <f>SUM($L$22:L87)</f>
        <v>#REF!</v>
      </c>
      <c r="N87" s="16" t="str">
        <f>'Base produits'!A73</f>
        <v>P0066</v>
      </c>
      <c r="O87" s="16" t="e">
        <f>HLOOKUP($H$2,#REF!,P87+4,0)</f>
        <v>#REF!</v>
      </c>
      <c r="P87" s="16">
        <f t="shared" si="2"/>
        <v>69</v>
      </c>
      <c r="Q87" s="16">
        <v>50</v>
      </c>
    </row>
    <row r="88" spans="11:17" x14ac:dyDescent="0.25">
      <c r="K88" s="28"/>
      <c r="L88" s="16" t="e">
        <f t="shared" si="6"/>
        <v>#REF!</v>
      </c>
      <c r="M88" s="16" t="e">
        <f>SUM($L$22:L88)</f>
        <v>#REF!</v>
      </c>
      <c r="N88" s="16" t="str">
        <f>'Base produits'!A74</f>
        <v>P0067</v>
      </c>
      <c r="O88" s="16" t="e">
        <f>HLOOKUP($H$2,#REF!,P88+4,0)</f>
        <v>#REF!</v>
      </c>
      <c r="P88" s="16">
        <f t="shared" ref="P88:P151" si="7">P87+1</f>
        <v>70</v>
      </c>
      <c r="Q88" s="16">
        <v>50</v>
      </c>
    </row>
    <row r="89" spans="11:17" x14ac:dyDescent="0.25">
      <c r="K89" s="28"/>
      <c r="L89" s="16" t="e">
        <f t="shared" si="6"/>
        <v>#REF!</v>
      </c>
      <c r="M89" s="16" t="e">
        <f>SUM($L$22:L89)</f>
        <v>#REF!</v>
      </c>
      <c r="N89" s="16" t="str">
        <f>'Base produits'!A75</f>
        <v>P0068</v>
      </c>
      <c r="O89" s="16" t="e">
        <f>HLOOKUP($H$2,#REF!,P89+4,0)</f>
        <v>#REF!</v>
      </c>
      <c r="P89" s="16">
        <f t="shared" si="7"/>
        <v>71</v>
      </c>
      <c r="Q89" s="16">
        <v>50</v>
      </c>
    </row>
    <row r="90" spans="11:17" x14ac:dyDescent="0.25">
      <c r="L90" s="16" t="e">
        <f t="shared" si="6"/>
        <v>#REF!</v>
      </c>
      <c r="M90" s="16" t="e">
        <f>SUM($L$22:L90)</f>
        <v>#REF!</v>
      </c>
      <c r="N90" s="16" t="str">
        <f>'Base produits'!A76</f>
        <v>P0069</v>
      </c>
      <c r="O90" s="16" t="e">
        <f>HLOOKUP($H$2,#REF!,P90+4,0)</f>
        <v>#REF!</v>
      </c>
      <c r="P90" s="16">
        <f t="shared" si="7"/>
        <v>72</v>
      </c>
      <c r="Q90" s="16">
        <v>50</v>
      </c>
    </row>
    <row r="91" spans="11:17" x14ac:dyDescent="0.25">
      <c r="L91" s="16" t="e">
        <f t="shared" si="6"/>
        <v>#REF!</v>
      </c>
      <c r="M91" s="16" t="e">
        <f>SUM($L$22:L91)</f>
        <v>#REF!</v>
      </c>
      <c r="N91" s="16" t="str">
        <f>'Base produits'!A77</f>
        <v>P0070</v>
      </c>
      <c r="O91" s="16" t="e">
        <f>HLOOKUP($H$2,#REF!,P91+4,0)</f>
        <v>#REF!</v>
      </c>
      <c r="P91" s="16">
        <f t="shared" si="7"/>
        <v>73</v>
      </c>
      <c r="Q91" s="16">
        <v>50</v>
      </c>
    </row>
    <row r="92" spans="11:17" x14ac:dyDescent="0.25">
      <c r="L92" s="16" t="e">
        <f t="shared" si="6"/>
        <v>#REF!</v>
      </c>
      <c r="M92" s="16" t="e">
        <f>SUM($L$22:L92)</f>
        <v>#REF!</v>
      </c>
      <c r="N92" s="16" t="str">
        <f>'Base produits'!A78</f>
        <v>P0071</v>
      </c>
      <c r="O92" s="16" t="e">
        <f>HLOOKUP($H$2,#REF!,P92+4,0)</f>
        <v>#REF!</v>
      </c>
      <c r="P92" s="16">
        <f t="shared" si="7"/>
        <v>74</v>
      </c>
      <c r="Q92" s="16">
        <v>50</v>
      </c>
    </row>
    <row r="93" spans="11:17" x14ac:dyDescent="0.25">
      <c r="L93" s="16" t="e">
        <f t="shared" si="6"/>
        <v>#REF!</v>
      </c>
      <c r="M93" s="16" t="e">
        <f>SUM($L$22:L93)</f>
        <v>#REF!</v>
      </c>
      <c r="N93" s="16" t="str">
        <f>'Base produits'!A79</f>
        <v>P0072</v>
      </c>
      <c r="O93" s="16" t="e">
        <f>HLOOKUP($H$2,#REF!,P93+4,0)</f>
        <v>#REF!</v>
      </c>
      <c r="P93" s="16">
        <f t="shared" si="7"/>
        <v>75</v>
      </c>
      <c r="Q93" s="16">
        <v>50</v>
      </c>
    </row>
    <row r="94" spans="11:17" x14ac:dyDescent="0.25">
      <c r="L94" s="16" t="e">
        <f t="shared" si="6"/>
        <v>#REF!</v>
      </c>
      <c r="M94" s="16" t="e">
        <f>SUM($L$22:L94)</f>
        <v>#REF!</v>
      </c>
      <c r="N94" s="16" t="str">
        <f>'Base produits'!A80</f>
        <v>P0073</v>
      </c>
      <c r="O94" s="16" t="e">
        <f>HLOOKUP($H$2,#REF!,P94+4,0)</f>
        <v>#REF!</v>
      </c>
      <c r="P94" s="16">
        <f t="shared" si="7"/>
        <v>76</v>
      </c>
      <c r="Q94" s="16">
        <v>50</v>
      </c>
    </row>
    <row r="95" spans="11:17" x14ac:dyDescent="0.25">
      <c r="L95" s="16" t="e">
        <f t="shared" si="6"/>
        <v>#REF!</v>
      </c>
      <c r="M95" s="16" t="e">
        <f>SUM($L$22:L95)</f>
        <v>#REF!</v>
      </c>
      <c r="N95" s="16" t="str">
        <f>'Base produits'!A81</f>
        <v>P0074</v>
      </c>
      <c r="O95" s="16" t="e">
        <f>HLOOKUP($H$2,#REF!,P95+4,0)</f>
        <v>#REF!</v>
      </c>
      <c r="P95" s="16">
        <f t="shared" si="7"/>
        <v>77</v>
      </c>
      <c r="Q95" s="16">
        <v>50</v>
      </c>
    </row>
    <row r="96" spans="11:17" x14ac:dyDescent="0.25">
      <c r="L96" s="16" t="e">
        <f t="shared" si="6"/>
        <v>#REF!</v>
      </c>
      <c r="M96" s="16" t="e">
        <f>SUM($L$22:L96)</f>
        <v>#REF!</v>
      </c>
      <c r="N96" s="16" t="str">
        <f>'Base produits'!A82</f>
        <v>P0075</v>
      </c>
      <c r="O96" s="16" t="e">
        <f>HLOOKUP($H$2,#REF!,P96+4,0)</f>
        <v>#REF!</v>
      </c>
      <c r="P96" s="16">
        <f t="shared" si="7"/>
        <v>78</v>
      </c>
      <c r="Q96" s="16">
        <v>50</v>
      </c>
    </row>
    <row r="97" spans="12:17" x14ac:dyDescent="0.25">
      <c r="L97" s="16" t="e">
        <f t="shared" si="6"/>
        <v>#REF!</v>
      </c>
      <c r="M97" s="16" t="e">
        <f>SUM($L$22:L97)</f>
        <v>#REF!</v>
      </c>
      <c r="N97" s="16" t="str">
        <f>'Base produits'!A83</f>
        <v>P0076</v>
      </c>
      <c r="O97" s="16" t="e">
        <f>HLOOKUP($H$2,#REF!,P97+4,0)</f>
        <v>#REF!</v>
      </c>
      <c r="P97" s="16">
        <f t="shared" si="7"/>
        <v>79</v>
      </c>
      <c r="Q97" s="16">
        <v>50</v>
      </c>
    </row>
    <row r="98" spans="12:17" x14ac:dyDescent="0.25">
      <c r="L98" s="16" t="e">
        <f t="shared" si="6"/>
        <v>#REF!</v>
      </c>
      <c r="M98" s="16" t="e">
        <f>SUM($L$22:L98)</f>
        <v>#REF!</v>
      </c>
      <c r="N98" s="16" t="str">
        <f>'Base produits'!A84</f>
        <v>P0077</v>
      </c>
      <c r="O98" s="16" t="e">
        <f>HLOOKUP($H$2,#REF!,P98+4,0)</f>
        <v>#REF!</v>
      </c>
      <c r="P98" s="16">
        <f t="shared" si="7"/>
        <v>80</v>
      </c>
      <c r="Q98" s="16">
        <v>50</v>
      </c>
    </row>
    <row r="99" spans="12:17" x14ac:dyDescent="0.25">
      <c r="L99" s="16" t="e">
        <f t="shared" si="6"/>
        <v>#REF!</v>
      </c>
      <c r="M99" s="16" t="e">
        <f>SUM($L$22:L99)</f>
        <v>#REF!</v>
      </c>
      <c r="N99" s="16" t="str">
        <f>'Base produits'!A85</f>
        <v>P0078</v>
      </c>
      <c r="O99" s="16" t="e">
        <f>HLOOKUP($H$2,#REF!,P99+4,0)</f>
        <v>#REF!</v>
      </c>
      <c r="P99" s="16">
        <f t="shared" si="7"/>
        <v>81</v>
      </c>
      <c r="Q99" s="16">
        <v>50</v>
      </c>
    </row>
    <row r="100" spans="12:17" x14ac:dyDescent="0.25">
      <c r="L100" s="16" t="e">
        <f t="shared" si="6"/>
        <v>#REF!</v>
      </c>
      <c r="M100" s="16" t="e">
        <f>SUM($L$22:L100)</f>
        <v>#REF!</v>
      </c>
      <c r="N100" s="16" t="str">
        <f>'Base produits'!A86</f>
        <v>P0079</v>
      </c>
      <c r="O100" s="16" t="e">
        <f>HLOOKUP($H$2,#REF!,P100+4,0)</f>
        <v>#REF!</v>
      </c>
      <c r="P100" s="16">
        <f t="shared" si="7"/>
        <v>82</v>
      </c>
      <c r="Q100" s="16">
        <v>50</v>
      </c>
    </row>
    <row r="101" spans="12:17" x14ac:dyDescent="0.25">
      <c r="L101" s="16" t="e">
        <f t="shared" si="6"/>
        <v>#REF!</v>
      </c>
      <c r="M101" s="16" t="e">
        <f>SUM($L$22:L101)</f>
        <v>#REF!</v>
      </c>
      <c r="N101" s="16" t="str">
        <f>'Base produits'!A87</f>
        <v>P0080</v>
      </c>
      <c r="O101" s="16" t="e">
        <f>HLOOKUP($H$2,#REF!,P101+4,0)</f>
        <v>#REF!</v>
      </c>
      <c r="P101" s="16">
        <f t="shared" si="7"/>
        <v>83</v>
      </c>
      <c r="Q101" s="16">
        <v>50</v>
      </c>
    </row>
    <row r="102" spans="12:17" x14ac:dyDescent="0.25">
      <c r="L102" s="16" t="e">
        <f t="shared" si="6"/>
        <v>#REF!</v>
      </c>
      <c r="M102" s="16" t="e">
        <f>SUM($L$22:L102)</f>
        <v>#REF!</v>
      </c>
      <c r="N102" s="16" t="str">
        <f>'Base produits'!A88</f>
        <v>P0081</v>
      </c>
      <c r="O102" s="16" t="e">
        <f>HLOOKUP($H$2,#REF!,P102+4,0)</f>
        <v>#REF!</v>
      </c>
      <c r="P102" s="16">
        <f t="shared" si="7"/>
        <v>84</v>
      </c>
      <c r="Q102" s="16">
        <v>50</v>
      </c>
    </row>
    <row r="103" spans="12:17" x14ac:dyDescent="0.25">
      <c r="L103" s="16" t="e">
        <f t="shared" si="6"/>
        <v>#REF!</v>
      </c>
      <c r="M103" s="16" t="e">
        <f>SUM($L$22:L103)</f>
        <v>#REF!</v>
      </c>
      <c r="N103" s="16" t="str">
        <f>'Base produits'!A89</f>
        <v>P0082</v>
      </c>
      <c r="O103" s="16" t="e">
        <f>HLOOKUP($H$2,#REF!,P103+4,0)</f>
        <v>#REF!</v>
      </c>
      <c r="P103" s="16">
        <f t="shared" si="7"/>
        <v>85</v>
      </c>
      <c r="Q103" s="16">
        <v>50</v>
      </c>
    </row>
    <row r="104" spans="12:17" x14ac:dyDescent="0.25">
      <c r="L104" s="16" t="e">
        <f t="shared" si="6"/>
        <v>#REF!</v>
      </c>
      <c r="M104" s="16" t="e">
        <f>SUM($L$22:L104)</f>
        <v>#REF!</v>
      </c>
      <c r="N104" s="16" t="str">
        <f>'Base produits'!A90</f>
        <v>P0083</v>
      </c>
      <c r="O104" s="16" t="e">
        <f>HLOOKUP($H$2,#REF!,P104+4,0)</f>
        <v>#REF!</v>
      </c>
      <c r="P104" s="16">
        <f t="shared" si="7"/>
        <v>86</v>
      </c>
      <c r="Q104" s="16">
        <v>50</v>
      </c>
    </row>
    <row r="105" spans="12:17" x14ac:dyDescent="0.25">
      <c r="L105" s="16" t="e">
        <f t="shared" si="6"/>
        <v>#REF!</v>
      </c>
      <c r="M105" s="16" t="e">
        <f>SUM($L$22:L105)</f>
        <v>#REF!</v>
      </c>
      <c r="N105" s="16" t="str">
        <f>'Base produits'!A91</f>
        <v>P0084</v>
      </c>
      <c r="O105" s="16" t="e">
        <f>HLOOKUP($H$2,#REF!,P105+4,0)</f>
        <v>#REF!</v>
      </c>
      <c r="P105" s="16">
        <f t="shared" si="7"/>
        <v>87</v>
      </c>
      <c r="Q105" s="16">
        <v>50</v>
      </c>
    </row>
    <row r="106" spans="12:17" x14ac:dyDescent="0.25">
      <c r="L106" s="16" t="e">
        <f t="shared" si="6"/>
        <v>#REF!</v>
      </c>
      <c r="M106" s="16" t="e">
        <f>SUM($L$22:L106)</f>
        <v>#REF!</v>
      </c>
      <c r="N106" s="16" t="str">
        <f>'Base produits'!A92</f>
        <v>P0085</v>
      </c>
      <c r="O106" s="16" t="e">
        <f>HLOOKUP($H$2,#REF!,P106+4,0)</f>
        <v>#REF!</v>
      </c>
      <c r="P106" s="16">
        <f t="shared" si="7"/>
        <v>88</v>
      </c>
      <c r="Q106" s="16">
        <v>50</v>
      </c>
    </row>
    <row r="107" spans="12:17" x14ac:dyDescent="0.25">
      <c r="L107" s="16" t="e">
        <f t="shared" si="6"/>
        <v>#REF!</v>
      </c>
      <c r="M107" s="16" t="e">
        <f>SUM($L$22:L107)</f>
        <v>#REF!</v>
      </c>
      <c r="N107" s="16" t="str">
        <f>'Base produits'!A93</f>
        <v>P0086</v>
      </c>
      <c r="O107" s="16" t="e">
        <f>HLOOKUP($H$2,#REF!,P107+4,0)</f>
        <v>#REF!</v>
      </c>
      <c r="P107" s="16">
        <f t="shared" si="7"/>
        <v>89</v>
      </c>
      <c r="Q107" s="16">
        <v>50</v>
      </c>
    </row>
    <row r="108" spans="12:17" x14ac:dyDescent="0.25">
      <c r="L108" s="16" t="e">
        <f t="shared" si="6"/>
        <v>#REF!</v>
      </c>
      <c r="M108" s="16" t="e">
        <f>SUM($L$22:L108)</f>
        <v>#REF!</v>
      </c>
      <c r="N108" s="16" t="str">
        <f>'Base produits'!A94</f>
        <v>P0087</v>
      </c>
      <c r="O108" s="16" t="e">
        <f>HLOOKUP($H$2,#REF!,P108+4,0)</f>
        <v>#REF!</v>
      </c>
      <c r="P108" s="16">
        <f t="shared" si="7"/>
        <v>90</v>
      </c>
      <c r="Q108" s="16">
        <v>50</v>
      </c>
    </row>
    <row r="109" spans="12:17" x14ac:dyDescent="0.25">
      <c r="L109" s="16" t="e">
        <f t="shared" si="6"/>
        <v>#REF!</v>
      </c>
      <c r="M109" s="16" t="e">
        <f>SUM($L$22:L109)</f>
        <v>#REF!</v>
      </c>
      <c r="N109" s="16" t="str">
        <f>'Base produits'!A95</f>
        <v>P0088</v>
      </c>
      <c r="O109" s="16" t="e">
        <f>HLOOKUP($H$2,#REF!,P109+4,0)</f>
        <v>#REF!</v>
      </c>
      <c r="P109" s="16">
        <f t="shared" si="7"/>
        <v>91</v>
      </c>
      <c r="Q109" s="16">
        <v>50</v>
      </c>
    </row>
    <row r="110" spans="12:17" x14ac:dyDescent="0.25">
      <c r="L110" s="16" t="e">
        <f t="shared" si="6"/>
        <v>#REF!</v>
      </c>
      <c r="M110" s="16" t="e">
        <f>SUM($L$22:L110)</f>
        <v>#REF!</v>
      </c>
      <c r="N110" s="16" t="str">
        <f>'Base produits'!A96</f>
        <v>P0089</v>
      </c>
      <c r="O110" s="16" t="e">
        <f>HLOOKUP($H$2,#REF!,P110+4,0)</f>
        <v>#REF!</v>
      </c>
      <c r="P110" s="16">
        <f t="shared" si="7"/>
        <v>92</v>
      </c>
      <c r="Q110" s="16">
        <v>50</v>
      </c>
    </row>
    <row r="111" spans="12:17" x14ac:dyDescent="0.25">
      <c r="L111" s="16" t="e">
        <f t="shared" si="6"/>
        <v>#REF!</v>
      </c>
      <c r="M111" s="16" t="e">
        <f>SUM($L$22:L111)</f>
        <v>#REF!</v>
      </c>
      <c r="N111" s="16" t="str">
        <f>'Base produits'!A97</f>
        <v>P0090</v>
      </c>
      <c r="O111" s="16" t="e">
        <f>HLOOKUP($H$2,#REF!,P111+4,0)</f>
        <v>#REF!</v>
      </c>
      <c r="P111" s="16">
        <f t="shared" si="7"/>
        <v>93</v>
      </c>
      <c r="Q111" s="16">
        <v>50</v>
      </c>
    </row>
    <row r="112" spans="12:17" x14ac:dyDescent="0.25">
      <c r="L112" s="16" t="e">
        <f t="shared" si="6"/>
        <v>#REF!</v>
      </c>
      <c r="M112" s="16" t="e">
        <f>SUM($L$22:L112)</f>
        <v>#REF!</v>
      </c>
      <c r="N112" s="16" t="str">
        <f>'Base produits'!A98</f>
        <v>P0091</v>
      </c>
      <c r="O112" s="16" t="e">
        <f>HLOOKUP($H$2,#REF!,P112+4,0)</f>
        <v>#REF!</v>
      </c>
      <c r="P112" s="16">
        <f t="shared" si="7"/>
        <v>94</v>
      </c>
      <c r="Q112" s="16">
        <v>50</v>
      </c>
    </row>
    <row r="113" spans="12:17" x14ac:dyDescent="0.25">
      <c r="L113" s="16" t="e">
        <f t="shared" si="6"/>
        <v>#REF!</v>
      </c>
      <c r="M113" s="16" t="e">
        <f>SUM($L$22:L113)</f>
        <v>#REF!</v>
      </c>
      <c r="N113" s="16" t="str">
        <f>'Base produits'!A99</f>
        <v>P0092</v>
      </c>
      <c r="O113" s="16" t="e">
        <f>HLOOKUP($H$2,#REF!,P113+4,0)</f>
        <v>#REF!</v>
      </c>
      <c r="P113" s="16">
        <f t="shared" si="7"/>
        <v>95</v>
      </c>
      <c r="Q113" s="16">
        <v>50</v>
      </c>
    </row>
    <row r="114" spans="12:17" x14ac:dyDescent="0.25">
      <c r="L114" s="16" t="e">
        <f t="shared" si="6"/>
        <v>#REF!</v>
      </c>
      <c r="M114" s="16" t="e">
        <f>SUM($L$22:L114)</f>
        <v>#REF!</v>
      </c>
      <c r="N114" s="16" t="str">
        <f>'Base produits'!A100</f>
        <v>P0093</v>
      </c>
      <c r="O114" s="16" t="e">
        <f>HLOOKUP($H$2,#REF!,P114+4,0)</f>
        <v>#REF!</v>
      </c>
      <c r="P114" s="16">
        <f t="shared" si="7"/>
        <v>96</v>
      </c>
      <c r="Q114" s="16">
        <v>50</v>
      </c>
    </row>
    <row r="115" spans="12:17" x14ac:dyDescent="0.25">
      <c r="L115" s="16" t="e">
        <f t="shared" si="6"/>
        <v>#REF!</v>
      </c>
      <c r="M115" s="16" t="e">
        <f>SUM($L$22:L115)</f>
        <v>#REF!</v>
      </c>
      <c r="N115" s="16" t="str">
        <f>'Base produits'!A101</f>
        <v>P0094</v>
      </c>
      <c r="O115" s="16" t="e">
        <f>HLOOKUP($H$2,#REF!,P115+4,0)</f>
        <v>#REF!</v>
      </c>
      <c r="P115" s="16">
        <f t="shared" si="7"/>
        <v>97</v>
      </c>
      <c r="Q115" s="16">
        <v>50</v>
      </c>
    </row>
    <row r="116" spans="12:17" x14ac:dyDescent="0.25">
      <c r="L116" s="16" t="e">
        <f t="shared" si="6"/>
        <v>#REF!</v>
      </c>
      <c r="M116" s="16" t="e">
        <f>SUM($L$22:L116)</f>
        <v>#REF!</v>
      </c>
      <c r="N116" s="16" t="str">
        <f>'Base produits'!A102</f>
        <v>P0095</v>
      </c>
      <c r="O116" s="16" t="e">
        <f>HLOOKUP($H$2,#REF!,P116+4,0)</f>
        <v>#REF!</v>
      </c>
      <c r="P116" s="16">
        <f t="shared" si="7"/>
        <v>98</v>
      </c>
      <c r="Q116" s="16">
        <v>50</v>
      </c>
    </row>
    <row r="117" spans="12:17" x14ac:dyDescent="0.25">
      <c r="L117" s="16" t="e">
        <f t="shared" si="6"/>
        <v>#REF!</v>
      </c>
      <c r="M117" s="16" t="e">
        <f>SUM($L$22:L117)</f>
        <v>#REF!</v>
      </c>
      <c r="N117" s="16" t="str">
        <f>'Base produits'!A103</f>
        <v>P0096</v>
      </c>
      <c r="O117" s="16" t="e">
        <f>HLOOKUP($H$2,#REF!,P117+4,0)</f>
        <v>#REF!</v>
      </c>
      <c r="P117" s="16">
        <f t="shared" si="7"/>
        <v>99</v>
      </c>
      <c r="Q117" s="16">
        <v>50</v>
      </c>
    </row>
    <row r="118" spans="12:17" x14ac:dyDescent="0.25">
      <c r="L118" s="16" t="e">
        <f t="shared" si="6"/>
        <v>#REF!</v>
      </c>
      <c r="M118" s="16" t="e">
        <f>SUM($L$22:L118)</f>
        <v>#REF!</v>
      </c>
      <c r="N118" s="16" t="str">
        <f>'Base produits'!A104</f>
        <v>P0097</v>
      </c>
      <c r="O118" s="16" t="e">
        <f>HLOOKUP($H$2,#REF!,P118+4,0)</f>
        <v>#REF!</v>
      </c>
      <c r="P118" s="16">
        <f t="shared" si="7"/>
        <v>100</v>
      </c>
      <c r="Q118" s="16">
        <v>50</v>
      </c>
    </row>
    <row r="119" spans="12:17" x14ac:dyDescent="0.25">
      <c r="L119" s="16" t="e">
        <f t="shared" si="6"/>
        <v>#REF!</v>
      </c>
      <c r="M119" s="16" t="e">
        <f>SUM($L$22:L119)</f>
        <v>#REF!</v>
      </c>
      <c r="N119" s="16" t="str">
        <f>'Base produits'!A105</f>
        <v>P0098</v>
      </c>
      <c r="O119" s="16" t="e">
        <f>HLOOKUP($H$2,#REF!,P119+4,0)</f>
        <v>#REF!</v>
      </c>
      <c r="P119" s="16">
        <f t="shared" si="7"/>
        <v>101</v>
      </c>
      <c r="Q119" s="16">
        <v>50</v>
      </c>
    </row>
    <row r="120" spans="12:17" x14ac:dyDescent="0.25">
      <c r="L120" s="16" t="e">
        <f t="shared" si="6"/>
        <v>#REF!</v>
      </c>
      <c r="M120" s="16" t="e">
        <f>SUM($L$22:L120)</f>
        <v>#REF!</v>
      </c>
      <c r="N120" s="16" t="str">
        <f>'Base produits'!A106</f>
        <v>P0099</v>
      </c>
      <c r="O120" s="16" t="e">
        <f>HLOOKUP($H$2,#REF!,P120+4,0)</f>
        <v>#REF!</v>
      </c>
      <c r="P120" s="16">
        <f t="shared" si="7"/>
        <v>102</v>
      </c>
      <c r="Q120" s="16">
        <v>50</v>
      </c>
    </row>
    <row r="121" spans="12:17" x14ac:dyDescent="0.25">
      <c r="L121" s="16" t="e">
        <f t="shared" si="6"/>
        <v>#REF!</v>
      </c>
      <c r="M121" s="16" t="e">
        <f>SUM($L$22:L121)</f>
        <v>#REF!</v>
      </c>
      <c r="N121" s="16" t="str">
        <f>'Base produits'!A107</f>
        <v>P0100</v>
      </c>
      <c r="O121" s="16" t="e">
        <f>HLOOKUP($H$2,#REF!,P121+4,0)</f>
        <v>#REF!</v>
      </c>
      <c r="P121" s="16">
        <f t="shared" si="7"/>
        <v>103</v>
      </c>
      <c r="Q121" s="16">
        <v>50</v>
      </c>
    </row>
    <row r="122" spans="12:17" x14ac:dyDescent="0.25">
      <c r="L122" s="16" t="e">
        <f t="shared" si="6"/>
        <v>#REF!</v>
      </c>
      <c r="M122" s="16" t="e">
        <f>SUM($L$22:L122)</f>
        <v>#REF!</v>
      </c>
      <c r="N122" s="16" t="str">
        <f>'Base produits'!A108</f>
        <v>P0101</v>
      </c>
      <c r="O122" s="16" t="e">
        <f>HLOOKUP($H$2,#REF!,P122+4,0)</f>
        <v>#REF!</v>
      </c>
      <c r="P122" s="16">
        <f t="shared" si="7"/>
        <v>104</v>
      </c>
      <c r="Q122" s="16">
        <v>50</v>
      </c>
    </row>
    <row r="123" spans="12:17" x14ac:dyDescent="0.25">
      <c r="L123" s="16" t="e">
        <f t="shared" si="6"/>
        <v>#REF!</v>
      </c>
      <c r="M123" s="16" t="e">
        <f>SUM($L$22:L123)</f>
        <v>#REF!</v>
      </c>
      <c r="N123" s="16" t="str">
        <f>'Base produits'!A109</f>
        <v>P0102</v>
      </c>
      <c r="O123" s="16" t="e">
        <f>HLOOKUP($H$2,#REF!,P123+4,0)</f>
        <v>#REF!</v>
      </c>
      <c r="P123" s="16">
        <f t="shared" si="7"/>
        <v>105</v>
      </c>
      <c r="Q123" s="16">
        <v>50</v>
      </c>
    </row>
    <row r="124" spans="12:17" x14ac:dyDescent="0.25">
      <c r="L124" s="16" t="e">
        <f t="shared" si="6"/>
        <v>#REF!</v>
      </c>
      <c r="M124" s="16" t="e">
        <f>SUM($L$22:L124)</f>
        <v>#REF!</v>
      </c>
      <c r="N124" s="16" t="str">
        <f>'Base produits'!A110</f>
        <v>P0103</v>
      </c>
      <c r="O124" s="16" t="e">
        <f>HLOOKUP($H$2,#REF!,P124+4,0)</f>
        <v>#REF!</v>
      </c>
      <c r="P124" s="16">
        <f t="shared" si="7"/>
        <v>106</v>
      </c>
      <c r="Q124" s="16">
        <v>50</v>
      </c>
    </row>
    <row r="125" spans="12:17" x14ac:dyDescent="0.25">
      <c r="L125" s="16" t="e">
        <f t="shared" si="6"/>
        <v>#REF!</v>
      </c>
      <c r="M125" s="16" t="e">
        <f>SUM($L$22:L125)</f>
        <v>#REF!</v>
      </c>
      <c r="N125" s="16" t="str">
        <f>'Base produits'!A111</f>
        <v>P0104</v>
      </c>
      <c r="O125" s="16" t="e">
        <f>HLOOKUP($H$2,#REF!,P125+4,0)</f>
        <v>#REF!</v>
      </c>
      <c r="P125" s="16">
        <f t="shared" si="7"/>
        <v>107</v>
      </c>
      <c r="Q125" s="16">
        <v>50</v>
      </c>
    </row>
    <row r="126" spans="12:17" x14ac:dyDescent="0.25">
      <c r="L126" s="16" t="e">
        <f t="shared" si="6"/>
        <v>#REF!</v>
      </c>
      <c r="M126" s="16" t="e">
        <f>SUM($L$22:L126)</f>
        <v>#REF!</v>
      </c>
      <c r="N126" s="16" t="str">
        <f>'Base produits'!A112</f>
        <v>P0105</v>
      </c>
      <c r="O126" s="16" t="e">
        <f>HLOOKUP($H$2,#REF!,P126+4,0)</f>
        <v>#REF!</v>
      </c>
      <c r="P126" s="16">
        <f t="shared" si="7"/>
        <v>108</v>
      </c>
      <c r="Q126" s="16">
        <v>50</v>
      </c>
    </row>
    <row r="127" spans="12:17" x14ac:dyDescent="0.25">
      <c r="L127" s="16" t="e">
        <f t="shared" si="6"/>
        <v>#REF!</v>
      </c>
      <c r="M127" s="16" t="e">
        <f>SUM($L$22:L127)</f>
        <v>#REF!</v>
      </c>
      <c r="N127" s="16" t="str">
        <f>'Base produits'!A113</f>
        <v>P0106</v>
      </c>
      <c r="O127" s="16" t="e">
        <f>HLOOKUP($H$2,#REF!,P127+4,0)</f>
        <v>#REF!</v>
      </c>
      <c r="P127" s="16">
        <f t="shared" si="7"/>
        <v>109</v>
      </c>
      <c r="Q127" s="16">
        <v>50</v>
      </c>
    </row>
    <row r="128" spans="12:17" x14ac:dyDescent="0.25">
      <c r="L128" s="16" t="e">
        <f t="shared" si="6"/>
        <v>#REF!</v>
      </c>
      <c r="M128" s="16" t="e">
        <f>SUM($L$22:L128)</f>
        <v>#REF!</v>
      </c>
      <c r="N128" s="16" t="str">
        <f>'Base produits'!A114</f>
        <v>P0107</v>
      </c>
      <c r="O128" s="16" t="e">
        <f>HLOOKUP($H$2,#REF!,P128+4,0)</f>
        <v>#REF!</v>
      </c>
      <c r="P128" s="16">
        <f t="shared" si="7"/>
        <v>110</v>
      </c>
      <c r="Q128" s="16">
        <v>50</v>
      </c>
    </row>
    <row r="129" spans="12:17" x14ac:dyDescent="0.25">
      <c r="L129" s="16" t="e">
        <f t="shared" si="6"/>
        <v>#REF!</v>
      </c>
      <c r="M129" s="16" t="e">
        <f>SUM($L$22:L129)</f>
        <v>#REF!</v>
      </c>
      <c r="N129" s="16" t="str">
        <f>'Base produits'!A115</f>
        <v>P0108</v>
      </c>
      <c r="O129" s="16" t="e">
        <f>HLOOKUP($H$2,#REF!,P129+4,0)</f>
        <v>#REF!</v>
      </c>
      <c r="P129" s="16">
        <f t="shared" si="7"/>
        <v>111</v>
      </c>
      <c r="Q129" s="16">
        <v>50</v>
      </c>
    </row>
    <row r="130" spans="12:17" x14ac:dyDescent="0.25">
      <c r="L130" s="16" t="e">
        <f t="shared" si="6"/>
        <v>#REF!</v>
      </c>
      <c r="M130" s="16" t="e">
        <f>SUM($L$22:L130)</f>
        <v>#REF!</v>
      </c>
      <c r="N130" s="16" t="str">
        <f>'Base produits'!A116</f>
        <v>P0109</v>
      </c>
      <c r="O130" s="16" t="e">
        <f>HLOOKUP($H$2,#REF!,P130+4,0)</f>
        <v>#REF!</v>
      </c>
      <c r="P130" s="16">
        <f t="shared" si="7"/>
        <v>112</v>
      </c>
      <c r="Q130" s="16">
        <v>50</v>
      </c>
    </row>
    <row r="131" spans="12:17" x14ac:dyDescent="0.25">
      <c r="L131" s="16" t="e">
        <f t="shared" si="6"/>
        <v>#REF!</v>
      </c>
      <c r="M131" s="16" t="e">
        <f>SUM($L$22:L131)</f>
        <v>#REF!</v>
      </c>
      <c r="N131" s="16" t="str">
        <f>'Base produits'!A117</f>
        <v>P0110</v>
      </c>
      <c r="O131" s="16" t="e">
        <f>HLOOKUP($H$2,#REF!,P131+4,0)</f>
        <v>#REF!</v>
      </c>
      <c r="P131" s="16">
        <f t="shared" si="7"/>
        <v>113</v>
      </c>
      <c r="Q131" s="16">
        <v>50</v>
      </c>
    </row>
    <row r="132" spans="12:17" x14ac:dyDescent="0.25">
      <c r="L132" s="16" t="e">
        <f t="shared" si="6"/>
        <v>#REF!</v>
      </c>
      <c r="M132" s="16" t="e">
        <f>SUM($L$22:L132)</f>
        <v>#REF!</v>
      </c>
      <c r="N132" s="16" t="str">
        <f>'Base produits'!A118</f>
        <v>P0111</v>
      </c>
      <c r="O132" s="16" t="e">
        <f>HLOOKUP($H$2,#REF!,P132+4,0)</f>
        <v>#REF!</v>
      </c>
      <c r="P132" s="16">
        <f t="shared" si="7"/>
        <v>114</v>
      </c>
      <c r="Q132" s="16">
        <v>50</v>
      </c>
    </row>
    <row r="133" spans="12:17" x14ac:dyDescent="0.25">
      <c r="L133" s="16" t="e">
        <f t="shared" si="6"/>
        <v>#REF!</v>
      </c>
      <c r="M133" s="16" t="e">
        <f>SUM($L$22:L133)</f>
        <v>#REF!</v>
      </c>
      <c r="N133" s="16" t="str">
        <f>'Base produits'!A119</f>
        <v>P0112</v>
      </c>
      <c r="O133" s="16" t="e">
        <f>HLOOKUP($H$2,#REF!,P133+4,0)</f>
        <v>#REF!</v>
      </c>
      <c r="P133" s="16">
        <f t="shared" si="7"/>
        <v>115</v>
      </c>
      <c r="Q133" s="16">
        <v>50</v>
      </c>
    </row>
    <row r="134" spans="12:17" x14ac:dyDescent="0.25">
      <c r="L134" s="16" t="e">
        <f t="shared" si="6"/>
        <v>#REF!</v>
      </c>
      <c r="M134" s="16" t="e">
        <f>SUM($L$22:L134)</f>
        <v>#REF!</v>
      </c>
      <c r="N134" s="16" t="str">
        <f>'Base produits'!A120</f>
        <v>P0113</v>
      </c>
      <c r="O134" s="16" t="e">
        <f>HLOOKUP($H$2,#REF!,P134+4,0)</f>
        <v>#REF!</v>
      </c>
      <c r="P134" s="16">
        <f t="shared" si="7"/>
        <v>116</v>
      </c>
      <c r="Q134" s="16">
        <v>50</v>
      </c>
    </row>
    <row r="135" spans="12:17" x14ac:dyDescent="0.25">
      <c r="L135" s="16" t="e">
        <f t="shared" si="6"/>
        <v>#REF!</v>
      </c>
      <c r="M135" s="16" t="e">
        <f>SUM($L$22:L135)</f>
        <v>#REF!</v>
      </c>
      <c r="N135" s="16" t="str">
        <f>'Base produits'!A121</f>
        <v>P0114</v>
      </c>
      <c r="O135" s="16" t="e">
        <f>HLOOKUP($H$2,#REF!,P135+4,0)</f>
        <v>#REF!</v>
      </c>
      <c r="P135" s="16">
        <f t="shared" si="7"/>
        <v>117</v>
      </c>
      <c r="Q135" s="16">
        <v>50</v>
      </c>
    </row>
    <row r="136" spans="12:17" x14ac:dyDescent="0.25">
      <c r="L136" s="16" t="e">
        <f t="shared" ref="L136:L171" si="8">IF(O136&gt;0,1,"")</f>
        <v>#REF!</v>
      </c>
      <c r="M136" s="16" t="e">
        <f>SUM($L$22:L136)</f>
        <v>#REF!</v>
      </c>
      <c r="N136" s="16" t="str">
        <f>'Base produits'!A122</f>
        <v>P0115</v>
      </c>
      <c r="O136" s="16" t="e">
        <f>HLOOKUP($H$2,#REF!,P136+4,0)</f>
        <v>#REF!</v>
      </c>
      <c r="P136" s="16">
        <f t="shared" si="7"/>
        <v>118</v>
      </c>
      <c r="Q136" s="16">
        <v>50</v>
      </c>
    </row>
    <row r="137" spans="12:17" x14ac:dyDescent="0.25">
      <c r="L137" s="16" t="e">
        <f t="shared" si="8"/>
        <v>#REF!</v>
      </c>
      <c r="M137" s="16" t="e">
        <f>SUM($L$22:L137)</f>
        <v>#REF!</v>
      </c>
      <c r="N137" s="16" t="str">
        <f>'Base produits'!A123</f>
        <v>P0116</v>
      </c>
      <c r="O137" s="16" t="e">
        <f>HLOOKUP($H$2,#REF!,P137+4,0)</f>
        <v>#REF!</v>
      </c>
      <c r="P137" s="16">
        <f t="shared" si="7"/>
        <v>119</v>
      </c>
      <c r="Q137" s="16">
        <v>50</v>
      </c>
    </row>
    <row r="138" spans="12:17" x14ac:dyDescent="0.25">
      <c r="L138" s="16" t="e">
        <f t="shared" si="8"/>
        <v>#REF!</v>
      </c>
      <c r="M138" s="16" t="e">
        <f>SUM($L$22:L138)</f>
        <v>#REF!</v>
      </c>
      <c r="N138" s="16" t="str">
        <f>'Base produits'!A124</f>
        <v>P0117</v>
      </c>
      <c r="O138" s="16" t="e">
        <f>HLOOKUP($H$2,#REF!,P138+4,0)</f>
        <v>#REF!</v>
      </c>
      <c r="P138" s="16">
        <f t="shared" si="7"/>
        <v>120</v>
      </c>
      <c r="Q138" s="16">
        <v>50</v>
      </c>
    </row>
    <row r="139" spans="12:17" x14ac:dyDescent="0.25">
      <c r="L139" s="16" t="e">
        <f t="shared" si="8"/>
        <v>#REF!</v>
      </c>
      <c r="M139" s="16" t="e">
        <f>SUM($L$22:L139)</f>
        <v>#REF!</v>
      </c>
      <c r="N139" s="16" t="str">
        <f>'Base produits'!A125</f>
        <v>P0118</v>
      </c>
      <c r="O139" s="16" t="e">
        <f>HLOOKUP($H$2,#REF!,P139+4,0)</f>
        <v>#REF!</v>
      </c>
      <c r="P139" s="16">
        <f t="shared" si="7"/>
        <v>121</v>
      </c>
      <c r="Q139" s="16">
        <v>50</v>
      </c>
    </row>
    <row r="140" spans="12:17" x14ac:dyDescent="0.25">
      <c r="L140" s="16" t="e">
        <f t="shared" si="8"/>
        <v>#REF!</v>
      </c>
      <c r="M140" s="16" t="e">
        <f>SUM($L$22:L140)</f>
        <v>#REF!</v>
      </c>
      <c r="N140" s="16" t="str">
        <f>'Base produits'!A126</f>
        <v>P0119</v>
      </c>
      <c r="O140" s="16" t="e">
        <f>HLOOKUP($H$2,#REF!,P140+4,0)</f>
        <v>#REF!</v>
      </c>
      <c r="P140" s="16">
        <f t="shared" si="7"/>
        <v>122</v>
      </c>
      <c r="Q140" s="16">
        <v>50</v>
      </c>
    </row>
    <row r="141" spans="12:17" x14ac:dyDescent="0.25">
      <c r="L141" s="16" t="e">
        <f t="shared" si="8"/>
        <v>#REF!</v>
      </c>
      <c r="M141" s="16" t="e">
        <f>SUM($L$22:L141)</f>
        <v>#REF!</v>
      </c>
      <c r="N141" s="16" t="str">
        <f>'Base produits'!A127</f>
        <v>P0120</v>
      </c>
      <c r="O141" s="16" t="e">
        <f>HLOOKUP($H$2,#REF!,P141+4,0)</f>
        <v>#REF!</v>
      </c>
      <c r="P141" s="16">
        <f t="shared" si="7"/>
        <v>123</v>
      </c>
      <c r="Q141" s="16">
        <v>50</v>
      </c>
    </row>
    <row r="142" spans="12:17" x14ac:dyDescent="0.25">
      <c r="L142" s="16" t="e">
        <f t="shared" si="8"/>
        <v>#REF!</v>
      </c>
      <c r="M142" s="16" t="e">
        <f>SUM($L$22:L142)</f>
        <v>#REF!</v>
      </c>
      <c r="N142" s="16" t="str">
        <f>'Base produits'!A128</f>
        <v>P0121</v>
      </c>
      <c r="O142" s="16" t="e">
        <f>HLOOKUP($H$2,#REF!,P142+4,0)</f>
        <v>#REF!</v>
      </c>
      <c r="P142" s="16">
        <f t="shared" si="7"/>
        <v>124</v>
      </c>
      <c r="Q142" s="16">
        <v>50</v>
      </c>
    </row>
    <row r="143" spans="12:17" x14ac:dyDescent="0.25">
      <c r="L143" s="16" t="e">
        <f t="shared" si="8"/>
        <v>#REF!</v>
      </c>
      <c r="M143" s="16" t="e">
        <f>SUM($L$22:L143)</f>
        <v>#REF!</v>
      </c>
      <c r="N143" s="16" t="str">
        <f>'Base produits'!A129</f>
        <v>P0122</v>
      </c>
      <c r="O143" s="16" t="e">
        <f>HLOOKUP($H$2,#REF!,P143+4,0)</f>
        <v>#REF!</v>
      </c>
      <c r="P143" s="16">
        <f t="shared" si="7"/>
        <v>125</v>
      </c>
      <c r="Q143" s="16">
        <v>50</v>
      </c>
    </row>
    <row r="144" spans="12:17" x14ac:dyDescent="0.25">
      <c r="L144" s="16" t="e">
        <f t="shared" si="8"/>
        <v>#REF!</v>
      </c>
      <c r="M144" s="16" t="e">
        <f>SUM($L$22:L144)</f>
        <v>#REF!</v>
      </c>
      <c r="N144" s="16" t="str">
        <f>'Base produits'!A130</f>
        <v>P0123</v>
      </c>
      <c r="O144" s="16" t="e">
        <f>HLOOKUP($H$2,#REF!,P144+4,0)</f>
        <v>#REF!</v>
      </c>
      <c r="P144" s="16">
        <f t="shared" si="7"/>
        <v>126</v>
      </c>
      <c r="Q144" s="16">
        <v>50</v>
      </c>
    </row>
    <row r="145" spans="12:17" x14ac:dyDescent="0.25">
      <c r="L145" s="16" t="e">
        <f t="shared" si="8"/>
        <v>#REF!</v>
      </c>
      <c r="M145" s="16" t="e">
        <f>SUM($L$22:L145)</f>
        <v>#REF!</v>
      </c>
      <c r="N145" s="16" t="str">
        <f>'Base produits'!A131</f>
        <v>P0124</v>
      </c>
      <c r="O145" s="16" t="e">
        <f>HLOOKUP($H$2,#REF!,P145+4,0)</f>
        <v>#REF!</v>
      </c>
      <c r="P145" s="16">
        <f t="shared" si="7"/>
        <v>127</v>
      </c>
      <c r="Q145" s="16">
        <v>50</v>
      </c>
    </row>
    <row r="146" spans="12:17" x14ac:dyDescent="0.25">
      <c r="L146" s="16" t="e">
        <f t="shared" si="8"/>
        <v>#REF!</v>
      </c>
      <c r="M146" s="16" t="e">
        <f>SUM($L$22:L146)</f>
        <v>#REF!</v>
      </c>
      <c r="N146" s="16" t="str">
        <f>'Base produits'!A132</f>
        <v>P0125</v>
      </c>
      <c r="O146" s="16" t="e">
        <f>HLOOKUP($H$2,#REF!,P146+4,0)</f>
        <v>#REF!</v>
      </c>
      <c r="P146" s="16">
        <f t="shared" si="7"/>
        <v>128</v>
      </c>
      <c r="Q146" s="16">
        <v>50</v>
      </c>
    </row>
    <row r="147" spans="12:17" x14ac:dyDescent="0.25">
      <c r="L147" s="16" t="e">
        <f t="shared" si="8"/>
        <v>#REF!</v>
      </c>
      <c r="M147" s="16" t="e">
        <f>SUM($L$22:L147)</f>
        <v>#REF!</v>
      </c>
      <c r="N147" s="16" t="str">
        <f>'Base produits'!A133</f>
        <v>P0126</v>
      </c>
      <c r="O147" s="16" t="e">
        <f>HLOOKUP($H$2,#REF!,P147+4,0)</f>
        <v>#REF!</v>
      </c>
      <c r="P147" s="16">
        <f t="shared" si="7"/>
        <v>129</v>
      </c>
      <c r="Q147" s="16">
        <v>50</v>
      </c>
    </row>
    <row r="148" spans="12:17" x14ac:dyDescent="0.25">
      <c r="L148" s="16" t="e">
        <f t="shared" si="8"/>
        <v>#REF!</v>
      </c>
      <c r="M148" s="16" t="e">
        <f>SUM($L$22:L148)</f>
        <v>#REF!</v>
      </c>
      <c r="N148" s="16" t="str">
        <f>'Base produits'!A134</f>
        <v>P0127</v>
      </c>
      <c r="O148" s="16" t="e">
        <f>HLOOKUP($H$2,#REF!,P148+4,0)</f>
        <v>#REF!</v>
      </c>
      <c r="P148" s="16">
        <f t="shared" si="7"/>
        <v>130</v>
      </c>
      <c r="Q148" s="16">
        <v>50</v>
      </c>
    </row>
    <row r="149" spans="12:17" x14ac:dyDescent="0.25">
      <c r="L149" s="16" t="e">
        <f t="shared" si="8"/>
        <v>#REF!</v>
      </c>
      <c r="M149" s="16" t="e">
        <f>SUM($L$22:L149)</f>
        <v>#REF!</v>
      </c>
      <c r="N149" s="16" t="str">
        <f>'Base produits'!A135</f>
        <v>P0128</v>
      </c>
      <c r="O149" s="16" t="e">
        <f>HLOOKUP($H$2,#REF!,P149+4,0)</f>
        <v>#REF!</v>
      </c>
      <c r="P149" s="16">
        <f t="shared" si="7"/>
        <v>131</v>
      </c>
      <c r="Q149" s="16">
        <v>50</v>
      </c>
    </row>
    <row r="150" spans="12:17" x14ac:dyDescent="0.25">
      <c r="L150" s="16" t="e">
        <f t="shared" si="8"/>
        <v>#REF!</v>
      </c>
      <c r="M150" s="16" t="e">
        <f>SUM($L$22:L150)</f>
        <v>#REF!</v>
      </c>
      <c r="N150" s="16" t="str">
        <f>'Base produits'!A136</f>
        <v>P0129</v>
      </c>
      <c r="O150" s="16" t="e">
        <f>HLOOKUP($H$2,#REF!,P150+4,0)</f>
        <v>#REF!</v>
      </c>
      <c r="P150" s="16">
        <f t="shared" si="7"/>
        <v>132</v>
      </c>
      <c r="Q150" s="16">
        <v>50</v>
      </c>
    </row>
    <row r="151" spans="12:17" x14ac:dyDescent="0.25">
      <c r="L151" s="16" t="e">
        <f t="shared" si="8"/>
        <v>#REF!</v>
      </c>
      <c r="M151" s="16" t="e">
        <f>SUM($L$22:L151)</f>
        <v>#REF!</v>
      </c>
      <c r="N151" s="16" t="str">
        <f>'Base produits'!A137</f>
        <v>P0130</v>
      </c>
      <c r="O151" s="16" t="e">
        <f>HLOOKUP($H$2,#REF!,P151+4,0)</f>
        <v>#REF!</v>
      </c>
      <c r="P151" s="16">
        <f t="shared" si="7"/>
        <v>133</v>
      </c>
      <c r="Q151" s="16">
        <v>50</v>
      </c>
    </row>
    <row r="152" spans="12:17" x14ac:dyDescent="0.25">
      <c r="L152" s="16" t="e">
        <f t="shared" si="8"/>
        <v>#REF!</v>
      </c>
      <c r="M152" s="16" t="e">
        <f>SUM($L$22:L152)</f>
        <v>#REF!</v>
      </c>
      <c r="N152" s="16" t="str">
        <f>'Base produits'!A138</f>
        <v>P0131</v>
      </c>
      <c r="O152" s="16" t="e">
        <f>HLOOKUP($H$2,#REF!,P152+4,0)</f>
        <v>#REF!</v>
      </c>
      <c r="P152" s="16">
        <f t="shared" ref="P152:P171" si="9">P151+1</f>
        <v>134</v>
      </c>
      <c r="Q152" s="16">
        <v>50</v>
      </c>
    </row>
    <row r="153" spans="12:17" x14ac:dyDescent="0.25">
      <c r="L153" s="16" t="e">
        <f t="shared" si="8"/>
        <v>#REF!</v>
      </c>
      <c r="M153" s="16" t="e">
        <f>SUM($L$22:L153)</f>
        <v>#REF!</v>
      </c>
      <c r="N153" s="16" t="str">
        <f>'Base produits'!A139</f>
        <v>P0132</v>
      </c>
      <c r="O153" s="16" t="e">
        <f>HLOOKUP($H$2,#REF!,P153+4,0)</f>
        <v>#REF!</v>
      </c>
      <c r="P153" s="16">
        <f t="shared" si="9"/>
        <v>135</v>
      </c>
      <c r="Q153" s="16">
        <v>50</v>
      </c>
    </row>
    <row r="154" spans="12:17" x14ac:dyDescent="0.25">
      <c r="L154" s="16" t="e">
        <f t="shared" si="8"/>
        <v>#REF!</v>
      </c>
      <c r="M154" s="16" t="e">
        <f>SUM($L$22:L154)</f>
        <v>#REF!</v>
      </c>
      <c r="N154" s="16" t="str">
        <f>'Base produits'!A140</f>
        <v>P0133</v>
      </c>
      <c r="O154" s="16" t="e">
        <f>HLOOKUP($H$2,#REF!,P154+4,0)</f>
        <v>#REF!</v>
      </c>
      <c r="P154" s="16">
        <f t="shared" si="9"/>
        <v>136</v>
      </c>
      <c r="Q154" s="16">
        <v>50</v>
      </c>
    </row>
    <row r="155" spans="12:17" x14ac:dyDescent="0.25">
      <c r="L155" s="16" t="e">
        <f t="shared" si="8"/>
        <v>#REF!</v>
      </c>
      <c r="M155" s="16" t="e">
        <f>SUM($L$22:L155)</f>
        <v>#REF!</v>
      </c>
      <c r="N155" s="16" t="str">
        <f>'Base produits'!A141</f>
        <v>P0134</v>
      </c>
      <c r="O155" s="16" t="e">
        <f>HLOOKUP($H$2,#REF!,P155+4,0)</f>
        <v>#REF!</v>
      </c>
      <c r="P155" s="16">
        <f t="shared" si="9"/>
        <v>137</v>
      </c>
      <c r="Q155" s="16">
        <v>50</v>
      </c>
    </row>
    <row r="156" spans="12:17" x14ac:dyDescent="0.25">
      <c r="L156" s="16" t="e">
        <f t="shared" si="8"/>
        <v>#REF!</v>
      </c>
      <c r="M156" s="16" t="e">
        <f>SUM($L$22:L156)</f>
        <v>#REF!</v>
      </c>
      <c r="N156" s="16" t="str">
        <f>'Base produits'!A142</f>
        <v>P0135</v>
      </c>
      <c r="O156" s="16" t="e">
        <f>HLOOKUP($H$2,#REF!,P156+4,0)</f>
        <v>#REF!</v>
      </c>
      <c r="P156" s="16">
        <f t="shared" si="9"/>
        <v>138</v>
      </c>
      <c r="Q156" s="16">
        <v>50</v>
      </c>
    </row>
    <row r="157" spans="12:17" x14ac:dyDescent="0.25">
      <c r="L157" s="16" t="e">
        <f t="shared" si="8"/>
        <v>#REF!</v>
      </c>
      <c r="M157" s="16" t="e">
        <f>SUM($L$22:L157)</f>
        <v>#REF!</v>
      </c>
      <c r="N157" s="16" t="str">
        <f>'Base produits'!A143</f>
        <v>P0136</v>
      </c>
      <c r="O157" s="16" t="e">
        <f>HLOOKUP($H$2,#REF!,P157+4,0)</f>
        <v>#REF!</v>
      </c>
      <c r="P157" s="16">
        <f t="shared" si="9"/>
        <v>139</v>
      </c>
      <c r="Q157" s="16">
        <v>50</v>
      </c>
    </row>
    <row r="158" spans="12:17" x14ac:dyDescent="0.25">
      <c r="L158" s="16" t="e">
        <f t="shared" si="8"/>
        <v>#REF!</v>
      </c>
      <c r="M158" s="16" t="e">
        <f>SUM($L$22:L158)</f>
        <v>#REF!</v>
      </c>
      <c r="N158" s="16" t="str">
        <f>'Base produits'!A144</f>
        <v>P0137</v>
      </c>
      <c r="O158" s="16" t="e">
        <f>HLOOKUP($H$2,#REF!,P158+4,0)</f>
        <v>#REF!</v>
      </c>
      <c r="P158" s="16">
        <f t="shared" si="9"/>
        <v>140</v>
      </c>
      <c r="Q158" s="16">
        <v>50</v>
      </c>
    </row>
    <row r="159" spans="12:17" x14ac:dyDescent="0.25">
      <c r="L159" s="16" t="e">
        <f t="shared" si="8"/>
        <v>#REF!</v>
      </c>
      <c r="M159" s="16" t="e">
        <f>SUM($L$22:L159)</f>
        <v>#REF!</v>
      </c>
      <c r="N159" s="16" t="str">
        <f>'Base produits'!A145</f>
        <v>P0138</v>
      </c>
      <c r="O159" s="16" t="e">
        <f>HLOOKUP($H$2,#REF!,P159+4,0)</f>
        <v>#REF!</v>
      </c>
      <c r="P159" s="16">
        <f t="shared" si="9"/>
        <v>141</v>
      </c>
      <c r="Q159" s="16">
        <v>50</v>
      </c>
    </row>
    <row r="160" spans="12:17" x14ac:dyDescent="0.25">
      <c r="L160" s="16" t="e">
        <f t="shared" si="8"/>
        <v>#REF!</v>
      </c>
      <c r="M160" s="16" t="e">
        <f>SUM($L$22:L160)</f>
        <v>#REF!</v>
      </c>
      <c r="N160" s="16" t="str">
        <f>'Base produits'!A146</f>
        <v>P0139</v>
      </c>
      <c r="O160" s="16" t="e">
        <f>HLOOKUP($H$2,#REF!,P160+4,0)</f>
        <v>#REF!</v>
      </c>
      <c r="P160" s="16">
        <f t="shared" si="9"/>
        <v>142</v>
      </c>
      <c r="Q160" s="16">
        <v>50</v>
      </c>
    </row>
    <row r="161" spans="12:17" x14ac:dyDescent="0.25">
      <c r="L161" s="16" t="e">
        <f t="shared" si="8"/>
        <v>#REF!</v>
      </c>
      <c r="M161" s="16" t="e">
        <f>SUM($L$22:L161)</f>
        <v>#REF!</v>
      </c>
      <c r="N161" s="16" t="str">
        <f>'Base produits'!A147</f>
        <v>P0140</v>
      </c>
      <c r="O161" s="16" t="e">
        <f>HLOOKUP($H$2,#REF!,P161+4,0)</f>
        <v>#REF!</v>
      </c>
      <c r="P161" s="16">
        <f t="shared" si="9"/>
        <v>143</v>
      </c>
      <c r="Q161" s="16">
        <v>50</v>
      </c>
    </row>
    <row r="162" spans="12:17" x14ac:dyDescent="0.25">
      <c r="L162" s="16" t="e">
        <f t="shared" si="8"/>
        <v>#REF!</v>
      </c>
      <c r="M162" s="16" t="e">
        <f>SUM($L$22:L162)</f>
        <v>#REF!</v>
      </c>
      <c r="N162" s="16" t="str">
        <f>'Base produits'!A148</f>
        <v>P0141</v>
      </c>
      <c r="O162" s="16" t="e">
        <f>HLOOKUP($H$2,#REF!,P162+4,0)</f>
        <v>#REF!</v>
      </c>
      <c r="P162" s="16">
        <f t="shared" si="9"/>
        <v>144</v>
      </c>
      <c r="Q162" s="16">
        <v>50</v>
      </c>
    </row>
    <row r="163" spans="12:17" x14ac:dyDescent="0.25">
      <c r="L163" s="16" t="e">
        <f t="shared" si="8"/>
        <v>#REF!</v>
      </c>
      <c r="M163" s="16" t="e">
        <f>SUM($L$22:L163)</f>
        <v>#REF!</v>
      </c>
      <c r="N163" s="16" t="str">
        <f>'Base produits'!A149</f>
        <v>P0142</v>
      </c>
      <c r="O163" s="16" t="e">
        <f>HLOOKUP($H$2,#REF!,P163+4,0)</f>
        <v>#REF!</v>
      </c>
      <c r="P163" s="16">
        <f t="shared" si="9"/>
        <v>145</v>
      </c>
      <c r="Q163" s="16">
        <v>50</v>
      </c>
    </row>
    <row r="164" spans="12:17" x14ac:dyDescent="0.25">
      <c r="L164" s="16" t="e">
        <f t="shared" si="8"/>
        <v>#REF!</v>
      </c>
      <c r="M164" s="16" t="e">
        <f>SUM($L$22:L164)</f>
        <v>#REF!</v>
      </c>
      <c r="N164" s="16" t="str">
        <f>'Base produits'!A150</f>
        <v>P0143</v>
      </c>
      <c r="O164" s="16" t="e">
        <f>HLOOKUP($H$2,#REF!,P164+4,0)</f>
        <v>#REF!</v>
      </c>
      <c r="P164" s="16">
        <f t="shared" si="9"/>
        <v>146</v>
      </c>
      <c r="Q164" s="16">
        <v>50</v>
      </c>
    </row>
    <row r="165" spans="12:17" x14ac:dyDescent="0.25">
      <c r="L165" s="16" t="e">
        <f t="shared" si="8"/>
        <v>#REF!</v>
      </c>
      <c r="M165" s="16" t="e">
        <f>SUM($L$22:L165)</f>
        <v>#REF!</v>
      </c>
      <c r="N165" s="16" t="str">
        <f>'Base produits'!A151</f>
        <v>P0144</v>
      </c>
      <c r="O165" s="16" t="e">
        <f>HLOOKUP($H$2,#REF!,P165+4,0)</f>
        <v>#REF!</v>
      </c>
      <c r="P165" s="16">
        <f t="shared" si="9"/>
        <v>147</v>
      </c>
      <c r="Q165" s="16">
        <v>50</v>
      </c>
    </row>
    <row r="166" spans="12:17" x14ac:dyDescent="0.25">
      <c r="L166" s="16" t="e">
        <f t="shared" si="8"/>
        <v>#REF!</v>
      </c>
      <c r="M166" s="16" t="e">
        <f>SUM($L$22:L166)</f>
        <v>#REF!</v>
      </c>
      <c r="N166" s="16" t="str">
        <f>'Base produits'!A152</f>
        <v>P0145</v>
      </c>
      <c r="O166" s="16" t="e">
        <f>HLOOKUP($H$2,#REF!,P166+4,0)</f>
        <v>#REF!</v>
      </c>
      <c r="P166" s="16">
        <f t="shared" si="9"/>
        <v>148</v>
      </c>
      <c r="Q166" s="16">
        <v>50</v>
      </c>
    </row>
    <row r="167" spans="12:17" x14ac:dyDescent="0.25">
      <c r="L167" s="16" t="e">
        <f t="shared" si="8"/>
        <v>#REF!</v>
      </c>
      <c r="M167" s="16" t="e">
        <f>SUM($L$22:L167)</f>
        <v>#REF!</v>
      </c>
      <c r="N167" s="16" t="str">
        <f>'Base produits'!A153</f>
        <v>P0146</v>
      </c>
      <c r="O167" s="16" t="e">
        <f>HLOOKUP($H$2,#REF!,P167+4,0)</f>
        <v>#REF!</v>
      </c>
      <c r="P167" s="16">
        <f t="shared" si="9"/>
        <v>149</v>
      </c>
      <c r="Q167" s="16">
        <v>50</v>
      </c>
    </row>
    <row r="168" spans="12:17" x14ac:dyDescent="0.25">
      <c r="L168" s="16" t="e">
        <f t="shared" si="8"/>
        <v>#REF!</v>
      </c>
      <c r="M168" s="16" t="e">
        <f>SUM($L$22:L168)</f>
        <v>#REF!</v>
      </c>
      <c r="N168" s="16" t="str">
        <f>'Base produits'!A154</f>
        <v>P0147</v>
      </c>
      <c r="O168" s="16" t="e">
        <f>HLOOKUP($H$2,#REF!,P168+4,0)</f>
        <v>#REF!</v>
      </c>
      <c r="P168" s="16">
        <f t="shared" si="9"/>
        <v>150</v>
      </c>
      <c r="Q168" s="16">
        <v>50</v>
      </c>
    </row>
    <row r="169" spans="12:17" x14ac:dyDescent="0.25">
      <c r="L169" s="16" t="e">
        <f t="shared" si="8"/>
        <v>#REF!</v>
      </c>
      <c r="M169" s="16" t="e">
        <f>SUM($L$22:L169)</f>
        <v>#REF!</v>
      </c>
      <c r="N169" s="16" t="str">
        <f>'Base produits'!A155</f>
        <v>P0148</v>
      </c>
      <c r="O169" s="16" t="e">
        <f>HLOOKUP($H$2,#REF!,P169+4,0)</f>
        <v>#REF!</v>
      </c>
      <c r="P169" s="16">
        <f t="shared" si="9"/>
        <v>151</v>
      </c>
      <c r="Q169" s="16">
        <v>50</v>
      </c>
    </row>
    <row r="170" spans="12:17" x14ac:dyDescent="0.25">
      <c r="L170" s="16" t="e">
        <f t="shared" si="8"/>
        <v>#REF!</v>
      </c>
      <c r="M170" s="16" t="e">
        <f>SUM($L$22:L170)</f>
        <v>#REF!</v>
      </c>
      <c r="N170" s="16" t="str">
        <f>'Base produits'!A156</f>
        <v>P0149</v>
      </c>
      <c r="O170" s="16" t="e">
        <f>HLOOKUP($H$2,#REF!,P170+4,0)</f>
        <v>#REF!</v>
      </c>
      <c r="P170" s="16">
        <f t="shared" si="9"/>
        <v>152</v>
      </c>
      <c r="Q170" s="16">
        <v>50</v>
      </c>
    </row>
    <row r="171" spans="12:17" x14ac:dyDescent="0.25">
      <c r="L171" s="16" t="e">
        <f t="shared" si="8"/>
        <v>#REF!</v>
      </c>
      <c r="M171" s="16" t="e">
        <f>SUM($L$22:L171)</f>
        <v>#REF!</v>
      </c>
      <c r="N171" s="16" t="str">
        <f>'Base produits'!A157</f>
        <v>P0150</v>
      </c>
      <c r="O171" s="16" t="e">
        <f>HLOOKUP($H$2,#REF!,P171+4,0)</f>
        <v>#REF!</v>
      </c>
      <c r="P171" s="16">
        <f t="shared" si="9"/>
        <v>153</v>
      </c>
      <c r="Q171" s="16">
        <v>50</v>
      </c>
    </row>
  </sheetData>
  <mergeCells count="5">
    <mergeCell ref="F2:G2"/>
    <mergeCell ref="G6:H6"/>
    <mergeCell ref="E6:F6"/>
    <mergeCell ref="F14:G14"/>
    <mergeCell ref="C59:D60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73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H2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Vos données</vt:lpstr>
      <vt:lpstr>Base clients</vt:lpstr>
      <vt:lpstr>Base produits</vt:lpstr>
      <vt:lpstr>FACTURE</vt:lpstr>
      <vt:lpstr>Feuil1</vt:lpstr>
      <vt:lpstr>'Base produits'!Zone_d_impression</vt:lpstr>
      <vt:lpstr>FACTURE!Zone_d_impression</vt:lpstr>
      <vt:lpstr>'Vos données'!Zone_d_impression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Bugarel</dc:creator>
  <cp:lastModifiedBy>pc</cp:lastModifiedBy>
  <cp:lastPrinted>2020-03-08T05:17:41Z</cp:lastPrinted>
  <dcterms:created xsi:type="dcterms:W3CDTF">2017-03-06T14:47:38Z</dcterms:created>
  <dcterms:modified xsi:type="dcterms:W3CDTF">2020-03-08T07:23:19Z</dcterms:modified>
</cp:coreProperties>
</file>