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85" windowWidth="14940" windowHeight="7875" tabRatio="870" activeTab="1"/>
  </bookViews>
  <sheets>
    <sheet name="Inscriptions" sheetId="1" r:id="rId1"/>
    <sheet name="Liste sponsors" sheetId="23" r:id="rId2"/>
    <sheet name="Temps participants" sheetId="24" r:id="rId3"/>
    <sheet name="Catégories" sheetId="4" r:id="rId4"/>
    <sheet name="Groupes" sheetId="25" r:id="rId5"/>
    <sheet name="Q2" sheetId="33" r:id="rId6"/>
    <sheet name="Prime d'inscription" sheetId="34" r:id="rId7"/>
    <sheet name="Temps obtenus" sheetId="32" r:id="rId8"/>
    <sheet name="Feuil1" sheetId="26" r:id="rId9"/>
  </sheets>
  <definedNames>
    <definedName name="_xlnm._FilterDatabase" localSheetId="3" hidden="1">Catégories!#REF!</definedName>
    <definedName name="_xlnm._FilterDatabase" localSheetId="0" hidden="1">Inscriptions!$B$2:$F$127</definedName>
    <definedName name="_xlnm._FilterDatabase" localSheetId="6" hidden="1">'Prime d''inscription'!$C$2:$M$127</definedName>
    <definedName name="_xlnm._FilterDatabase" localSheetId="5" hidden="1">'Q2'!$C$2:$J$127</definedName>
  </definedNames>
  <calcPr calcId="125725"/>
</workbook>
</file>

<file path=xl/calcChain.xml><?xml version="1.0" encoding="utf-8"?>
<calcChain xmlns="http://schemas.openxmlformats.org/spreadsheetml/2006/main">
  <c r="G4" i="32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3"/>
  <c r="J4" i="3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3"/>
  <c r="K3" s="1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4" i="3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3"/>
  <c r="F8" i="4"/>
  <c r="E8"/>
  <c r="D8"/>
  <c r="F7"/>
  <c r="F6"/>
  <c r="F5"/>
  <c r="F4"/>
  <c r="E7"/>
  <c r="E6"/>
  <c r="E5"/>
  <c r="E4"/>
  <c r="D7"/>
  <c r="D6"/>
  <c r="D5"/>
  <c r="D4"/>
  <c r="A5" i="25" l="1"/>
  <c r="A6" s="1"/>
  <c r="A7" s="1"/>
  <c r="A8" s="1"/>
  <c r="A9" s="1"/>
  <c r="A4"/>
</calcChain>
</file>

<file path=xl/sharedStrings.xml><?xml version="1.0" encoding="utf-8"?>
<sst xmlns="http://schemas.openxmlformats.org/spreadsheetml/2006/main" count="2843" uniqueCount="858">
  <si>
    <t>Nom</t>
  </si>
  <si>
    <t>Âge</t>
  </si>
  <si>
    <t>Sexe</t>
  </si>
  <si>
    <t>M</t>
  </si>
  <si>
    <t>F</t>
  </si>
  <si>
    <t>Adresse</t>
  </si>
  <si>
    <t>Âge min</t>
  </si>
  <si>
    <t>Catégories d'âge</t>
  </si>
  <si>
    <t xml:space="preserve">Hommes </t>
  </si>
  <si>
    <t>Femmes</t>
  </si>
  <si>
    <t>Alpha</t>
  </si>
  <si>
    <t>Bêta</t>
  </si>
  <si>
    <t>Gamma</t>
  </si>
  <si>
    <t>Delta</t>
  </si>
  <si>
    <t>Total</t>
  </si>
  <si>
    <t>Aita Luce</t>
  </si>
  <si>
    <t>Arpin Roxane</t>
  </si>
  <si>
    <t>Arsenault Denis</t>
  </si>
  <si>
    <t>Asselin Charles</t>
  </si>
  <si>
    <t>Ayotte Maryse</t>
  </si>
  <si>
    <t>Beauregard Patrick</t>
  </si>
  <si>
    <t>Beausoleil Francis</t>
  </si>
  <si>
    <t>Belanger Frederic</t>
  </si>
  <si>
    <t>Bellavance Dany</t>
  </si>
  <si>
    <t>Bello Andrea</t>
  </si>
  <si>
    <t>Bergeron Eric</t>
  </si>
  <si>
    <t>Bertrand Luc</t>
  </si>
  <si>
    <t>Berube Guillaume</t>
  </si>
  <si>
    <t>Bibor Olivier</t>
  </si>
  <si>
    <t>Blais Pascale</t>
  </si>
  <si>
    <t>Boule Alexandre</t>
  </si>
  <si>
    <t>Bradley Aaron</t>
  </si>
  <si>
    <t>Brousseau Joelle</t>
  </si>
  <si>
    <t>Brownlee Ken</t>
  </si>
  <si>
    <t>Butler Darrell</t>
  </si>
  <si>
    <t>Cadieux James</t>
  </si>
  <si>
    <t>Camacho Liliana</t>
  </si>
  <si>
    <t>Campbell Michelle</t>
  </si>
  <si>
    <t>Carreau Etienne</t>
  </si>
  <si>
    <t>Carter Shannon</t>
  </si>
  <si>
    <t>Champagne Veronique</t>
  </si>
  <si>
    <t>Champigny Luc</t>
  </si>
  <si>
    <t>Chauviteau Philippe</t>
  </si>
  <si>
    <t>Chenier Tracy</t>
  </si>
  <si>
    <t>Corning Hadrian</t>
  </si>
  <si>
    <t>Corriveau Caroline</t>
  </si>
  <si>
    <t>Cote Martin</t>
  </si>
  <si>
    <t>Cromarty Megan</t>
  </si>
  <si>
    <t>Davies Trevor</t>
  </si>
  <si>
    <t>Davis Ryan</t>
  </si>
  <si>
    <t>Demers Steve</t>
  </si>
  <si>
    <t>Desruisseaux Tom</t>
  </si>
  <si>
    <t>Dodds Peter</t>
  </si>
  <si>
    <t>Drien Eric</t>
  </si>
  <si>
    <t>Dube Luc</t>
  </si>
  <si>
    <t>Dubois Yannick</t>
  </si>
  <si>
    <t>Dunn Wayne</t>
  </si>
  <si>
    <t>Durno Laura</t>
  </si>
  <si>
    <t>Ferrara Silvana</t>
  </si>
  <si>
    <t>Fleury Francois</t>
  </si>
  <si>
    <t>Fontaine Jean</t>
  </si>
  <si>
    <t>Fortin Simon</t>
  </si>
  <si>
    <t>Fournier Hugo</t>
  </si>
  <si>
    <t>Gallant Matthew</t>
  </si>
  <si>
    <t>Galvin Ashley</t>
  </si>
  <si>
    <t>Gaudreault Nicolas</t>
  </si>
  <si>
    <t>Gibson Breanne</t>
  </si>
  <si>
    <t>Giguere Nathalie</t>
  </si>
  <si>
    <t>Gosselin Benoit</t>
  </si>
  <si>
    <t>Gosselin David</t>
  </si>
  <si>
    <t>Guay Nancy</t>
  </si>
  <si>
    <t>Heller Elizabeth</t>
  </si>
  <si>
    <t>Jacques Nicolas</t>
  </si>
  <si>
    <t>Kimmerle Suzanne</t>
  </si>
  <si>
    <t>Lacoursiere Nicolas</t>
  </si>
  <si>
    <t>Laflamme Eric</t>
  </si>
  <si>
    <t>Landry Isabelle</t>
  </si>
  <si>
    <t>Larochelle Denis</t>
  </si>
  <si>
    <t>Lavoie Steve</t>
  </si>
  <si>
    <t>Leduc Alex</t>
  </si>
  <si>
    <t>Lee Leanna</t>
  </si>
  <si>
    <t>Legault Phil</t>
  </si>
  <si>
    <t>Lemerise Francine</t>
  </si>
  <si>
    <t>Lemieux Dominik</t>
  </si>
  <si>
    <t>Levesque Melissa</t>
  </si>
  <si>
    <t>Levesque Patrick</t>
  </si>
  <si>
    <t>Low Heather</t>
  </si>
  <si>
    <t>Marier Valerie</t>
  </si>
  <si>
    <t>Martel Louise</t>
  </si>
  <si>
    <t>Martel Stéphane</t>
  </si>
  <si>
    <t>Marzano Anna-Maria</t>
  </si>
  <si>
    <t>Mchenry Quan</t>
  </si>
  <si>
    <t>Mercier Damien</t>
  </si>
  <si>
    <t>Meunier Line</t>
  </si>
  <si>
    <t>Michaud Dominic</t>
  </si>
  <si>
    <t>Millington Scott</t>
  </si>
  <si>
    <t>Moreau Vincent</t>
  </si>
  <si>
    <t>Nadeau Jessie</t>
  </si>
  <si>
    <t>Normandin Marie-Eve</t>
  </si>
  <si>
    <t>Ouellet Martin</t>
  </si>
  <si>
    <t>Paquette Myriam</t>
  </si>
  <si>
    <t>Parsons McKenzie</t>
  </si>
  <si>
    <t>Patricio Thomas</t>
  </si>
  <si>
    <t>Pepin Eric</t>
  </si>
  <si>
    <t>Phaneuf Julie</t>
  </si>
  <si>
    <t>Pinsonneault Benoit</t>
  </si>
  <si>
    <t>Plescia Lino</t>
  </si>
  <si>
    <t>Pomerleau Guillaume</t>
  </si>
  <si>
    <t>Ravary Marc-André</t>
  </si>
  <si>
    <t>Raymond Edith</t>
  </si>
  <si>
    <t>Reichert Alison</t>
  </si>
  <si>
    <t>Riff Gabriel</t>
  </si>
  <si>
    <t>Riopel Caroline</t>
  </si>
  <si>
    <t>Robertson Steven</t>
  </si>
  <si>
    <t>Ross Bryan</t>
  </si>
  <si>
    <t>Roy Julie</t>
  </si>
  <si>
    <t>Roy Patrick</t>
  </si>
  <si>
    <t>Sabourin Suzanne</t>
  </si>
  <si>
    <t>Sanfacon Martine</t>
  </si>
  <si>
    <t>Setlack Matt</t>
  </si>
  <si>
    <t>Sharaf Firaz</t>
  </si>
  <si>
    <t>Smeaton Kate</t>
  </si>
  <si>
    <t>Smith Caroline</t>
  </si>
  <si>
    <t>Tardif Gilles</t>
  </si>
  <si>
    <t>Therrien Marc</t>
  </si>
  <si>
    <t>Thibeault Simon</t>
  </si>
  <si>
    <t>Travis Eric</t>
  </si>
  <si>
    <t>Tremblay Anik</t>
  </si>
  <si>
    <t>Tremblay Francois</t>
  </si>
  <si>
    <t>Tremblay Thierry</t>
  </si>
  <si>
    <t>Turcotte Isabelle</t>
  </si>
  <si>
    <t>Venne Johanne</t>
  </si>
  <si>
    <t>Vezina Ben</t>
  </si>
  <si>
    <t>Viola Marc</t>
  </si>
  <si>
    <t>Visser George</t>
  </si>
  <si>
    <t>Wheeler Patrick</t>
  </si>
  <si>
    <t>Worden Cliff</t>
  </si>
  <si>
    <t>Yarish Keane</t>
  </si>
  <si>
    <t>Sablonni Roxane</t>
  </si>
  <si>
    <t>Belcher Raul</t>
  </si>
  <si>
    <t>30 à 34</t>
  </si>
  <si>
    <t>35 à 39</t>
  </si>
  <si>
    <t>40 à 44</t>
  </si>
  <si>
    <t>Aita</t>
  </si>
  <si>
    <t>Luce</t>
  </si>
  <si>
    <t>Arpin</t>
  </si>
  <si>
    <t>Roxane</t>
  </si>
  <si>
    <t>Arsenault</t>
  </si>
  <si>
    <t>Denis</t>
  </si>
  <si>
    <t>Asselin</t>
  </si>
  <si>
    <t>Charles</t>
  </si>
  <si>
    <t>Ayotte</t>
  </si>
  <si>
    <t>Maryse</t>
  </si>
  <si>
    <t>Beauregard</t>
  </si>
  <si>
    <t>Patrick</t>
  </si>
  <si>
    <t>Beausoleil</t>
  </si>
  <si>
    <t>Francis</t>
  </si>
  <si>
    <t>Belanger</t>
  </si>
  <si>
    <t>Frederic</t>
  </si>
  <si>
    <t>Belcher</t>
  </si>
  <si>
    <t>Raul</t>
  </si>
  <si>
    <t>Bellavance</t>
  </si>
  <si>
    <t>Dany</t>
  </si>
  <si>
    <t>Bello</t>
  </si>
  <si>
    <t>Andrea</t>
  </si>
  <si>
    <t>Bergeron</t>
  </si>
  <si>
    <t>Eric</t>
  </si>
  <si>
    <t>Bertrand</t>
  </si>
  <si>
    <t>Luc</t>
  </si>
  <si>
    <t>Berube</t>
  </si>
  <si>
    <t>Guillaume</t>
  </si>
  <si>
    <t>Bibor</t>
  </si>
  <si>
    <t>Olivier</t>
  </si>
  <si>
    <t>Blais</t>
  </si>
  <si>
    <t>Pascale</t>
  </si>
  <si>
    <t>Boule</t>
  </si>
  <si>
    <t>Alexandre</t>
  </si>
  <si>
    <t>Bradley</t>
  </si>
  <si>
    <t>Aaron</t>
  </si>
  <si>
    <t>Brousseau</t>
  </si>
  <si>
    <t>Joelle</t>
  </si>
  <si>
    <t>Brownlee</t>
  </si>
  <si>
    <t>Ken</t>
  </si>
  <si>
    <t>Butler</t>
  </si>
  <si>
    <t>Darrell</t>
  </si>
  <si>
    <t>Cadieux</t>
  </si>
  <si>
    <t>James</t>
  </si>
  <si>
    <t>Camacho</t>
  </si>
  <si>
    <t>Liliana</t>
  </si>
  <si>
    <t>Campbell</t>
  </si>
  <si>
    <t>Michelle</t>
  </si>
  <si>
    <t>Carreau</t>
  </si>
  <si>
    <t>Etienne</t>
  </si>
  <si>
    <t>Carter</t>
  </si>
  <si>
    <t>Shannon</t>
  </si>
  <si>
    <t>Champagne</t>
  </si>
  <si>
    <t>Veronique</t>
  </si>
  <si>
    <t>Champigny</t>
  </si>
  <si>
    <t>Chauviteau</t>
  </si>
  <si>
    <t>Philippe</t>
  </si>
  <si>
    <t>Chenier</t>
  </si>
  <si>
    <t>Tracy</t>
  </si>
  <si>
    <t>Corning</t>
  </si>
  <si>
    <t>Hadrian</t>
  </si>
  <si>
    <t>Corriveau</t>
  </si>
  <si>
    <t>Caroline</t>
  </si>
  <si>
    <t>Cote</t>
  </si>
  <si>
    <t>Martin</t>
  </si>
  <si>
    <t>Cromarty</t>
  </si>
  <si>
    <t>Megan</t>
  </si>
  <si>
    <t>Davies</t>
  </si>
  <si>
    <t>Trevor</t>
  </si>
  <si>
    <t>Davis</t>
  </si>
  <si>
    <t>Ryan</t>
  </si>
  <si>
    <t>Sablonni</t>
  </si>
  <si>
    <t>Demers</t>
  </si>
  <si>
    <t>Steve</t>
  </si>
  <si>
    <t>Desruisseaux</t>
  </si>
  <si>
    <t>Tom</t>
  </si>
  <si>
    <t>Dodds</t>
  </si>
  <si>
    <t>Peter</t>
  </si>
  <si>
    <t>Drien</t>
  </si>
  <si>
    <t>Dube</t>
  </si>
  <si>
    <t>Dubois</t>
  </si>
  <si>
    <t>Yannick</t>
  </si>
  <si>
    <t>Dunn</t>
  </si>
  <si>
    <t>Wayne</t>
  </si>
  <si>
    <t>Durno</t>
  </si>
  <si>
    <t>Laura</t>
  </si>
  <si>
    <t>Ferrara</t>
  </si>
  <si>
    <t>Silvana</t>
  </si>
  <si>
    <t>Fleury</t>
  </si>
  <si>
    <t>Francois</t>
  </si>
  <si>
    <t>Fontaine</t>
  </si>
  <si>
    <t>Jean</t>
  </si>
  <si>
    <t>Fortin</t>
  </si>
  <si>
    <t>Simon</t>
  </si>
  <si>
    <t>Fournier</t>
  </si>
  <si>
    <t>Hugo</t>
  </si>
  <si>
    <t>Gallant</t>
  </si>
  <si>
    <t>Matthew</t>
  </si>
  <si>
    <t>Galvin</t>
  </si>
  <si>
    <t>Ashley</t>
  </si>
  <si>
    <t>Gaudreault</t>
  </si>
  <si>
    <t>Nicolas</t>
  </si>
  <si>
    <t>Gibson</t>
  </si>
  <si>
    <t>Breanne</t>
  </si>
  <si>
    <t>Giguere</t>
  </si>
  <si>
    <t>Nathalie</t>
  </si>
  <si>
    <t>Gosselin</t>
  </si>
  <si>
    <t>Benoit</t>
  </si>
  <si>
    <t>David</t>
  </si>
  <si>
    <t>Guay</t>
  </si>
  <si>
    <t>Nancy</t>
  </si>
  <si>
    <t>Heller</t>
  </si>
  <si>
    <t>Elizabeth</t>
  </si>
  <si>
    <t>Jacques</t>
  </si>
  <si>
    <t>Kimmerle</t>
  </si>
  <si>
    <t>Suzanne</t>
  </si>
  <si>
    <t>Lacoursiere</t>
  </si>
  <si>
    <t>Laflamme</t>
  </si>
  <si>
    <t>Landry</t>
  </si>
  <si>
    <t>Isabelle</t>
  </si>
  <si>
    <t>Larochelle</t>
  </si>
  <si>
    <t>Lavoie</t>
  </si>
  <si>
    <t>Leduc</t>
  </si>
  <si>
    <t>Alex</t>
  </si>
  <si>
    <t>Lee</t>
  </si>
  <si>
    <t>Leanna</t>
  </si>
  <si>
    <t>Legault</t>
  </si>
  <si>
    <t>Phil</t>
  </si>
  <si>
    <t>Lemerise</t>
  </si>
  <si>
    <t>Francine</t>
  </si>
  <si>
    <t>Lemieux</t>
  </si>
  <si>
    <t>Dominik</t>
  </si>
  <si>
    <t>Levesque</t>
  </si>
  <si>
    <t>Melissa</t>
  </si>
  <si>
    <t>Low</t>
  </si>
  <si>
    <t>Heather</t>
  </si>
  <si>
    <t>Marier</t>
  </si>
  <si>
    <t>Valerie</t>
  </si>
  <si>
    <t>Martel</t>
  </si>
  <si>
    <t>Louise</t>
  </si>
  <si>
    <t>Stéphane</t>
  </si>
  <si>
    <t>Marzano</t>
  </si>
  <si>
    <t>Anna-Maria</t>
  </si>
  <si>
    <t>Mchenry</t>
  </si>
  <si>
    <t>Quan</t>
  </si>
  <si>
    <t>Mercier</t>
  </si>
  <si>
    <t>Damien</t>
  </si>
  <si>
    <t>Meunier</t>
  </si>
  <si>
    <t>Line</t>
  </si>
  <si>
    <t>Michaud</t>
  </si>
  <si>
    <t>Dominic</t>
  </si>
  <si>
    <t>Millington</t>
  </si>
  <si>
    <t>Scott</t>
  </si>
  <si>
    <t>Moreau</t>
  </si>
  <si>
    <t>Vincent</t>
  </si>
  <si>
    <t>Nadeau</t>
  </si>
  <si>
    <t>Jessie</t>
  </si>
  <si>
    <t>Normandin</t>
  </si>
  <si>
    <t>Marie-Eve</t>
  </si>
  <si>
    <t>Ouellet</t>
  </si>
  <si>
    <t>Paquette</t>
  </si>
  <si>
    <t>Myriam</t>
  </si>
  <si>
    <t>Parsons</t>
  </si>
  <si>
    <t>McKenzie</t>
  </si>
  <si>
    <t>Patricio</t>
  </si>
  <si>
    <t>Thomas</t>
  </si>
  <si>
    <t>Pepin</t>
  </si>
  <si>
    <t>Phaneuf</t>
  </si>
  <si>
    <t>Julie</t>
  </si>
  <si>
    <t>Pinsonneault</t>
  </si>
  <si>
    <t>Plescia</t>
  </si>
  <si>
    <t>Lino</t>
  </si>
  <si>
    <t>Pomerleau</t>
  </si>
  <si>
    <t>Ravary</t>
  </si>
  <si>
    <t>Marc-André</t>
  </si>
  <si>
    <t>Raymond</t>
  </si>
  <si>
    <t>Edith</t>
  </si>
  <si>
    <t>Reichert</t>
  </si>
  <si>
    <t>Alison</t>
  </si>
  <si>
    <t>Riff</t>
  </si>
  <si>
    <t>Gabriel</t>
  </si>
  <si>
    <t>Riopel</t>
  </si>
  <si>
    <t>Robertson</t>
  </si>
  <si>
    <t>Steven</t>
  </si>
  <si>
    <t>Ross</t>
  </si>
  <si>
    <t>Bryan</t>
  </si>
  <si>
    <t>Roy</t>
  </si>
  <si>
    <t>Sabourin</t>
  </si>
  <si>
    <t>Sanfacon</t>
  </si>
  <si>
    <t>Martine</t>
  </si>
  <si>
    <t>Setlack</t>
  </si>
  <si>
    <t>Matt</t>
  </si>
  <si>
    <t>Sharaf</t>
  </si>
  <si>
    <t>Firaz</t>
  </si>
  <si>
    <t>Smeaton</t>
  </si>
  <si>
    <t>Kate</t>
  </si>
  <si>
    <t>Smith</t>
  </si>
  <si>
    <t>Tardif</t>
  </si>
  <si>
    <t>Gilles</t>
  </si>
  <si>
    <t>Therrien</t>
  </si>
  <si>
    <t>Marc</t>
  </si>
  <si>
    <t>Thibeault</t>
  </si>
  <si>
    <t>Travis</t>
  </si>
  <si>
    <t>Tremblay</t>
  </si>
  <si>
    <t>Anik</t>
  </si>
  <si>
    <t>Thierry</t>
  </si>
  <si>
    <t>Turcotte</t>
  </si>
  <si>
    <t>Venne</t>
  </si>
  <si>
    <t>Johanne</t>
  </si>
  <si>
    <t>Vezina</t>
  </si>
  <si>
    <t>Ben</t>
  </si>
  <si>
    <t>Viola</t>
  </si>
  <si>
    <t>Visser</t>
  </si>
  <si>
    <t>George</t>
  </si>
  <si>
    <t>Wheeler</t>
  </si>
  <si>
    <t>Worden</t>
  </si>
  <si>
    <t>Cliff</t>
  </si>
  <si>
    <t>Yarish</t>
  </si>
  <si>
    <t>Keane</t>
  </si>
  <si>
    <t>CaS24-AF</t>
  </si>
  <si>
    <t>GiB23-AF</t>
  </si>
  <si>
    <t>LaE20-AM</t>
  </si>
  <si>
    <t>LeL22-AF</t>
  </si>
  <si>
    <t>LoH23-AF</t>
  </si>
  <si>
    <t>MoV23-AM</t>
  </si>
  <si>
    <t>PaM24-AF</t>
  </si>
  <si>
    <t>PaM24-AM</t>
  </si>
  <si>
    <t>ThS23-AM</t>
  </si>
  <si>
    <t>WhP23-AM</t>
  </si>
  <si>
    <t>Prénom</t>
  </si>
  <si>
    <t>92 Avenue Menard, Laval, Québec</t>
  </si>
  <si>
    <t>15 Pinder Bd, Ottawa, Ontario</t>
  </si>
  <si>
    <t>62 rue Darveau O, Candiac, Québec</t>
  </si>
  <si>
    <t>14 Avenue Larivière, Laval, Québec</t>
  </si>
  <si>
    <t>345 9e Rue, Laval, Québec</t>
  </si>
  <si>
    <t>1021 rue Fleury, Montpelier, Québec</t>
  </si>
  <si>
    <t>141 Bd Montréal, Trois-Riviére, Québec</t>
  </si>
  <si>
    <t>1234 Avenue Fortin, Montréal, Québec</t>
  </si>
  <si>
    <t>642 Dunn Str, Cornwall, Ontario</t>
  </si>
  <si>
    <t>72 rue Vanasse, Sorel-Tracy, Québec</t>
  </si>
  <si>
    <t>141 Bd Quèbec, Montréal, Québec</t>
  </si>
  <si>
    <t>12 7e Ave, Montréal, Québec</t>
  </si>
  <si>
    <t>14 Avenue Murdoch, Chicoutimi, Québec</t>
  </si>
  <si>
    <t>89 12e Avenue, Kingston, Ontario</t>
  </si>
  <si>
    <t>22 rue Grandview, Kanata, Ontario</t>
  </si>
  <si>
    <t>40 rue Lavoie, Lachine, Québec</t>
  </si>
  <si>
    <t>20 Place St-Pierre, La Prairie, Québec</t>
  </si>
  <si>
    <t>514 Avenue Larivière, Drummondville, Québec</t>
  </si>
  <si>
    <t>76 Avenue Murdoch, Lasalle, Québec</t>
  </si>
  <si>
    <t>12 Bd. University, Westmount, Québec</t>
  </si>
  <si>
    <t>23 rue Paradis, Nicolet, Québec</t>
  </si>
  <si>
    <t>32 5e Ave, Thornhill, Ontario</t>
  </si>
  <si>
    <t>118 Avenue Menard, Beaconsfield, Québec</t>
  </si>
  <si>
    <t>1156 Bd Montréal, Québec, Québec</t>
  </si>
  <si>
    <t>65 rue Tardif, Burlington, Ontario</t>
  </si>
  <si>
    <t>1021 rue Fleury, Longueuil, Québec</t>
  </si>
  <si>
    <t>91 rue Vanasse, Aylmer, Ontario</t>
  </si>
  <si>
    <t>77 Place Marie, Terrebonne, Québec</t>
  </si>
  <si>
    <t>88 rue Paradis, Pierrefonds, Québec</t>
  </si>
  <si>
    <t>537 rue Principale, St-Jérome, Québec</t>
  </si>
  <si>
    <t>48 Bd Montréal, Drummondville, Québec</t>
  </si>
  <si>
    <t>15 rue Tachereau E, Baie St-Paul, Québec</t>
  </si>
  <si>
    <t>94 Avenue Murdoch, Becancour, Québec</t>
  </si>
  <si>
    <t>711 Avenue Wolfe, Ottawa, Ontario</t>
  </si>
  <si>
    <t>44 rue Prieur, Chicoutimi, Québec</t>
  </si>
  <si>
    <t>42 rue Notre Dame E, Verdun, Québec</t>
  </si>
  <si>
    <t>74 rue Tardif, St-Hubert, Québec</t>
  </si>
  <si>
    <t>95 Avenue Wolfe, Windsor, Ontario</t>
  </si>
  <si>
    <t>33 Avenue Larivière, Repentigny, Québec</t>
  </si>
  <si>
    <t>1268 rue Notre Dame E, Montréal, Québec</t>
  </si>
  <si>
    <t>78 Avenue Larivière, Québec, Québec</t>
  </si>
  <si>
    <t>112 rue Tachereau E, St-Hubert, Québec</t>
  </si>
  <si>
    <t>64 rue Tachereau O, Ste-Julie, Québec</t>
  </si>
  <si>
    <t>417 rue Notre Dame O, Pointe Claire, Québec</t>
  </si>
  <si>
    <t>10 Place St-Pierre, Chateauguay, Québec</t>
  </si>
  <si>
    <t>234 rue Pinder, Prevost, Québec</t>
  </si>
  <si>
    <t>345 rue Darveau, Sherbrooke, Québec</t>
  </si>
  <si>
    <t>21 rue Grandview, Ottawa, Ontario</t>
  </si>
  <si>
    <t>24 rue Fleury E, Saint-Gérard, Québec</t>
  </si>
  <si>
    <t>385 Avenue Fortin, Chicoutimi, Québec</t>
  </si>
  <si>
    <t>52 Dunn, Bd. Nepean, Ontario</t>
  </si>
  <si>
    <t>83 rue Pinder, Longueuil, Québec</t>
  </si>
  <si>
    <t>40 rue Principale, Québec, Québec</t>
  </si>
  <si>
    <t>683 9e Avenue, Oakville, Ontario</t>
  </si>
  <si>
    <t>96 14e Avenue, Toronto, Ontario</t>
  </si>
  <si>
    <t>746 rue Tachereau O, Nicolet, Québec</t>
  </si>
  <si>
    <t>56 rue Prieur, Ste-Julie, Québec</t>
  </si>
  <si>
    <t>62 Avenue Lavoie, Kirkland, Québec</t>
  </si>
  <si>
    <t>84 Avenue Fortin, Quebec, Québec</t>
  </si>
  <si>
    <t>87 rue Perreault, Verdun, Québec</t>
  </si>
  <si>
    <t>77 7e Avenue, Toronto, Ontario</t>
  </si>
  <si>
    <t>312 rue Vanasse, Pointe-Claire, Québec</t>
  </si>
  <si>
    <t>112 rue Notre Dame O, Montreal, Québec</t>
  </si>
  <si>
    <t>140 rue Prieur, Montreal, Québec</t>
  </si>
  <si>
    <t>12 2e Avenue, Cold Lake, Alberta</t>
  </si>
  <si>
    <t>91 10e Ave, Montréal, Québec</t>
  </si>
  <si>
    <t>33 rue Lavoie, Repentigny, Québec</t>
  </si>
  <si>
    <t>53 Avenue Larivière, Gatineau, Québec</t>
  </si>
  <si>
    <t>93 rue Darveau, Blainville, Québec</t>
  </si>
  <si>
    <t>121 e Avenue, Greenwood, Ontario</t>
  </si>
  <si>
    <t>28 2 Avenue N, Montréal, Québec</t>
  </si>
  <si>
    <t>74 rue Pinder, Val d'Or, Québec</t>
  </si>
  <si>
    <t>75 Avenue Menard, Pointe-Claire, Québec</t>
  </si>
  <si>
    <t>32 Place St-Pierre, Boisbriand, Québec</t>
  </si>
  <si>
    <t>147 rue Tardif, Montréal, Québec</t>
  </si>
  <si>
    <t>66 2 Avenue S, Kingston, Ontario</t>
  </si>
  <si>
    <t>32 11e Ave, Ottawa, Ontario</t>
  </si>
  <si>
    <t>52 Avenue Menard,Montreal, Québec</t>
  </si>
  <si>
    <t>33 Avenue Wolfe, Kanata, Ontario</t>
  </si>
  <si>
    <t>20 à 29</t>
  </si>
  <si>
    <t>AiL35-GF</t>
  </si>
  <si>
    <t>ArR26-AF</t>
  </si>
  <si>
    <t>ArD43-DM</t>
  </si>
  <si>
    <t>AsC30-BM</t>
  </si>
  <si>
    <t>AyM43-DF</t>
  </si>
  <si>
    <t>BeP39-GM</t>
  </si>
  <si>
    <t>BeF42-DM</t>
  </si>
  <si>
    <t>BeF32-BM</t>
  </si>
  <si>
    <t>BeR27-AM</t>
  </si>
  <si>
    <t>BeD38-GM</t>
  </si>
  <si>
    <t>BeA32-BM</t>
  </si>
  <si>
    <t>BeE33-BM</t>
  </si>
  <si>
    <t>BeL42-DM</t>
  </si>
  <si>
    <t>BeG30-BM</t>
  </si>
  <si>
    <t>BiO34-BM</t>
  </si>
  <si>
    <t>BlP31-BF</t>
  </si>
  <si>
    <t>BoA32-BM</t>
  </si>
  <si>
    <t>BrA21-AM</t>
  </si>
  <si>
    <t>BrJ28-AF</t>
  </si>
  <si>
    <t>BrK33-BM</t>
  </si>
  <si>
    <t>BuD37-GM</t>
  </si>
  <si>
    <t>CaJ44-DM</t>
  </si>
  <si>
    <t>CaL27-AF</t>
  </si>
  <si>
    <t>CaM39-GF</t>
  </si>
  <si>
    <t>CaE42-DM</t>
  </si>
  <si>
    <t>ChV25-AF</t>
  </si>
  <si>
    <t>ChL44-DM</t>
  </si>
  <si>
    <t>ChP40-DM</t>
  </si>
  <si>
    <t>ChT42-DF</t>
  </si>
  <si>
    <t>CoH36-GM</t>
  </si>
  <si>
    <t>CoC31-BF</t>
  </si>
  <si>
    <t>CoM42-DM</t>
  </si>
  <si>
    <t>CrM32-BF</t>
  </si>
  <si>
    <t>DaT37-GM</t>
  </si>
  <si>
    <t>DaR26-AM</t>
  </si>
  <si>
    <t>DeS41-DM</t>
  </si>
  <si>
    <t>DeT33-BM</t>
  </si>
  <si>
    <t>DoP43-DM</t>
  </si>
  <si>
    <t>DrE38-GM</t>
  </si>
  <si>
    <t>DuL31-BM</t>
  </si>
  <si>
    <t>DuY26-AM</t>
  </si>
  <si>
    <t>DuW31-BM</t>
  </si>
  <si>
    <t>DuL38-GF</t>
  </si>
  <si>
    <t>FeS36-GF</t>
  </si>
  <si>
    <t>FlF43-DM</t>
  </si>
  <si>
    <t>FoJ37-GM</t>
  </si>
  <si>
    <t>FoS37-GM</t>
  </si>
  <si>
    <t>FoH32-BM</t>
  </si>
  <si>
    <t>GaM25-AM</t>
  </si>
  <si>
    <t>GaA20-AF</t>
  </si>
  <si>
    <t>GaN33-BM</t>
  </si>
  <si>
    <t>GiN30-BF</t>
  </si>
  <si>
    <t>GoB36-GM</t>
  </si>
  <si>
    <t>GoD36-GM</t>
  </si>
  <si>
    <t>GuN41-DF</t>
  </si>
  <si>
    <t>HeE26-AF</t>
  </si>
  <si>
    <t>JaN38-GM</t>
  </si>
  <si>
    <t>KiS40-DF</t>
  </si>
  <si>
    <t>LaN32-BM</t>
  </si>
  <si>
    <t>LaI37-GF</t>
  </si>
  <si>
    <t>LaD44-DM</t>
  </si>
  <si>
    <t>LaS39-GM</t>
  </si>
  <si>
    <t>LeA37-GM</t>
  </si>
  <si>
    <t>LeP39-GM</t>
  </si>
  <si>
    <t>LeF40-DF</t>
  </si>
  <si>
    <t>LeD30-BM</t>
  </si>
  <si>
    <t>LeM34-BF</t>
  </si>
  <si>
    <t>LeP41-DM</t>
  </si>
  <si>
    <t>MaV33-BF</t>
  </si>
  <si>
    <t>MaL36-GF</t>
  </si>
  <si>
    <t>MaS27-AM</t>
  </si>
  <si>
    <t>MaA42-DF</t>
  </si>
  <si>
    <t>McQ39-GM</t>
  </si>
  <si>
    <t>MeD35-GM</t>
  </si>
  <si>
    <t>MeL37-GF</t>
  </si>
  <si>
    <t>MiD30-BM</t>
  </si>
  <si>
    <t>MiS32-BM</t>
  </si>
  <si>
    <t>NaJ32-BF</t>
  </si>
  <si>
    <t>NoM31-BF</t>
  </si>
  <si>
    <t>OuM38-GM</t>
  </si>
  <si>
    <t>PaT36-GM</t>
  </si>
  <si>
    <t>PeE42-DM</t>
  </si>
  <si>
    <t>PhJ39-GF</t>
  </si>
  <si>
    <t>PiB44-DM</t>
  </si>
  <si>
    <t>PlL38-GM</t>
  </si>
  <si>
    <t>PoG20-AM</t>
  </si>
  <si>
    <t>RaM33-BM</t>
  </si>
  <si>
    <t>RaE32-BF</t>
  </si>
  <si>
    <t>ReA29-AF</t>
  </si>
  <si>
    <t>RiG27-AM</t>
  </si>
  <si>
    <t>RiC44-DF</t>
  </si>
  <si>
    <t>RoS41-DM</t>
  </si>
  <si>
    <t>RoB28-AM</t>
  </si>
  <si>
    <t>RoJ38-GF</t>
  </si>
  <si>
    <t>RoP36-GM</t>
  </si>
  <si>
    <t>SaR33-BF</t>
  </si>
  <si>
    <t>SaS44-DF</t>
  </si>
  <si>
    <t>SaM37-GF</t>
  </si>
  <si>
    <t>SeM20-AM</t>
  </si>
  <si>
    <t>ShF38-GM</t>
  </si>
  <si>
    <t>SmK33-BF</t>
  </si>
  <si>
    <t>SmC30-BF</t>
  </si>
  <si>
    <t>TaG41-DM</t>
  </si>
  <si>
    <t>ThM37-GM</t>
  </si>
  <si>
    <t>TrE39-GM</t>
  </si>
  <si>
    <t>TrA33-BF</t>
  </si>
  <si>
    <t>TrF34-BM</t>
  </si>
  <si>
    <t>TrT39-GM</t>
  </si>
  <si>
    <t>TuI37-GF</t>
  </si>
  <si>
    <t>VeJ31-BF</t>
  </si>
  <si>
    <t>VeB34-BM</t>
  </si>
  <si>
    <t>ViM38-GM</t>
  </si>
  <si>
    <t>ViG37-GM</t>
  </si>
  <si>
    <t>WoC26-AM</t>
  </si>
  <si>
    <t>YaK25-AM</t>
  </si>
  <si>
    <t>Code Inscription</t>
  </si>
  <si>
    <t>600 Chambertin, Verdun, Québec</t>
  </si>
  <si>
    <t>262 Rue Frenette, Rosemère, Québec</t>
  </si>
  <si>
    <t>38 Rue de Lorraine, Shawinigan, Québec</t>
  </si>
  <si>
    <t>26 Rue des Genets, Roberval, Québec</t>
  </si>
  <si>
    <t>1461 rue Leclair, Chateauguay, Québec</t>
  </si>
  <si>
    <t>46 rue Leclair, LaSalle, Québec</t>
  </si>
  <si>
    <t>42 rue Claude, Deux-Montagne, Québec</t>
  </si>
  <si>
    <t>291 rue Valiquette, Saint-Laurent, Québec</t>
  </si>
  <si>
    <t>19 rue De Gaspe, Blainville, Québec</t>
  </si>
  <si>
    <t>51 rue Tessier, Gatineau, Québec</t>
  </si>
  <si>
    <t>237 rue Champlain, Québec, Québec</t>
  </si>
  <si>
    <t>88 rue Maurice, St-Romuald, Québec</t>
  </si>
  <si>
    <t>104 rue Des Sables, Carignan, Québec</t>
  </si>
  <si>
    <t>1175 rue Saint-Vallier, Québec, Québec</t>
  </si>
  <si>
    <t>305 ch Saint-Louis, Beaconsfield, Québec</t>
  </si>
  <si>
    <t>120 Av Louise-Cloutier, Boisbriand, Québec</t>
  </si>
  <si>
    <t>33 rue du Bourgogne, Kirkland, Québec</t>
  </si>
  <si>
    <t>1237 rue Perras, LaSalle, Québec</t>
  </si>
  <si>
    <t>345 Av de Lorimier, Montréal, Québec</t>
  </si>
  <si>
    <t>746 rue Chabot, Montreal, Québec</t>
  </si>
  <si>
    <t>455 Bd Grand, Greenfield-Park, Québec</t>
  </si>
  <si>
    <t>830 rue Galibert, Montreal, Québec</t>
  </si>
  <si>
    <t>345 Bd Des Seigneurs, Terrebonne, Québec</t>
  </si>
  <si>
    <t>135 Ch Ste Angélique, St-Lazare, Québec</t>
  </si>
  <si>
    <t>702 Rue Beatty, Verdun, Québec</t>
  </si>
  <si>
    <t>89 Av de Lorimier, Montreal, Québec</t>
  </si>
  <si>
    <t>456 Pl De Darlington, Montreal, Québec</t>
  </si>
  <si>
    <t>2345 Av Bourassa, Boisbriand, Québec</t>
  </si>
  <si>
    <t>665 Bathgate Dr, Ottawa, Ontario</t>
  </si>
  <si>
    <t>186 Cambridge St, Ottawa, Ontario</t>
  </si>
  <si>
    <t>263 Cooper St, Ottawa, Ontario</t>
  </si>
  <si>
    <t>1330 Richmond Rd, Ottawa, Ontario</t>
  </si>
  <si>
    <t>555 Wilbrod St, Ottawa, Ontario</t>
  </si>
  <si>
    <t>620 Chadburn Ave, Ottawa, Ontario</t>
  </si>
  <si>
    <t>35 Greenwood Ave, Toronto, Ontario</t>
  </si>
  <si>
    <t>42 Katimavik Rd, Kingston, Ontario</t>
  </si>
  <si>
    <t>186 Latchford Rd, Ottawa, Ontario</t>
  </si>
  <si>
    <t>38 Regent St, Kingston, Ontario</t>
  </si>
  <si>
    <t>64 Churchill St, Kingston, Ontario</t>
  </si>
  <si>
    <t>99 Coppard Ave, Markham, Ontario</t>
  </si>
  <si>
    <t>220 Emma Ave, Cornwall, Ontario</t>
  </si>
  <si>
    <t>7 Minford Ave, Scarborough, Ontario</t>
  </si>
  <si>
    <t>3847 Av Notre Dame, Quebec, Québec</t>
  </si>
  <si>
    <t>424  Rue Bagot, Quebec, Québec</t>
  </si>
  <si>
    <t>758 Av Myrand, Québec, Québec</t>
  </si>
  <si>
    <t>31 Seeley Ave, Hamilton, Ontario</t>
  </si>
  <si>
    <t>Nom prénom</t>
  </si>
  <si>
    <t>Plage d'âge</t>
  </si>
  <si>
    <t>Métro</t>
  </si>
  <si>
    <t>Hôtel PALACE</t>
  </si>
  <si>
    <t>Hydro-Québec</t>
  </si>
  <si>
    <t>Pétro-Canada</t>
  </si>
  <si>
    <t>Shell</t>
  </si>
  <si>
    <t>Banque CIBC</t>
  </si>
  <si>
    <t>Atmosphère</t>
  </si>
  <si>
    <t>Sears</t>
  </si>
  <si>
    <t>Sports Experts</t>
  </si>
  <si>
    <t>Boutique Zones</t>
  </si>
  <si>
    <t>Homme</t>
  </si>
  <si>
    <t>Femme</t>
  </si>
  <si>
    <t>Catégorie des primes - Inscription</t>
  </si>
  <si>
    <t>Nage</t>
  </si>
  <si>
    <t>Velo</t>
  </si>
  <si>
    <t>Course</t>
  </si>
  <si>
    <t>Total par catégorie</t>
  </si>
  <si>
    <t>&lt;=25 ans</t>
  </si>
  <si>
    <t>entre 26 et 35 ans</t>
  </si>
  <si>
    <t>&gt;=36 ans</t>
  </si>
  <si>
    <t>Liste des sponsors</t>
  </si>
  <si>
    <t>Nom du sponsor</t>
  </si>
  <si>
    <t xml:space="preserve">        Liste des participants(es)</t>
  </si>
  <si>
    <t>Num.</t>
  </si>
  <si>
    <t>Temps des participants(es)</t>
  </si>
  <si>
    <t>Temps min</t>
  </si>
  <si>
    <t>Nom du groupe</t>
  </si>
  <si>
    <t xml:space="preserve">    Groupes de temps</t>
  </si>
  <si>
    <t>Groupe 1</t>
  </si>
  <si>
    <t>Groupe 2</t>
  </si>
  <si>
    <t>Groupe 3</t>
  </si>
  <si>
    <t>Groupe 4</t>
  </si>
  <si>
    <t>Groupe 5</t>
  </si>
  <si>
    <t>Groupe 6</t>
  </si>
  <si>
    <t>Groupe 7</t>
  </si>
  <si>
    <t>prénom</t>
  </si>
  <si>
    <t>10 Place St-Pierre</t>
  </si>
  <si>
    <t xml:space="preserve"> Chateauguay</t>
  </si>
  <si>
    <t xml:space="preserve"> Québec</t>
  </si>
  <si>
    <t>1021 rue Fleury</t>
  </si>
  <si>
    <t xml:space="preserve"> Longueuil</t>
  </si>
  <si>
    <t xml:space="preserve"> Montpelier</t>
  </si>
  <si>
    <t>104 rue Des Sables</t>
  </si>
  <si>
    <t xml:space="preserve"> Carignan</t>
  </si>
  <si>
    <t>112 rue Notre Dame O</t>
  </si>
  <si>
    <t xml:space="preserve"> Montreal</t>
  </si>
  <si>
    <t>112 rue Tachereau E</t>
  </si>
  <si>
    <t xml:space="preserve"> St-Hubert</t>
  </si>
  <si>
    <t>1156 Bd Montréal</t>
  </si>
  <si>
    <t>118 Avenue Menard</t>
  </si>
  <si>
    <t xml:space="preserve"> Beaconsfield</t>
  </si>
  <si>
    <t>12 2e Avenue</t>
  </si>
  <si>
    <t xml:space="preserve"> Cold Lake</t>
  </si>
  <si>
    <t xml:space="preserve"> Alberta</t>
  </si>
  <si>
    <t>12 7e Ave</t>
  </si>
  <si>
    <t xml:space="preserve"> Montréal</t>
  </si>
  <si>
    <t>12 Bd. University</t>
  </si>
  <si>
    <t xml:space="preserve"> Westmount</t>
  </si>
  <si>
    <t>120 Av Louise-Cloutier</t>
  </si>
  <si>
    <t xml:space="preserve"> Boisbriand</t>
  </si>
  <si>
    <t>121 e Avenue</t>
  </si>
  <si>
    <t xml:space="preserve"> Greenwood</t>
  </si>
  <si>
    <t xml:space="preserve"> Ontario</t>
  </si>
  <si>
    <t>1234 Avenue Fortin</t>
  </si>
  <si>
    <t>1237 rue Perras</t>
  </si>
  <si>
    <t xml:space="preserve"> LaSalle</t>
  </si>
  <si>
    <t>1268 rue Notre Dame E</t>
  </si>
  <si>
    <t>1330 Richmond Rd</t>
  </si>
  <si>
    <t xml:space="preserve"> Ottawa</t>
  </si>
  <si>
    <t>135 Ch Ste Angélique</t>
  </si>
  <si>
    <t xml:space="preserve"> St-Lazare</t>
  </si>
  <si>
    <t>14 Avenue Larivière</t>
  </si>
  <si>
    <t xml:space="preserve"> Laval</t>
  </si>
  <si>
    <t>14 Avenue Murdoch</t>
  </si>
  <si>
    <t xml:space="preserve"> Chicoutimi</t>
  </si>
  <si>
    <t>140 rue Prieur</t>
  </si>
  <si>
    <t>141 Bd Montréal</t>
  </si>
  <si>
    <t xml:space="preserve"> Trois-Riviére</t>
  </si>
  <si>
    <t>141 Bd Quèbec</t>
  </si>
  <si>
    <t>1461 rue Leclair</t>
  </si>
  <si>
    <t>147 rue Tardif</t>
  </si>
  <si>
    <t>15 Pinder Bd</t>
  </si>
  <si>
    <t>15 rue Tachereau E</t>
  </si>
  <si>
    <t xml:space="preserve"> Baie St-Paul</t>
  </si>
  <si>
    <t>186 Cambridge St</t>
  </si>
  <si>
    <t>186 Latchford Rd</t>
  </si>
  <si>
    <t>19 rue De Gaspe</t>
  </si>
  <si>
    <t xml:space="preserve"> Blainville</t>
  </si>
  <si>
    <t>20 Place St-Pierre</t>
  </si>
  <si>
    <t xml:space="preserve"> La Prairie</t>
  </si>
  <si>
    <t>21 rue Grandview</t>
  </si>
  <si>
    <t>22 rue Grandview</t>
  </si>
  <si>
    <t xml:space="preserve"> Kanata</t>
  </si>
  <si>
    <t>220 Emma Ave</t>
  </si>
  <si>
    <t xml:space="preserve"> Cornwall</t>
  </si>
  <si>
    <t>23 rue Paradis</t>
  </si>
  <si>
    <t xml:space="preserve"> Nicolet</t>
  </si>
  <si>
    <t>234 rue Pinder</t>
  </si>
  <si>
    <t xml:space="preserve"> Prevost</t>
  </si>
  <si>
    <t>2345 Av Bourassa</t>
  </si>
  <si>
    <t>237 rue Champlain</t>
  </si>
  <si>
    <t>24 rue Fleury E</t>
  </si>
  <si>
    <t xml:space="preserve"> Saint-Gérard</t>
  </si>
  <si>
    <t>26 Rue des Genets</t>
  </si>
  <si>
    <t xml:space="preserve"> Roberval</t>
  </si>
  <si>
    <t>262 Rue Frenette</t>
  </si>
  <si>
    <t xml:space="preserve"> Rosemère</t>
  </si>
  <si>
    <t>263 Cooper St</t>
  </si>
  <si>
    <t>28 2 Avenue N</t>
  </si>
  <si>
    <t>291 rue Valiquette</t>
  </si>
  <si>
    <t xml:space="preserve"> Saint-Laurent</t>
  </si>
  <si>
    <t>305 ch Saint-Louis</t>
  </si>
  <si>
    <t>31 Seeley Ave</t>
  </si>
  <si>
    <t xml:space="preserve"> Hamilton</t>
  </si>
  <si>
    <t>312 rue Vanasse</t>
  </si>
  <si>
    <t xml:space="preserve"> Pointe-Claire</t>
  </si>
  <si>
    <t>32 11e Ave</t>
  </si>
  <si>
    <t>32 5e Ave</t>
  </si>
  <si>
    <t xml:space="preserve"> Thornhill</t>
  </si>
  <si>
    <t>32 Place St-Pierre</t>
  </si>
  <si>
    <t>33 Avenue Larivière</t>
  </si>
  <si>
    <t xml:space="preserve"> Repentigny</t>
  </si>
  <si>
    <t>33 Avenue Wolfe</t>
  </si>
  <si>
    <t>33 rue du Bourgogne</t>
  </si>
  <si>
    <t xml:space="preserve"> Kirkland</t>
  </si>
  <si>
    <t>33 rue Lavoie</t>
  </si>
  <si>
    <t>345 9e Rue</t>
  </si>
  <si>
    <t>345 Av de Lorimier</t>
  </si>
  <si>
    <t>345 Bd Des Seigneurs</t>
  </si>
  <si>
    <t xml:space="preserve"> Terrebonne</t>
  </si>
  <si>
    <t>345 rue Darveau</t>
  </si>
  <si>
    <t xml:space="preserve"> Sherbrooke</t>
  </si>
  <si>
    <t>35 Greenwood Ave</t>
  </si>
  <si>
    <t xml:space="preserve"> Toronto</t>
  </si>
  <si>
    <t>38 Regent St</t>
  </si>
  <si>
    <t xml:space="preserve"> Kingston</t>
  </si>
  <si>
    <t>38 Rue de Lorraine</t>
  </si>
  <si>
    <t xml:space="preserve"> Shawinigan</t>
  </si>
  <si>
    <t>3847 Av Notre Dame</t>
  </si>
  <si>
    <t xml:space="preserve"> Quebec</t>
  </si>
  <si>
    <t>385 Avenue Fortin</t>
  </si>
  <si>
    <t>40 rue Lavoie</t>
  </si>
  <si>
    <t xml:space="preserve"> Lachine</t>
  </si>
  <si>
    <t>40 rue Principale</t>
  </si>
  <si>
    <t>417 rue Notre Dame O</t>
  </si>
  <si>
    <t xml:space="preserve"> Pointe Claire</t>
  </si>
  <si>
    <t>42 Katimavik Rd</t>
  </si>
  <si>
    <t>42 rue Claude</t>
  </si>
  <si>
    <t xml:space="preserve"> Deux-Montagne</t>
  </si>
  <si>
    <t>42 rue Notre Dame E</t>
  </si>
  <si>
    <t xml:space="preserve"> Verdun</t>
  </si>
  <si>
    <t>424  Rue Bagot</t>
  </si>
  <si>
    <t>44 rue Prieur</t>
  </si>
  <si>
    <t>455 Bd Grand</t>
  </si>
  <si>
    <t xml:space="preserve"> Greenfield-Park</t>
  </si>
  <si>
    <t>456 Pl De Darlington</t>
  </si>
  <si>
    <t>46 rue Leclair</t>
  </si>
  <si>
    <t>48 Bd Montréal</t>
  </si>
  <si>
    <t xml:space="preserve"> Drummondville</t>
  </si>
  <si>
    <t>51 rue Tessier</t>
  </si>
  <si>
    <t xml:space="preserve"> Gatineau</t>
  </si>
  <si>
    <t>514 Avenue Larivière</t>
  </si>
  <si>
    <t>52 Avenue Menard</t>
  </si>
  <si>
    <t>Montreal</t>
  </si>
  <si>
    <t>52 Dunn</t>
  </si>
  <si>
    <t xml:space="preserve"> Bd. Nepean</t>
  </si>
  <si>
    <t>53 Avenue Larivière</t>
  </si>
  <si>
    <t>537 rue Principale</t>
  </si>
  <si>
    <t xml:space="preserve"> St-Jérome</t>
  </si>
  <si>
    <t>555 Wilbrod St</t>
  </si>
  <si>
    <t>56 rue Prieur</t>
  </si>
  <si>
    <t xml:space="preserve"> Ste-Julie</t>
  </si>
  <si>
    <t>600 Chambertin</t>
  </si>
  <si>
    <t>62 Avenue Lavoie</t>
  </si>
  <si>
    <t>62 rue Darveau O</t>
  </si>
  <si>
    <t xml:space="preserve"> Candiac</t>
  </si>
  <si>
    <t>620 Chadburn Ave</t>
  </si>
  <si>
    <t>64 Churchill St</t>
  </si>
  <si>
    <t>64 rue Tachereau O</t>
  </si>
  <si>
    <t>642 Dunn Str</t>
  </si>
  <si>
    <t>65 rue Tardif</t>
  </si>
  <si>
    <t xml:space="preserve"> Burlington</t>
  </si>
  <si>
    <t>66 2 Avenue S</t>
  </si>
  <si>
    <t>665 Bathgate Dr</t>
  </si>
  <si>
    <t>683 9e Avenue</t>
  </si>
  <si>
    <t xml:space="preserve"> Oakville</t>
  </si>
  <si>
    <t>7 Minford Ave</t>
  </si>
  <si>
    <t xml:space="preserve"> Scarborough</t>
  </si>
  <si>
    <t>702 Rue Beatty</t>
  </si>
  <si>
    <t>711 Avenue Wolfe</t>
  </si>
  <si>
    <t>72 rue Vanasse</t>
  </si>
  <si>
    <t xml:space="preserve"> Sorel-Tracy</t>
  </si>
  <si>
    <t>74 rue Pinder</t>
  </si>
  <si>
    <t xml:space="preserve"> Val d'Or</t>
  </si>
  <si>
    <t>74 rue Tardif</t>
  </si>
  <si>
    <t>746 rue Chabot</t>
  </si>
  <si>
    <t>746 rue Tachereau O</t>
  </si>
  <si>
    <t>75 Avenue Menard</t>
  </si>
  <si>
    <t>758 Av Myrand</t>
  </si>
  <si>
    <t>76 Avenue Murdoch</t>
  </si>
  <si>
    <t xml:space="preserve"> Lasalle</t>
  </si>
  <si>
    <t>77 7e Avenue</t>
  </si>
  <si>
    <t>77 Place Marie</t>
  </si>
  <si>
    <t>78 Avenue Larivière</t>
  </si>
  <si>
    <t>83 rue Pinder</t>
  </si>
  <si>
    <t>830 rue Galibert</t>
  </si>
  <si>
    <t>84 Avenue Fortin</t>
  </si>
  <si>
    <t>87 rue Perreault</t>
  </si>
  <si>
    <t>88 rue Maurice</t>
  </si>
  <si>
    <t xml:space="preserve"> St-Romuald</t>
  </si>
  <si>
    <t>88 rue Paradis</t>
  </si>
  <si>
    <t xml:space="preserve"> Pierrefonds</t>
  </si>
  <si>
    <t>89 12e Avenue</t>
  </si>
  <si>
    <t>89 Av de Lorimier</t>
  </si>
  <si>
    <t>91 10e Ave</t>
  </si>
  <si>
    <t>91 rue Vanasse</t>
  </si>
  <si>
    <t xml:space="preserve"> Aylmer</t>
  </si>
  <si>
    <t>92 Avenue Menard</t>
  </si>
  <si>
    <t>93 rue Darveau</t>
  </si>
  <si>
    <t>94 Avenue Murdoch</t>
  </si>
  <si>
    <t xml:space="preserve"> Becancour</t>
  </si>
  <si>
    <t>95 Avenue Wolfe</t>
  </si>
  <si>
    <t xml:space="preserve"> Windsor</t>
  </si>
  <si>
    <t>96 14e Avenue</t>
  </si>
  <si>
    <t>99 Coppard Ave</t>
  </si>
  <si>
    <t xml:space="preserve"> Markham</t>
  </si>
  <si>
    <t>Numéro et rue</t>
  </si>
  <si>
    <t>Ville</t>
  </si>
  <si>
    <t>Province</t>
  </si>
  <si>
    <t xml:space="preserve">      Nombre participants par catégorie d'âge</t>
  </si>
  <si>
    <t xml:space="preserve">     Nombre participants</t>
  </si>
  <si>
    <t>Num.sponsor</t>
  </si>
  <si>
    <t>Nom sponsor</t>
  </si>
  <si>
    <t>Prime d'inscription</t>
  </si>
  <si>
    <t>Code participant</t>
  </si>
  <si>
    <t>Temps total</t>
  </si>
  <si>
    <t>Rang Nage</t>
  </si>
  <si>
    <t>Rang Velo</t>
  </si>
  <si>
    <t>Rang Course</t>
  </si>
  <si>
    <t>Rang Total</t>
  </si>
  <si>
    <t>1175 rue Saint-Vallier</t>
  </si>
</sst>
</file>

<file path=xl/styles.xml><?xml version="1.0" encoding="utf-8"?>
<styleSheet xmlns="http://schemas.openxmlformats.org/spreadsheetml/2006/main">
  <numFmts count="6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[$-F800]dddd\,\ mmmm\ dd\,\ yyyy"/>
    <numFmt numFmtId="167" formatCode="dd\-mmm\-yyyy"/>
    <numFmt numFmtId="168" formatCode="[$-F400]h:mm:ss\ AM/PM"/>
    <numFmt numFmtId="169" formatCode="#,##0.00\ [$$-C0C]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</borders>
  <cellStyleXfs count="10">
    <xf numFmtId="0" fontId="0" fillId="0" borderId="0"/>
    <xf numFmtId="165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0" fontId="2" fillId="0" borderId="0"/>
    <xf numFmtId="9" fontId="3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/>
    <xf numFmtId="0" fontId="6" fillId="0" borderId="0" xfId="0" applyFont="1"/>
    <xf numFmtId="0" fontId="7" fillId="2" borderId="0" xfId="0" applyFont="1" applyFill="1"/>
    <xf numFmtId="0" fontId="0" fillId="2" borderId="0" xfId="0" applyFill="1"/>
    <xf numFmtId="0" fontId="8" fillId="3" borderId="1" xfId="0" applyFont="1" applyFill="1" applyBorder="1"/>
    <xf numFmtId="0" fontId="6" fillId="0" borderId="0" xfId="0" applyFont="1" applyAlignment="1">
      <alignment horizontal="center"/>
    </xf>
    <xf numFmtId="0" fontId="8" fillId="4" borderId="1" xfId="0" applyFont="1" applyFill="1" applyBorder="1"/>
    <xf numFmtId="0" fontId="0" fillId="5" borderId="0" xfId="0" applyFill="1"/>
    <xf numFmtId="0" fontId="9" fillId="5" borderId="0" xfId="0" applyFont="1" applyFill="1"/>
    <xf numFmtId="0" fontId="10" fillId="7" borderId="2" xfId="0" applyFont="1" applyFill="1" applyBorder="1"/>
    <xf numFmtId="0" fontId="10" fillId="7" borderId="5" xfId="0" applyFont="1" applyFill="1" applyBorder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/>
    <xf numFmtId="0" fontId="0" fillId="0" borderId="3" xfId="0" applyBorder="1"/>
    <xf numFmtId="0" fontId="11" fillId="8" borderId="0" xfId="0" applyFont="1" applyFill="1"/>
    <xf numFmtId="0" fontId="0" fillId="8" borderId="0" xfId="0" applyFill="1"/>
    <xf numFmtId="0" fontId="10" fillId="9" borderId="14" xfId="0" applyFont="1" applyFill="1" applyBorder="1"/>
    <xf numFmtId="168" fontId="0" fillId="0" borderId="0" xfId="0" applyNumberFormat="1"/>
    <xf numFmtId="0" fontId="0" fillId="4" borderId="0" xfId="0" applyFill="1"/>
    <xf numFmtId="21" fontId="0" fillId="0" borderId="0" xfId="0" applyNumberFormat="1"/>
    <xf numFmtId="0" fontId="5" fillId="3" borderId="0" xfId="0" applyFont="1" applyFill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0" borderId="6" xfId="0" applyNumberFormat="1" applyBorder="1"/>
    <xf numFmtId="0" fontId="0" fillId="0" borderId="0" xfId="0" applyAlignment="1">
      <alignment horizontal="center"/>
    </xf>
    <xf numFmtId="0" fontId="10" fillId="0" borderId="0" xfId="0" applyFont="1"/>
    <xf numFmtId="0" fontId="12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10" fillId="10" borderId="0" xfId="0" applyFont="1" applyFill="1"/>
    <xf numFmtId="0" fontId="0" fillId="0" borderId="15" xfId="0" applyBorder="1"/>
    <xf numFmtId="0" fontId="0" fillId="0" borderId="16" xfId="0" applyBorder="1"/>
    <xf numFmtId="0" fontId="10" fillId="7" borderId="15" xfId="0" applyFont="1" applyFill="1" applyBorder="1" applyAlignment="1">
      <alignment horizontal="center" vertical="center"/>
    </xf>
    <xf numFmtId="0" fontId="10" fillId="10" borderId="17" xfId="0" applyFont="1" applyFill="1" applyBorder="1"/>
    <xf numFmtId="0" fontId="0" fillId="10" borderId="17" xfId="0" applyFill="1" applyBorder="1"/>
    <xf numFmtId="0" fontId="8" fillId="3" borderId="1" xfId="0" applyFont="1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8" fillId="3" borderId="1" xfId="0" applyFont="1" applyFill="1" applyBorder="1" applyAlignment="1">
      <alignment horizontal="center"/>
    </xf>
    <xf numFmtId="0" fontId="0" fillId="9" borderId="18" xfId="0" applyFill="1" applyBorder="1"/>
    <xf numFmtId="0" fontId="10" fillId="9" borderId="18" xfId="0" applyFont="1" applyFill="1" applyBorder="1"/>
    <xf numFmtId="0" fontId="0" fillId="2" borderId="0" xfId="0" applyFill="1" applyAlignment="1">
      <alignment horizontal="center"/>
    </xf>
    <xf numFmtId="168" fontId="11" fillId="8" borderId="0" xfId="0" applyNumberFormat="1" applyFont="1" applyFill="1"/>
    <xf numFmtId="168" fontId="10" fillId="9" borderId="18" xfId="0" applyNumberFormat="1" applyFont="1" applyFill="1" applyBorder="1"/>
    <xf numFmtId="0" fontId="10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8" fillId="2" borderId="0" xfId="0" applyFont="1" applyFill="1" applyAlignment="1">
      <alignment vertical="center"/>
    </xf>
  </cellXfs>
  <cellStyles count="10">
    <cellStyle name="Milliers 2" xfId="1"/>
    <cellStyle name="Monétaire 2" xfId="2"/>
    <cellStyle name="Monétaire 3" xfId="3"/>
    <cellStyle name="Monétaire 4" xfId="4"/>
    <cellStyle name="Normal" xfId="0" builtinId="0"/>
    <cellStyle name="Normal 2" xfId="5"/>
    <cellStyle name="Normal 3" xfId="6"/>
    <cellStyle name="Normal 4" xfId="7"/>
    <cellStyle name="Normal 5" xfId="8"/>
    <cellStyle name="Pourcentage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E128"/>
  <sheetViews>
    <sheetView zoomScale="80" zoomScaleNormal="80" workbookViewId="0">
      <selection activeCell="I17" sqref="I17"/>
    </sheetView>
  </sheetViews>
  <sheetFormatPr baseColWidth="10" defaultRowHeight="15"/>
  <cols>
    <col min="1" max="1" width="22.28515625" bestFit="1" customWidth="1"/>
    <col min="2" max="2" width="23.5703125" bestFit="1" customWidth="1"/>
    <col min="3" max="3" width="47.28515625" bestFit="1" customWidth="1"/>
    <col min="4" max="4" width="6.42578125" bestFit="1" customWidth="1"/>
    <col min="5" max="5" width="7.7109375" bestFit="1" customWidth="1"/>
    <col min="6" max="6" width="17.140625" bestFit="1" customWidth="1"/>
    <col min="7" max="7" width="23.85546875" bestFit="1" customWidth="1"/>
  </cols>
  <sheetData>
    <row r="1" spans="1:5" s="1" customFormat="1" ht="51.75" thickBot="1">
      <c r="A1" s="3" t="s">
        <v>639</v>
      </c>
      <c r="B1" s="4"/>
      <c r="C1" s="4"/>
      <c r="D1" s="4"/>
      <c r="E1" s="4"/>
    </row>
    <row r="2" spans="1:5" s="7" customFormat="1" ht="22.5" thickTop="1" thickBot="1">
      <c r="A2" s="5" t="s">
        <v>568</v>
      </c>
      <c r="B2" s="5" t="s">
        <v>615</v>
      </c>
      <c r="C2" s="5" t="s">
        <v>5</v>
      </c>
      <c r="D2" s="5" t="s">
        <v>1</v>
      </c>
      <c r="E2" s="5" t="s">
        <v>2</v>
      </c>
    </row>
    <row r="3" spans="1:5" ht="15.75" customHeight="1" thickTop="1">
      <c r="A3" s="2" t="s">
        <v>518</v>
      </c>
      <c r="B3" s="2" t="s">
        <v>83</v>
      </c>
      <c r="C3" s="2" t="s">
        <v>417</v>
      </c>
      <c r="D3" s="2">
        <v>30</v>
      </c>
      <c r="E3" s="6" t="s">
        <v>3</v>
      </c>
    </row>
    <row r="4" spans="1:5" ht="15.75" customHeight="1">
      <c r="A4" s="2" t="s">
        <v>491</v>
      </c>
      <c r="B4" s="2" t="s">
        <v>53</v>
      </c>
      <c r="C4" s="2" t="s">
        <v>398</v>
      </c>
      <c r="D4" s="2">
        <v>38</v>
      </c>
      <c r="E4" s="6" t="s">
        <v>3</v>
      </c>
    </row>
    <row r="5" spans="1:5" ht="15.75" customHeight="1">
      <c r="A5" s="2" t="s">
        <v>461</v>
      </c>
      <c r="B5" s="2" t="s">
        <v>139</v>
      </c>
      <c r="C5" s="2" t="s">
        <v>378</v>
      </c>
      <c r="D5" s="2">
        <v>27</v>
      </c>
      <c r="E5" s="6" t="s">
        <v>3</v>
      </c>
    </row>
    <row r="6" spans="1:5" ht="15.75" customHeight="1">
      <c r="A6" s="2" t="s">
        <v>457</v>
      </c>
      <c r="B6" s="2" t="s">
        <v>19</v>
      </c>
      <c r="C6" s="2" t="s">
        <v>581</v>
      </c>
      <c r="D6" s="2">
        <v>43</v>
      </c>
      <c r="E6" s="6" t="s">
        <v>4</v>
      </c>
    </row>
    <row r="7" spans="1:5" ht="15.75" customHeight="1">
      <c r="A7" s="2" t="s">
        <v>545</v>
      </c>
      <c r="B7" s="2" t="s">
        <v>114</v>
      </c>
      <c r="C7" s="2" t="s">
        <v>435</v>
      </c>
      <c r="D7" s="2">
        <v>28</v>
      </c>
      <c r="E7" s="6" t="s">
        <v>3</v>
      </c>
    </row>
    <row r="8" spans="1:5" ht="15.75" customHeight="1">
      <c r="A8" s="2" t="s">
        <v>514</v>
      </c>
      <c r="B8" s="2" t="s">
        <v>78</v>
      </c>
      <c r="C8" s="2" t="s">
        <v>414</v>
      </c>
      <c r="D8" s="2">
        <v>39</v>
      </c>
      <c r="E8" s="6" t="s">
        <v>3</v>
      </c>
    </row>
    <row r="9" spans="1:5" ht="15.75" customHeight="1">
      <c r="A9" s="2" t="s">
        <v>489</v>
      </c>
      <c r="B9" s="2" t="s">
        <v>51</v>
      </c>
      <c r="C9" s="2" t="s">
        <v>396</v>
      </c>
      <c r="D9" s="2">
        <v>33</v>
      </c>
      <c r="E9" s="6" t="s">
        <v>3</v>
      </c>
    </row>
    <row r="10" spans="1:5" ht="15.75" customHeight="1">
      <c r="A10" s="2" t="s">
        <v>468</v>
      </c>
      <c r="B10" s="2" t="s">
        <v>29</v>
      </c>
      <c r="C10" s="2" t="s">
        <v>582</v>
      </c>
      <c r="D10" s="2">
        <v>31</v>
      </c>
      <c r="E10" s="6" t="s">
        <v>4</v>
      </c>
    </row>
    <row r="11" spans="1:5" ht="15.75" customHeight="1">
      <c r="A11" s="2" t="s">
        <v>488</v>
      </c>
      <c r="B11" s="2" t="s">
        <v>50</v>
      </c>
      <c r="C11" s="2" t="s">
        <v>395</v>
      </c>
      <c r="D11" s="2">
        <v>41</v>
      </c>
      <c r="E11" s="6" t="s">
        <v>3</v>
      </c>
    </row>
    <row r="12" spans="1:5" ht="15.75" customHeight="1">
      <c r="A12" s="2" t="s">
        <v>551</v>
      </c>
      <c r="B12" s="2" t="s">
        <v>119</v>
      </c>
      <c r="C12" s="2" t="s">
        <v>437</v>
      </c>
      <c r="D12" s="2">
        <v>20</v>
      </c>
      <c r="E12" s="6" t="s">
        <v>3</v>
      </c>
    </row>
    <row r="13" spans="1:5" ht="15.75" customHeight="1">
      <c r="A13" s="2" t="s">
        <v>467</v>
      </c>
      <c r="B13" s="2" t="s">
        <v>28</v>
      </c>
      <c r="C13" s="2" t="s">
        <v>384</v>
      </c>
      <c r="D13" s="2">
        <v>34</v>
      </c>
      <c r="E13" s="6" t="s">
        <v>3</v>
      </c>
    </row>
    <row r="14" spans="1:5" ht="15.75" customHeight="1">
      <c r="A14" s="2" t="s">
        <v>482</v>
      </c>
      <c r="B14" s="2" t="s">
        <v>44</v>
      </c>
      <c r="C14" s="2" t="s">
        <v>392</v>
      </c>
      <c r="D14" s="2">
        <v>36</v>
      </c>
      <c r="E14" s="6" t="s">
        <v>3</v>
      </c>
    </row>
    <row r="15" spans="1:5" ht="15.75" customHeight="1">
      <c r="A15" s="2" t="s">
        <v>524</v>
      </c>
      <c r="B15" s="2" t="s">
        <v>90</v>
      </c>
      <c r="C15" s="2" t="s">
        <v>584</v>
      </c>
      <c r="D15" s="2">
        <v>42</v>
      </c>
      <c r="E15" s="6" t="s">
        <v>4</v>
      </c>
    </row>
    <row r="16" spans="1:5" ht="15.75" customHeight="1">
      <c r="A16" s="2" t="s">
        <v>557</v>
      </c>
      <c r="B16" s="2" t="s">
        <v>126</v>
      </c>
      <c r="C16" s="2" t="s">
        <v>442</v>
      </c>
      <c r="D16" s="2">
        <v>39</v>
      </c>
      <c r="E16" s="6" t="s">
        <v>3</v>
      </c>
    </row>
    <row r="17" spans="1:5" ht="15.75" customHeight="1">
      <c r="A17" s="2" t="s">
        <v>463</v>
      </c>
      <c r="B17" s="2" t="s">
        <v>24</v>
      </c>
      <c r="C17" s="2" t="s">
        <v>380</v>
      </c>
      <c r="D17" s="2">
        <v>32</v>
      </c>
      <c r="E17" s="6" t="s">
        <v>3</v>
      </c>
    </row>
    <row r="18" spans="1:5" ht="15.75" customHeight="1">
      <c r="A18" s="2" t="s">
        <v>546</v>
      </c>
      <c r="B18" s="2" t="s">
        <v>115</v>
      </c>
      <c r="C18" s="2" t="s">
        <v>586</v>
      </c>
      <c r="D18" s="2">
        <v>38</v>
      </c>
      <c r="E18" s="6" t="s">
        <v>4</v>
      </c>
    </row>
    <row r="19" spans="1:5" ht="15.75" customHeight="1">
      <c r="A19" s="2" t="s">
        <v>364</v>
      </c>
      <c r="B19" s="2" t="s">
        <v>75</v>
      </c>
      <c r="C19" s="2" t="s">
        <v>412</v>
      </c>
      <c r="D19" s="2">
        <v>20</v>
      </c>
      <c r="E19" s="6" t="s">
        <v>3</v>
      </c>
    </row>
    <row r="20" spans="1:5" ht="15.75" customHeight="1">
      <c r="A20" s="2" t="s">
        <v>549</v>
      </c>
      <c r="B20" s="2" t="s">
        <v>117</v>
      </c>
      <c r="C20" s="2" t="s">
        <v>600</v>
      </c>
      <c r="D20" s="2">
        <v>44</v>
      </c>
      <c r="E20" s="6" t="s">
        <v>4</v>
      </c>
    </row>
    <row r="21" spans="1:5" ht="15.75" customHeight="1">
      <c r="A21" s="2" t="s">
        <v>510</v>
      </c>
      <c r="B21" s="2" t="s">
        <v>73</v>
      </c>
      <c r="C21" s="2" t="s">
        <v>592</v>
      </c>
      <c r="D21" s="2">
        <v>40</v>
      </c>
      <c r="E21" s="6" t="s">
        <v>4</v>
      </c>
    </row>
    <row r="22" spans="1:5" ht="15.75" customHeight="1">
      <c r="A22" s="2" t="s">
        <v>459</v>
      </c>
      <c r="B22" s="2" t="s">
        <v>21</v>
      </c>
      <c r="C22" s="2" t="s">
        <v>376</v>
      </c>
      <c r="D22" s="2">
        <v>42</v>
      </c>
      <c r="E22" s="6" t="s">
        <v>3</v>
      </c>
    </row>
    <row r="23" spans="1:5" ht="15.75" customHeight="1">
      <c r="A23" s="2" t="s">
        <v>469</v>
      </c>
      <c r="B23" s="2" t="s">
        <v>30</v>
      </c>
      <c r="C23" s="2" t="s">
        <v>385</v>
      </c>
      <c r="D23" s="2">
        <v>32</v>
      </c>
      <c r="E23" s="6" t="s">
        <v>3</v>
      </c>
    </row>
    <row r="24" spans="1:5" ht="15.75" customHeight="1">
      <c r="A24" s="2" t="s">
        <v>547</v>
      </c>
      <c r="B24" s="2" t="s">
        <v>116</v>
      </c>
      <c r="C24" s="2" t="s">
        <v>436</v>
      </c>
      <c r="D24" s="2">
        <v>36</v>
      </c>
      <c r="E24" s="6" t="s">
        <v>3</v>
      </c>
    </row>
    <row r="25" spans="1:5" ht="15.75" customHeight="1">
      <c r="A25" s="2" t="s">
        <v>462</v>
      </c>
      <c r="B25" s="2" t="s">
        <v>23</v>
      </c>
      <c r="C25" s="2" t="s">
        <v>379</v>
      </c>
      <c r="D25" s="2">
        <v>38</v>
      </c>
      <c r="E25" s="6" t="s">
        <v>3</v>
      </c>
    </row>
    <row r="26" spans="1:5" ht="15.75" customHeight="1">
      <c r="A26" s="2" t="s">
        <v>466</v>
      </c>
      <c r="B26" s="2" t="s">
        <v>27</v>
      </c>
      <c r="C26" s="2" t="s">
        <v>383</v>
      </c>
      <c r="D26" s="2">
        <v>30</v>
      </c>
      <c r="E26" s="6" t="s">
        <v>3</v>
      </c>
    </row>
    <row r="27" spans="1:5" ht="15.75" customHeight="1">
      <c r="A27" s="2" t="s">
        <v>496</v>
      </c>
      <c r="B27" s="2" t="s">
        <v>58</v>
      </c>
      <c r="C27" s="2" t="s">
        <v>573</v>
      </c>
      <c r="D27" s="2">
        <v>36</v>
      </c>
      <c r="E27" s="6" t="s">
        <v>4</v>
      </c>
    </row>
    <row r="28" spans="1:5" ht="15.75" customHeight="1">
      <c r="A28" s="2" t="s">
        <v>565</v>
      </c>
      <c r="B28" s="2" t="s">
        <v>134</v>
      </c>
      <c r="C28" s="2" t="s">
        <v>447</v>
      </c>
      <c r="D28" s="2">
        <v>37</v>
      </c>
      <c r="E28" s="6" t="s">
        <v>3</v>
      </c>
    </row>
    <row r="29" spans="1:5" ht="15.75" customHeight="1">
      <c r="A29" s="2" t="s">
        <v>456</v>
      </c>
      <c r="B29" s="2" t="s">
        <v>18</v>
      </c>
      <c r="C29" s="2" t="s">
        <v>374</v>
      </c>
      <c r="D29" s="2">
        <v>30</v>
      </c>
      <c r="E29" s="6" t="s">
        <v>3</v>
      </c>
    </row>
    <row r="30" spans="1:5" ht="15.75" customHeight="1">
      <c r="A30" s="2" t="s">
        <v>499</v>
      </c>
      <c r="B30" s="2" t="s">
        <v>61</v>
      </c>
      <c r="C30" s="2" t="s">
        <v>404</v>
      </c>
      <c r="D30" s="2">
        <v>37</v>
      </c>
      <c r="E30" s="6" t="s">
        <v>3</v>
      </c>
    </row>
    <row r="31" spans="1:5" ht="15.75" customHeight="1">
      <c r="A31" s="2" t="s">
        <v>495</v>
      </c>
      <c r="B31" s="2" t="s">
        <v>57</v>
      </c>
      <c r="C31" s="2" t="s">
        <v>598</v>
      </c>
      <c r="D31" s="2">
        <v>38</v>
      </c>
      <c r="E31" s="6" t="s">
        <v>4</v>
      </c>
    </row>
    <row r="32" spans="1:5" ht="15.75" customHeight="1">
      <c r="A32" s="2" t="s">
        <v>476</v>
      </c>
      <c r="B32" s="2" t="s">
        <v>37</v>
      </c>
      <c r="C32" s="2" t="s">
        <v>605</v>
      </c>
      <c r="D32" s="2">
        <v>39</v>
      </c>
      <c r="E32" s="6" t="s">
        <v>4</v>
      </c>
    </row>
    <row r="33" spans="1:5" ht="15.75" customHeight="1">
      <c r="A33" s="2" t="s">
        <v>543</v>
      </c>
      <c r="B33" s="2" t="s">
        <v>112</v>
      </c>
      <c r="C33" s="2" t="s">
        <v>577</v>
      </c>
      <c r="D33" s="2">
        <v>44</v>
      </c>
      <c r="E33" s="6" t="s">
        <v>4</v>
      </c>
    </row>
    <row r="34" spans="1:5" ht="15.75" customHeight="1">
      <c r="A34" s="2" t="s">
        <v>477</v>
      </c>
      <c r="B34" s="2" t="s">
        <v>38</v>
      </c>
      <c r="C34" s="2" t="s">
        <v>389</v>
      </c>
      <c r="D34" s="2">
        <v>42</v>
      </c>
      <c r="E34" s="6" t="s">
        <v>3</v>
      </c>
    </row>
    <row r="35" spans="1:5" ht="15.75" customHeight="1">
      <c r="A35" s="2" t="s">
        <v>525</v>
      </c>
      <c r="B35" s="2" t="s">
        <v>91</v>
      </c>
      <c r="C35" s="2" t="s">
        <v>420</v>
      </c>
      <c r="D35" s="2">
        <v>39</v>
      </c>
      <c r="E35" s="6" t="s">
        <v>3</v>
      </c>
    </row>
    <row r="36" spans="1:5" ht="15.75" customHeight="1">
      <c r="A36" s="2" t="s">
        <v>472</v>
      </c>
      <c r="B36" s="2" t="s">
        <v>33</v>
      </c>
      <c r="C36" s="2" t="s">
        <v>387</v>
      </c>
      <c r="D36" s="2">
        <v>33</v>
      </c>
      <c r="E36" s="6" t="s">
        <v>3</v>
      </c>
    </row>
    <row r="37" spans="1:5" ht="15.75" customHeight="1">
      <c r="A37" s="2" t="s">
        <v>522</v>
      </c>
      <c r="B37" s="2" t="s">
        <v>88</v>
      </c>
      <c r="C37" s="2" t="s">
        <v>609</v>
      </c>
      <c r="D37" s="2">
        <v>36</v>
      </c>
      <c r="E37" s="6" t="s">
        <v>4</v>
      </c>
    </row>
    <row r="38" spans="1:5" ht="15.75" customHeight="1">
      <c r="A38" s="2" t="s">
        <v>484</v>
      </c>
      <c r="B38" s="2" t="s">
        <v>46</v>
      </c>
      <c r="C38" s="2" t="s">
        <v>393</v>
      </c>
      <c r="D38" s="2">
        <v>42</v>
      </c>
      <c r="E38" s="6" t="s">
        <v>3</v>
      </c>
    </row>
    <row r="39" spans="1:5" ht="15.75" customHeight="1">
      <c r="A39" s="2" t="s">
        <v>520</v>
      </c>
      <c r="B39" s="2" t="s">
        <v>85</v>
      </c>
      <c r="C39" s="2" t="s">
        <v>418</v>
      </c>
      <c r="D39" s="2">
        <v>41</v>
      </c>
      <c r="E39" s="6" t="s">
        <v>3</v>
      </c>
    </row>
    <row r="40" spans="1:5" ht="15.75" customHeight="1">
      <c r="A40" s="2" t="s">
        <v>504</v>
      </c>
      <c r="B40" s="2" t="s">
        <v>67</v>
      </c>
      <c r="C40" s="2" t="s">
        <v>596</v>
      </c>
      <c r="D40" s="2">
        <v>30</v>
      </c>
      <c r="E40" s="6" t="s">
        <v>4</v>
      </c>
    </row>
    <row r="41" spans="1:5" ht="15.75" customHeight="1">
      <c r="A41" s="2" t="s">
        <v>550</v>
      </c>
      <c r="B41" s="2" t="s">
        <v>118</v>
      </c>
      <c r="C41" s="2" t="s">
        <v>579</v>
      </c>
      <c r="D41" s="2">
        <v>37</v>
      </c>
      <c r="E41" s="6" t="s">
        <v>4</v>
      </c>
    </row>
    <row r="42" spans="1:5" ht="15.75" customHeight="1">
      <c r="A42" s="2" t="s">
        <v>526</v>
      </c>
      <c r="B42" s="2" t="s">
        <v>92</v>
      </c>
      <c r="C42" s="2" t="s">
        <v>421</v>
      </c>
      <c r="D42" s="2">
        <v>35</v>
      </c>
      <c r="E42" s="6" t="s">
        <v>3</v>
      </c>
    </row>
    <row r="43" spans="1:5" ht="15.75" customHeight="1">
      <c r="A43" s="2" t="s">
        <v>507</v>
      </c>
      <c r="B43" s="2" t="s">
        <v>70</v>
      </c>
      <c r="C43" s="2" t="s">
        <v>572</v>
      </c>
      <c r="D43" s="2">
        <v>41</v>
      </c>
      <c r="E43" s="6" t="s">
        <v>4</v>
      </c>
    </row>
    <row r="44" spans="1:5" ht="15.75" customHeight="1">
      <c r="A44" s="2" t="s">
        <v>453</v>
      </c>
      <c r="B44" s="2" t="s">
        <v>15</v>
      </c>
      <c r="C44" s="2" t="s">
        <v>570</v>
      </c>
      <c r="D44" s="2">
        <v>35</v>
      </c>
      <c r="E44" s="6" t="s">
        <v>4</v>
      </c>
    </row>
    <row r="45" spans="1:5" ht="15.75" customHeight="1">
      <c r="A45" s="2" t="s">
        <v>366</v>
      </c>
      <c r="B45" s="2" t="s">
        <v>86</v>
      </c>
      <c r="C45" s="2" t="s">
        <v>599</v>
      </c>
      <c r="D45" s="2">
        <v>23</v>
      </c>
      <c r="E45" s="6" t="s">
        <v>4</v>
      </c>
    </row>
    <row r="46" spans="1:5" ht="15.75" customHeight="1">
      <c r="A46" s="2" t="s">
        <v>559</v>
      </c>
      <c r="B46" s="2" t="s">
        <v>128</v>
      </c>
      <c r="C46" s="2" t="s">
        <v>443</v>
      </c>
      <c r="D46" s="2">
        <v>34</v>
      </c>
      <c r="E46" s="6" t="s">
        <v>3</v>
      </c>
    </row>
    <row r="47" spans="1:5" ht="15.75" customHeight="1">
      <c r="A47" s="2" t="s">
        <v>558</v>
      </c>
      <c r="B47" s="2" t="s">
        <v>127</v>
      </c>
      <c r="C47" s="2" t="s">
        <v>576</v>
      </c>
      <c r="D47" s="2">
        <v>33</v>
      </c>
      <c r="E47" s="6" t="s">
        <v>4</v>
      </c>
    </row>
    <row r="48" spans="1:5" ht="15.75" customHeight="1">
      <c r="A48" s="2" t="s">
        <v>481</v>
      </c>
      <c r="B48" s="2" t="s">
        <v>43</v>
      </c>
      <c r="C48" s="2" t="s">
        <v>583</v>
      </c>
      <c r="D48" s="2">
        <v>42</v>
      </c>
      <c r="E48" s="6" t="s">
        <v>4</v>
      </c>
    </row>
    <row r="49" spans="1:5" ht="15.75" customHeight="1">
      <c r="A49" s="2" t="s">
        <v>368</v>
      </c>
      <c r="B49" s="2" t="s">
        <v>100</v>
      </c>
      <c r="C49" s="2" t="s">
        <v>614</v>
      </c>
      <c r="D49" s="2">
        <v>24</v>
      </c>
      <c r="E49" s="6" t="s">
        <v>4</v>
      </c>
    </row>
    <row r="50" spans="1:5" ht="15.75" customHeight="1">
      <c r="A50" s="2" t="s">
        <v>544</v>
      </c>
      <c r="B50" s="2" t="s">
        <v>113</v>
      </c>
      <c r="C50" s="2" t="s">
        <v>434</v>
      </c>
      <c r="D50" s="2">
        <v>41</v>
      </c>
      <c r="E50" s="6" t="s">
        <v>3</v>
      </c>
    </row>
    <row r="51" spans="1:5" ht="15.75" customHeight="1">
      <c r="A51" s="2" t="s">
        <v>566</v>
      </c>
      <c r="B51" s="2" t="s">
        <v>136</v>
      </c>
      <c r="C51" s="2" t="s">
        <v>449</v>
      </c>
      <c r="D51" s="2">
        <v>26</v>
      </c>
      <c r="E51" s="6" t="s">
        <v>3</v>
      </c>
    </row>
    <row r="52" spans="1:5" ht="15.75" customHeight="1">
      <c r="A52" s="2" t="s">
        <v>487</v>
      </c>
      <c r="B52" s="2" t="s">
        <v>49</v>
      </c>
      <c r="C52" s="2" t="s">
        <v>394</v>
      </c>
      <c r="D52" s="2">
        <v>26</v>
      </c>
      <c r="E52" s="6" t="s">
        <v>3</v>
      </c>
    </row>
    <row r="53" spans="1:5" ht="15.75" customHeight="1">
      <c r="A53" s="2" t="s">
        <v>564</v>
      </c>
      <c r="B53" s="2" t="s">
        <v>133</v>
      </c>
      <c r="C53" s="2" t="s">
        <v>446</v>
      </c>
      <c r="D53" s="2">
        <v>38</v>
      </c>
      <c r="E53" s="6" t="s">
        <v>3</v>
      </c>
    </row>
    <row r="54" spans="1:5" ht="15.75" customHeight="1">
      <c r="A54" s="2" t="s">
        <v>511</v>
      </c>
      <c r="B54" s="2" t="s">
        <v>74</v>
      </c>
      <c r="C54" s="2" t="s">
        <v>411</v>
      </c>
      <c r="D54" s="2">
        <v>32</v>
      </c>
      <c r="E54" s="6" t="s">
        <v>3</v>
      </c>
    </row>
    <row r="55" spans="1:5" ht="15.75" customHeight="1">
      <c r="A55" s="2" t="s">
        <v>473</v>
      </c>
      <c r="B55" s="2" t="s">
        <v>34</v>
      </c>
      <c r="C55" s="2" t="s">
        <v>451</v>
      </c>
      <c r="D55" s="2">
        <v>37</v>
      </c>
      <c r="E55" s="6" t="s">
        <v>3</v>
      </c>
    </row>
    <row r="56" spans="1:5" ht="15.75" customHeight="1">
      <c r="A56" s="2" t="s">
        <v>541</v>
      </c>
      <c r="B56" s="2" t="s">
        <v>110</v>
      </c>
      <c r="C56" s="2" t="s">
        <v>585</v>
      </c>
      <c r="D56" s="2">
        <v>29</v>
      </c>
      <c r="E56" s="6" t="s">
        <v>4</v>
      </c>
    </row>
    <row r="57" spans="1:5" ht="15.75" customHeight="1">
      <c r="A57" s="2" t="s">
        <v>555</v>
      </c>
      <c r="B57" s="2" t="s">
        <v>123</v>
      </c>
      <c r="C57" s="2" t="s">
        <v>439</v>
      </c>
      <c r="D57" s="2">
        <v>41</v>
      </c>
      <c r="E57" s="6" t="s">
        <v>3</v>
      </c>
    </row>
    <row r="58" spans="1:5" ht="15.75" customHeight="1">
      <c r="A58" s="2" t="s">
        <v>460</v>
      </c>
      <c r="B58" s="2" t="s">
        <v>22</v>
      </c>
      <c r="C58" s="2" t="s">
        <v>377</v>
      </c>
      <c r="D58" s="2">
        <v>32</v>
      </c>
      <c r="E58" s="6" t="s">
        <v>3</v>
      </c>
    </row>
    <row r="59" spans="1:5" ht="15.75" customHeight="1">
      <c r="A59" s="2" t="s">
        <v>561</v>
      </c>
      <c r="B59" s="2" t="s">
        <v>130</v>
      </c>
      <c r="C59" s="2" t="s">
        <v>587</v>
      </c>
      <c r="D59" s="2">
        <v>37</v>
      </c>
      <c r="E59" s="6" t="s">
        <v>4</v>
      </c>
    </row>
    <row r="60" spans="1:5" ht="15.75" customHeight="1">
      <c r="A60" s="2" t="s">
        <v>512</v>
      </c>
      <c r="B60" s="2" t="s">
        <v>76</v>
      </c>
      <c r="C60" s="2" t="s">
        <v>591</v>
      </c>
      <c r="D60" s="2">
        <v>37</v>
      </c>
      <c r="E60" s="6" t="s">
        <v>4</v>
      </c>
    </row>
    <row r="61" spans="1:5" ht="15.75" customHeight="1">
      <c r="A61" s="2" t="s">
        <v>523</v>
      </c>
      <c r="B61" s="2" t="s">
        <v>89</v>
      </c>
      <c r="C61" s="2" t="s">
        <v>419</v>
      </c>
      <c r="D61" s="2">
        <v>27</v>
      </c>
      <c r="E61" s="6" t="s">
        <v>3</v>
      </c>
    </row>
    <row r="62" spans="1:5" ht="15.75" customHeight="1">
      <c r="A62" s="2" t="s">
        <v>475</v>
      </c>
      <c r="B62" s="2" t="s">
        <v>36</v>
      </c>
      <c r="C62" s="2" t="s">
        <v>603</v>
      </c>
      <c r="D62" s="2">
        <v>27</v>
      </c>
      <c r="E62" s="6" t="s">
        <v>4</v>
      </c>
    </row>
    <row r="63" spans="1:5" ht="15.75" customHeight="1">
      <c r="A63" s="2" t="s">
        <v>485</v>
      </c>
      <c r="B63" s="2" t="s">
        <v>47</v>
      </c>
      <c r="C63" s="2" t="s">
        <v>606</v>
      </c>
      <c r="D63" s="2">
        <v>32</v>
      </c>
      <c r="E63" s="6" t="s">
        <v>4</v>
      </c>
    </row>
    <row r="64" spans="1:5" ht="15.75" customHeight="1">
      <c r="A64" s="2" t="s">
        <v>471</v>
      </c>
      <c r="B64" s="2" t="s">
        <v>32</v>
      </c>
      <c r="C64" s="2" t="s">
        <v>571</v>
      </c>
      <c r="D64" s="2">
        <v>28</v>
      </c>
      <c r="E64" s="6" t="s">
        <v>4</v>
      </c>
    </row>
    <row r="65" spans="1:5" ht="15.75" customHeight="1">
      <c r="A65" s="2" t="s">
        <v>517</v>
      </c>
      <c r="B65" s="2" t="s">
        <v>82</v>
      </c>
      <c r="C65" s="2" t="s">
        <v>611</v>
      </c>
      <c r="D65" s="2">
        <v>40</v>
      </c>
      <c r="E65" s="6" t="s">
        <v>4</v>
      </c>
    </row>
    <row r="66" spans="1:5" ht="15.75" customHeight="1">
      <c r="A66" s="2" t="s">
        <v>528</v>
      </c>
      <c r="B66" s="2" t="s">
        <v>94</v>
      </c>
      <c r="C66" s="2" t="s">
        <v>422</v>
      </c>
      <c r="D66" s="2">
        <v>30</v>
      </c>
      <c r="E66" s="6" t="s">
        <v>3</v>
      </c>
    </row>
    <row r="67" spans="1:5" ht="15.75" customHeight="1">
      <c r="A67" s="2" t="s">
        <v>474</v>
      </c>
      <c r="B67" s="2" t="s">
        <v>35</v>
      </c>
      <c r="C67" s="2" t="s">
        <v>388</v>
      </c>
      <c r="D67" s="2">
        <v>44</v>
      </c>
      <c r="E67" s="6" t="s">
        <v>3</v>
      </c>
    </row>
    <row r="68" spans="1:5" ht="15.75" customHeight="1">
      <c r="A68" s="2" t="s">
        <v>532</v>
      </c>
      <c r="B68" s="2" t="s">
        <v>99</v>
      </c>
      <c r="C68" s="2" t="s">
        <v>425</v>
      </c>
      <c r="D68" s="2">
        <v>38</v>
      </c>
      <c r="E68" s="6" t="s">
        <v>3</v>
      </c>
    </row>
    <row r="69" spans="1:5" ht="15.75" customHeight="1">
      <c r="A69" s="2" t="s">
        <v>516</v>
      </c>
      <c r="B69" s="2" t="s">
        <v>81</v>
      </c>
      <c r="C69" s="2" t="s">
        <v>416</v>
      </c>
      <c r="D69" s="2">
        <v>39</v>
      </c>
      <c r="E69" s="6" t="s">
        <v>3</v>
      </c>
    </row>
    <row r="70" spans="1:5" ht="15.75" customHeight="1">
      <c r="A70" s="2" t="s">
        <v>486</v>
      </c>
      <c r="B70" s="2" t="s">
        <v>48</v>
      </c>
      <c r="C70" s="2" t="s">
        <v>604</v>
      </c>
      <c r="D70" s="2">
        <v>37</v>
      </c>
      <c r="E70" s="6" t="s">
        <v>3</v>
      </c>
    </row>
    <row r="71" spans="1:5" ht="15.75" customHeight="1">
      <c r="A71" s="2" t="s">
        <v>548</v>
      </c>
      <c r="B71" s="2" t="s">
        <v>138</v>
      </c>
      <c r="C71" s="2" t="s">
        <v>575</v>
      </c>
      <c r="D71" s="2">
        <v>33</v>
      </c>
      <c r="E71" s="6" t="s">
        <v>4</v>
      </c>
    </row>
    <row r="72" spans="1:5" ht="15.75" customHeight="1">
      <c r="A72" s="2" t="s">
        <v>505</v>
      </c>
      <c r="B72" s="2" t="s">
        <v>68</v>
      </c>
      <c r="C72" s="2" t="s">
        <v>408</v>
      </c>
      <c r="D72" s="2">
        <v>36</v>
      </c>
      <c r="E72" s="6" t="s">
        <v>3</v>
      </c>
    </row>
    <row r="73" spans="1:5" ht="15.75" customHeight="1">
      <c r="A73" s="2" t="s">
        <v>521</v>
      </c>
      <c r="B73" s="2" t="s">
        <v>87</v>
      </c>
      <c r="C73" s="2" t="s">
        <v>612</v>
      </c>
      <c r="D73" s="2">
        <v>33</v>
      </c>
      <c r="E73" s="6" t="s">
        <v>4</v>
      </c>
    </row>
    <row r="74" spans="1:5" ht="15.75" customHeight="1">
      <c r="A74" s="2" t="s">
        <v>503</v>
      </c>
      <c r="B74" s="2" t="s">
        <v>65</v>
      </c>
      <c r="C74" s="2" t="s">
        <v>407</v>
      </c>
      <c r="D74" s="2">
        <v>33</v>
      </c>
      <c r="E74" s="6" t="s">
        <v>3</v>
      </c>
    </row>
    <row r="75" spans="1:5" ht="15.75" customHeight="1">
      <c r="A75" s="2" t="s">
        <v>535</v>
      </c>
      <c r="B75" s="2" t="s">
        <v>104</v>
      </c>
      <c r="C75" s="2" t="s">
        <v>589</v>
      </c>
      <c r="D75" s="2">
        <v>39</v>
      </c>
      <c r="E75" s="6" t="s">
        <v>4</v>
      </c>
    </row>
    <row r="76" spans="1:5" ht="15.75" customHeight="1">
      <c r="A76" s="2" t="s">
        <v>478</v>
      </c>
      <c r="B76" s="2" t="s">
        <v>40</v>
      </c>
      <c r="C76" s="2" t="s">
        <v>595</v>
      </c>
      <c r="D76" s="2">
        <v>25</v>
      </c>
      <c r="E76" s="6" t="s">
        <v>4</v>
      </c>
    </row>
    <row r="77" spans="1:5" ht="15.75" customHeight="1">
      <c r="A77" s="2" t="s">
        <v>562</v>
      </c>
      <c r="B77" s="2" t="s">
        <v>131</v>
      </c>
      <c r="C77" s="2" t="s">
        <v>574</v>
      </c>
      <c r="D77" s="2">
        <v>31</v>
      </c>
      <c r="E77" s="6" t="s">
        <v>4</v>
      </c>
    </row>
    <row r="78" spans="1:5" ht="15.75" customHeight="1">
      <c r="A78" s="2" t="s">
        <v>498</v>
      </c>
      <c r="B78" s="2" t="s">
        <v>60</v>
      </c>
      <c r="C78" s="2" t="s">
        <v>403</v>
      </c>
      <c r="D78" s="2">
        <v>37</v>
      </c>
      <c r="E78" s="6" t="s">
        <v>3</v>
      </c>
    </row>
    <row r="79" spans="1:5" ht="15.75" customHeight="1">
      <c r="A79" s="2" t="s">
        <v>540</v>
      </c>
      <c r="B79" s="2" t="s">
        <v>109</v>
      </c>
      <c r="C79" s="2" t="s">
        <v>578</v>
      </c>
      <c r="D79" s="2">
        <v>32</v>
      </c>
      <c r="E79" s="6" t="s">
        <v>4</v>
      </c>
    </row>
    <row r="80" spans="1:5" ht="15.75" customHeight="1">
      <c r="A80" s="2" t="s">
        <v>479</v>
      </c>
      <c r="B80" s="2" t="s">
        <v>41</v>
      </c>
      <c r="C80" s="2" t="s">
        <v>390</v>
      </c>
      <c r="D80" s="2">
        <v>44</v>
      </c>
      <c r="E80" s="6" t="s">
        <v>3</v>
      </c>
    </row>
    <row r="81" spans="1:5" ht="15.75" customHeight="1">
      <c r="A81" s="2" t="s">
        <v>567</v>
      </c>
      <c r="B81" s="2" t="s">
        <v>137</v>
      </c>
      <c r="C81" s="2" t="s">
        <v>450</v>
      </c>
      <c r="D81" s="2">
        <v>25</v>
      </c>
      <c r="E81" s="6" t="s">
        <v>3</v>
      </c>
    </row>
    <row r="82" spans="1:5" ht="15.75" customHeight="1">
      <c r="A82" s="2" t="s">
        <v>529</v>
      </c>
      <c r="B82" s="2" t="s">
        <v>95</v>
      </c>
      <c r="C82" s="2" t="s">
        <v>423</v>
      </c>
      <c r="D82" s="2">
        <v>32</v>
      </c>
      <c r="E82" s="6" t="s">
        <v>3</v>
      </c>
    </row>
    <row r="83" spans="1:5" ht="15.75" customHeight="1">
      <c r="A83" s="2" t="s">
        <v>556</v>
      </c>
      <c r="B83" s="2" t="s">
        <v>124</v>
      </c>
      <c r="C83" s="2" t="s">
        <v>440</v>
      </c>
      <c r="D83" s="2">
        <v>37</v>
      </c>
      <c r="E83" s="6" t="s">
        <v>3</v>
      </c>
    </row>
    <row r="84" spans="1:5" ht="15.75" customHeight="1">
      <c r="A84" s="2" t="s">
        <v>497</v>
      </c>
      <c r="B84" s="2" t="s">
        <v>59</v>
      </c>
      <c r="C84" s="2" t="s">
        <v>402</v>
      </c>
      <c r="D84" s="2">
        <v>43</v>
      </c>
      <c r="E84" s="6" t="s">
        <v>3</v>
      </c>
    </row>
    <row r="85" spans="1:5" ht="15.75" customHeight="1">
      <c r="A85" s="2" t="s">
        <v>553</v>
      </c>
      <c r="B85" s="2" t="s">
        <v>121</v>
      </c>
      <c r="C85" s="2" t="s">
        <v>601</v>
      </c>
      <c r="D85" s="2">
        <v>33</v>
      </c>
      <c r="E85" s="6" t="s">
        <v>4</v>
      </c>
    </row>
    <row r="86" spans="1:5" ht="15.75" customHeight="1">
      <c r="A86" s="2" t="s">
        <v>536</v>
      </c>
      <c r="B86" s="2" t="s">
        <v>105</v>
      </c>
      <c r="C86" s="2" t="s">
        <v>429</v>
      </c>
      <c r="D86" s="2">
        <v>44</v>
      </c>
      <c r="E86" s="6" t="s">
        <v>3</v>
      </c>
    </row>
    <row r="87" spans="1:5" ht="15.75" customHeight="1">
      <c r="A87" s="2" t="s">
        <v>454</v>
      </c>
      <c r="B87" s="2" t="s">
        <v>16</v>
      </c>
      <c r="C87" s="2" t="s">
        <v>569</v>
      </c>
      <c r="D87" s="2">
        <v>26</v>
      </c>
      <c r="E87" s="6" t="s">
        <v>4</v>
      </c>
    </row>
    <row r="88" spans="1:5" ht="15.75" customHeight="1">
      <c r="A88" s="2" t="s">
        <v>537</v>
      </c>
      <c r="B88" s="2" t="s">
        <v>106</v>
      </c>
      <c r="C88" s="2" t="s">
        <v>430</v>
      </c>
      <c r="D88" s="2">
        <v>38</v>
      </c>
      <c r="E88" s="6" t="s">
        <v>3</v>
      </c>
    </row>
    <row r="89" spans="1:5" ht="15.75" customHeight="1">
      <c r="A89" s="2" t="s">
        <v>458</v>
      </c>
      <c r="B89" s="2" t="s">
        <v>20</v>
      </c>
      <c r="C89" s="2" t="s">
        <v>375</v>
      </c>
      <c r="D89" s="2">
        <v>39</v>
      </c>
      <c r="E89" s="6" t="s">
        <v>3</v>
      </c>
    </row>
    <row r="90" spans="1:5" ht="15.75" customHeight="1">
      <c r="A90" s="2" t="s">
        <v>554</v>
      </c>
      <c r="B90" s="2" t="s">
        <v>122</v>
      </c>
      <c r="C90" s="2" t="s">
        <v>602</v>
      </c>
      <c r="D90" s="2">
        <v>30</v>
      </c>
      <c r="E90" s="6" t="s">
        <v>4</v>
      </c>
    </row>
    <row r="91" spans="1:5" ht="15.75" customHeight="1">
      <c r="A91" s="2" t="s">
        <v>502</v>
      </c>
      <c r="B91" s="2" t="s">
        <v>64</v>
      </c>
      <c r="C91" s="2" t="s">
        <v>607</v>
      </c>
      <c r="D91" s="2">
        <v>20</v>
      </c>
      <c r="E91" s="6" t="s">
        <v>4</v>
      </c>
    </row>
    <row r="92" spans="1:5" ht="15.75" customHeight="1">
      <c r="A92" s="2" t="s">
        <v>515</v>
      </c>
      <c r="B92" s="2" t="s">
        <v>79</v>
      </c>
      <c r="C92" s="2" t="s">
        <v>415</v>
      </c>
      <c r="D92" s="2">
        <v>37</v>
      </c>
      <c r="E92" s="6" t="s">
        <v>3</v>
      </c>
    </row>
    <row r="93" spans="1:5" ht="15.75" customHeight="1">
      <c r="A93" s="2" t="s">
        <v>464</v>
      </c>
      <c r="B93" s="2" t="s">
        <v>25</v>
      </c>
      <c r="C93" s="2" t="s">
        <v>381</v>
      </c>
      <c r="D93" s="2">
        <v>33</v>
      </c>
      <c r="E93" s="6" t="s">
        <v>3</v>
      </c>
    </row>
    <row r="94" spans="1:5" ht="15.75" customHeight="1">
      <c r="A94" s="2" t="s">
        <v>490</v>
      </c>
      <c r="B94" s="2" t="s">
        <v>52</v>
      </c>
      <c r="C94" s="2" t="s">
        <v>397</v>
      </c>
      <c r="D94" s="2">
        <v>43</v>
      </c>
      <c r="E94" s="6" t="s">
        <v>3</v>
      </c>
    </row>
    <row r="95" spans="1:5" ht="15.75" customHeight="1">
      <c r="A95" s="2" t="s">
        <v>371</v>
      </c>
      <c r="B95" s="2" t="s">
        <v>135</v>
      </c>
      <c r="C95" s="2" t="s">
        <v>448</v>
      </c>
      <c r="D95" s="2">
        <v>23</v>
      </c>
      <c r="E95" s="6" t="s">
        <v>3</v>
      </c>
    </row>
    <row r="96" spans="1:5" ht="15.75" customHeight="1">
      <c r="A96" s="2" t="s">
        <v>483</v>
      </c>
      <c r="B96" s="2" t="s">
        <v>45</v>
      </c>
      <c r="C96" s="2" t="s">
        <v>597</v>
      </c>
      <c r="D96" s="2">
        <v>31</v>
      </c>
      <c r="E96" s="6" t="s">
        <v>4</v>
      </c>
    </row>
    <row r="97" spans="1:5" ht="15.75" customHeight="1">
      <c r="A97" s="2" t="s">
        <v>369</v>
      </c>
      <c r="B97" s="2" t="s">
        <v>101</v>
      </c>
      <c r="C97" s="2" t="s">
        <v>426</v>
      </c>
      <c r="D97" s="2">
        <v>24</v>
      </c>
      <c r="E97" s="6" t="s">
        <v>3</v>
      </c>
    </row>
    <row r="98" spans="1:5" ht="15.75" customHeight="1">
      <c r="A98" s="2" t="s">
        <v>365</v>
      </c>
      <c r="B98" s="2" t="s">
        <v>80</v>
      </c>
      <c r="C98" s="2" t="s">
        <v>610</v>
      </c>
      <c r="D98" s="2">
        <v>22</v>
      </c>
      <c r="E98" s="6" t="s">
        <v>4</v>
      </c>
    </row>
    <row r="99" spans="1:5" ht="15.75" customHeight="1">
      <c r="A99" s="2" t="s">
        <v>508</v>
      </c>
      <c r="B99" s="2" t="s">
        <v>71</v>
      </c>
      <c r="C99" s="2" t="s">
        <v>593</v>
      </c>
      <c r="D99" s="2">
        <v>26</v>
      </c>
      <c r="E99" s="6" t="s">
        <v>4</v>
      </c>
    </row>
    <row r="100" spans="1:5" ht="15.75" customHeight="1">
      <c r="A100" s="2" t="s">
        <v>501</v>
      </c>
      <c r="B100" s="2" t="s">
        <v>63</v>
      </c>
      <c r="C100" s="2" t="s">
        <v>406</v>
      </c>
      <c r="D100" s="2">
        <v>25</v>
      </c>
      <c r="E100" s="6" t="s">
        <v>3</v>
      </c>
    </row>
    <row r="101" spans="1:5" ht="15.75" customHeight="1">
      <c r="A101" s="2" t="s">
        <v>465</v>
      </c>
      <c r="B101" s="2" t="s">
        <v>26</v>
      </c>
      <c r="C101" s="2" t="s">
        <v>382</v>
      </c>
      <c r="D101" s="2">
        <v>42</v>
      </c>
      <c r="E101" s="6" t="s">
        <v>3</v>
      </c>
    </row>
    <row r="102" spans="1:5" ht="15.75" customHeight="1">
      <c r="A102" s="2" t="s">
        <v>560</v>
      </c>
      <c r="B102" s="2" t="s">
        <v>129</v>
      </c>
      <c r="C102" s="2" t="s">
        <v>444</v>
      </c>
      <c r="D102" s="2">
        <v>39</v>
      </c>
      <c r="E102" s="6" t="s">
        <v>3</v>
      </c>
    </row>
    <row r="103" spans="1:5" ht="15.75" customHeight="1">
      <c r="A103" s="2" t="s">
        <v>506</v>
      </c>
      <c r="B103" s="2" t="s">
        <v>69</v>
      </c>
      <c r="C103" s="2" t="s">
        <v>409</v>
      </c>
      <c r="D103" s="2">
        <v>36</v>
      </c>
      <c r="E103" s="6" t="s">
        <v>3</v>
      </c>
    </row>
    <row r="104" spans="1:5" ht="15.75" customHeight="1">
      <c r="A104" s="2" t="s">
        <v>531</v>
      </c>
      <c r="B104" s="2" t="s">
        <v>98</v>
      </c>
      <c r="C104" s="2" t="s">
        <v>588</v>
      </c>
      <c r="D104" s="2">
        <v>31</v>
      </c>
      <c r="E104" s="6" t="s">
        <v>4</v>
      </c>
    </row>
    <row r="105" spans="1:5" ht="15.75" customHeight="1">
      <c r="A105" s="2" t="s">
        <v>534</v>
      </c>
      <c r="B105" s="2" t="s">
        <v>103</v>
      </c>
      <c r="C105" s="2" t="s">
        <v>428</v>
      </c>
      <c r="D105" s="2">
        <v>42</v>
      </c>
      <c r="E105" s="6" t="s">
        <v>3</v>
      </c>
    </row>
    <row r="106" spans="1:5" ht="15.75" customHeight="1">
      <c r="A106" s="2" t="s">
        <v>563</v>
      </c>
      <c r="B106" s="2" t="s">
        <v>132</v>
      </c>
      <c r="C106" s="2" t="s">
        <v>445</v>
      </c>
      <c r="D106" s="2">
        <v>34</v>
      </c>
      <c r="E106" s="6" t="s">
        <v>3</v>
      </c>
    </row>
    <row r="107" spans="1:5" ht="15.75" customHeight="1">
      <c r="A107" s="2" t="s">
        <v>530</v>
      </c>
      <c r="B107" s="2" t="s">
        <v>97</v>
      </c>
      <c r="C107" s="2" t="s">
        <v>613</v>
      </c>
      <c r="D107" s="2">
        <v>32</v>
      </c>
      <c r="E107" s="6" t="s">
        <v>4</v>
      </c>
    </row>
    <row r="108" spans="1:5" ht="15.75" customHeight="1">
      <c r="A108" s="2" t="s">
        <v>480</v>
      </c>
      <c r="B108" s="2" t="s">
        <v>42</v>
      </c>
      <c r="C108" s="2" t="s">
        <v>391</v>
      </c>
      <c r="D108" s="2">
        <v>40</v>
      </c>
      <c r="E108" s="6" t="s">
        <v>3</v>
      </c>
    </row>
    <row r="109" spans="1:5" ht="15.75" customHeight="1">
      <c r="A109" s="2" t="s">
        <v>542</v>
      </c>
      <c r="B109" s="2" t="s">
        <v>111</v>
      </c>
      <c r="C109" s="2" t="s">
        <v>433</v>
      </c>
      <c r="D109" s="2">
        <v>27</v>
      </c>
      <c r="E109" s="6" t="s">
        <v>3</v>
      </c>
    </row>
    <row r="110" spans="1:5" ht="15.75" customHeight="1">
      <c r="A110" s="2" t="s">
        <v>493</v>
      </c>
      <c r="B110" s="2" t="s">
        <v>55</v>
      </c>
      <c r="C110" s="2" t="s">
        <v>400</v>
      </c>
      <c r="D110" s="2">
        <v>26</v>
      </c>
      <c r="E110" s="6" t="s">
        <v>3</v>
      </c>
    </row>
    <row r="111" spans="1:5" ht="15.75" customHeight="1">
      <c r="A111" s="2" t="s">
        <v>513</v>
      </c>
      <c r="B111" s="2" t="s">
        <v>77</v>
      </c>
      <c r="C111" s="2" t="s">
        <v>413</v>
      </c>
      <c r="D111" s="2">
        <v>44</v>
      </c>
      <c r="E111" s="6" t="s">
        <v>3</v>
      </c>
    </row>
    <row r="112" spans="1:5" ht="15.75" customHeight="1">
      <c r="A112" s="2" t="s">
        <v>367</v>
      </c>
      <c r="B112" s="2" t="s">
        <v>96</v>
      </c>
      <c r="C112" s="2" t="s">
        <v>424</v>
      </c>
      <c r="D112" s="2">
        <v>23</v>
      </c>
      <c r="E112" s="6" t="s">
        <v>3</v>
      </c>
    </row>
    <row r="113" spans="1:5" ht="15.75" customHeight="1">
      <c r="A113" s="2" t="s">
        <v>519</v>
      </c>
      <c r="B113" s="2" t="s">
        <v>84</v>
      </c>
      <c r="C113" s="2" t="s">
        <v>590</v>
      </c>
      <c r="D113" s="2">
        <v>34</v>
      </c>
      <c r="E113" s="6" t="s">
        <v>4</v>
      </c>
    </row>
    <row r="114" spans="1:5" ht="15.75" customHeight="1">
      <c r="A114" s="2" t="s">
        <v>538</v>
      </c>
      <c r="B114" s="2" t="s">
        <v>107</v>
      </c>
      <c r="C114" s="2" t="s">
        <v>431</v>
      </c>
      <c r="D114" s="2">
        <v>20</v>
      </c>
      <c r="E114" s="6" t="s">
        <v>3</v>
      </c>
    </row>
    <row r="115" spans="1:5" ht="15.75" customHeight="1">
      <c r="A115" s="2" t="s">
        <v>539</v>
      </c>
      <c r="B115" s="2" t="s">
        <v>108</v>
      </c>
      <c r="C115" s="2" t="s">
        <v>432</v>
      </c>
      <c r="D115" s="2">
        <v>33</v>
      </c>
      <c r="E115" s="6" t="s">
        <v>3</v>
      </c>
    </row>
    <row r="116" spans="1:5" ht="15.75" customHeight="1">
      <c r="A116" s="2" t="s">
        <v>527</v>
      </c>
      <c r="B116" s="2" t="s">
        <v>93</v>
      </c>
      <c r="C116" s="2" t="s">
        <v>580</v>
      </c>
      <c r="D116" s="2">
        <v>37</v>
      </c>
      <c r="E116" s="6" t="s">
        <v>4</v>
      </c>
    </row>
    <row r="117" spans="1:5" ht="15.75" customHeight="1">
      <c r="A117" s="2" t="s">
        <v>494</v>
      </c>
      <c r="B117" s="2" t="s">
        <v>56</v>
      </c>
      <c r="C117" s="2" t="s">
        <v>401</v>
      </c>
      <c r="D117" s="2">
        <v>31</v>
      </c>
      <c r="E117" s="6" t="s">
        <v>3</v>
      </c>
    </row>
    <row r="118" spans="1:5" ht="15.75" customHeight="1">
      <c r="A118" s="2" t="s">
        <v>470</v>
      </c>
      <c r="B118" s="2" t="s">
        <v>31</v>
      </c>
      <c r="C118" s="2" t="s">
        <v>386</v>
      </c>
      <c r="D118" s="2">
        <v>21</v>
      </c>
      <c r="E118" s="6" t="s">
        <v>3</v>
      </c>
    </row>
    <row r="119" spans="1:5" ht="15.75" customHeight="1">
      <c r="A119" s="2" t="s">
        <v>362</v>
      </c>
      <c r="B119" s="2" t="s">
        <v>39</v>
      </c>
      <c r="C119" s="2" t="s">
        <v>594</v>
      </c>
      <c r="D119" s="2">
        <v>24</v>
      </c>
      <c r="E119" s="6" t="s">
        <v>4</v>
      </c>
    </row>
    <row r="120" spans="1:5" ht="15.75" customHeight="1">
      <c r="A120" s="2" t="s">
        <v>552</v>
      </c>
      <c r="B120" s="2" t="s">
        <v>120</v>
      </c>
      <c r="C120" s="2" t="s">
        <v>438</v>
      </c>
      <c r="D120" s="2">
        <v>38</v>
      </c>
      <c r="E120" s="6" t="s">
        <v>3</v>
      </c>
    </row>
    <row r="121" spans="1:5" ht="15.75" customHeight="1">
      <c r="A121" s="2" t="s">
        <v>492</v>
      </c>
      <c r="B121" s="2" t="s">
        <v>54</v>
      </c>
      <c r="C121" s="2" t="s">
        <v>399</v>
      </c>
      <c r="D121" s="2">
        <v>31</v>
      </c>
      <c r="E121" s="6" t="s">
        <v>3</v>
      </c>
    </row>
    <row r="122" spans="1:5" ht="15.75" customHeight="1">
      <c r="A122" s="2" t="s">
        <v>455</v>
      </c>
      <c r="B122" s="2" t="s">
        <v>17</v>
      </c>
      <c r="C122" s="2" t="s">
        <v>373</v>
      </c>
      <c r="D122" s="2">
        <v>43</v>
      </c>
      <c r="E122" s="6" t="s">
        <v>3</v>
      </c>
    </row>
    <row r="123" spans="1:5" ht="15.75" customHeight="1">
      <c r="A123" s="2" t="s">
        <v>370</v>
      </c>
      <c r="B123" s="2" t="s">
        <v>125</v>
      </c>
      <c r="C123" s="2" t="s">
        <v>441</v>
      </c>
      <c r="D123" s="2">
        <v>23</v>
      </c>
      <c r="E123" s="6" t="s">
        <v>3</v>
      </c>
    </row>
    <row r="124" spans="1:5" ht="15.75" customHeight="1">
      <c r="A124" s="2" t="s">
        <v>500</v>
      </c>
      <c r="B124" s="2" t="s">
        <v>62</v>
      </c>
      <c r="C124" s="2" t="s">
        <v>405</v>
      </c>
      <c r="D124" s="2">
        <v>32</v>
      </c>
      <c r="E124" s="6" t="s">
        <v>3</v>
      </c>
    </row>
    <row r="125" spans="1:5" ht="15.75" customHeight="1">
      <c r="A125" s="2" t="s">
        <v>509</v>
      </c>
      <c r="B125" s="2" t="s">
        <v>72</v>
      </c>
      <c r="C125" s="2" t="s">
        <v>410</v>
      </c>
      <c r="D125" s="2">
        <v>38</v>
      </c>
      <c r="E125" s="6" t="s">
        <v>3</v>
      </c>
    </row>
    <row r="126" spans="1:5" ht="15.75" customHeight="1">
      <c r="A126" s="2" t="s">
        <v>533</v>
      </c>
      <c r="B126" s="2" t="s">
        <v>102</v>
      </c>
      <c r="C126" s="2" t="s">
        <v>427</v>
      </c>
      <c r="D126" s="2">
        <v>36</v>
      </c>
      <c r="E126" s="6" t="s">
        <v>3</v>
      </c>
    </row>
    <row r="127" spans="1:5" ht="15.75" customHeight="1">
      <c r="A127" s="2" t="s">
        <v>363</v>
      </c>
      <c r="B127" s="2" t="s">
        <v>66</v>
      </c>
      <c r="C127" s="2" t="s">
        <v>608</v>
      </c>
      <c r="D127" s="2">
        <v>23</v>
      </c>
      <c r="E127" s="6" t="s">
        <v>4</v>
      </c>
    </row>
    <row r="128" spans="1:5" ht="15.75">
      <c r="A128" s="2"/>
      <c r="B128" s="2"/>
      <c r="C128" s="2"/>
      <c r="D128" s="2"/>
      <c r="E128" s="2"/>
    </row>
  </sheetData>
  <sortState ref="A2:E126">
    <sortCondition ref="C2:C126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14"/>
  <sheetViews>
    <sheetView tabSelected="1" workbookViewId="0">
      <selection activeCell="I11" sqref="I11"/>
    </sheetView>
  </sheetViews>
  <sheetFormatPr baseColWidth="10" defaultRowHeight="15"/>
  <cols>
    <col min="1" max="1" width="11.42578125" style="1"/>
    <col min="2" max="2" width="17.140625" bestFit="1" customWidth="1"/>
    <col min="3" max="3" width="8.5703125" customWidth="1"/>
    <col min="4" max="4" width="8.7109375" bestFit="1" customWidth="1"/>
    <col min="5" max="5" width="10.7109375" customWidth="1"/>
    <col min="6" max="6" width="18.5703125" bestFit="1" customWidth="1"/>
    <col min="7" max="7" width="9.42578125" bestFit="1" customWidth="1"/>
  </cols>
  <sheetData>
    <row r="1" spans="1:8" ht="51.75" thickBot="1">
      <c r="A1" s="8"/>
      <c r="B1" s="9" t="s">
        <v>637</v>
      </c>
      <c r="C1" s="8"/>
      <c r="D1" s="8"/>
      <c r="E1" s="8"/>
      <c r="F1" s="8"/>
      <c r="G1" s="8"/>
    </row>
    <row r="2" spans="1:8" ht="15.75">
      <c r="A2" s="45" t="s">
        <v>640</v>
      </c>
      <c r="B2" s="47" t="s">
        <v>638</v>
      </c>
      <c r="C2" s="49" t="s">
        <v>629</v>
      </c>
      <c r="D2" s="50"/>
      <c r="E2" s="50"/>
      <c r="F2" s="50"/>
      <c r="G2" s="51"/>
    </row>
    <row r="3" spans="1:8" ht="16.5" thickBot="1">
      <c r="A3" s="46"/>
      <c r="B3" s="48"/>
      <c r="C3" s="11" t="s">
        <v>627</v>
      </c>
      <c r="D3" s="10" t="s">
        <v>628</v>
      </c>
      <c r="E3" s="10" t="s">
        <v>634</v>
      </c>
      <c r="F3" s="10" t="s">
        <v>635</v>
      </c>
      <c r="G3" s="10" t="s">
        <v>636</v>
      </c>
    </row>
    <row r="4" spans="1:8">
      <c r="A4" s="12">
        <v>1</v>
      </c>
      <c r="B4" s="14" t="s">
        <v>617</v>
      </c>
      <c r="C4" s="25">
        <v>500</v>
      </c>
      <c r="D4" s="25">
        <v>350</v>
      </c>
      <c r="E4" s="25">
        <v>100</v>
      </c>
      <c r="F4" s="25">
        <v>150</v>
      </c>
      <c r="G4" s="25">
        <v>200</v>
      </c>
    </row>
    <row r="5" spans="1:8">
      <c r="A5" s="13">
        <v>2</v>
      </c>
      <c r="B5" s="15" t="s">
        <v>618</v>
      </c>
      <c r="C5" s="25">
        <v>200</v>
      </c>
      <c r="D5" s="25">
        <v>250</v>
      </c>
      <c r="E5" s="25">
        <v>0</v>
      </c>
      <c r="F5" s="25">
        <v>0</v>
      </c>
      <c r="G5" s="25">
        <v>0</v>
      </c>
    </row>
    <row r="6" spans="1:8">
      <c r="A6" s="13">
        <v>3</v>
      </c>
      <c r="B6" s="15" t="s">
        <v>619</v>
      </c>
      <c r="C6" s="25">
        <v>600</v>
      </c>
      <c r="D6" s="25">
        <v>600</v>
      </c>
      <c r="E6" s="25">
        <v>0</v>
      </c>
      <c r="F6" s="25">
        <v>0</v>
      </c>
      <c r="G6" s="25">
        <v>0</v>
      </c>
    </row>
    <row r="7" spans="1:8">
      <c r="A7" s="13">
        <v>4</v>
      </c>
      <c r="B7" s="15" t="s">
        <v>620</v>
      </c>
      <c r="C7" s="25">
        <v>350</v>
      </c>
      <c r="D7" s="25">
        <v>300</v>
      </c>
      <c r="E7" s="25">
        <v>50</v>
      </c>
      <c r="F7" s="25">
        <v>75</v>
      </c>
      <c r="G7" s="25">
        <v>100</v>
      </c>
    </row>
    <row r="8" spans="1:8">
      <c r="A8" s="13">
        <v>5</v>
      </c>
      <c r="B8" s="15" t="s">
        <v>621</v>
      </c>
      <c r="C8" s="25">
        <v>450</v>
      </c>
      <c r="D8" s="25">
        <v>500</v>
      </c>
      <c r="E8" s="25">
        <v>90</v>
      </c>
      <c r="F8" s="25">
        <v>45</v>
      </c>
      <c r="G8" s="25">
        <v>60</v>
      </c>
    </row>
    <row r="9" spans="1:8">
      <c r="A9" s="13">
        <v>6</v>
      </c>
      <c r="B9" s="15" t="s">
        <v>626</v>
      </c>
      <c r="C9" s="25">
        <v>300</v>
      </c>
      <c r="D9" s="25">
        <v>350</v>
      </c>
      <c r="E9" s="25">
        <v>0</v>
      </c>
      <c r="F9" s="25">
        <v>0</v>
      </c>
      <c r="G9" s="25">
        <v>0</v>
      </c>
    </row>
    <row r="10" spans="1:8">
      <c r="A10" s="13">
        <v>7</v>
      </c>
      <c r="B10" s="15" t="s">
        <v>625</v>
      </c>
      <c r="C10" s="25">
        <v>200</v>
      </c>
      <c r="D10" s="25">
        <v>250</v>
      </c>
      <c r="E10" s="25">
        <v>60</v>
      </c>
      <c r="F10" s="25">
        <v>45</v>
      </c>
      <c r="G10" s="25">
        <v>50</v>
      </c>
    </row>
    <row r="11" spans="1:8">
      <c r="A11" s="13">
        <v>8</v>
      </c>
      <c r="B11" s="15" t="s">
        <v>622</v>
      </c>
      <c r="C11" s="25">
        <v>600</v>
      </c>
      <c r="D11" s="25">
        <v>500</v>
      </c>
      <c r="E11" s="25">
        <v>0</v>
      </c>
      <c r="F11" s="25">
        <v>0</v>
      </c>
      <c r="G11" s="25">
        <v>0</v>
      </c>
    </row>
    <row r="12" spans="1:8">
      <c r="A12" s="13">
        <v>9</v>
      </c>
      <c r="B12" s="15" t="s">
        <v>623</v>
      </c>
      <c r="C12" s="25">
        <v>250</v>
      </c>
      <c r="D12" s="25">
        <v>300</v>
      </c>
      <c r="E12" s="25">
        <v>40</v>
      </c>
      <c r="F12" s="25">
        <v>50</v>
      </c>
      <c r="G12" s="25">
        <v>60</v>
      </c>
      <c r="H12" s="25"/>
    </row>
    <row r="13" spans="1:8">
      <c r="A13" s="13">
        <v>10</v>
      </c>
      <c r="B13" s="15" t="s">
        <v>624</v>
      </c>
      <c r="C13" s="25">
        <v>150</v>
      </c>
      <c r="D13" s="25">
        <v>200</v>
      </c>
      <c r="E13" s="25">
        <v>0</v>
      </c>
      <c r="F13" s="25">
        <v>0</v>
      </c>
      <c r="G13" s="25">
        <v>0</v>
      </c>
      <c r="H13" s="25"/>
    </row>
    <row r="14" spans="1:8">
      <c r="H14" s="25"/>
    </row>
  </sheetData>
  <mergeCells count="3">
    <mergeCell ref="A2:A3"/>
    <mergeCell ref="B2:B3"/>
    <mergeCell ref="C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I127"/>
  <sheetViews>
    <sheetView workbookViewId="0">
      <pane ySplit="2" topLeftCell="A3" activePane="bottomLeft" state="frozen"/>
      <selection pane="bottomLeft" activeCell="C27" sqref="C27"/>
    </sheetView>
  </sheetViews>
  <sheetFormatPr baseColWidth="10" defaultRowHeight="15"/>
  <cols>
    <col min="1" max="5" width="15.7109375" customWidth="1"/>
    <col min="8" max="8" width="21.5703125" bestFit="1" customWidth="1"/>
  </cols>
  <sheetData>
    <row r="1" spans="1:9" s="1" customFormat="1" ht="46.5" thickBot="1">
      <c r="A1" s="16" t="s">
        <v>641</v>
      </c>
      <c r="B1" s="16"/>
      <c r="C1" s="16"/>
      <c r="D1" s="17"/>
      <c r="E1" s="17"/>
      <c r="F1" s="20"/>
      <c r="G1" s="20"/>
    </row>
    <row r="2" spans="1:9" s="1" customFormat="1" ht="17.100000000000001" customHeight="1" thickTop="1" thickBot="1">
      <c r="A2" s="18" t="s">
        <v>0</v>
      </c>
      <c r="B2" s="18" t="s">
        <v>372</v>
      </c>
      <c r="C2" s="18" t="s">
        <v>630</v>
      </c>
      <c r="D2" s="18" t="s">
        <v>631</v>
      </c>
      <c r="E2" s="18" t="s">
        <v>632</v>
      </c>
    </row>
    <row r="3" spans="1:9" ht="17.100000000000001" customHeight="1">
      <c r="A3" s="1" t="s">
        <v>143</v>
      </c>
      <c r="B3" s="1" t="s">
        <v>144</v>
      </c>
      <c r="C3" s="19">
        <v>1.9814814814814816E-2</v>
      </c>
      <c r="D3" s="19">
        <v>5.3842592592592588E-2</v>
      </c>
      <c r="E3" s="19">
        <v>3.4108796296296297E-2</v>
      </c>
    </row>
    <row r="4" spans="1:9" ht="17.100000000000001" customHeight="1">
      <c r="A4" s="1" t="s">
        <v>145</v>
      </c>
      <c r="B4" s="1" t="s">
        <v>146</v>
      </c>
      <c r="C4" s="19">
        <v>2.0810185185185185E-2</v>
      </c>
      <c r="D4" s="19">
        <v>5.7430555555555561E-2</v>
      </c>
      <c r="E4" s="19">
        <v>3.6608796296296299E-2</v>
      </c>
      <c r="G4" s="1"/>
      <c r="H4" s="1"/>
      <c r="I4" s="1"/>
    </row>
    <row r="5" spans="1:9" ht="17.100000000000001" customHeight="1">
      <c r="A5" s="1" t="s">
        <v>147</v>
      </c>
      <c r="B5" s="1" t="s">
        <v>148</v>
      </c>
      <c r="C5" s="19">
        <v>1.909722222222222E-2</v>
      </c>
      <c r="D5" s="19">
        <v>4.9386574074074076E-2</v>
      </c>
      <c r="E5" s="19">
        <v>3.2129629629629626E-2</v>
      </c>
      <c r="G5" s="1"/>
      <c r="H5" s="1"/>
      <c r="I5" s="1"/>
    </row>
    <row r="6" spans="1:9" ht="17.100000000000001" customHeight="1">
      <c r="A6" s="1" t="s">
        <v>149</v>
      </c>
      <c r="B6" s="1" t="s">
        <v>150</v>
      </c>
      <c r="C6" s="19">
        <v>1.6724537037037034E-2</v>
      </c>
      <c r="D6" s="19">
        <v>4.7430555555555559E-2</v>
      </c>
      <c r="E6" s="19">
        <v>2.8414351851851847E-2</v>
      </c>
      <c r="G6" s="1"/>
      <c r="H6" s="1"/>
      <c r="I6" s="1"/>
    </row>
    <row r="7" spans="1:9" ht="17.100000000000001" customHeight="1">
      <c r="A7" s="1" t="s">
        <v>151</v>
      </c>
      <c r="B7" s="1" t="s">
        <v>152</v>
      </c>
      <c r="C7" s="19">
        <v>1.8634259259259257E-2</v>
      </c>
      <c r="D7" s="19">
        <v>5.4027777777777779E-2</v>
      </c>
      <c r="E7" s="19">
        <v>3.3726851851851855E-2</v>
      </c>
      <c r="G7" s="1"/>
      <c r="H7" s="1"/>
      <c r="I7" s="1"/>
    </row>
    <row r="8" spans="1:9" ht="17.100000000000001" customHeight="1">
      <c r="A8" s="1" t="s">
        <v>153</v>
      </c>
      <c r="B8" s="1" t="s">
        <v>154</v>
      </c>
      <c r="C8" s="19">
        <v>1.7557870370370373E-2</v>
      </c>
      <c r="D8" s="19">
        <v>5.0451388888888893E-2</v>
      </c>
      <c r="E8" s="19">
        <v>3.5520833333333328E-2</v>
      </c>
      <c r="G8" s="1"/>
      <c r="H8" s="1"/>
      <c r="I8" s="1"/>
    </row>
    <row r="9" spans="1:9" ht="17.100000000000001" customHeight="1">
      <c r="A9" s="1" t="s">
        <v>155</v>
      </c>
      <c r="B9" s="1" t="s">
        <v>156</v>
      </c>
      <c r="C9" s="19">
        <v>2.0902777777777781E-2</v>
      </c>
      <c r="D9" s="19">
        <v>4.6261574074074073E-2</v>
      </c>
      <c r="E9" s="19">
        <v>3.829861111111111E-2</v>
      </c>
      <c r="G9" s="1"/>
      <c r="H9" s="1"/>
      <c r="I9" s="1"/>
    </row>
    <row r="10" spans="1:9" ht="17.100000000000001" customHeight="1">
      <c r="A10" s="1" t="s">
        <v>157</v>
      </c>
      <c r="B10" s="1" t="s">
        <v>158</v>
      </c>
      <c r="C10" s="19">
        <v>1.9583333333333331E-2</v>
      </c>
      <c r="D10" s="19">
        <v>4.3750000000000004E-2</v>
      </c>
      <c r="E10" s="19">
        <v>3.3298611111111112E-2</v>
      </c>
      <c r="G10" s="1"/>
      <c r="H10" s="1"/>
      <c r="I10" s="1"/>
    </row>
    <row r="11" spans="1:9" ht="17.100000000000001" customHeight="1">
      <c r="A11" s="1" t="s">
        <v>159</v>
      </c>
      <c r="B11" s="1" t="s">
        <v>160</v>
      </c>
      <c r="C11" s="19">
        <v>1.8217592592592594E-2</v>
      </c>
      <c r="D11" s="19">
        <v>5.2071759259259255E-2</v>
      </c>
      <c r="E11" s="19">
        <v>3.8449074074074073E-2</v>
      </c>
      <c r="G11" s="1"/>
      <c r="H11" s="1"/>
      <c r="I11" s="1"/>
    </row>
    <row r="12" spans="1:9" ht="17.100000000000001" customHeight="1">
      <c r="A12" s="1" t="s">
        <v>161</v>
      </c>
      <c r="B12" s="1" t="s">
        <v>162</v>
      </c>
      <c r="C12" s="19">
        <v>1.6342592592592593E-2</v>
      </c>
      <c r="D12" s="19">
        <v>4.5509259259259256E-2</v>
      </c>
      <c r="E12" s="19">
        <v>2.7523148148148147E-2</v>
      </c>
      <c r="G12" s="1"/>
      <c r="H12" s="1"/>
      <c r="I12" s="1"/>
    </row>
    <row r="13" spans="1:9" ht="17.100000000000001" customHeight="1">
      <c r="A13" s="1" t="s">
        <v>163</v>
      </c>
      <c r="B13" s="1" t="s">
        <v>164</v>
      </c>
      <c r="C13" s="19">
        <v>2.0833333333333332E-2</v>
      </c>
      <c r="D13" s="19">
        <v>4.8518518518518516E-2</v>
      </c>
      <c r="E13" s="19">
        <v>3.6400462962962961E-2</v>
      </c>
      <c r="G13" s="1"/>
      <c r="H13" s="1"/>
      <c r="I13" s="1"/>
    </row>
    <row r="14" spans="1:9" ht="17.100000000000001" customHeight="1">
      <c r="A14" s="1" t="s">
        <v>165</v>
      </c>
      <c r="B14" s="1" t="s">
        <v>166</v>
      </c>
      <c r="C14" s="19">
        <v>2.1608796296296296E-2</v>
      </c>
      <c r="D14" s="19">
        <v>5.303240740740741E-2</v>
      </c>
      <c r="E14" s="19">
        <v>3.4386574074074076E-2</v>
      </c>
      <c r="G14" s="1"/>
      <c r="H14" s="1"/>
      <c r="I14" s="1"/>
    </row>
    <row r="15" spans="1:9" ht="17.100000000000001" customHeight="1">
      <c r="A15" s="1" t="s">
        <v>167</v>
      </c>
      <c r="B15" s="1" t="s">
        <v>168</v>
      </c>
      <c r="C15" s="19">
        <v>1.8414351851851852E-2</v>
      </c>
      <c r="D15" s="19">
        <v>4.6388888888888889E-2</v>
      </c>
      <c r="E15" s="19">
        <v>3.4652777777777775E-2</v>
      </c>
      <c r="G15" s="1"/>
      <c r="H15" s="1"/>
      <c r="I15" s="1"/>
    </row>
    <row r="16" spans="1:9" ht="17.100000000000001" customHeight="1">
      <c r="A16" s="1" t="s">
        <v>169</v>
      </c>
      <c r="B16" s="1" t="s">
        <v>170</v>
      </c>
      <c r="C16" s="19">
        <v>2.2476851851851855E-2</v>
      </c>
      <c r="D16" s="19">
        <v>5.0324074074074077E-2</v>
      </c>
      <c r="E16" s="19">
        <v>3.0972222222222224E-2</v>
      </c>
      <c r="G16" s="1"/>
      <c r="H16" s="1"/>
      <c r="I16" s="1"/>
    </row>
    <row r="17" spans="1:9" ht="17.100000000000001" customHeight="1">
      <c r="A17" s="1" t="s">
        <v>171</v>
      </c>
      <c r="B17" s="1" t="s">
        <v>172</v>
      </c>
      <c r="C17" s="19">
        <v>2.0983796296296296E-2</v>
      </c>
      <c r="D17" s="19">
        <v>5.1087962962962967E-2</v>
      </c>
      <c r="E17" s="19">
        <v>4.0520833333333332E-2</v>
      </c>
      <c r="G17" s="1"/>
      <c r="H17" s="1"/>
      <c r="I17" s="1"/>
    </row>
    <row r="18" spans="1:9" ht="17.100000000000001" customHeight="1">
      <c r="A18" s="1" t="s">
        <v>173</v>
      </c>
      <c r="B18" s="1" t="s">
        <v>174</v>
      </c>
      <c r="C18" s="19">
        <v>2.2673611111111113E-2</v>
      </c>
      <c r="D18" s="19">
        <v>5.4467592592592595E-2</v>
      </c>
      <c r="E18" s="19">
        <v>3.5949074074074071E-2</v>
      </c>
      <c r="G18" s="1"/>
      <c r="H18" s="1"/>
      <c r="I18" s="1"/>
    </row>
    <row r="19" spans="1:9" ht="17.100000000000001" customHeight="1">
      <c r="A19" s="1" t="s">
        <v>175</v>
      </c>
      <c r="B19" s="1" t="s">
        <v>176</v>
      </c>
      <c r="C19" s="19">
        <v>1.5381944444444443E-2</v>
      </c>
      <c r="D19" s="19">
        <v>4.1736111111111113E-2</v>
      </c>
      <c r="E19" s="19">
        <v>2.461805555555556E-2</v>
      </c>
      <c r="G19" s="1"/>
      <c r="H19" s="1"/>
      <c r="I19" s="1"/>
    </row>
    <row r="20" spans="1:9" ht="17.100000000000001" customHeight="1">
      <c r="A20" s="1" t="s">
        <v>177</v>
      </c>
      <c r="B20" s="1" t="s">
        <v>178</v>
      </c>
      <c r="C20" s="19">
        <v>1.5787037037037037E-2</v>
      </c>
      <c r="D20" s="19">
        <v>4.5486111111111109E-2</v>
      </c>
      <c r="E20" s="19">
        <v>2.8078703703703703E-2</v>
      </c>
      <c r="G20" s="1"/>
      <c r="H20" s="1"/>
      <c r="I20" s="1"/>
    </row>
    <row r="21" spans="1:9" ht="17.100000000000001" customHeight="1">
      <c r="A21" s="1" t="s">
        <v>179</v>
      </c>
      <c r="B21" s="1" t="s">
        <v>180</v>
      </c>
      <c r="C21" s="19">
        <v>2.3310185185185187E-2</v>
      </c>
      <c r="D21" s="19">
        <v>5.8530092592592592E-2</v>
      </c>
      <c r="E21" s="19">
        <v>3.7650462962962962E-2</v>
      </c>
      <c r="G21" s="1"/>
      <c r="H21" s="1"/>
      <c r="I21" s="1"/>
    </row>
    <row r="22" spans="1:9" ht="17.100000000000001" customHeight="1">
      <c r="A22" s="1" t="s">
        <v>181</v>
      </c>
      <c r="B22" s="1" t="s">
        <v>182</v>
      </c>
      <c r="C22" s="19">
        <v>2.0023148148148148E-2</v>
      </c>
      <c r="D22" s="19">
        <v>5.229166666666666E-2</v>
      </c>
      <c r="E22" s="19">
        <v>3.3877314814814811E-2</v>
      </c>
      <c r="G22" s="1"/>
      <c r="H22" s="1"/>
      <c r="I22" s="1"/>
    </row>
    <row r="23" spans="1:9" ht="17.100000000000001" customHeight="1">
      <c r="A23" s="1" t="s">
        <v>183</v>
      </c>
      <c r="B23" s="1" t="s">
        <v>184</v>
      </c>
      <c r="C23" s="19">
        <v>2.056712962962963E-2</v>
      </c>
      <c r="D23" s="19">
        <v>5.1782407407407409E-2</v>
      </c>
      <c r="E23" s="19">
        <v>3.1689814814814816E-2</v>
      </c>
      <c r="G23" s="1"/>
      <c r="H23" s="1"/>
      <c r="I23" s="1"/>
    </row>
    <row r="24" spans="1:9" ht="17.100000000000001" customHeight="1">
      <c r="A24" s="1" t="s">
        <v>185</v>
      </c>
      <c r="B24" s="1" t="s">
        <v>186</v>
      </c>
      <c r="C24" s="19">
        <v>1.6898148148148148E-2</v>
      </c>
      <c r="D24" s="19">
        <v>5.0416666666666665E-2</v>
      </c>
      <c r="E24" s="19">
        <v>3.2384259259259258E-2</v>
      </c>
      <c r="G24" s="1"/>
      <c r="H24" s="1"/>
      <c r="I24" s="1"/>
    </row>
    <row r="25" spans="1:9" ht="17.100000000000001" customHeight="1">
      <c r="A25" s="1" t="s">
        <v>187</v>
      </c>
      <c r="B25" s="1" t="s">
        <v>188</v>
      </c>
      <c r="C25" s="19">
        <v>2.0497685185185185E-2</v>
      </c>
      <c r="D25" s="19">
        <v>6.2708333333333324E-2</v>
      </c>
      <c r="E25" s="19">
        <v>3.802083333333333E-2</v>
      </c>
      <c r="G25" s="1"/>
      <c r="H25" s="1"/>
      <c r="I25" s="1"/>
    </row>
    <row r="26" spans="1:9" ht="17.100000000000001" customHeight="1">
      <c r="A26" s="1" t="s">
        <v>189</v>
      </c>
      <c r="B26" s="1" t="s">
        <v>190</v>
      </c>
      <c r="C26" s="19">
        <v>2.3344907407407408E-2</v>
      </c>
      <c r="D26" s="19">
        <v>5.0509259259259254E-2</v>
      </c>
      <c r="E26" s="19">
        <v>3.142361111111111E-2</v>
      </c>
      <c r="G26" s="1"/>
      <c r="H26" s="1"/>
      <c r="I26" s="1"/>
    </row>
    <row r="27" spans="1:9" ht="17.100000000000001" customHeight="1">
      <c r="A27" s="1" t="s">
        <v>191</v>
      </c>
      <c r="B27" s="1" t="s">
        <v>192</v>
      </c>
      <c r="C27" s="19">
        <v>1.9467592592592595E-2</v>
      </c>
      <c r="D27" s="19">
        <v>5.0902777777777776E-2</v>
      </c>
      <c r="E27" s="19">
        <v>3.243055555555556E-2</v>
      </c>
      <c r="G27" s="1"/>
      <c r="H27" s="1"/>
      <c r="I27" s="1"/>
    </row>
    <row r="28" spans="1:9" ht="17.100000000000001" customHeight="1">
      <c r="A28" s="1" t="s">
        <v>193</v>
      </c>
      <c r="B28" s="1" t="s">
        <v>194</v>
      </c>
      <c r="C28" s="19">
        <v>2.0972222222222222E-2</v>
      </c>
      <c r="D28" s="19">
        <v>7.7997685185185184E-2</v>
      </c>
      <c r="E28" s="19">
        <v>2.4340277777777777E-2</v>
      </c>
      <c r="G28" s="1"/>
      <c r="H28" s="1"/>
      <c r="I28" s="1"/>
    </row>
    <row r="29" spans="1:9" ht="17.100000000000001" customHeight="1">
      <c r="A29" s="1" t="s">
        <v>195</v>
      </c>
      <c r="B29" s="1" t="s">
        <v>196</v>
      </c>
      <c r="C29" s="19">
        <v>2.4166666666666666E-2</v>
      </c>
      <c r="D29" s="19">
        <v>5.9560185185185188E-2</v>
      </c>
      <c r="E29" s="19">
        <v>3.3298611111111112E-2</v>
      </c>
      <c r="G29" s="1"/>
      <c r="H29" s="1"/>
      <c r="I29" s="1"/>
    </row>
    <row r="30" spans="1:9" ht="17.100000000000001" customHeight="1">
      <c r="A30" s="1" t="s">
        <v>197</v>
      </c>
      <c r="B30" s="1" t="s">
        <v>168</v>
      </c>
      <c r="C30" s="19">
        <v>1.6863425925925928E-2</v>
      </c>
      <c r="D30" s="19">
        <v>4.8298611111111112E-2</v>
      </c>
      <c r="E30" s="19">
        <v>3.6585648148148145E-2</v>
      </c>
      <c r="G30" s="1"/>
      <c r="H30" s="1"/>
      <c r="I30" s="1"/>
    </row>
    <row r="31" spans="1:9" ht="17.100000000000001" customHeight="1">
      <c r="A31" s="1" t="s">
        <v>198</v>
      </c>
      <c r="B31" s="1" t="s">
        <v>199</v>
      </c>
      <c r="C31" s="19">
        <v>1.9861111111111111E-2</v>
      </c>
      <c r="D31" s="19">
        <v>5.3124999999999999E-2</v>
      </c>
      <c r="E31" s="19">
        <v>3.2824074074074075E-2</v>
      </c>
      <c r="G31" s="1"/>
      <c r="H31" s="1"/>
      <c r="I31" s="1"/>
    </row>
    <row r="32" spans="1:9" ht="17.100000000000001" customHeight="1">
      <c r="A32" s="1" t="s">
        <v>200</v>
      </c>
      <c r="B32" s="1" t="s">
        <v>201</v>
      </c>
      <c r="C32" s="19">
        <v>2.238425925925926E-2</v>
      </c>
      <c r="D32" s="19">
        <v>6.0023148148148152E-2</v>
      </c>
      <c r="E32" s="19">
        <v>4.0520833333333332E-2</v>
      </c>
      <c r="G32" s="1"/>
      <c r="H32" s="1"/>
      <c r="I32" s="1"/>
    </row>
    <row r="33" spans="1:9" ht="17.100000000000001" customHeight="1">
      <c r="A33" s="1" t="s">
        <v>202</v>
      </c>
      <c r="B33" s="1" t="s">
        <v>203</v>
      </c>
      <c r="C33" s="19">
        <v>1.9953703703703706E-2</v>
      </c>
      <c r="D33" s="19">
        <v>5.5879629629629633E-2</v>
      </c>
      <c r="E33" s="19">
        <v>3.5729166666666666E-2</v>
      </c>
      <c r="G33" s="1"/>
      <c r="H33" s="1"/>
      <c r="I33" s="1"/>
    </row>
    <row r="34" spans="1:9" ht="17.100000000000001" customHeight="1">
      <c r="A34" s="1" t="s">
        <v>204</v>
      </c>
      <c r="B34" s="1" t="s">
        <v>205</v>
      </c>
      <c r="C34" s="19">
        <v>2.0428240740740743E-2</v>
      </c>
      <c r="D34" s="19">
        <v>5.8275462962962966E-2</v>
      </c>
      <c r="E34" s="19">
        <v>3.6898148148148145E-2</v>
      </c>
      <c r="G34" s="1"/>
      <c r="H34" s="1"/>
      <c r="I34" s="1"/>
    </row>
    <row r="35" spans="1:9" ht="17.100000000000001" customHeight="1">
      <c r="A35" s="1" t="s">
        <v>206</v>
      </c>
      <c r="B35" s="1" t="s">
        <v>207</v>
      </c>
      <c r="C35" s="19">
        <v>0.02</v>
      </c>
      <c r="D35" s="19">
        <v>4.821759259259259E-2</v>
      </c>
      <c r="E35" s="19">
        <v>3.2442129629629633E-2</v>
      </c>
      <c r="G35" s="1"/>
      <c r="H35" s="1"/>
      <c r="I35" s="1"/>
    </row>
    <row r="36" spans="1:9" ht="17.100000000000001" customHeight="1">
      <c r="A36" s="1" t="s">
        <v>208</v>
      </c>
      <c r="B36" s="1" t="s">
        <v>209</v>
      </c>
      <c r="C36" s="19">
        <v>2.1759259259259259E-2</v>
      </c>
      <c r="D36" s="19">
        <v>5.4837962962962956E-2</v>
      </c>
      <c r="E36" s="19">
        <v>3.229166666666667E-2</v>
      </c>
      <c r="G36" s="1"/>
      <c r="H36" s="1"/>
      <c r="I36" s="1"/>
    </row>
    <row r="37" spans="1:9" ht="17.100000000000001" customHeight="1">
      <c r="A37" s="1" t="s">
        <v>210</v>
      </c>
      <c r="B37" s="1" t="s">
        <v>211</v>
      </c>
      <c r="C37" s="19">
        <v>1.6851851851851851E-2</v>
      </c>
      <c r="D37" s="19">
        <v>4.6041666666666668E-2</v>
      </c>
      <c r="E37" s="19">
        <v>2.7002314814814812E-2</v>
      </c>
      <c r="G37" s="1"/>
      <c r="H37" s="1"/>
      <c r="I37" s="1"/>
    </row>
    <row r="38" spans="1:9" ht="17.100000000000001" customHeight="1">
      <c r="A38" s="1" t="s">
        <v>212</v>
      </c>
      <c r="B38" s="1" t="s">
        <v>213</v>
      </c>
      <c r="C38" s="19">
        <v>1.9178240740740742E-2</v>
      </c>
      <c r="D38" s="19">
        <v>5.9004629629629629E-2</v>
      </c>
      <c r="E38" s="19">
        <v>3.5231481481481482E-2</v>
      </c>
      <c r="G38" s="1"/>
      <c r="H38" s="1"/>
      <c r="I38" s="1"/>
    </row>
    <row r="39" spans="1:9" ht="17.100000000000001" customHeight="1">
      <c r="A39" s="1" t="s">
        <v>215</v>
      </c>
      <c r="B39" s="1" t="s">
        <v>216</v>
      </c>
      <c r="C39" s="19">
        <v>2.4432870370370369E-2</v>
      </c>
      <c r="D39" s="19">
        <v>5.4085648148148147E-2</v>
      </c>
      <c r="E39" s="19">
        <v>3.2754629629629627E-2</v>
      </c>
      <c r="G39" s="1"/>
      <c r="H39" s="1"/>
      <c r="I39" s="1"/>
    </row>
    <row r="40" spans="1:9" ht="17.100000000000001" customHeight="1">
      <c r="A40" s="1" t="s">
        <v>217</v>
      </c>
      <c r="B40" s="1" t="s">
        <v>218</v>
      </c>
      <c r="C40" s="19">
        <v>1.8425925925925925E-2</v>
      </c>
      <c r="D40" s="19">
        <v>4.4027777777777777E-2</v>
      </c>
      <c r="E40" s="19">
        <v>3.0104166666666668E-2</v>
      </c>
      <c r="G40" s="1"/>
      <c r="H40" s="1"/>
      <c r="I40" s="1"/>
    </row>
    <row r="41" spans="1:9" ht="17.100000000000001" customHeight="1">
      <c r="A41" s="1" t="s">
        <v>219</v>
      </c>
      <c r="B41" s="1" t="s">
        <v>220</v>
      </c>
      <c r="C41" s="19">
        <v>1.7349537037037038E-2</v>
      </c>
      <c r="D41" s="19">
        <v>4.3599537037037034E-2</v>
      </c>
      <c r="E41" s="19">
        <v>3.0300925925925926E-2</v>
      </c>
      <c r="G41" s="1"/>
      <c r="H41" s="1"/>
      <c r="I41" s="1"/>
    </row>
    <row r="42" spans="1:9" ht="17.100000000000001" customHeight="1">
      <c r="A42" s="1" t="s">
        <v>221</v>
      </c>
      <c r="B42" s="1" t="s">
        <v>166</v>
      </c>
      <c r="C42" s="19">
        <v>1.8506944444444444E-2</v>
      </c>
      <c r="D42" s="19">
        <v>4.8020833333333339E-2</v>
      </c>
      <c r="E42" s="19">
        <v>2.9930555555555557E-2</v>
      </c>
      <c r="G42" s="1"/>
      <c r="H42" s="1"/>
      <c r="I42" s="1"/>
    </row>
    <row r="43" spans="1:9" ht="17.100000000000001" customHeight="1">
      <c r="A43" s="1" t="s">
        <v>222</v>
      </c>
      <c r="B43" s="1" t="s">
        <v>168</v>
      </c>
      <c r="C43" s="19">
        <v>1.5509259259259257E-2</v>
      </c>
      <c r="D43" s="19">
        <v>4.5335648148148146E-2</v>
      </c>
      <c r="E43" s="19">
        <v>2.8113425925925927E-2</v>
      </c>
      <c r="G43" s="1"/>
      <c r="H43" s="1"/>
      <c r="I43" s="1"/>
    </row>
    <row r="44" spans="1:9" ht="17.100000000000001" customHeight="1">
      <c r="A44" s="1" t="s">
        <v>223</v>
      </c>
      <c r="B44" s="1" t="s">
        <v>224</v>
      </c>
      <c r="C44" s="19">
        <v>1.9895833333333331E-2</v>
      </c>
      <c r="D44" s="19">
        <v>4.7881944444444442E-2</v>
      </c>
      <c r="E44" s="19">
        <v>2.6458333333333334E-2</v>
      </c>
      <c r="G44" s="1"/>
      <c r="H44" s="1"/>
      <c r="I44" s="1"/>
    </row>
    <row r="45" spans="1:9" ht="17.100000000000001" customHeight="1">
      <c r="A45" s="1" t="s">
        <v>225</v>
      </c>
      <c r="B45" s="1" t="s">
        <v>226</v>
      </c>
      <c r="C45" s="19">
        <v>2.4826388888888887E-2</v>
      </c>
      <c r="D45" s="19">
        <v>5.7314814814814818E-2</v>
      </c>
      <c r="E45" s="19">
        <v>3.2847222222222222E-2</v>
      </c>
      <c r="G45" s="1"/>
      <c r="H45" s="1"/>
      <c r="I45" s="1"/>
    </row>
    <row r="46" spans="1:9" ht="17.100000000000001" customHeight="1">
      <c r="A46" s="1" t="s">
        <v>227</v>
      </c>
      <c r="B46" s="1" t="s">
        <v>228</v>
      </c>
      <c r="C46" s="19">
        <v>1.9872685185185184E-2</v>
      </c>
      <c r="D46" s="19">
        <v>5.482638888888889E-2</v>
      </c>
      <c r="E46" s="19">
        <v>2.989583333333333E-2</v>
      </c>
      <c r="G46" s="1"/>
      <c r="H46" s="1"/>
      <c r="I46" s="1"/>
    </row>
    <row r="47" spans="1:9" ht="17.100000000000001" customHeight="1">
      <c r="A47" s="1" t="s">
        <v>229</v>
      </c>
      <c r="B47" s="1" t="s">
        <v>230</v>
      </c>
      <c r="C47" s="19">
        <v>1.9039351851851852E-2</v>
      </c>
      <c r="D47" s="19">
        <v>4.8298611111111112E-2</v>
      </c>
      <c r="E47" s="19">
        <v>3.2141203703703707E-2</v>
      </c>
      <c r="G47" s="1"/>
      <c r="H47" s="1"/>
      <c r="I47" s="1"/>
    </row>
    <row r="48" spans="1:9" ht="17.100000000000001" customHeight="1">
      <c r="A48" s="1" t="s">
        <v>231</v>
      </c>
      <c r="B48" s="1" t="s">
        <v>232</v>
      </c>
      <c r="C48" s="19">
        <v>1.8194444444444444E-2</v>
      </c>
      <c r="D48" s="19">
        <v>5.168981481481482E-2</v>
      </c>
      <c r="E48" s="19">
        <v>3.7812500000000006E-2</v>
      </c>
      <c r="G48" s="1"/>
      <c r="H48" s="1"/>
      <c r="I48" s="1"/>
    </row>
    <row r="49" spans="1:9" ht="17.100000000000001" customHeight="1">
      <c r="A49" s="1" t="s">
        <v>233</v>
      </c>
      <c r="B49" s="1" t="s">
        <v>234</v>
      </c>
      <c r="C49" s="19">
        <v>1.8726851851851852E-2</v>
      </c>
      <c r="D49" s="19">
        <v>4.6469907407407411E-2</v>
      </c>
      <c r="E49" s="19">
        <v>3.3854166666666664E-2</v>
      </c>
      <c r="G49" s="1"/>
      <c r="H49" s="1"/>
      <c r="I49" s="1"/>
    </row>
    <row r="50" spans="1:9" ht="17.100000000000001" customHeight="1">
      <c r="A50" s="1" t="s">
        <v>235</v>
      </c>
      <c r="B50" s="1" t="s">
        <v>236</v>
      </c>
      <c r="C50" s="19">
        <v>2.0972222222222222E-2</v>
      </c>
      <c r="D50" s="19">
        <v>5.0740740740740746E-2</v>
      </c>
      <c r="E50" s="19">
        <v>3.1145833333333334E-2</v>
      </c>
      <c r="G50" s="1"/>
      <c r="H50" s="1"/>
      <c r="I50" s="1"/>
    </row>
    <row r="51" spans="1:9" ht="17.100000000000001" customHeight="1">
      <c r="A51" s="1" t="s">
        <v>237</v>
      </c>
      <c r="B51" s="1" t="s">
        <v>238</v>
      </c>
      <c r="C51" s="19">
        <v>1.7997685185185186E-2</v>
      </c>
      <c r="D51" s="19">
        <v>4.8321759259259266E-2</v>
      </c>
      <c r="E51" s="19">
        <v>3.4722222222222224E-2</v>
      </c>
      <c r="G51" s="1"/>
      <c r="H51" s="1"/>
      <c r="I51" s="1"/>
    </row>
    <row r="52" spans="1:9" ht="17.100000000000001" customHeight="1">
      <c r="A52" s="1" t="s">
        <v>239</v>
      </c>
      <c r="B52" s="1" t="s">
        <v>240</v>
      </c>
      <c r="C52" s="19">
        <v>2.1458333333333333E-2</v>
      </c>
      <c r="D52" s="19">
        <v>4.9513888888888892E-2</v>
      </c>
      <c r="E52" s="19">
        <v>2.9525462962962962E-2</v>
      </c>
      <c r="G52" s="1"/>
      <c r="H52" s="1"/>
      <c r="I52" s="1"/>
    </row>
    <row r="53" spans="1:9" ht="17.100000000000001" customHeight="1">
      <c r="A53" s="1" t="s">
        <v>241</v>
      </c>
      <c r="B53" s="1" t="s">
        <v>242</v>
      </c>
      <c r="C53" s="19">
        <v>2.1944444444444447E-2</v>
      </c>
      <c r="D53" s="19">
        <v>5.7222222222222223E-2</v>
      </c>
      <c r="E53" s="19">
        <v>3.5381944444444445E-2</v>
      </c>
      <c r="G53" s="1"/>
      <c r="H53" s="1"/>
      <c r="I53" s="1"/>
    </row>
    <row r="54" spans="1:9" ht="17.100000000000001" customHeight="1">
      <c r="A54" s="1" t="s">
        <v>243</v>
      </c>
      <c r="B54" s="1" t="s">
        <v>244</v>
      </c>
      <c r="C54" s="19">
        <v>1.7499999999999998E-2</v>
      </c>
      <c r="D54" s="19">
        <v>4.6087962962962963E-2</v>
      </c>
      <c r="E54" s="19">
        <v>2.8020833333333332E-2</v>
      </c>
      <c r="G54" s="1"/>
      <c r="H54" s="1"/>
      <c r="I54" s="1"/>
    </row>
    <row r="55" spans="1:9" ht="17.100000000000001" customHeight="1">
      <c r="A55" s="1" t="s">
        <v>245</v>
      </c>
      <c r="B55" s="1" t="s">
        <v>246</v>
      </c>
      <c r="C55" s="19">
        <v>1.7002314814814814E-2</v>
      </c>
      <c r="D55" s="19">
        <v>5.1157407407407408E-2</v>
      </c>
      <c r="E55" s="19">
        <v>3.1354166666666662E-2</v>
      </c>
      <c r="G55" s="1"/>
      <c r="H55" s="1"/>
      <c r="I55" s="1"/>
    </row>
    <row r="56" spans="1:9" ht="17.100000000000001" customHeight="1">
      <c r="A56" s="1" t="s">
        <v>247</v>
      </c>
      <c r="B56" s="1" t="s">
        <v>248</v>
      </c>
      <c r="C56" s="19">
        <v>2.2152777777777775E-2</v>
      </c>
      <c r="D56" s="19">
        <v>6.0891203703703704E-2</v>
      </c>
      <c r="E56" s="19">
        <v>3.7083333333333336E-2</v>
      </c>
      <c r="G56" s="1"/>
      <c r="H56" s="1"/>
      <c r="I56" s="1"/>
    </row>
    <row r="57" spans="1:9" ht="17.100000000000001" customHeight="1">
      <c r="A57" s="1" t="s">
        <v>249</v>
      </c>
      <c r="B57" s="1" t="s">
        <v>250</v>
      </c>
      <c r="C57" s="19">
        <v>2.0358796296296295E-2</v>
      </c>
      <c r="D57" s="19">
        <v>4.8819444444444443E-2</v>
      </c>
      <c r="E57" s="19">
        <v>2.8437500000000001E-2</v>
      </c>
      <c r="G57" s="1"/>
      <c r="H57" s="1"/>
      <c r="I57" s="1"/>
    </row>
    <row r="58" spans="1:9" ht="17.100000000000001" customHeight="1">
      <c r="A58" s="1" t="s">
        <v>249</v>
      </c>
      <c r="B58" s="1" t="s">
        <v>251</v>
      </c>
      <c r="C58" s="19">
        <v>2.6099537037037036E-2</v>
      </c>
      <c r="D58" s="19">
        <v>5.2476851851851851E-2</v>
      </c>
      <c r="E58" s="19">
        <v>3.9189814814814809E-2</v>
      </c>
      <c r="G58" s="1"/>
      <c r="H58" s="1"/>
      <c r="I58" s="1"/>
    </row>
    <row r="59" spans="1:9" ht="17.100000000000001" customHeight="1">
      <c r="A59" s="1" t="s">
        <v>252</v>
      </c>
      <c r="B59" s="1" t="s">
        <v>253</v>
      </c>
      <c r="C59" s="19">
        <v>2.1805555555555554E-2</v>
      </c>
      <c r="D59" s="19">
        <v>5.7430555555555561E-2</v>
      </c>
      <c r="E59" s="19">
        <v>3.5173611111111107E-2</v>
      </c>
      <c r="G59" s="1"/>
      <c r="H59" s="1"/>
      <c r="I59" s="1"/>
    </row>
    <row r="60" spans="1:9" ht="17.100000000000001" customHeight="1">
      <c r="A60" s="1" t="s">
        <v>254</v>
      </c>
      <c r="B60" s="1" t="s">
        <v>255</v>
      </c>
      <c r="C60" s="19">
        <v>2.4571759259259262E-2</v>
      </c>
      <c r="D60" s="19">
        <v>5.543981481481481E-2</v>
      </c>
      <c r="E60" s="19">
        <v>3.8043981481481477E-2</v>
      </c>
      <c r="G60" s="1"/>
      <c r="H60" s="1"/>
      <c r="I60" s="1"/>
    </row>
    <row r="61" spans="1:9" ht="17.100000000000001" customHeight="1">
      <c r="A61" s="1" t="s">
        <v>256</v>
      </c>
      <c r="B61" s="1" t="s">
        <v>244</v>
      </c>
      <c r="C61" s="19">
        <v>2.1238425925925924E-2</v>
      </c>
      <c r="D61" s="19">
        <v>5.0173611111111106E-2</v>
      </c>
      <c r="E61" s="19">
        <v>3.1956018518518516E-2</v>
      </c>
      <c r="G61" s="1"/>
      <c r="H61" s="1"/>
      <c r="I61" s="1"/>
    </row>
    <row r="62" spans="1:9" ht="17.100000000000001" customHeight="1">
      <c r="A62" s="1" t="s">
        <v>257</v>
      </c>
      <c r="B62" s="1" t="s">
        <v>258</v>
      </c>
      <c r="C62" s="19">
        <v>2.1944444444444447E-2</v>
      </c>
      <c r="D62" s="19">
        <v>5.3437499999999999E-2</v>
      </c>
      <c r="E62" s="19">
        <v>4.2337962962962966E-2</v>
      </c>
      <c r="G62" s="1"/>
      <c r="H62" s="1"/>
      <c r="I62" s="1"/>
    </row>
    <row r="63" spans="1:9" ht="17.100000000000001" customHeight="1">
      <c r="A63" s="1" t="s">
        <v>259</v>
      </c>
      <c r="B63" s="1" t="s">
        <v>244</v>
      </c>
      <c r="C63" s="19">
        <v>2.359953703703704E-2</v>
      </c>
      <c r="D63" s="19">
        <v>5.1388888888888894E-2</v>
      </c>
      <c r="E63" s="19">
        <v>3.8171296296296293E-2</v>
      </c>
      <c r="G63" s="1"/>
      <c r="H63" s="1"/>
      <c r="I63" s="1"/>
    </row>
    <row r="64" spans="1:9" ht="17.100000000000001" customHeight="1">
      <c r="A64" s="1" t="s">
        <v>260</v>
      </c>
      <c r="B64" s="1" t="s">
        <v>166</v>
      </c>
      <c r="C64" s="19">
        <v>1.5833333333333335E-2</v>
      </c>
      <c r="D64" s="19">
        <v>4.9027777777777781E-2</v>
      </c>
      <c r="E64" s="19">
        <v>3.2083333333333332E-2</v>
      </c>
      <c r="G64" s="1"/>
      <c r="H64" s="1"/>
      <c r="I64" s="1"/>
    </row>
    <row r="65" spans="1:9" ht="17.100000000000001" customHeight="1">
      <c r="A65" s="1" t="s">
        <v>261</v>
      </c>
      <c r="B65" s="1" t="s">
        <v>262</v>
      </c>
      <c r="C65" s="19">
        <v>1.8541666666666668E-2</v>
      </c>
      <c r="D65" s="19">
        <v>5.1840277777777777E-2</v>
      </c>
      <c r="E65" s="19">
        <v>3.4108796296296297E-2</v>
      </c>
      <c r="G65" s="1"/>
      <c r="H65" s="1"/>
      <c r="I65" s="1"/>
    </row>
    <row r="66" spans="1:9" ht="17.100000000000001" customHeight="1">
      <c r="A66" s="1" t="s">
        <v>263</v>
      </c>
      <c r="B66" s="1" t="s">
        <v>148</v>
      </c>
      <c r="C66" s="19">
        <v>1.6261574074074074E-2</v>
      </c>
      <c r="D66" s="19">
        <v>4.6435185185185184E-2</v>
      </c>
      <c r="E66" s="19">
        <v>3.0694444444444444E-2</v>
      </c>
      <c r="G66" s="1"/>
      <c r="H66" s="1"/>
      <c r="I66" s="1"/>
    </row>
    <row r="67" spans="1:9" ht="17.100000000000001" customHeight="1">
      <c r="A67" s="1" t="s">
        <v>264</v>
      </c>
      <c r="B67" s="1" t="s">
        <v>216</v>
      </c>
      <c r="C67" s="19">
        <v>1.741898148148148E-2</v>
      </c>
      <c r="D67" s="19">
        <v>5.3599537037037036E-2</v>
      </c>
      <c r="E67" s="19">
        <v>3.4861111111111114E-2</v>
      </c>
      <c r="G67" s="1"/>
      <c r="H67" s="1"/>
      <c r="I67" s="1"/>
    </row>
    <row r="68" spans="1:9" ht="17.100000000000001" customHeight="1">
      <c r="A68" s="1" t="s">
        <v>265</v>
      </c>
      <c r="B68" s="1" t="s">
        <v>266</v>
      </c>
      <c r="C68" s="19">
        <v>2.1342592592592594E-2</v>
      </c>
      <c r="D68" s="19">
        <v>5.2719907407407403E-2</v>
      </c>
      <c r="E68" s="19">
        <v>4.0462962962962964E-2</v>
      </c>
      <c r="G68" s="1"/>
      <c r="H68" s="1"/>
      <c r="I68" s="1"/>
    </row>
    <row r="69" spans="1:9" ht="17.100000000000001" customHeight="1">
      <c r="A69" s="1" t="s">
        <v>267</v>
      </c>
      <c r="B69" s="1" t="s">
        <v>268</v>
      </c>
      <c r="C69" s="19">
        <v>1.6944444444444443E-2</v>
      </c>
      <c r="D69" s="19">
        <v>4.8043981481481479E-2</v>
      </c>
      <c r="E69" s="19">
        <v>2.9814814814814811E-2</v>
      </c>
      <c r="G69" s="1"/>
      <c r="H69" s="1"/>
      <c r="I69" s="1"/>
    </row>
    <row r="70" spans="1:9" ht="17.100000000000001" customHeight="1">
      <c r="A70" s="1" t="s">
        <v>269</v>
      </c>
      <c r="B70" s="1" t="s">
        <v>270</v>
      </c>
      <c r="C70" s="19">
        <v>2.5243055555555557E-2</v>
      </c>
      <c r="D70" s="19">
        <v>5.6562499999999995E-2</v>
      </c>
      <c r="E70" s="19">
        <v>3.9780092592592589E-2</v>
      </c>
      <c r="G70" s="1"/>
      <c r="H70" s="1"/>
      <c r="I70" s="1"/>
    </row>
    <row r="71" spans="1:9" ht="17.100000000000001" customHeight="1">
      <c r="A71" s="1" t="s">
        <v>271</v>
      </c>
      <c r="B71" s="1" t="s">
        <v>272</v>
      </c>
      <c r="C71" s="19">
        <v>2.1712962962962962E-2</v>
      </c>
      <c r="D71" s="19">
        <v>5.785879629629629E-2</v>
      </c>
      <c r="E71" s="19">
        <v>4.0046296296296295E-2</v>
      </c>
      <c r="G71" s="1"/>
      <c r="H71" s="1"/>
      <c r="I71" s="1"/>
    </row>
    <row r="72" spans="1:9" ht="17.100000000000001" customHeight="1">
      <c r="A72" s="1" t="s">
        <v>273</v>
      </c>
      <c r="B72" s="1" t="s">
        <v>274</v>
      </c>
      <c r="C72" s="19">
        <v>1.9143518518518518E-2</v>
      </c>
      <c r="D72" s="19">
        <v>4.6631944444444441E-2</v>
      </c>
      <c r="E72" s="19">
        <v>2.8668981481481479E-2</v>
      </c>
      <c r="G72" s="1"/>
      <c r="H72" s="1"/>
      <c r="I72" s="1"/>
    </row>
    <row r="73" spans="1:9" ht="17.100000000000001" customHeight="1">
      <c r="A73" s="1" t="s">
        <v>275</v>
      </c>
      <c r="B73" s="1" t="s">
        <v>276</v>
      </c>
      <c r="C73" s="19">
        <v>2.4652777777777777E-2</v>
      </c>
      <c r="D73" s="19">
        <v>5.693287037037037E-2</v>
      </c>
      <c r="E73" s="19">
        <v>3.408564814814815E-2</v>
      </c>
      <c r="G73" s="1"/>
      <c r="H73" s="1"/>
      <c r="I73" s="1"/>
    </row>
    <row r="74" spans="1:9" ht="17.100000000000001" customHeight="1">
      <c r="A74" s="1" t="s">
        <v>275</v>
      </c>
      <c r="B74" s="1" t="s">
        <v>154</v>
      </c>
      <c r="C74" s="19">
        <v>2.1493055555555557E-2</v>
      </c>
      <c r="D74" s="19">
        <v>4.9745370370370377E-2</v>
      </c>
      <c r="E74" s="19">
        <v>3.123842592592593E-2</v>
      </c>
      <c r="G74" s="1"/>
      <c r="H74" s="1"/>
      <c r="I74" s="1"/>
    </row>
    <row r="75" spans="1:9" ht="17.100000000000001" customHeight="1">
      <c r="A75" s="1" t="s">
        <v>277</v>
      </c>
      <c r="B75" s="1" t="s">
        <v>278</v>
      </c>
      <c r="C75" s="19">
        <v>2.2361111111111113E-2</v>
      </c>
      <c r="D75" s="19">
        <v>5.5856481481481479E-2</v>
      </c>
      <c r="E75" s="19">
        <v>3.3101851851851848E-2</v>
      </c>
      <c r="G75" s="1"/>
      <c r="H75" s="1"/>
      <c r="I75" s="1"/>
    </row>
    <row r="76" spans="1:9" ht="17.100000000000001" customHeight="1">
      <c r="A76" s="1" t="s">
        <v>279</v>
      </c>
      <c r="B76" s="1" t="s">
        <v>280</v>
      </c>
      <c r="C76" s="19">
        <v>1.9791666666666666E-2</v>
      </c>
      <c r="D76" s="19">
        <v>6.3634259259259265E-2</v>
      </c>
      <c r="E76" s="19">
        <v>3.4918981481481481E-2</v>
      </c>
      <c r="G76" s="1"/>
      <c r="H76" s="1"/>
      <c r="I76" s="1"/>
    </row>
    <row r="77" spans="1:9" ht="17.100000000000001" customHeight="1">
      <c r="A77" s="1" t="s">
        <v>281</v>
      </c>
      <c r="B77" s="1" t="s">
        <v>282</v>
      </c>
      <c r="C77" s="19">
        <v>1.7060185185185185E-2</v>
      </c>
      <c r="D77" s="19">
        <v>5.2557870370370373E-2</v>
      </c>
      <c r="E77" s="19">
        <v>3.4236111111111113E-2</v>
      </c>
      <c r="G77" s="1"/>
      <c r="H77" s="1"/>
      <c r="I77" s="1"/>
    </row>
    <row r="78" spans="1:9" ht="17.100000000000001" customHeight="1">
      <c r="A78" s="1" t="s">
        <v>281</v>
      </c>
      <c r="B78" s="1" t="s">
        <v>283</v>
      </c>
      <c r="C78" s="19">
        <v>2.0208333333333335E-2</v>
      </c>
      <c r="D78" s="19">
        <v>5.1828703703703703E-2</v>
      </c>
      <c r="E78" s="19">
        <v>3.9131944444444448E-2</v>
      </c>
      <c r="G78" s="1"/>
      <c r="H78" s="1"/>
      <c r="I78" s="1"/>
    </row>
    <row r="79" spans="1:9" ht="17.100000000000001" customHeight="1">
      <c r="A79" s="1" t="s">
        <v>284</v>
      </c>
      <c r="B79" s="1" t="s">
        <v>285</v>
      </c>
      <c r="C79" s="19">
        <v>2.2407407407407407E-2</v>
      </c>
      <c r="D79" s="19">
        <v>5.3634259259259263E-2</v>
      </c>
      <c r="E79" s="19">
        <v>3.605324074074074E-2</v>
      </c>
      <c r="G79" s="1"/>
      <c r="H79" s="1"/>
      <c r="I79" s="1"/>
    </row>
    <row r="80" spans="1:9" ht="17.100000000000001" customHeight="1">
      <c r="A80" s="1" t="s">
        <v>286</v>
      </c>
      <c r="B80" s="1" t="s">
        <v>287</v>
      </c>
      <c r="C80" s="19">
        <v>2.1782407407407407E-2</v>
      </c>
      <c r="D80" s="19">
        <v>5.1273148148148151E-2</v>
      </c>
      <c r="E80" s="19">
        <v>3.2118055555555559E-2</v>
      </c>
      <c r="G80" s="1"/>
      <c r="H80" s="1"/>
      <c r="I80" s="1"/>
    </row>
    <row r="81" spans="1:9" ht="17.100000000000001" customHeight="1">
      <c r="A81" s="1" t="s">
        <v>288</v>
      </c>
      <c r="B81" s="1" t="s">
        <v>289</v>
      </c>
      <c r="C81" s="19">
        <v>1.7719907407407406E-2</v>
      </c>
      <c r="D81" s="19">
        <v>4.777777777777778E-2</v>
      </c>
      <c r="E81" s="19">
        <v>3.3645833333333333E-2</v>
      </c>
      <c r="G81" s="1"/>
      <c r="H81" s="1"/>
      <c r="I81" s="1"/>
    </row>
    <row r="82" spans="1:9" ht="17.100000000000001" customHeight="1">
      <c r="A82" s="1" t="s">
        <v>290</v>
      </c>
      <c r="B82" s="1" t="s">
        <v>291</v>
      </c>
      <c r="C82" s="19">
        <v>2.2164351851851852E-2</v>
      </c>
      <c r="D82" s="19">
        <v>5.2928240740740741E-2</v>
      </c>
      <c r="E82" s="19">
        <v>3.4791666666666672E-2</v>
      </c>
      <c r="G82" s="1"/>
      <c r="H82" s="1"/>
      <c r="I82" s="1"/>
    </row>
    <row r="83" spans="1:9" ht="17.100000000000001" customHeight="1">
      <c r="A83" s="1" t="s">
        <v>292</v>
      </c>
      <c r="B83" s="1" t="s">
        <v>293</v>
      </c>
      <c r="C83" s="19">
        <v>1.8194444444444444E-2</v>
      </c>
      <c r="D83" s="19">
        <v>4.6342592592592595E-2</v>
      </c>
      <c r="E83" s="19">
        <v>3.0682870370370371E-2</v>
      </c>
      <c r="G83" s="1"/>
      <c r="H83" s="1"/>
      <c r="I83" s="1"/>
    </row>
    <row r="84" spans="1:9" ht="17.100000000000001" customHeight="1">
      <c r="A84" s="1" t="s">
        <v>294</v>
      </c>
      <c r="B84" s="1" t="s">
        <v>295</v>
      </c>
      <c r="C84" s="19">
        <v>1.9791666666666666E-2</v>
      </c>
      <c r="D84" s="19">
        <v>5.229166666666666E-2</v>
      </c>
      <c r="E84" s="19">
        <v>3.4629629629629628E-2</v>
      </c>
      <c r="G84" s="1"/>
      <c r="H84" s="1"/>
      <c r="I84" s="1"/>
    </row>
    <row r="85" spans="1:9" ht="17.100000000000001" customHeight="1">
      <c r="A85" s="1" t="s">
        <v>296</v>
      </c>
      <c r="B85" s="1" t="s">
        <v>297</v>
      </c>
      <c r="C85" s="19">
        <v>2.2928240740740739E-2</v>
      </c>
      <c r="D85" s="19">
        <v>4.9537037037037039E-2</v>
      </c>
      <c r="E85" s="19">
        <v>3.1226851851851853E-2</v>
      </c>
      <c r="G85" s="1"/>
      <c r="H85" s="1"/>
      <c r="I85" s="1"/>
    </row>
    <row r="86" spans="1:9" ht="17.100000000000001" customHeight="1">
      <c r="A86" s="1" t="s">
        <v>298</v>
      </c>
      <c r="B86" s="1" t="s">
        <v>299</v>
      </c>
      <c r="C86" s="19">
        <v>2.2453703703703708E-2</v>
      </c>
      <c r="D86" s="19">
        <v>5.4699074074074074E-2</v>
      </c>
      <c r="E86" s="19">
        <v>3.7256944444444447E-2</v>
      </c>
      <c r="G86" s="1"/>
      <c r="H86" s="1"/>
      <c r="I86" s="1"/>
    </row>
    <row r="87" spans="1:9" ht="17.100000000000001" customHeight="1">
      <c r="A87" s="1" t="s">
        <v>300</v>
      </c>
      <c r="B87" s="1" t="s">
        <v>301</v>
      </c>
      <c r="C87" s="19">
        <v>2.2581018518518518E-2</v>
      </c>
      <c r="D87" s="19">
        <v>5.5960648148148141E-2</v>
      </c>
      <c r="E87" s="19">
        <v>3.5405092592592592E-2</v>
      </c>
      <c r="G87" s="1"/>
      <c r="H87" s="1"/>
      <c r="I87" s="1"/>
    </row>
    <row r="88" spans="1:9" ht="17.100000000000001" customHeight="1">
      <c r="A88" s="1" t="s">
        <v>302</v>
      </c>
      <c r="B88" s="1" t="s">
        <v>207</v>
      </c>
      <c r="C88" s="19">
        <v>1.7488425925925925E-2</v>
      </c>
      <c r="D88" s="19">
        <v>4.4236111111111115E-2</v>
      </c>
      <c r="E88" s="19">
        <v>3.0555555555555555E-2</v>
      </c>
      <c r="G88" s="1"/>
      <c r="H88" s="1"/>
      <c r="I88" s="1"/>
    </row>
    <row r="89" spans="1:9" ht="17.100000000000001" customHeight="1">
      <c r="A89" s="1" t="s">
        <v>303</v>
      </c>
      <c r="B89" s="1" t="s">
        <v>304</v>
      </c>
      <c r="C89" s="19">
        <v>2.0104166666666666E-2</v>
      </c>
      <c r="D89" s="19">
        <v>5.3900462962962963E-2</v>
      </c>
      <c r="E89" s="19">
        <v>2.974537037037037E-2</v>
      </c>
      <c r="G89" s="1"/>
      <c r="H89" s="1"/>
      <c r="I89" s="1"/>
    </row>
    <row r="90" spans="1:9" ht="17.100000000000001" customHeight="1">
      <c r="A90" s="1" t="s">
        <v>305</v>
      </c>
      <c r="B90" s="1" t="s">
        <v>306</v>
      </c>
      <c r="C90" s="19">
        <v>1.9409722222222221E-2</v>
      </c>
      <c r="D90" s="19">
        <v>4.6527777777777779E-2</v>
      </c>
      <c r="E90" s="19">
        <v>2.9490740740740744E-2</v>
      </c>
      <c r="G90" s="1"/>
      <c r="H90" s="1"/>
      <c r="I90" s="1"/>
    </row>
    <row r="91" spans="1:9" ht="17.100000000000001" customHeight="1">
      <c r="A91" s="1" t="s">
        <v>307</v>
      </c>
      <c r="B91" s="1" t="s">
        <v>308</v>
      </c>
      <c r="C91" s="19">
        <v>1.9571759259259257E-2</v>
      </c>
      <c r="D91" s="19">
        <v>5.2037037037037041E-2</v>
      </c>
      <c r="E91" s="19">
        <v>3.184027777777778E-2</v>
      </c>
      <c r="G91" s="1"/>
      <c r="H91" s="1"/>
      <c r="I91" s="1"/>
    </row>
    <row r="92" spans="1:9" ht="17.100000000000001" customHeight="1">
      <c r="A92" s="1" t="s">
        <v>309</v>
      </c>
      <c r="B92" s="1" t="s">
        <v>166</v>
      </c>
      <c r="C92" s="19">
        <v>2.0925925925925928E-2</v>
      </c>
      <c r="D92" s="19">
        <v>4.6689814814814816E-2</v>
      </c>
      <c r="E92" s="19">
        <v>3.1412037037037037E-2</v>
      </c>
      <c r="G92" s="1"/>
      <c r="H92" s="1"/>
      <c r="I92" s="1"/>
    </row>
    <row r="93" spans="1:9" ht="17.100000000000001" customHeight="1">
      <c r="A93" s="1" t="s">
        <v>310</v>
      </c>
      <c r="B93" s="1" t="s">
        <v>311</v>
      </c>
      <c r="C93" s="19">
        <v>1.8587962962962962E-2</v>
      </c>
      <c r="D93" s="19">
        <v>5.3263888888888888E-2</v>
      </c>
      <c r="E93" s="19">
        <v>3.1863425925925927E-2</v>
      </c>
      <c r="G93" s="1"/>
      <c r="H93" s="1"/>
      <c r="I93" s="1"/>
    </row>
    <row r="94" spans="1:9" ht="17.100000000000001" customHeight="1">
      <c r="A94" s="1" t="s">
        <v>312</v>
      </c>
      <c r="B94" s="1" t="s">
        <v>250</v>
      </c>
      <c r="C94" s="19">
        <v>2.2349537037037032E-2</v>
      </c>
      <c r="D94" s="19">
        <v>4.8796296296296303E-2</v>
      </c>
      <c r="E94" s="19">
        <v>3.4108796296296297E-2</v>
      </c>
      <c r="G94" s="1"/>
      <c r="H94" s="1"/>
      <c r="I94" s="1"/>
    </row>
    <row r="95" spans="1:9" ht="17.100000000000001" customHeight="1">
      <c r="A95" s="1" t="s">
        <v>313</v>
      </c>
      <c r="B95" s="1" t="s">
        <v>314</v>
      </c>
      <c r="C95" s="19">
        <v>2.0011574074074074E-2</v>
      </c>
      <c r="D95" s="19">
        <v>4.7962962962962964E-2</v>
      </c>
      <c r="E95" s="19">
        <v>3.5717592592592592E-2</v>
      </c>
      <c r="G95" s="1"/>
      <c r="H95" s="1"/>
      <c r="I95" s="1"/>
    </row>
    <row r="96" spans="1:9" ht="17.100000000000001" customHeight="1">
      <c r="A96" s="1" t="s">
        <v>315</v>
      </c>
      <c r="B96" s="1" t="s">
        <v>170</v>
      </c>
      <c r="C96" s="19">
        <v>1.6631944444444446E-2</v>
      </c>
      <c r="D96" s="19">
        <v>4.731481481481481E-2</v>
      </c>
      <c r="E96" s="19">
        <v>3.0659722222222224E-2</v>
      </c>
      <c r="G96" s="1"/>
      <c r="H96" s="1"/>
      <c r="I96" s="1"/>
    </row>
    <row r="97" spans="1:9" ht="17.100000000000001" customHeight="1">
      <c r="A97" s="1" t="s">
        <v>316</v>
      </c>
      <c r="B97" s="1" t="s">
        <v>317</v>
      </c>
      <c r="C97" s="19">
        <v>1.954861111111111E-2</v>
      </c>
      <c r="D97" s="19">
        <v>4.387731481481482E-2</v>
      </c>
      <c r="E97" s="19">
        <v>3.184027777777778E-2</v>
      </c>
      <c r="G97" s="1"/>
      <c r="H97" s="1"/>
      <c r="I97" s="1"/>
    </row>
    <row r="98" spans="1:9" ht="17.100000000000001" customHeight="1">
      <c r="A98" s="1" t="s">
        <v>318</v>
      </c>
      <c r="B98" s="1" t="s">
        <v>319</v>
      </c>
      <c r="C98" s="19">
        <v>2.361111111111111E-2</v>
      </c>
      <c r="D98" s="19">
        <v>6.008101851851852E-2</v>
      </c>
      <c r="E98" s="19">
        <v>3.9178240740740743E-2</v>
      </c>
      <c r="G98" s="1"/>
      <c r="H98" s="1"/>
      <c r="I98" s="1"/>
    </row>
    <row r="99" spans="1:9" ht="17.100000000000001" customHeight="1">
      <c r="A99" s="1" t="s">
        <v>320</v>
      </c>
      <c r="B99" s="1" t="s">
        <v>321</v>
      </c>
      <c r="C99" s="19">
        <v>2.0324074074074074E-2</v>
      </c>
      <c r="D99" s="19">
        <v>6.0046296296296292E-2</v>
      </c>
      <c r="E99" s="19">
        <v>3.5937500000000004E-2</v>
      </c>
      <c r="G99" s="1"/>
      <c r="H99" s="1"/>
      <c r="I99" s="1"/>
    </row>
    <row r="100" spans="1:9" ht="17.100000000000001" customHeight="1">
      <c r="A100" s="1" t="s">
        <v>322</v>
      </c>
      <c r="B100" s="1" t="s">
        <v>323</v>
      </c>
      <c r="C100" s="19">
        <v>1.8819444444444448E-2</v>
      </c>
      <c r="D100" s="19">
        <v>5.5046296296296295E-2</v>
      </c>
      <c r="E100" s="19">
        <v>3.1377314814814809E-2</v>
      </c>
      <c r="G100" s="1"/>
      <c r="H100" s="1"/>
      <c r="I100" s="1"/>
    </row>
    <row r="101" spans="1:9" ht="17.100000000000001" customHeight="1">
      <c r="A101" s="1" t="s">
        <v>324</v>
      </c>
      <c r="B101" s="1" t="s">
        <v>205</v>
      </c>
      <c r="C101" s="19">
        <v>1.6967592592592593E-2</v>
      </c>
      <c r="D101" s="19">
        <v>5.5381944444444442E-2</v>
      </c>
      <c r="E101" s="19">
        <v>4.0914351851851848E-2</v>
      </c>
      <c r="G101" s="1"/>
      <c r="H101" s="1"/>
      <c r="I101" s="1"/>
    </row>
    <row r="102" spans="1:9" ht="17.100000000000001" customHeight="1">
      <c r="A102" s="1" t="s">
        <v>325</v>
      </c>
      <c r="B102" s="1" t="s">
        <v>326</v>
      </c>
      <c r="C102" s="19">
        <v>2.5787037037037039E-2</v>
      </c>
      <c r="D102" s="19">
        <v>5.2708333333333336E-2</v>
      </c>
      <c r="E102" s="19">
        <v>3.3935185185185186E-2</v>
      </c>
      <c r="G102" s="1"/>
      <c r="H102" s="1"/>
      <c r="I102" s="1"/>
    </row>
    <row r="103" spans="1:9" ht="17.100000000000001" customHeight="1">
      <c r="A103" s="1" t="s">
        <v>327</v>
      </c>
      <c r="B103" s="1" t="s">
        <v>328</v>
      </c>
      <c r="C103" s="19">
        <v>2.3194444444444445E-2</v>
      </c>
      <c r="D103" s="19">
        <v>5.1597222222222218E-2</v>
      </c>
      <c r="E103" s="19">
        <v>3.6736111111111108E-2</v>
      </c>
      <c r="G103" s="1"/>
      <c r="H103" s="1"/>
      <c r="I103" s="1"/>
    </row>
    <row r="104" spans="1:9" ht="17.100000000000001" customHeight="1">
      <c r="A104" s="1" t="s">
        <v>329</v>
      </c>
      <c r="B104" s="1" t="s">
        <v>311</v>
      </c>
      <c r="C104" s="19">
        <v>1.8506944444444444E-2</v>
      </c>
      <c r="D104" s="19">
        <v>5.244212962962963E-2</v>
      </c>
      <c r="E104" s="19">
        <v>2.989583333333333E-2</v>
      </c>
      <c r="G104" s="1"/>
      <c r="H104" s="1"/>
      <c r="I104" s="1"/>
    </row>
    <row r="105" spans="1:9" ht="17.100000000000001" customHeight="1">
      <c r="A105" s="1" t="s">
        <v>329</v>
      </c>
      <c r="B105" s="1" t="s">
        <v>154</v>
      </c>
      <c r="C105" s="19">
        <v>1.5717592592592592E-2</v>
      </c>
      <c r="D105" s="19">
        <v>4.5173611111111116E-2</v>
      </c>
      <c r="E105" s="19">
        <v>2.9861111111111113E-2</v>
      </c>
      <c r="G105" s="1"/>
      <c r="H105" s="1"/>
      <c r="I105" s="1"/>
    </row>
    <row r="106" spans="1:9" ht="17.100000000000001" customHeight="1">
      <c r="A106" s="1" t="s">
        <v>214</v>
      </c>
      <c r="B106" s="1" t="s">
        <v>146</v>
      </c>
      <c r="C106" s="19">
        <v>1.9293981481481485E-2</v>
      </c>
      <c r="D106" s="19">
        <v>5.62037037037037E-2</v>
      </c>
      <c r="E106" s="19">
        <v>4.1192129629629634E-2</v>
      </c>
      <c r="G106" s="1"/>
      <c r="H106" s="1"/>
      <c r="I106" s="1"/>
    </row>
    <row r="107" spans="1:9" ht="17.100000000000001" customHeight="1">
      <c r="A107" s="1" t="s">
        <v>330</v>
      </c>
      <c r="B107" s="1" t="s">
        <v>258</v>
      </c>
      <c r="C107" s="19">
        <v>2.146990740740741E-2</v>
      </c>
      <c r="D107" s="19">
        <v>5.5752314814814817E-2</v>
      </c>
      <c r="E107" s="19">
        <v>4.3055555555555562E-2</v>
      </c>
      <c r="G107" s="1"/>
      <c r="H107" s="1"/>
      <c r="I107" s="1"/>
    </row>
    <row r="108" spans="1:9" ht="17.100000000000001" customHeight="1">
      <c r="A108" s="1" t="s">
        <v>331</v>
      </c>
      <c r="B108" s="1" t="s">
        <v>332</v>
      </c>
      <c r="C108" s="19">
        <v>2.0243055555555552E-2</v>
      </c>
      <c r="D108" s="19">
        <v>5.4814814814814816E-2</v>
      </c>
      <c r="E108" s="19">
        <v>3.3576388888888892E-2</v>
      </c>
      <c r="G108" s="1"/>
      <c r="H108" s="1"/>
      <c r="I108" s="1"/>
    </row>
    <row r="109" spans="1:9" ht="17.100000000000001" customHeight="1">
      <c r="A109" s="1" t="s">
        <v>333</v>
      </c>
      <c r="B109" s="1" t="s">
        <v>334</v>
      </c>
      <c r="C109" s="19">
        <v>1.7245370370370369E-2</v>
      </c>
      <c r="D109" s="19">
        <v>4.2256944444444444E-2</v>
      </c>
      <c r="E109" s="19">
        <v>2.4849537037037035E-2</v>
      </c>
      <c r="G109" s="1"/>
      <c r="H109" s="1"/>
      <c r="I109" s="1"/>
    </row>
    <row r="110" spans="1:9" ht="17.100000000000001" customHeight="1">
      <c r="A110" s="1" t="s">
        <v>335</v>
      </c>
      <c r="B110" s="1" t="s">
        <v>336</v>
      </c>
      <c r="C110" s="19">
        <v>1.7627314814814814E-2</v>
      </c>
      <c r="D110" s="19">
        <v>4.8113425925925928E-2</v>
      </c>
      <c r="E110" s="19">
        <v>3.8124999999999999E-2</v>
      </c>
      <c r="G110" s="1"/>
      <c r="H110" s="1"/>
      <c r="I110" s="1"/>
    </row>
    <row r="111" spans="1:9" ht="17.100000000000001" customHeight="1">
      <c r="A111" s="1" t="s">
        <v>337</v>
      </c>
      <c r="B111" s="1" t="s">
        <v>338</v>
      </c>
      <c r="C111" s="19">
        <v>1.9756944444444445E-2</v>
      </c>
      <c r="D111" s="19">
        <v>5.0983796296296291E-2</v>
      </c>
      <c r="E111" s="19">
        <v>3.1770833333333331E-2</v>
      </c>
      <c r="G111" s="1"/>
      <c r="H111" s="1"/>
      <c r="I111" s="1"/>
    </row>
    <row r="112" spans="1:9" ht="17.100000000000001" customHeight="1">
      <c r="A112" s="1" t="s">
        <v>339</v>
      </c>
      <c r="B112" s="1" t="s">
        <v>205</v>
      </c>
      <c r="C112" s="19">
        <v>2.165509259259259E-2</v>
      </c>
      <c r="D112" s="19">
        <v>5.4652777777777772E-2</v>
      </c>
      <c r="E112" s="19">
        <v>4.0451388888888891E-2</v>
      </c>
      <c r="G112" s="1"/>
      <c r="H112" s="1"/>
      <c r="I112" s="1"/>
    </row>
    <row r="113" spans="1:9" ht="17.100000000000001" customHeight="1">
      <c r="A113" s="1" t="s">
        <v>340</v>
      </c>
      <c r="B113" s="1" t="s">
        <v>341</v>
      </c>
      <c r="C113" s="19">
        <v>2.2407407407407407E-2</v>
      </c>
      <c r="D113" s="19">
        <v>4.594907407407408E-2</v>
      </c>
      <c r="E113" s="19">
        <v>3.1064814814814812E-2</v>
      </c>
      <c r="G113" s="1"/>
      <c r="H113" s="1"/>
      <c r="I113" s="1"/>
    </row>
    <row r="114" spans="1:9" ht="17.100000000000001" customHeight="1">
      <c r="A114" s="1" t="s">
        <v>342</v>
      </c>
      <c r="B114" s="1" t="s">
        <v>343</v>
      </c>
      <c r="C114" s="19">
        <v>1.9328703703703702E-2</v>
      </c>
      <c r="D114" s="19">
        <v>5.2210648148148152E-2</v>
      </c>
      <c r="E114" s="19">
        <v>3.5381944444444445E-2</v>
      </c>
      <c r="G114" s="1"/>
      <c r="H114" s="1"/>
      <c r="I114" s="1"/>
    </row>
    <row r="115" spans="1:9" ht="17.100000000000001" customHeight="1">
      <c r="A115" s="1" t="s">
        <v>344</v>
      </c>
      <c r="B115" s="1" t="s">
        <v>236</v>
      </c>
      <c r="C115" s="19">
        <v>1.758101851851852E-2</v>
      </c>
      <c r="D115" s="19">
        <v>4.777777777777778E-2</v>
      </c>
      <c r="E115" s="19">
        <v>2.8645833333333332E-2</v>
      </c>
      <c r="G115" s="1"/>
      <c r="H115" s="1"/>
      <c r="I115" s="1"/>
    </row>
    <row r="116" spans="1:9" ht="17.100000000000001" customHeight="1">
      <c r="A116" s="1" t="s">
        <v>345</v>
      </c>
      <c r="B116" s="1" t="s">
        <v>166</v>
      </c>
      <c r="C116" s="19">
        <v>1.6782407407407409E-2</v>
      </c>
      <c r="D116" s="19">
        <v>4.4918981481481483E-2</v>
      </c>
      <c r="E116" s="19">
        <v>2.7685185185185188E-2</v>
      </c>
      <c r="G116" s="1"/>
      <c r="H116" s="1"/>
      <c r="I116" s="1"/>
    </row>
    <row r="117" spans="1:9" ht="17.100000000000001" customHeight="1">
      <c r="A117" s="1" t="s">
        <v>346</v>
      </c>
      <c r="B117" s="1" t="s">
        <v>347</v>
      </c>
      <c r="C117" s="19">
        <v>1.8680555555555554E-2</v>
      </c>
      <c r="D117" s="19">
        <v>5.5069444444444449E-2</v>
      </c>
      <c r="E117" s="19">
        <v>3.6122685185185181E-2</v>
      </c>
      <c r="G117" s="1"/>
      <c r="H117" s="1"/>
      <c r="I117" s="1"/>
    </row>
    <row r="118" spans="1:9" ht="17.100000000000001" customHeight="1">
      <c r="A118" s="1" t="s">
        <v>346</v>
      </c>
      <c r="B118" s="1" t="s">
        <v>232</v>
      </c>
      <c r="C118" s="19">
        <v>1.7141203703703704E-2</v>
      </c>
      <c r="D118" s="19">
        <v>5.7384259259259253E-2</v>
      </c>
      <c r="E118" s="19">
        <v>3.6620370370370373E-2</v>
      </c>
      <c r="G118" s="1"/>
      <c r="H118" s="1"/>
      <c r="I118" s="1"/>
    </row>
    <row r="119" spans="1:9" ht="17.100000000000001" customHeight="1">
      <c r="A119" s="1" t="s">
        <v>346</v>
      </c>
      <c r="B119" s="1" t="s">
        <v>348</v>
      </c>
      <c r="C119" s="19">
        <v>1.8761574074074073E-2</v>
      </c>
      <c r="D119" s="19">
        <v>4.7106481481481478E-2</v>
      </c>
      <c r="E119" s="19">
        <v>3.4212962962962966E-2</v>
      </c>
      <c r="G119" s="1"/>
      <c r="H119" s="1"/>
      <c r="I119" s="1"/>
    </row>
    <row r="120" spans="1:9" ht="17.100000000000001" customHeight="1">
      <c r="A120" s="1" t="s">
        <v>349</v>
      </c>
      <c r="B120" s="1" t="s">
        <v>262</v>
      </c>
      <c r="C120" s="19">
        <v>1.9490740740740743E-2</v>
      </c>
      <c r="D120" s="19">
        <v>4.9062500000000002E-2</v>
      </c>
      <c r="E120" s="19">
        <v>3.4432870370370371E-2</v>
      </c>
      <c r="G120" s="1"/>
      <c r="H120" s="1"/>
      <c r="I120" s="1"/>
    </row>
    <row r="121" spans="1:9" ht="17.100000000000001" customHeight="1">
      <c r="A121" s="1" t="s">
        <v>350</v>
      </c>
      <c r="B121" s="1" t="s">
        <v>351</v>
      </c>
      <c r="C121" s="19">
        <v>2.1840277777777778E-2</v>
      </c>
      <c r="D121" s="19">
        <v>5.5798611111111111E-2</v>
      </c>
      <c r="E121" s="19">
        <v>4.1400462962962965E-2</v>
      </c>
      <c r="G121" s="1"/>
      <c r="H121" s="1"/>
      <c r="I121" s="1"/>
    </row>
    <row r="122" spans="1:9" ht="17.100000000000001" customHeight="1">
      <c r="A122" s="1" t="s">
        <v>352</v>
      </c>
      <c r="B122" s="1" t="s">
        <v>353</v>
      </c>
      <c r="C122" s="19">
        <v>2.3506944444444445E-2</v>
      </c>
      <c r="D122" s="19">
        <v>4.8460648148148149E-2</v>
      </c>
      <c r="E122" s="19">
        <v>2.8333333333333332E-2</v>
      </c>
      <c r="G122" s="1"/>
      <c r="H122" s="1"/>
      <c r="I122" s="1"/>
    </row>
    <row r="123" spans="1:9" ht="17.100000000000001" customHeight="1">
      <c r="A123" s="1" t="s">
        <v>354</v>
      </c>
      <c r="B123" s="1" t="s">
        <v>343</v>
      </c>
      <c r="C123" s="19">
        <v>2.146990740740741E-2</v>
      </c>
      <c r="D123" s="19">
        <v>5.2592592592592587E-2</v>
      </c>
      <c r="E123" s="19">
        <v>3.3912037037037039E-2</v>
      </c>
      <c r="G123" s="1"/>
      <c r="H123" s="1"/>
      <c r="I123" s="1"/>
    </row>
    <row r="124" spans="1:9" ht="17.100000000000001" customHeight="1">
      <c r="A124" s="1" t="s">
        <v>355</v>
      </c>
      <c r="B124" s="1" t="s">
        <v>356</v>
      </c>
      <c r="C124" s="19">
        <v>1.726851851851852E-2</v>
      </c>
      <c r="D124" s="19">
        <v>4.3159722222222224E-2</v>
      </c>
      <c r="E124" s="19">
        <v>2.8900462962962961E-2</v>
      </c>
      <c r="G124" s="1"/>
      <c r="H124" s="1"/>
      <c r="I124" s="1"/>
    </row>
    <row r="125" spans="1:9" ht="17.100000000000001" customHeight="1">
      <c r="A125" s="1" t="s">
        <v>357</v>
      </c>
      <c r="B125" s="1" t="s">
        <v>154</v>
      </c>
      <c r="C125" s="19">
        <v>1.6782407407407409E-2</v>
      </c>
      <c r="D125" s="19">
        <v>4.5914351851851852E-2</v>
      </c>
      <c r="E125" s="19">
        <v>2.8217592592592589E-2</v>
      </c>
      <c r="G125" s="1"/>
      <c r="H125" s="1"/>
      <c r="I125" s="1"/>
    </row>
    <row r="126" spans="1:9" ht="17.100000000000001" customHeight="1">
      <c r="A126" s="1" t="s">
        <v>358</v>
      </c>
      <c r="B126" s="1" t="s">
        <v>359</v>
      </c>
      <c r="C126" s="19">
        <v>1.7511574074074072E-2</v>
      </c>
      <c r="D126" s="19">
        <v>4.2939814814814813E-2</v>
      </c>
      <c r="E126" s="19">
        <v>2.5486111111111112E-2</v>
      </c>
      <c r="G126" s="1"/>
      <c r="H126" s="1"/>
      <c r="I126" s="1"/>
    </row>
    <row r="127" spans="1:9" ht="17.100000000000001" customHeight="1">
      <c r="A127" s="1" t="s">
        <v>360</v>
      </c>
      <c r="B127" s="1" t="s">
        <v>361</v>
      </c>
      <c r="C127" s="19">
        <v>1.9710648148148147E-2</v>
      </c>
      <c r="D127" s="19">
        <v>5.302083333333333E-2</v>
      </c>
      <c r="E127" s="19">
        <v>3.3229166666666664E-2</v>
      </c>
      <c r="G127" s="1"/>
      <c r="H127" s="1"/>
      <c r="I127" s="1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D5" sqref="D5"/>
    </sheetView>
  </sheetViews>
  <sheetFormatPr baseColWidth="10" defaultRowHeight="15"/>
  <cols>
    <col min="2" max="2" width="12.140625" bestFit="1" customWidth="1"/>
    <col min="3" max="3" width="18.42578125" bestFit="1" customWidth="1"/>
    <col min="4" max="4" width="19.7109375" style="1" bestFit="1" customWidth="1"/>
    <col min="5" max="6" width="15.7109375" customWidth="1"/>
  </cols>
  <sheetData>
    <row r="1" spans="1:6" ht="31.5">
      <c r="A1" s="28" t="s">
        <v>846</v>
      </c>
      <c r="B1" s="28"/>
      <c r="C1" s="28"/>
      <c r="D1" s="29"/>
      <c r="E1" s="29"/>
      <c r="F1" s="29"/>
    </row>
    <row r="2" spans="1:6" ht="15.75">
      <c r="A2" s="27"/>
      <c r="B2" s="27"/>
      <c r="C2" s="27"/>
      <c r="D2" s="27"/>
      <c r="E2" s="30" t="s">
        <v>847</v>
      </c>
      <c r="F2" s="30"/>
    </row>
    <row r="3" spans="1:6" ht="20.100000000000001" customHeight="1">
      <c r="A3" s="33" t="s">
        <v>6</v>
      </c>
      <c r="B3" s="33" t="s">
        <v>616</v>
      </c>
      <c r="C3" s="33" t="s">
        <v>7</v>
      </c>
      <c r="D3" s="33" t="s">
        <v>633</v>
      </c>
      <c r="E3" s="33" t="s">
        <v>8</v>
      </c>
      <c r="F3" s="33" t="s">
        <v>9</v>
      </c>
    </row>
    <row r="4" spans="1:6" ht="15" customHeight="1">
      <c r="A4" s="31">
        <v>20</v>
      </c>
      <c r="B4" s="31" t="s">
        <v>452</v>
      </c>
      <c r="C4" s="31" t="s">
        <v>10</v>
      </c>
      <c r="D4" s="31">
        <f>COUNTIFS(Inscriptions!D3:D127,"&lt;=29",Inscriptions!D3:D127,"&gt;=20")</f>
        <v>29</v>
      </c>
      <c r="E4" s="31">
        <f>COUNTIFS(Inscriptions!D3:D127,"&lt;=29",Inscriptions!D3:D127,"&gt;=20",Inscriptions!E3:E127,"M")</f>
        <v>17</v>
      </c>
      <c r="F4" s="31">
        <f>COUNTIFS(Inscriptions!D3:D127,"&lt;=29",Inscriptions!D3:D127,"&gt;=20",Inscriptions!E3:E127,"F")</f>
        <v>12</v>
      </c>
    </row>
    <row r="5" spans="1:6" ht="15" customHeight="1">
      <c r="A5" s="31">
        <v>30</v>
      </c>
      <c r="B5" s="31" t="s">
        <v>140</v>
      </c>
      <c r="C5" s="31" t="s">
        <v>11</v>
      </c>
      <c r="D5" s="31">
        <f>COUNTIFS(Inscriptions!D3:D127,"&lt;=34",Inscriptions!D3:D127,"&gt;=30")</f>
        <v>34</v>
      </c>
      <c r="E5" s="31">
        <f>COUNTIFS(Inscriptions!D3:D127,"&lt;=34",Inscriptions!D3:D127,"&gt;=30",Inscriptions!E3:E127,"M")</f>
        <v>20</v>
      </c>
      <c r="F5" s="31">
        <f>COUNTIFS(Inscriptions!D3:D127,"&lt;=34",Inscriptions!D3:D127,"&gt;=30",Inscriptions!E3:E127,"F")</f>
        <v>14</v>
      </c>
    </row>
    <row r="6" spans="1:6" ht="15" customHeight="1">
      <c r="A6" s="31">
        <v>35</v>
      </c>
      <c r="B6" s="31" t="s">
        <v>141</v>
      </c>
      <c r="C6" s="31" t="s">
        <v>12</v>
      </c>
      <c r="D6" s="31">
        <f>COUNTIFS(Inscriptions!D3:D127,"&lt;=39",Inscriptions!D3:D127,"&gt;=35")</f>
        <v>37</v>
      </c>
      <c r="E6" s="31">
        <f>COUNTIFS(Inscriptions!D3:D127,"&lt;=39",Inscriptions!D3:D127,"&gt;=35",Inscriptions!E3:E127,"M")</f>
        <v>26</v>
      </c>
      <c r="F6" s="31">
        <f>COUNTIFS(Inscriptions!D3:D127,"&lt;=39",Inscriptions!D3:D127,"&gt;=35",Inscriptions!E3:E127,"F")</f>
        <v>11</v>
      </c>
    </row>
    <row r="7" spans="1:6" ht="15" customHeight="1">
      <c r="A7" s="31">
        <v>40</v>
      </c>
      <c r="B7" s="31" t="s">
        <v>142</v>
      </c>
      <c r="C7" s="32" t="s">
        <v>13</v>
      </c>
      <c r="D7" s="31">
        <f>COUNTIFS(Inscriptions!D3:D127,"&lt;=44",Inscriptions!D3:D127,"&gt;=40")</f>
        <v>25</v>
      </c>
      <c r="E7" s="31">
        <f>COUNTIFS(Inscriptions!D3:D127,"&lt;=44",Inscriptions!D3:D127,"&gt;=40",Inscriptions!E3:E127,"M")</f>
        <v>17</v>
      </c>
      <c r="F7" s="31">
        <f>COUNTIFS(Inscriptions!D3:D127,"&lt;=44",Inscriptions!D3:D127,"&gt;=40",Inscriptions!E3:E127,"F")</f>
        <v>8</v>
      </c>
    </row>
    <row r="8" spans="1:6" ht="15" customHeight="1" thickBot="1">
      <c r="C8" s="34" t="s">
        <v>14</v>
      </c>
      <c r="D8" s="35">
        <f>D4+D5+D6+D7</f>
        <v>125</v>
      </c>
      <c r="E8" s="35">
        <f>E4+E5+E6+E7</f>
        <v>80</v>
      </c>
      <c r="F8" s="35">
        <f>F4+F5+F6+F7</f>
        <v>45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F22" sqref="F22"/>
    </sheetView>
  </sheetViews>
  <sheetFormatPr baseColWidth="10" defaultRowHeight="15"/>
  <cols>
    <col min="1" max="2" width="15.7109375" customWidth="1"/>
  </cols>
  <sheetData>
    <row r="1" spans="1:2" ht="30" customHeight="1">
      <c r="A1" s="52" t="s">
        <v>644</v>
      </c>
      <c r="B1" s="52"/>
    </row>
    <row r="2" spans="1:2" ht="15" customHeight="1">
      <c r="A2" s="22" t="s">
        <v>642</v>
      </c>
      <c r="B2" s="22" t="s">
        <v>643</v>
      </c>
    </row>
    <row r="3" spans="1:2">
      <c r="A3" s="23">
        <v>7.6388888888888895E-2</v>
      </c>
      <c r="B3" s="24" t="s">
        <v>645</v>
      </c>
    </row>
    <row r="4" spans="1:2">
      <c r="A4" s="23">
        <f>$A3+"00:10:00"</f>
        <v>8.3333333333333343E-2</v>
      </c>
      <c r="B4" s="24" t="s">
        <v>646</v>
      </c>
    </row>
    <row r="5" spans="1:2">
      <c r="A5" s="23">
        <f t="shared" ref="A5:A9" si="0">$A4+"00:10:00"</f>
        <v>9.027777777777779E-2</v>
      </c>
      <c r="B5" s="24" t="s">
        <v>647</v>
      </c>
    </row>
    <row r="6" spans="1:2">
      <c r="A6" s="23">
        <f t="shared" si="0"/>
        <v>9.7222222222222238E-2</v>
      </c>
      <c r="B6" s="24" t="s">
        <v>648</v>
      </c>
    </row>
    <row r="7" spans="1:2">
      <c r="A7" s="23">
        <f t="shared" si="0"/>
        <v>0.10416666666666669</v>
      </c>
      <c r="B7" s="24" t="s">
        <v>649</v>
      </c>
    </row>
    <row r="8" spans="1:2">
      <c r="A8" s="23">
        <f t="shared" si="0"/>
        <v>0.11111111111111113</v>
      </c>
      <c r="B8" s="24" t="s">
        <v>650</v>
      </c>
    </row>
    <row r="9" spans="1:2">
      <c r="A9" s="23">
        <f t="shared" si="0"/>
        <v>0.11805555555555558</v>
      </c>
      <c r="B9" s="24" t="s">
        <v>651</v>
      </c>
    </row>
    <row r="10" spans="1:2">
      <c r="A10" s="21"/>
      <c r="B10" s="1"/>
    </row>
    <row r="11" spans="1:2">
      <c r="A11" s="21"/>
      <c r="B11" s="1"/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3"/>
  </sheetPr>
  <dimension ref="A1:I128"/>
  <sheetViews>
    <sheetView zoomScale="80" zoomScaleNormal="80" workbookViewId="0">
      <selection activeCell="L13" sqref="L13"/>
    </sheetView>
  </sheetViews>
  <sheetFormatPr baseColWidth="10" defaultRowHeight="15"/>
  <cols>
    <col min="1" max="1" width="11.42578125" style="26"/>
    <col min="2" max="2" width="22.28515625" style="1" bestFit="1" customWidth="1"/>
    <col min="3" max="3" width="14.42578125" style="1" bestFit="1" customWidth="1"/>
    <col min="4" max="4" width="23.5703125" style="1" customWidth="1"/>
    <col min="5" max="5" width="23.85546875" style="1" bestFit="1" customWidth="1"/>
    <col min="6" max="6" width="17.140625" style="1" bestFit="1" customWidth="1"/>
    <col min="7" max="7" width="12.42578125" style="1" bestFit="1" customWidth="1"/>
    <col min="8" max="8" width="6.42578125" style="1" bestFit="1" customWidth="1"/>
    <col min="9" max="9" width="7.7109375" style="1" bestFit="1" customWidth="1"/>
    <col min="10" max="10" width="17.140625" style="1" bestFit="1" customWidth="1"/>
    <col min="11" max="11" width="23.85546875" style="1" bestFit="1" customWidth="1"/>
    <col min="12" max="16384" width="11.42578125" style="1"/>
  </cols>
  <sheetData>
    <row r="1" spans="1:9" ht="51.75" thickBot="1">
      <c r="A1" s="42"/>
      <c r="B1" s="3" t="s">
        <v>639</v>
      </c>
      <c r="C1" s="4"/>
      <c r="D1" s="4"/>
      <c r="E1" s="4"/>
      <c r="F1" s="4"/>
      <c r="G1" s="4"/>
      <c r="H1" s="4"/>
      <c r="I1" s="4"/>
    </row>
    <row r="2" spans="1:9" s="7" customFormat="1" ht="22.5" thickTop="1" thickBot="1">
      <c r="A2" s="39" t="s">
        <v>640</v>
      </c>
      <c r="B2" s="36" t="s">
        <v>568</v>
      </c>
      <c r="C2" s="36" t="s">
        <v>0</v>
      </c>
      <c r="D2" s="36" t="s">
        <v>652</v>
      </c>
      <c r="E2" s="36" t="s">
        <v>843</v>
      </c>
      <c r="F2" s="36" t="s">
        <v>844</v>
      </c>
      <c r="G2" s="36" t="s">
        <v>845</v>
      </c>
      <c r="H2" s="36" t="s">
        <v>1</v>
      </c>
      <c r="I2" s="36" t="s">
        <v>2</v>
      </c>
    </row>
    <row r="3" spans="1:9" ht="15.75" customHeight="1" thickTop="1">
      <c r="A3" s="26">
        <f>ROW(A3:$A$127)-2</f>
        <v>1</v>
      </c>
      <c r="B3" s="38" t="s">
        <v>518</v>
      </c>
      <c r="C3" s="38" t="s">
        <v>273</v>
      </c>
      <c r="D3" s="38" t="s">
        <v>274</v>
      </c>
      <c r="E3" s="38" t="s">
        <v>653</v>
      </c>
      <c r="F3" s="38" t="s">
        <v>654</v>
      </c>
      <c r="G3" s="38" t="s">
        <v>655</v>
      </c>
      <c r="H3" s="38">
        <v>30</v>
      </c>
      <c r="I3" s="37" t="s">
        <v>3</v>
      </c>
    </row>
    <row r="4" spans="1:9" ht="15.75" customHeight="1">
      <c r="A4" s="26">
        <f>ROW(A4:$A$127)-2</f>
        <v>2</v>
      </c>
      <c r="B4" s="38" t="s">
        <v>491</v>
      </c>
      <c r="C4" s="38" t="s">
        <v>221</v>
      </c>
      <c r="D4" s="38" t="s">
        <v>166</v>
      </c>
      <c r="E4" s="38" t="s">
        <v>656</v>
      </c>
      <c r="F4" s="38" t="s">
        <v>657</v>
      </c>
      <c r="G4" s="38" t="s">
        <v>655</v>
      </c>
      <c r="H4" s="38">
        <v>38</v>
      </c>
      <c r="I4" s="37" t="s">
        <v>3</v>
      </c>
    </row>
    <row r="5" spans="1:9" ht="15.75" customHeight="1">
      <c r="A5" s="26">
        <f>ROW(A5:$A$127)-2</f>
        <v>3</v>
      </c>
      <c r="B5" s="38" t="s">
        <v>461</v>
      </c>
      <c r="C5" s="38" t="s">
        <v>159</v>
      </c>
      <c r="D5" s="38" t="s">
        <v>160</v>
      </c>
      <c r="E5" s="38" t="s">
        <v>656</v>
      </c>
      <c r="F5" s="38" t="s">
        <v>658</v>
      </c>
      <c r="G5" s="38" t="s">
        <v>655</v>
      </c>
      <c r="H5" s="38">
        <v>27</v>
      </c>
      <c r="I5" s="37" t="s">
        <v>3</v>
      </c>
    </row>
    <row r="6" spans="1:9" ht="15.75" customHeight="1">
      <c r="A6" s="26">
        <f>ROW(A6:$A$127)-2</f>
        <v>4</v>
      </c>
      <c r="B6" s="38" t="s">
        <v>457</v>
      </c>
      <c r="C6" s="38" t="s">
        <v>151</v>
      </c>
      <c r="D6" s="38" t="s">
        <v>152</v>
      </c>
      <c r="E6" s="38" t="s">
        <v>659</v>
      </c>
      <c r="F6" s="38" t="s">
        <v>660</v>
      </c>
      <c r="G6" s="38" t="s">
        <v>655</v>
      </c>
      <c r="H6" s="38">
        <v>43</v>
      </c>
      <c r="I6" s="37" t="s">
        <v>4</v>
      </c>
    </row>
    <row r="7" spans="1:9" ht="15.75" customHeight="1">
      <c r="A7" s="26">
        <f>ROW(A7:$A$127)-2</f>
        <v>5</v>
      </c>
      <c r="B7" s="38" t="s">
        <v>545</v>
      </c>
      <c r="C7" s="38" t="s">
        <v>327</v>
      </c>
      <c r="D7" s="38" t="s">
        <v>328</v>
      </c>
      <c r="E7" s="38" t="s">
        <v>661</v>
      </c>
      <c r="F7" s="38" t="s">
        <v>662</v>
      </c>
      <c r="G7" s="38" t="s">
        <v>655</v>
      </c>
      <c r="H7" s="38">
        <v>28</v>
      </c>
      <c r="I7" s="37" t="s">
        <v>3</v>
      </c>
    </row>
    <row r="8" spans="1:9" ht="15.75" customHeight="1">
      <c r="A8" s="26">
        <f>ROW(A8:$A$127)-2</f>
        <v>6</v>
      </c>
      <c r="B8" s="38" t="s">
        <v>514</v>
      </c>
      <c r="C8" s="38" t="s">
        <v>264</v>
      </c>
      <c r="D8" s="38" t="s">
        <v>216</v>
      </c>
      <c r="E8" s="38" t="s">
        <v>663</v>
      </c>
      <c r="F8" s="38" t="s">
        <v>664</v>
      </c>
      <c r="G8" s="38" t="s">
        <v>655</v>
      </c>
      <c r="H8" s="38">
        <v>39</v>
      </c>
      <c r="I8" s="37" t="s">
        <v>3</v>
      </c>
    </row>
    <row r="9" spans="1:9" ht="15.75" customHeight="1">
      <c r="A9" s="26">
        <f>ROW(A9:$A$127)-2</f>
        <v>7</v>
      </c>
      <c r="B9" s="38" t="s">
        <v>489</v>
      </c>
      <c r="C9" s="38" t="s">
        <v>217</v>
      </c>
      <c r="D9" s="38" t="s">
        <v>218</v>
      </c>
      <c r="E9" s="38" t="s">
        <v>665</v>
      </c>
      <c r="F9" s="38" t="s">
        <v>655</v>
      </c>
      <c r="G9" s="38" t="s">
        <v>655</v>
      </c>
      <c r="H9" s="38">
        <v>33</v>
      </c>
      <c r="I9" s="37" t="s">
        <v>3</v>
      </c>
    </row>
    <row r="10" spans="1:9" ht="15.75" customHeight="1">
      <c r="A10" s="26">
        <f>ROW(A10:$A$127)-2</f>
        <v>8</v>
      </c>
      <c r="B10" s="38" t="s">
        <v>468</v>
      </c>
      <c r="C10" s="38" t="s">
        <v>173</v>
      </c>
      <c r="D10" s="38" t="s">
        <v>174</v>
      </c>
      <c r="E10" s="38" t="s">
        <v>857</v>
      </c>
      <c r="F10" s="38" t="s">
        <v>655</v>
      </c>
      <c r="G10" s="38" t="s">
        <v>655</v>
      </c>
      <c r="H10" s="38">
        <v>31</v>
      </c>
      <c r="I10" s="37" t="s">
        <v>4</v>
      </c>
    </row>
    <row r="11" spans="1:9" ht="15.75" customHeight="1">
      <c r="A11" s="26">
        <f>ROW(A11:$A$127)-2</f>
        <v>9</v>
      </c>
      <c r="B11" s="38" t="s">
        <v>488</v>
      </c>
      <c r="C11" s="38" t="s">
        <v>215</v>
      </c>
      <c r="D11" s="38" t="s">
        <v>216</v>
      </c>
      <c r="E11" s="38" t="s">
        <v>666</v>
      </c>
      <c r="F11" s="38" t="s">
        <v>667</v>
      </c>
      <c r="G11" s="38" t="s">
        <v>655</v>
      </c>
      <c r="H11" s="38">
        <v>41</v>
      </c>
      <c r="I11" s="37" t="s">
        <v>3</v>
      </c>
    </row>
    <row r="12" spans="1:9" ht="15.75" customHeight="1">
      <c r="A12" s="26">
        <f>ROW(A12:$A$127)-2</f>
        <v>10</v>
      </c>
      <c r="B12" s="38" t="s">
        <v>551</v>
      </c>
      <c r="C12" s="38" t="s">
        <v>333</v>
      </c>
      <c r="D12" s="38" t="s">
        <v>334</v>
      </c>
      <c r="E12" s="38" t="s">
        <v>668</v>
      </c>
      <c r="F12" s="38" t="s">
        <v>669</v>
      </c>
      <c r="G12" s="38" t="s">
        <v>670</v>
      </c>
      <c r="H12" s="38">
        <v>20</v>
      </c>
      <c r="I12" s="37" t="s">
        <v>3</v>
      </c>
    </row>
    <row r="13" spans="1:9" ht="15.75" customHeight="1">
      <c r="A13" s="26">
        <f>ROW(A13:$A$127)-2</f>
        <v>11</v>
      </c>
      <c r="B13" s="38" t="s">
        <v>467</v>
      </c>
      <c r="C13" s="38" t="s">
        <v>171</v>
      </c>
      <c r="D13" s="38" t="s">
        <v>172</v>
      </c>
      <c r="E13" s="38" t="s">
        <v>671</v>
      </c>
      <c r="F13" s="38" t="s">
        <v>672</v>
      </c>
      <c r="G13" s="38" t="s">
        <v>655</v>
      </c>
      <c r="H13" s="38">
        <v>34</v>
      </c>
      <c r="I13" s="37" t="s">
        <v>3</v>
      </c>
    </row>
    <row r="14" spans="1:9" ht="15.75" customHeight="1">
      <c r="A14" s="26">
        <f>ROW(A14:$A$127)-2</f>
        <v>12</v>
      </c>
      <c r="B14" s="38" t="s">
        <v>482</v>
      </c>
      <c r="C14" s="38" t="s">
        <v>202</v>
      </c>
      <c r="D14" s="38" t="s">
        <v>203</v>
      </c>
      <c r="E14" s="38" t="s">
        <v>673</v>
      </c>
      <c r="F14" s="38" t="s">
        <v>674</v>
      </c>
      <c r="G14" s="38" t="s">
        <v>655</v>
      </c>
      <c r="H14" s="38">
        <v>36</v>
      </c>
      <c r="I14" s="37" t="s">
        <v>3</v>
      </c>
    </row>
    <row r="15" spans="1:9" ht="15.75" customHeight="1">
      <c r="A15" s="26">
        <f>ROW(A15:$A$127)-2</f>
        <v>13</v>
      </c>
      <c r="B15" s="38" t="s">
        <v>524</v>
      </c>
      <c r="C15" s="38" t="s">
        <v>284</v>
      </c>
      <c r="D15" s="38" t="s">
        <v>285</v>
      </c>
      <c r="E15" s="38" t="s">
        <v>675</v>
      </c>
      <c r="F15" s="38" t="s">
        <v>676</v>
      </c>
      <c r="G15" s="38" t="s">
        <v>655</v>
      </c>
      <c r="H15" s="38">
        <v>42</v>
      </c>
      <c r="I15" s="37" t="s">
        <v>4</v>
      </c>
    </row>
    <row r="16" spans="1:9" ht="15.75" customHeight="1">
      <c r="A16" s="26">
        <f>ROW(A16:$A$127)-2</f>
        <v>14</v>
      </c>
      <c r="B16" s="38" t="s">
        <v>557</v>
      </c>
      <c r="C16" s="38" t="s">
        <v>345</v>
      </c>
      <c r="D16" s="38" t="s">
        <v>166</v>
      </c>
      <c r="E16" s="38" t="s">
        <v>677</v>
      </c>
      <c r="F16" s="38" t="s">
        <v>678</v>
      </c>
      <c r="G16" s="38" t="s">
        <v>679</v>
      </c>
      <c r="H16" s="38">
        <v>39</v>
      </c>
      <c r="I16" s="37" t="s">
        <v>3</v>
      </c>
    </row>
    <row r="17" spans="1:9" ht="15.75" customHeight="1">
      <c r="A17" s="26">
        <f>ROW(A17:$A$127)-2</f>
        <v>15</v>
      </c>
      <c r="B17" s="38" t="s">
        <v>463</v>
      </c>
      <c r="C17" s="38" t="s">
        <v>163</v>
      </c>
      <c r="D17" s="38" t="s">
        <v>164</v>
      </c>
      <c r="E17" s="38" t="s">
        <v>680</v>
      </c>
      <c r="F17" s="38" t="s">
        <v>672</v>
      </c>
      <c r="G17" s="38" t="s">
        <v>655</v>
      </c>
      <c r="H17" s="38">
        <v>32</v>
      </c>
      <c r="I17" s="37" t="s">
        <v>3</v>
      </c>
    </row>
    <row r="18" spans="1:9" ht="15.75" customHeight="1">
      <c r="A18" s="26">
        <f>ROW(A18:$A$127)-2</f>
        <v>16</v>
      </c>
      <c r="B18" s="38" t="s">
        <v>546</v>
      </c>
      <c r="C18" s="38" t="s">
        <v>329</v>
      </c>
      <c r="D18" s="38" t="s">
        <v>311</v>
      </c>
      <c r="E18" s="38" t="s">
        <v>681</v>
      </c>
      <c r="F18" s="38" t="s">
        <v>682</v>
      </c>
      <c r="G18" s="38" t="s">
        <v>655</v>
      </c>
      <c r="H18" s="38">
        <v>38</v>
      </c>
      <c r="I18" s="37" t="s">
        <v>4</v>
      </c>
    </row>
    <row r="19" spans="1:9" ht="15.75" customHeight="1">
      <c r="A19" s="26">
        <f>ROW(A19:$A$127)-2</f>
        <v>17</v>
      </c>
      <c r="B19" s="38" t="s">
        <v>364</v>
      </c>
      <c r="C19" s="38" t="s">
        <v>260</v>
      </c>
      <c r="D19" s="38" t="s">
        <v>166</v>
      </c>
      <c r="E19" s="38" t="s">
        <v>683</v>
      </c>
      <c r="F19" s="38" t="s">
        <v>672</v>
      </c>
      <c r="G19" s="38" t="s">
        <v>655</v>
      </c>
      <c r="H19" s="38">
        <v>20</v>
      </c>
      <c r="I19" s="37" t="s">
        <v>3</v>
      </c>
    </row>
    <row r="20" spans="1:9" ht="15.75" customHeight="1">
      <c r="A20" s="26">
        <f>ROW(A20:$A$127)-2</f>
        <v>18</v>
      </c>
      <c r="B20" s="38" t="s">
        <v>549</v>
      </c>
      <c r="C20" s="38" t="s">
        <v>330</v>
      </c>
      <c r="D20" s="38" t="s">
        <v>258</v>
      </c>
      <c r="E20" s="38" t="s">
        <v>684</v>
      </c>
      <c r="F20" s="38" t="s">
        <v>685</v>
      </c>
      <c r="G20" s="38" t="s">
        <v>679</v>
      </c>
      <c r="H20" s="38">
        <v>44</v>
      </c>
      <c r="I20" s="37" t="s">
        <v>4</v>
      </c>
    </row>
    <row r="21" spans="1:9" ht="15.75" customHeight="1">
      <c r="A21" s="26">
        <f>ROW(A21:$A$127)-2</f>
        <v>19</v>
      </c>
      <c r="B21" s="38" t="s">
        <v>510</v>
      </c>
      <c r="C21" s="38" t="s">
        <v>257</v>
      </c>
      <c r="D21" s="38" t="s">
        <v>258</v>
      </c>
      <c r="E21" s="38" t="s">
        <v>686</v>
      </c>
      <c r="F21" s="38" t="s">
        <v>687</v>
      </c>
      <c r="G21" s="38" t="s">
        <v>655</v>
      </c>
      <c r="H21" s="38">
        <v>40</v>
      </c>
      <c r="I21" s="37" t="s">
        <v>4</v>
      </c>
    </row>
    <row r="22" spans="1:9" ht="15.75" customHeight="1">
      <c r="A22" s="26">
        <f>ROW(A22:$A$127)-2</f>
        <v>20</v>
      </c>
      <c r="B22" s="38" t="s">
        <v>459</v>
      </c>
      <c r="C22" s="38" t="s">
        <v>155</v>
      </c>
      <c r="D22" s="38" t="s">
        <v>156</v>
      </c>
      <c r="E22" s="38" t="s">
        <v>688</v>
      </c>
      <c r="F22" s="38" t="s">
        <v>689</v>
      </c>
      <c r="G22" s="38" t="s">
        <v>655</v>
      </c>
      <c r="H22" s="38">
        <v>42</v>
      </c>
      <c r="I22" s="37" t="s">
        <v>3</v>
      </c>
    </row>
    <row r="23" spans="1:9" ht="15.75" customHeight="1">
      <c r="A23" s="26">
        <f>ROW(A23:$A$127)-2</f>
        <v>21</v>
      </c>
      <c r="B23" s="38" t="s">
        <v>469</v>
      </c>
      <c r="C23" s="38" t="s">
        <v>175</v>
      </c>
      <c r="D23" s="38" t="s">
        <v>176</v>
      </c>
      <c r="E23" s="38" t="s">
        <v>690</v>
      </c>
      <c r="F23" s="38" t="s">
        <v>691</v>
      </c>
      <c r="G23" s="38" t="s">
        <v>655</v>
      </c>
      <c r="H23" s="38">
        <v>32</v>
      </c>
      <c r="I23" s="37" t="s">
        <v>3</v>
      </c>
    </row>
    <row r="24" spans="1:9" ht="15.75" customHeight="1">
      <c r="A24" s="26">
        <f>ROW(A24:$A$127)-2</f>
        <v>22</v>
      </c>
      <c r="B24" s="38" t="s">
        <v>547</v>
      </c>
      <c r="C24" s="38" t="s">
        <v>329</v>
      </c>
      <c r="D24" s="38" t="s">
        <v>154</v>
      </c>
      <c r="E24" s="38" t="s">
        <v>692</v>
      </c>
      <c r="F24" s="38" t="s">
        <v>662</v>
      </c>
      <c r="G24" s="38" t="s">
        <v>655</v>
      </c>
      <c r="H24" s="38">
        <v>36</v>
      </c>
      <c r="I24" s="37" t="s">
        <v>3</v>
      </c>
    </row>
    <row r="25" spans="1:9" ht="15.75" customHeight="1">
      <c r="A25" s="26">
        <f>ROW(A25:$A$127)-2</f>
        <v>23</v>
      </c>
      <c r="B25" s="38" t="s">
        <v>462</v>
      </c>
      <c r="C25" s="38" t="s">
        <v>161</v>
      </c>
      <c r="D25" s="38" t="s">
        <v>162</v>
      </c>
      <c r="E25" s="38" t="s">
        <v>693</v>
      </c>
      <c r="F25" s="38" t="s">
        <v>694</v>
      </c>
      <c r="G25" s="38" t="s">
        <v>655</v>
      </c>
      <c r="H25" s="38">
        <v>38</v>
      </c>
      <c r="I25" s="37" t="s">
        <v>3</v>
      </c>
    </row>
    <row r="26" spans="1:9" ht="15.75" customHeight="1">
      <c r="A26" s="26">
        <f>ROW(A26:$A$127)-2</f>
        <v>24</v>
      </c>
      <c r="B26" s="38" t="s">
        <v>466</v>
      </c>
      <c r="C26" s="38" t="s">
        <v>169</v>
      </c>
      <c r="D26" s="38" t="s">
        <v>170</v>
      </c>
      <c r="E26" s="38" t="s">
        <v>695</v>
      </c>
      <c r="F26" s="38" t="s">
        <v>672</v>
      </c>
      <c r="G26" s="38" t="s">
        <v>655</v>
      </c>
      <c r="H26" s="38">
        <v>30</v>
      </c>
      <c r="I26" s="37" t="s">
        <v>3</v>
      </c>
    </row>
    <row r="27" spans="1:9" ht="15.75" customHeight="1">
      <c r="A27" s="26">
        <f>ROW(A27:$A$127)-2</f>
        <v>25</v>
      </c>
      <c r="B27" s="38" t="s">
        <v>496</v>
      </c>
      <c r="C27" s="38" t="s">
        <v>229</v>
      </c>
      <c r="D27" s="38" t="s">
        <v>230</v>
      </c>
      <c r="E27" s="38" t="s">
        <v>696</v>
      </c>
      <c r="F27" s="38" t="s">
        <v>654</v>
      </c>
      <c r="G27" s="38" t="s">
        <v>655</v>
      </c>
      <c r="H27" s="38">
        <v>36</v>
      </c>
      <c r="I27" s="37" t="s">
        <v>4</v>
      </c>
    </row>
    <row r="28" spans="1:9" ht="15.75" customHeight="1">
      <c r="A28" s="26">
        <f>ROW(A28:$A$127)-2</f>
        <v>26</v>
      </c>
      <c r="B28" s="38" t="s">
        <v>565</v>
      </c>
      <c r="C28" s="38" t="s">
        <v>355</v>
      </c>
      <c r="D28" s="38" t="s">
        <v>356</v>
      </c>
      <c r="E28" s="38" t="s">
        <v>697</v>
      </c>
      <c r="F28" s="38" t="s">
        <v>672</v>
      </c>
      <c r="G28" s="38" t="s">
        <v>655</v>
      </c>
      <c r="H28" s="38">
        <v>37</v>
      </c>
      <c r="I28" s="37" t="s">
        <v>3</v>
      </c>
    </row>
    <row r="29" spans="1:9" ht="15.75" customHeight="1">
      <c r="A29" s="26">
        <f>ROW(A29:$A$127)-2</f>
        <v>27</v>
      </c>
      <c r="B29" s="38" t="s">
        <v>456</v>
      </c>
      <c r="C29" s="38" t="s">
        <v>149</v>
      </c>
      <c r="D29" s="38" t="s">
        <v>150</v>
      </c>
      <c r="E29" s="38" t="s">
        <v>698</v>
      </c>
      <c r="F29" s="38" t="s">
        <v>685</v>
      </c>
      <c r="G29" s="38" t="s">
        <v>679</v>
      </c>
      <c r="H29" s="38">
        <v>30</v>
      </c>
      <c r="I29" s="37" t="s">
        <v>3</v>
      </c>
    </row>
    <row r="30" spans="1:9" ht="15.75" customHeight="1">
      <c r="A30" s="26">
        <f>ROW(A30:$A$127)-2</f>
        <v>28</v>
      </c>
      <c r="B30" s="38" t="s">
        <v>499</v>
      </c>
      <c r="C30" s="38" t="s">
        <v>235</v>
      </c>
      <c r="D30" s="38" t="s">
        <v>236</v>
      </c>
      <c r="E30" s="38" t="s">
        <v>699</v>
      </c>
      <c r="F30" s="38" t="s">
        <v>700</v>
      </c>
      <c r="G30" s="38" t="s">
        <v>655</v>
      </c>
      <c r="H30" s="38">
        <v>37</v>
      </c>
      <c r="I30" s="37" t="s">
        <v>3</v>
      </c>
    </row>
    <row r="31" spans="1:9" ht="15.75" customHeight="1">
      <c r="A31" s="26">
        <f>ROW(A31:$A$127)-2</f>
        <v>29</v>
      </c>
      <c r="B31" s="38" t="s">
        <v>495</v>
      </c>
      <c r="C31" s="38" t="s">
        <v>227</v>
      </c>
      <c r="D31" s="38" t="s">
        <v>228</v>
      </c>
      <c r="E31" s="38" t="s">
        <v>701</v>
      </c>
      <c r="F31" s="38" t="s">
        <v>685</v>
      </c>
      <c r="G31" s="38" t="s">
        <v>679</v>
      </c>
      <c r="H31" s="38">
        <v>38</v>
      </c>
      <c r="I31" s="37" t="s">
        <v>4</v>
      </c>
    </row>
    <row r="32" spans="1:9" ht="15.75" customHeight="1">
      <c r="A32" s="26">
        <f>ROW(A32:$A$127)-2</f>
        <v>30</v>
      </c>
      <c r="B32" s="38" t="s">
        <v>476</v>
      </c>
      <c r="C32" s="38" t="s">
        <v>189</v>
      </c>
      <c r="D32" s="38" t="s">
        <v>190</v>
      </c>
      <c r="E32" s="38" t="s">
        <v>702</v>
      </c>
      <c r="F32" s="38" t="s">
        <v>685</v>
      </c>
      <c r="G32" s="38" t="s">
        <v>679</v>
      </c>
      <c r="H32" s="38">
        <v>39</v>
      </c>
      <c r="I32" s="37" t="s">
        <v>4</v>
      </c>
    </row>
    <row r="33" spans="1:9" ht="15.75" customHeight="1">
      <c r="A33" s="26">
        <f>ROW(A33:$A$127)-2</f>
        <v>31</v>
      </c>
      <c r="B33" s="38" t="s">
        <v>543</v>
      </c>
      <c r="C33" s="38" t="s">
        <v>324</v>
      </c>
      <c r="D33" s="38" t="s">
        <v>205</v>
      </c>
      <c r="E33" s="38" t="s">
        <v>703</v>
      </c>
      <c r="F33" s="38" t="s">
        <v>704</v>
      </c>
      <c r="G33" s="38" t="s">
        <v>655</v>
      </c>
      <c r="H33" s="38">
        <v>44</v>
      </c>
      <c r="I33" s="37" t="s">
        <v>4</v>
      </c>
    </row>
    <row r="34" spans="1:9" ht="15.75" customHeight="1">
      <c r="A34" s="26">
        <f>ROW(A34:$A$127)-2</f>
        <v>32</v>
      </c>
      <c r="B34" s="38" t="s">
        <v>477</v>
      </c>
      <c r="C34" s="38" t="s">
        <v>191</v>
      </c>
      <c r="D34" s="38" t="s">
        <v>192</v>
      </c>
      <c r="E34" s="38" t="s">
        <v>705</v>
      </c>
      <c r="F34" s="38" t="s">
        <v>706</v>
      </c>
      <c r="G34" s="38" t="s">
        <v>655</v>
      </c>
      <c r="H34" s="38">
        <v>42</v>
      </c>
      <c r="I34" s="37" t="s">
        <v>3</v>
      </c>
    </row>
    <row r="35" spans="1:9" ht="15.75" customHeight="1">
      <c r="A35" s="26">
        <f>ROW(A35:$A$127)-2</f>
        <v>33</v>
      </c>
      <c r="B35" s="38" t="s">
        <v>525</v>
      </c>
      <c r="C35" s="38" t="s">
        <v>286</v>
      </c>
      <c r="D35" s="38" t="s">
        <v>287</v>
      </c>
      <c r="E35" s="38" t="s">
        <v>707</v>
      </c>
      <c r="F35" s="38" t="s">
        <v>685</v>
      </c>
      <c r="G35" s="38" t="s">
        <v>679</v>
      </c>
      <c r="H35" s="38">
        <v>39</v>
      </c>
      <c r="I35" s="37" t="s">
        <v>3</v>
      </c>
    </row>
    <row r="36" spans="1:9" ht="15.75" customHeight="1">
      <c r="A36" s="26">
        <f>ROW(A36:$A$127)-2</f>
        <v>34</v>
      </c>
      <c r="B36" s="38" t="s">
        <v>472</v>
      </c>
      <c r="C36" s="38" t="s">
        <v>181</v>
      </c>
      <c r="D36" s="38" t="s">
        <v>182</v>
      </c>
      <c r="E36" s="38" t="s">
        <v>708</v>
      </c>
      <c r="F36" s="38" t="s">
        <v>709</v>
      </c>
      <c r="G36" s="38" t="s">
        <v>679</v>
      </c>
      <c r="H36" s="38">
        <v>33</v>
      </c>
      <c r="I36" s="37" t="s">
        <v>3</v>
      </c>
    </row>
    <row r="37" spans="1:9" ht="15.75" customHeight="1">
      <c r="A37" s="26">
        <f>ROW(A37:$A$127)-2</f>
        <v>35</v>
      </c>
      <c r="B37" s="38" t="s">
        <v>522</v>
      </c>
      <c r="C37" s="38" t="s">
        <v>281</v>
      </c>
      <c r="D37" s="38" t="s">
        <v>282</v>
      </c>
      <c r="E37" s="38" t="s">
        <v>710</v>
      </c>
      <c r="F37" s="38" t="s">
        <v>711</v>
      </c>
      <c r="G37" s="38" t="s">
        <v>679</v>
      </c>
      <c r="H37" s="38">
        <v>36</v>
      </c>
      <c r="I37" s="37" t="s">
        <v>4</v>
      </c>
    </row>
    <row r="38" spans="1:9" ht="15.75" customHeight="1">
      <c r="A38" s="26">
        <f>ROW(A38:$A$127)-2</f>
        <v>36</v>
      </c>
      <c r="B38" s="38" t="s">
        <v>484</v>
      </c>
      <c r="C38" s="38" t="s">
        <v>206</v>
      </c>
      <c r="D38" s="38" t="s">
        <v>207</v>
      </c>
      <c r="E38" s="38" t="s">
        <v>712</v>
      </c>
      <c r="F38" s="38" t="s">
        <v>713</v>
      </c>
      <c r="G38" s="38" t="s">
        <v>655</v>
      </c>
      <c r="H38" s="38">
        <v>42</v>
      </c>
      <c r="I38" s="37" t="s">
        <v>3</v>
      </c>
    </row>
    <row r="39" spans="1:9" ht="15.75" customHeight="1">
      <c r="A39" s="26">
        <f>ROW(A39:$A$127)-2</f>
        <v>37</v>
      </c>
      <c r="B39" s="38" t="s">
        <v>520</v>
      </c>
      <c r="C39" s="38" t="s">
        <v>275</v>
      </c>
      <c r="D39" s="38" t="s">
        <v>154</v>
      </c>
      <c r="E39" s="38" t="s">
        <v>714</v>
      </c>
      <c r="F39" s="38" t="s">
        <v>715</v>
      </c>
      <c r="G39" s="38" t="s">
        <v>655</v>
      </c>
      <c r="H39" s="38">
        <v>41</v>
      </c>
      <c r="I39" s="37" t="s">
        <v>3</v>
      </c>
    </row>
    <row r="40" spans="1:9" ht="15.75" customHeight="1">
      <c r="A40" s="26">
        <f>ROW(A40:$A$127)-2</f>
        <v>38</v>
      </c>
      <c r="B40" s="38" t="s">
        <v>504</v>
      </c>
      <c r="C40" s="38" t="s">
        <v>247</v>
      </c>
      <c r="D40" s="38" t="s">
        <v>248</v>
      </c>
      <c r="E40" s="38" t="s">
        <v>716</v>
      </c>
      <c r="F40" s="38" t="s">
        <v>676</v>
      </c>
      <c r="G40" s="38" t="s">
        <v>655</v>
      </c>
      <c r="H40" s="38">
        <v>30</v>
      </c>
      <c r="I40" s="37" t="s">
        <v>4</v>
      </c>
    </row>
    <row r="41" spans="1:9" ht="15.75" customHeight="1">
      <c r="A41" s="26">
        <f>ROW(A41:$A$127)-2</f>
        <v>39</v>
      </c>
      <c r="B41" s="38" t="s">
        <v>550</v>
      </c>
      <c r="C41" s="38" t="s">
        <v>331</v>
      </c>
      <c r="D41" s="38" t="s">
        <v>332</v>
      </c>
      <c r="E41" s="38" t="s">
        <v>717</v>
      </c>
      <c r="F41" s="38" t="s">
        <v>655</v>
      </c>
      <c r="G41" s="38" t="s">
        <v>655</v>
      </c>
      <c r="H41" s="38">
        <v>37</v>
      </c>
      <c r="I41" s="37" t="s">
        <v>4</v>
      </c>
    </row>
    <row r="42" spans="1:9" ht="15.75" customHeight="1">
      <c r="A42" s="26">
        <f>ROW(A42:$A$127)-2</f>
        <v>40</v>
      </c>
      <c r="B42" s="38" t="s">
        <v>526</v>
      </c>
      <c r="C42" s="38" t="s">
        <v>288</v>
      </c>
      <c r="D42" s="38" t="s">
        <v>289</v>
      </c>
      <c r="E42" s="38" t="s">
        <v>718</v>
      </c>
      <c r="F42" s="38" t="s">
        <v>719</v>
      </c>
      <c r="G42" s="38" t="s">
        <v>655</v>
      </c>
      <c r="H42" s="38">
        <v>35</v>
      </c>
      <c r="I42" s="37" t="s">
        <v>3</v>
      </c>
    </row>
    <row r="43" spans="1:9" ht="15.75" customHeight="1">
      <c r="A43" s="26">
        <f>ROW(A43:$A$127)-2</f>
        <v>41</v>
      </c>
      <c r="B43" s="38" t="s">
        <v>507</v>
      </c>
      <c r="C43" s="38" t="s">
        <v>252</v>
      </c>
      <c r="D43" s="38" t="s">
        <v>253</v>
      </c>
      <c r="E43" s="38" t="s">
        <v>720</v>
      </c>
      <c r="F43" s="38" t="s">
        <v>721</v>
      </c>
      <c r="G43" s="38" t="s">
        <v>655</v>
      </c>
      <c r="H43" s="38">
        <v>41</v>
      </c>
      <c r="I43" s="37" t="s">
        <v>4</v>
      </c>
    </row>
    <row r="44" spans="1:9" ht="15.75" customHeight="1">
      <c r="A44" s="26">
        <f>ROW(A44:$A$127)-2</f>
        <v>42</v>
      </c>
      <c r="B44" s="38" t="s">
        <v>453</v>
      </c>
      <c r="C44" s="38" t="s">
        <v>143</v>
      </c>
      <c r="D44" s="38" t="s">
        <v>144</v>
      </c>
      <c r="E44" s="38" t="s">
        <v>722</v>
      </c>
      <c r="F44" s="38" t="s">
        <v>723</v>
      </c>
      <c r="G44" s="38" t="s">
        <v>655</v>
      </c>
      <c r="H44" s="38">
        <v>35</v>
      </c>
      <c r="I44" s="37" t="s">
        <v>4</v>
      </c>
    </row>
    <row r="45" spans="1:9" ht="15.75" customHeight="1">
      <c r="A45" s="26">
        <f>ROW(A45:$A$127)-2</f>
        <v>43</v>
      </c>
      <c r="B45" s="38" t="s">
        <v>366</v>
      </c>
      <c r="C45" s="38" t="s">
        <v>277</v>
      </c>
      <c r="D45" s="38" t="s">
        <v>278</v>
      </c>
      <c r="E45" s="38" t="s">
        <v>724</v>
      </c>
      <c r="F45" s="38" t="s">
        <v>685</v>
      </c>
      <c r="G45" s="38" t="s">
        <v>679</v>
      </c>
      <c r="H45" s="38">
        <v>23</v>
      </c>
      <c r="I45" s="37" t="s">
        <v>4</v>
      </c>
    </row>
    <row r="46" spans="1:9" ht="15.75" customHeight="1">
      <c r="A46" s="26">
        <f>ROW(A46:$A$127)-2</f>
        <v>44</v>
      </c>
      <c r="B46" s="38" t="s">
        <v>559</v>
      </c>
      <c r="C46" s="38" t="s">
        <v>346</v>
      </c>
      <c r="D46" s="38" t="s">
        <v>232</v>
      </c>
      <c r="E46" s="38" t="s">
        <v>725</v>
      </c>
      <c r="F46" s="38" t="s">
        <v>672</v>
      </c>
      <c r="G46" s="38" t="s">
        <v>655</v>
      </c>
      <c r="H46" s="38">
        <v>34</v>
      </c>
      <c r="I46" s="37" t="s">
        <v>3</v>
      </c>
    </row>
    <row r="47" spans="1:9" ht="15.75" customHeight="1">
      <c r="A47" s="26">
        <f>ROW(A47:$A$127)-2</f>
        <v>45</v>
      </c>
      <c r="B47" s="38" t="s">
        <v>558</v>
      </c>
      <c r="C47" s="38" t="s">
        <v>346</v>
      </c>
      <c r="D47" s="38" t="s">
        <v>347</v>
      </c>
      <c r="E47" s="38" t="s">
        <v>726</v>
      </c>
      <c r="F47" s="38" t="s">
        <v>727</v>
      </c>
      <c r="G47" s="38" t="s">
        <v>655</v>
      </c>
      <c r="H47" s="38">
        <v>33</v>
      </c>
      <c r="I47" s="37" t="s">
        <v>4</v>
      </c>
    </row>
    <row r="48" spans="1:9" ht="15.75" customHeight="1">
      <c r="A48" s="26">
        <f>ROW(A48:$A$127)-2</f>
        <v>46</v>
      </c>
      <c r="B48" s="38" t="s">
        <v>481</v>
      </c>
      <c r="C48" s="38" t="s">
        <v>200</v>
      </c>
      <c r="D48" s="38" t="s">
        <v>201</v>
      </c>
      <c r="E48" s="38" t="s">
        <v>728</v>
      </c>
      <c r="F48" s="38" t="s">
        <v>667</v>
      </c>
      <c r="G48" s="38" t="s">
        <v>655</v>
      </c>
      <c r="H48" s="38">
        <v>42</v>
      </c>
      <c r="I48" s="37" t="s">
        <v>4</v>
      </c>
    </row>
    <row r="49" spans="1:9" ht="15.75" customHeight="1">
      <c r="A49" s="26">
        <f>ROW(A49:$A$127)-2</f>
        <v>47</v>
      </c>
      <c r="B49" s="38" t="s">
        <v>368</v>
      </c>
      <c r="C49" s="38" t="s">
        <v>303</v>
      </c>
      <c r="D49" s="38" t="s">
        <v>304</v>
      </c>
      <c r="E49" s="38" t="s">
        <v>729</v>
      </c>
      <c r="F49" s="38" t="s">
        <v>730</v>
      </c>
      <c r="G49" s="38" t="s">
        <v>679</v>
      </c>
      <c r="H49" s="38">
        <v>24</v>
      </c>
      <c r="I49" s="37" t="s">
        <v>4</v>
      </c>
    </row>
    <row r="50" spans="1:9" ht="15.75" customHeight="1">
      <c r="A50" s="26">
        <f>ROW(A50:$A$127)-2</f>
        <v>48</v>
      </c>
      <c r="B50" s="38" t="s">
        <v>544</v>
      </c>
      <c r="C50" s="38" t="s">
        <v>325</v>
      </c>
      <c r="D50" s="38" t="s">
        <v>326</v>
      </c>
      <c r="E50" s="38" t="s">
        <v>731</v>
      </c>
      <c r="F50" s="38" t="s">
        <v>732</v>
      </c>
      <c r="G50" s="38" t="s">
        <v>655</v>
      </c>
      <c r="H50" s="38">
        <v>41</v>
      </c>
      <c r="I50" s="37" t="s">
        <v>3</v>
      </c>
    </row>
    <row r="51" spans="1:9" ht="15.75" customHeight="1">
      <c r="A51" s="26">
        <f>ROW(A51:$A$127)-2</f>
        <v>49</v>
      </c>
      <c r="B51" s="38" t="s">
        <v>566</v>
      </c>
      <c r="C51" s="38" t="s">
        <v>358</v>
      </c>
      <c r="D51" s="38" t="s">
        <v>359</v>
      </c>
      <c r="E51" s="38" t="s">
        <v>733</v>
      </c>
      <c r="F51" s="38" t="s">
        <v>685</v>
      </c>
      <c r="G51" s="38" t="s">
        <v>679</v>
      </c>
      <c r="H51" s="38">
        <v>26</v>
      </c>
      <c r="I51" s="37" t="s">
        <v>3</v>
      </c>
    </row>
    <row r="52" spans="1:9" ht="15.75" customHeight="1">
      <c r="A52" s="26">
        <f>ROW(A52:$A$127)-2</f>
        <v>50</v>
      </c>
      <c r="B52" s="38" t="s">
        <v>487</v>
      </c>
      <c r="C52" s="38" t="s">
        <v>212</v>
      </c>
      <c r="D52" s="38" t="s">
        <v>213</v>
      </c>
      <c r="E52" s="38" t="s">
        <v>734</v>
      </c>
      <c r="F52" s="38" t="s">
        <v>735</v>
      </c>
      <c r="G52" s="38" t="s">
        <v>679</v>
      </c>
      <c r="H52" s="38">
        <v>26</v>
      </c>
      <c r="I52" s="37" t="s">
        <v>3</v>
      </c>
    </row>
    <row r="53" spans="1:9" ht="15.75" customHeight="1">
      <c r="A53" s="26">
        <f>ROW(A53:$A$127)-2</f>
        <v>51</v>
      </c>
      <c r="B53" s="38" t="s">
        <v>564</v>
      </c>
      <c r="C53" s="38" t="s">
        <v>354</v>
      </c>
      <c r="D53" s="38" t="s">
        <v>343</v>
      </c>
      <c r="E53" s="38" t="s">
        <v>736</v>
      </c>
      <c r="F53" s="38" t="s">
        <v>676</v>
      </c>
      <c r="G53" s="38" t="s">
        <v>655</v>
      </c>
      <c r="H53" s="38">
        <v>38</v>
      </c>
      <c r="I53" s="37" t="s">
        <v>3</v>
      </c>
    </row>
    <row r="54" spans="1:9" ht="15.75" customHeight="1">
      <c r="A54" s="26">
        <f>ROW(A54:$A$127)-2</f>
        <v>52</v>
      </c>
      <c r="B54" s="38" t="s">
        <v>511</v>
      </c>
      <c r="C54" s="38" t="s">
        <v>259</v>
      </c>
      <c r="D54" s="38" t="s">
        <v>244</v>
      </c>
      <c r="E54" s="38" t="s">
        <v>737</v>
      </c>
      <c r="F54" s="38" t="s">
        <v>738</v>
      </c>
      <c r="G54" s="38" t="s">
        <v>655</v>
      </c>
      <c r="H54" s="38">
        <v>32</v>
      </c>
      <c r="I54" s="37" t="s">
        <v>3</v>
      </c>
    </row>
    <row r="55" spans="1:9" ht="15.75" customHeight="1">
      <c r="A55" s="26">
        <f>ROW(A55:$A$127)-2</f>
        <v>53</v>
      </c>
      <c r="B55" s="38" t="s">
        <v>473</v>
      </c>
      <c r="C55" s="38" t="s">
        <v>183</v>
      </c>
      <c r="D55" s="38" t="s">
        <v>184</v>
      </c>
      <c r="E55" s="38" t="s">
        <v>739</v>
      </c>
      <c r="F55" s="38" t="s">
        <v>709</v>
      </c>
      <c r="G55" s="38" t="s">
        <v>679</v>
      </c>
      <c r="H55" s="38">
        <v>37</v>
      </c>
      <c r="I55" s="37" t="s">
        <v>3</v>
      </c>
    </row>
    <row r="56" spans="1:9" ht="15.75" customHeight="1">
      <c r="A56" s="26">
        <f>ROW(A56:$A$127)-2</f>
        <v>54</v>
      </c>
      <c r="B56" s="38" t="s">
        <v>541</v>
      </c>
      <c r="C56" s="38" t="s">
        <v>320</v>
      </c>
      <c r="D56" s="38" t="s">
        <v>321</v>
      </c>
      <c r="E56" s="38" t="s">
        <v>740</v>
      </c>
      <c r="F56" s="38" t="s">
        <v>741</v>
      </c>
      <c r="G56" s="38" t="s">
        <v>655</v>
      </c>
      <c r="H56" s="38">
        <v>29</v>
      </c>
      <c r="I56" s="37" t="s">
        <v>4</v>
      </c>
    </row>
    <row r="57" spans="1:9" ht="15.75" customHeight="1">
      <c r="A57" s="26">
        <f>ROW(A57:$A$127)-2</f>
        <v>55</v>
      </c>
      <c r="B57" s="38" t="s">
        <v>555</v>
      </c>
      <c r="C57" s="38" t="s">
        <v>340</v>
      </c>
      <c r="D57" s="38" t="s">
        <v>341</v>
      </c>
      <c r="E57" s="38" t="s">
        <v>742</v>
      </c>
      <c r="F57" s="38" t="s">
        <v>738</v>
      </c>
      <c r="G57" s="38" t="s">
        <v>655</v>
      </c>
      <c r="H57" s="38">
        <v>41</v>
      </c>
      <c r="I57" s="37" t="s">
        <v>3</v>
      </c>
    </row>
    <row r="58" spans="1:9" ht="15.75" customHeight="1">
      <c r="A58" s="26">
        <f>ROW(A58:$A$127)-2</f>
        <v>56</v>
      </c>
      <c r="B58" s="38" t="s">
        <v>460</v>
      </c>
      <c r="C58" s="38" t="s">
        <v>157</v>
      </c>
      <c r="D58" s="38" t="s">
        <v>158</v>
      </c>
      <c r="E58" s="38" t="s">
        <v>743</v>
      </c>
      <c r="F58" s="38" t="s">
        <v>689</v>
      </c>
      <c r="G58" s="38" t="s">
        <v>655</v>
      </c>
      <c r="H58" s="38">
        <v>32</v>
      </c>
      <c r="I58" s="37" t="s">
        <v>3</v>
      </c>
    </row>
    <row r="59" spans="1:9" ht="15.75" customHeight="1">
      <c r="A59" s="26">
        <f>ROW(A59:$A$127)-2</f>
        <v>57</v>
      </c>
      <c r="B59" s="38" t="s">
        <v>561</v>
      </c>
      <c r="C59" s="38" t="s">
        <v>349</v>
      </c>
      <c r="D59" s="38" t="s">
        <v>262</v>
      </c>
      <c r="E59" s="38" t="s">
        <v>744</v>
      </c>
      <c r="F59" s="38" t="s">
        <v>672</v>
      </c>
      <c r="G59" s="38" t="s">
        <v>655</v>
      </c>
      <c r="H59" s="38">
        <v>37</v>
      </c>
      <c r="I59" s="37" t="s">
        <v>4</v>
      </c>
    </row>
    <row r="60" spans="1:9" ht="15.75" customHeight="1">
      <c r="A60" s="26">
        <f>ROW(A60:$A$127)-2</f>
        <v>58</v>
      </c>
      <c r="B60" s="38" t="s">
        <v>512</v>
      </c>
      <c r="C60" s="38" t="s">
        <v>261</v>
      </c>
      <c r="D60" s="38" t="s">
        <v>262</v>
      </c>
      <c r="E60" s="38" t="s">
        <v>745</v>
      </c>
      <c r="F60" s="38" t="s">
        <v>746</v>
      </c>
      <c r="G60" s="38" t="s">
        <v>655</v>
      </c>
      <c r="H60" s="38">
        <v>37</v>
      </c>
      <c r="I60" s="37" t="s">
        <v>4</v>
      </c>
    </row>
    <row r="61" spans="1:9" ht="15.75" customHeight="1">
      <c r="A61" s="26">
        <f>ROW(A61:$A$127)-2</f>
        <v>59</v>
      </c>
      <c r="B61" s="38" t="s">
        <v>523</v>
      </c>
      <c r="C61" s="38" t="s">
        <v>281</v>
      </c>
      <c r="D61" s="38" t="s">
        <v>283</v>
      </c>
      <c r="E61" s="38" t="s">
        <v>747</v>
      </c>
      <c r="F61" s="38" t="s">
        <v>748</v>
      </c>
      <c r="G61" s="38" t="s">
        <v>655</v>
      </c>
      <c r="H61" s="38">
        <v>27</v>
      </c>
      <c r="I61" s="37" t="s">
        <v>3</v>
      </c>
    </row>
    <row r="62" spans="1:9" ht="15.75" customHeight="1">
      <c r="A62" s="26">
        <f>ROW(A62:$A$127)-2</f>
        <v>60</v>
      </c>
      <c r="B62" s="38" t="s">
        <v>475</v>
      </c>
      <c r="C62" s="38" t="s">
        <v>187</v>
      </c>
      <c r="D62" s="38" t="s">
        <v>188</v>
      </c>
      <c r="E62" s="38" t="s">
        <v>749</v>
      </c>
      <c r="F62" s="38" t="s">
        <v>750</v>
      </c>
      <c r="G62" s="38" t="s">
        <v>679</v>
      </c>
      <c r="H62" s="38">
        <v>27</v>
      </c>
      <c r="I62" s="37" t="s">
        <v>4</v>
      </c>
    </row>
    <row r="63" spans="1:9" ht="15.75" customHeight="1">
      <c r="A63" s="26">
        <f>ROW(A63:$A$127)-2</f>
        <v>61</v>
      </c>
      <c r="B63" s="38" t="s">
        <v>485</v>
      </c>
      <c r="C63" s="38" t="s">
        <v>208</v>
      </c>
      <c r="D63" s="38" t="s">
        <v>209</v>
      </c>
      <c r="E63" s="38" t="s">
        <v>751</v>
      </c>
      <c r="F63" s="38" t="s">
        <v>752</v>
      </c>
      <c r="G63" s="38" t="s">
        <v>679</v>
      </c>
      <c r="H63" s="38">
        <v>32</v>
      </c>
      <c r="I63" s="37" t="s">
        <v>4</v>
      </c>
    </row>
    <row r="64" spans="1:9" ht="15.75" customHeight="1">
      <c r="A64" s="26">
        <f>ROW(A64:$A$127)-2</f>
        <v>62</v>
      </c>
      <c r="B64" s="38" t="s">
        <v>471</v>
      </c>
      <c r="C64" s="38" t="s">
        <v>179</v>
      </c>
      <c r="D64" s="38" t="s">
        <v>180</v>
      </c>
      <c r="E64" s="38" t="s">
        <v>753</v>
      </c>
      <c r="F64" s="38" t="s">
        <v>754</v>
      </c>
      <c r="G64" s="38" t="s">
        <v>655</v>
      </c>
      <c r="H64" s="38">
        <v>28</v>
      </c>
      <c r="I64" s="37" t="s">
        <v>4</v>
      </c>
    </row>
    <row r="65" spans="1:9" ht="15.75" customHeight="1">
      <c r="A65" s="26">
        <f>ROW(A65:$A$127)-2</f>
        <v>63</v>
      </c>
      <c r="B65" s="38" t="s">
        <v>517</v>
      </c>
      <c r="C65" s="38" t="s">
        <v>271</v>
      </c>
      <c r="D65" s="38" t="s">
        <v>272</v>
      </c>
      <c r="E65" s="38" t="s">
        <v>755</v>
      </c>
      <c r="F65" s="38" t="s">
        <v>756</v>
      </c>
      <c r="G65" s="38" t="s">
        <v>655</v>
      </c>
      <c r="H65" s="38">
        <v>40</v>
      </c>
      <c r="I65" s="37" t="s">
        <v>4</v>
      </c>
    </row>
    <row r="66" spans="1:9" ht="15.75" customHeight="1">
      <c r="A66" s="26">
        <f>ROW(A66:$A$127)-2</f>
        <v>64</v>
      </c>
      <c r="B66" s="38" t="s">
        <v>528</v>
      </c>
      <c r="C66" s="38" t="s">
        <v>292</v>
      </c>
      <c r="D66" s="38" t="s">
        <v>293</v>
      </c>
      <c r="E66" s="38" t="s">
        <v>757</v>
      </c>
      <c r="F66" s="38" t="s">
        <v>691</v>
      </c>
      <c r="G66" s="38" t="s">
        <v>655</v>
      </c>
      <c r="H66" s="38">
        <v>30</v>
      </c>
      <c r="I66" s="37" t="s">
        <v>3</v>
      </c>
    </row>
    <row r="67" spans="1:9" ht="15.75" customHeight="1">
      <c r="A67" s="26">
        <f>ROW(A67:$A$127)-2</f>
        <v>65</v>
      </c>
      <c r="B67" s="38" t="s">
        <v>474</v>
      </c>
      <c r="C67" s="38" t="s">
        <v>185</v>
      </c>
      <c r="D67" s="38" t="s">
        <v>186</v>
      </c>
      <c r="E67" s="38" t="s">
        <v>758</v>
      </c>
      <c r="F67" s="38" t="s">
        <v>759</v>
      </c>
      <c r="G67" s="38" t="s">
        <v>655</v>
      </c>
      <c r="H67" s="38">
        <v>44</v>
      </c>
      <c r="I67" s="37" t="s">
        <v>3</v>
      </c>
    </row>
    <row r="68" spans="1:9" ht="15.75" customHeight="1">
      <c r="A68" s="26">
        <f>ROW(A68:$A$127)-2</f>
        <v>66</v>
      </c>
      <c r="B68" s="38" t="s">
        <v>532</v>
      </c>
      <c r="C68" s="38" t="s">
        <v>302</v>
      </c>
      <c r="D68" s="38" t="s">
        <v>207</v>
      </c>
      <c r="E68" s="38" t="s">
        <v>760</v>
      </c>
      <c r="F68" s="38" t="s">
        <v>655</v>
      </c>
      <c r="G68" s="38" t="s">
        <v>655</v>
      </c>
      <c r="H68" s="38">
        <v>38</v>
      </c>
      <c r="I68" s="37" t="s">
        <v>3</v>
      </c>
    </row>
    <row r="69" spans="1:9" ht="15.75" customHeight="1">
      <c r="A69" s="26">
        <f>ROW(A69:$A$127)-2</f>
        <v>67</v>
      </c>
      <c r="B69" s="38" t="s">
        <v>516</v>
      </c>
      <c r="C69" s="38" t="s">
        <v>269</v>
      </c>
      <c r="D69" s="38" t="s">
        <v>270</v>
      </c>
      <c r="E69" s="38" t="s">
        <v>761</v>
      </c>
      <c r="F69" s="38" t="s">
        <v>762</v>
      </c>
      <c r="G69" s="38" t="s">
        <v>655</v>
      </c>
      <c r="H69" s="38">
        <v>39</v>
      </c>
      <c r="I69" s="37" t="s">
        <v>3</v>
      </c>
    </row>
    <row r="70" spans="1:9" ht="15.75" customHeight="1">
      <c r="A70" s="26">
        <f>ROW(A70:$A$127)-2</f>
        <v>68</v>
      </c>
      <c r="B70" s="38" t="s">
        <v>486</v>
      </c>
      <c r="C70" s="38" t="s">
        <v>210</v>
      </c>
      <c r="D70" s="38" t="s">
        <v>211</v>
      </c>
      <c r="E70" s="38" t="s">
        <v>763</v>
      </c>
      <c r="F70" s="38" t="s">
        <v>752</v>
      </c>
      <c r="G70" s="38" t="s">
        <v>679</v>
      </c>
      <c r="H70" s="38">
        <v>37</v>
      </c>
      <c r="I70" s="37" t="s">
        <v>3</v>
      </c>
    </row>
    <row r="71" spans="1:9" ht="15.75" customHeight="1">
      <c r="A71" s="26">
        <f>ROW(A71:$A$127)-2</f>
        <v>69</v>
      </c>
      <c r="B71" s="38" t="s">
        <v>548</v>
      </c>
      <c r="C71" s="38" t="s">
        <v>214</v>
      </c>
      <c r="D71" s="38" t="s">
        <v>146</v>
      </c>
      <c r="E71" s="38" t="s">
        <v>764</v>
      </c>
      <c r="F71" s="38" t="s">
        <v>765</v>
      </c>
      <c r="G71" s="38" t="s">
        <v>655</v>
      </c>
      <c r="H71" s="38">
        <v>33</v>
      </c>
      <c r="I71" s="37" t="s">
        <v>4</v>
      </c>
    </row>
    <row r="72" spans="1:9" ht="15.75" customHeight="1">
      <c r="A72" s="26">
        <f>ROW(A72:$A$127)-2</f>
        <v>70</v>
      </c>
      <c r="B72" s="38" t="s">
        <v>505</v>
      </c>
      <c r="C72" s="38" t="s">
        <v>249</v>
      </c>
      <c r="D72" s="38" t="s">
        <v>250</v>
      </c>
      <c r="E72" s="38" t="s">
        <v>766</v>
      </c>
      <c r="F72" s="38" t="s">
        <v>767</v>
      </c>
      <c r="G72" s="38" t="s">
        <v>655</v>
      </c>
      <c r="H72" s="38">
        <v>36</v>
      </c>
      <c r="I72" s="37" t="s">
        <v>3</v>
      </c>
    </row>
    <row r="73" spans="1:9" ht="15.75" customHeight="1">
      <c r="A73" s="26">
        <f>ROW(A73:$A$127)-2</f>
        <v>71</v>
      </c>
      <c r="B73" s="38" t="s">
        <v>521</v>
      </c>
      <c r="C73" s="38" t="s">
        <v>279</v>
      </c>
      <c r="D73" s="38" t="s">
        <v>280</v>
      </c>
      <c r="E73" s="38" t="s">
        <v>768</v>
      </c>
      <c r="F73" s="38" t="s">
        <v>756</v>
      </c>
      <c r="G73" s="38" t="s">
        <v>655</v>
      </c>
      <c r="H73" s="38">
        <v>33</v>
      </c>
      <c r="I73" s="37" t="s">
        <v>4</v>
      </c>
    </row>
    <row r="74" spans="1:9" ht="15.75" customHeight="1">
      <c r="A74" s="26">
        <f>ROW(A74:$A$127)-2</f>
        <v>72</v>
      </c>
      <c r="B74" s="38" t="s">
        <v>503</v>
      </c>
      <c r="C74" s="38" t="s">
        <v>243</v>
      </c>
      <c r="D74" s="38" t="s">
        <v>244</v>
      </c>
      <c r="E74" s="38" t="s">
        <v>769</v>
      </c>
      <c r="F74" s="38" t="s">
        <v>691</v>
      </c>
      <c r="G74" s="38" t="s">
        <v>655</v>
      </c>
      <c r="H74" s="38">
        <v>33</v>
      </c>
      <c r="I74" s="37" t="s">
        <v>3</v>
      </c>
    </row>
    <row r="75" spans="1:9" ht="15.75" customHeight="1">
      <c r="A75" s="26">
        <f>ROW(A75:$A$127)-2</f>
        <v>73</v>
      </c>
      <c r="B75" s="38" t="s">
        <v>535</v>
      </c>
      <c r="C75" s="38" t="s">
        <v>310</v>
      </c>
      <c r="D75" s="38" t="s">
        <v>311</v>
      </c>
      <c r="E75" s="38" t="s">
        <v>770</v>
      </c>
      <c r="F75" s="38" t="s">
        <v>771</v>
      </c>
      <c r="G75" s="38" t="s">
        <v>655</v>
      </c>
      <c r="H75" s="38">
        <v>39</v>
      </c>
      <c r="I75" s="37" t="s">
        <v>4</v>
      </c>
    </row>
    <row r="76" spans="1:9" ht="15.75" customHeight="1">
      <c r="A76" s="26">
        <f>ROW(A76:$A$127)-2</f>
        <v>74</v>
      </c>
      <c r="B76" s="38" t="s">
        <v>478</v>
      </c>
      <c r="C76" s="38" t="s">
        <v>195</v>
      </c>
      <c r="D76" s="38" t="s">
        <v>196</v>
      </c>
      <c r="E76" s="38" t="s">
        <v>772</v>
      </c>
      <c r="F76" s="38" t="s">
        <v>662</v>
      </c>
      <c r="G76" s="38" t="s">
        <v>655</v>
      </c>
      <c r="H76" s="38">
        <v>25</v>
      </c>
      <c r="I76" s="37" t="s">
        <v>4</v>
      </c>
    </row>
    <row r="77" spans="1:9" ht="15.75" customHeight="1">
      <c r="A77" s="26">
        <f>ROW(A77:$A$127)-2</f>
        <v>75</v>
      </c>
      <c r="B77" s="38" t="s">
        <v>562</v>
      </c>
      <c r="C77" s="38" t="s">
        <v>350</v>
      </c>
      <c r="D77" s="38" t="s">
        <v>351</v>
      </c>
      <c r="E77" s="38" t="s">
        <v>773</v>
      </c>
      <c r="F77" s="38" t="s">
        <v>682</v>
      </c>
      <c r="G77" s="38" t="s">
        <v>655</v>
      </c>
      <c r="H77" s="38">
        <v>31</v>
      </c>
      <c r="I77" s="37" t="s">
        <v>4</v>
      </c>
    </row>
    <row r="78" spans="1:9" ht="15.75" customHeight="1">
      <c r="A78" s="26">
        <f>ROW(A78:$A$127)-2</f>
        <v>76</v>
      </c>
      <c r="B78" s="38" t="s">
        <v>498</v>
      </c>
      <c r="C78" s="38" t="s">
        <v>233</v>
      </c>
      <c r="D78" s="38" t="s">
        <v>234</v>
      </c>
      <c r="E78" s="38" t="s">
        <v>774</v>
      </c>
      <c r="F78" s="38" t="s">
        <v>775</v>
      </c>
      <c r="G78" s="38" t="s">
        <v>655</v>
      </c>
      <c r="H78" s="38">
        <v>37</v>
      </c>
      <c r="I78" s="37" t="s">
        <v>3</v>
      </c>
    </row>
    <row r="79" spans="1:9" ht="15.75" customHeight="1">
      <c r="A79" s="26">
        <f>ROW(A79:$A$127)-2</f>
        <v>77</v>
      </c>
      <c r="B79" s="38" t="s">
        <v>540</v>
      </c>
      <c r="C79" s="38" t="s">
        <v>318</v>
      </c>
      <c r="D79" s="38" t="s">
        <v>319</v>
      </c>
      <c r="E79" s="38" t="s">
        <v>776</v>
      </c>
      <c r="F79" s="38" t="s">
        <v>777</v>
      </c>
      <c r="G79" s="38" t="s">
        <v>655</v>
      </c>
      <c r="H79" s="38">
        <v>32</v>
      </c>
      <c r="I79" s="37" t="s">
        <v>4</v>
      </c>
    </row>
    <row r="80" spans="1:9" ht="15.75" customHeight="1">
      <c r="A80" s="26">
        <f>ROW(A80:$A$127)-2</f>
        <v>78</v>
      </c>
      <c r="B80" s="38" t="s">
        <v>479</v>
      </c>
      <c r="C80" s="38" t="s">
        <v>197</v>
      </c>
      <c r="D80" s="38" t="s">
        <v>168</v>
      </c>
      <c r="E80" s="38" t="s">
        <v>778</v>
      </c>
      <c r="F80" s="38" t="s">
        <v>775</v>
      </c>
      <c r="G80" s="38" t="s">
        <v>655</v>
      </c>
      <c r="H80" s="38">
        <v>44</v>
      </c>
      <c r="I80" s="37" t="s">
        <v>3</v>
      </c>
    </row>
    <row r="81" spans="1:9" ht="15.75" customHeight="1">
      <c r="A81" s="26">
        <f>ROW(A81:$A$127)-2</f>
        <v>79</v>
      </c>
      <c r="B81" s="38" t="s">
        <v>567</v>
      </c>
      <c r="C81" s="38" t="s">
        <v>360</v>
      </c>
      <c r="D81" s="38" t="s">
        <v>361</v>
      </c>
      <c r="E81" s="38" t="s">
        <v>779</v>
      </c>
      <c r="F81" s="38" t="s">
        <v>780</v>
      </c>
      <c r="G81" s="38" t="s">
        <v>655</v>
      </c>
      <c r="H81" s="38">
        <v>25</v>
      </c>
      <c r="I81" s="37" t="s">
        <v>3</v>
      </c>
    </row>
    <row r="82" spans="1:9" ht="15.75" customHeight="1">
      <c r="A82" s="26">
        <f>ROW(A82:$A$127)-2</f>
        <v>80</v>
      </c>
      <c r="B82" s="38" t="s">
        <v>529</v>
      </c>
      <c r="C82" s="38" t="s">
        <v>294</v>
      </c>
      <c r="D82" s="38" t="s">
        <v>295</v>
      </c>
      <c r="E82" s="38" t="s">
        <v>781</v>
      </c>
      <c r="F82" s="38" t="s">
        <v>782</v>
      </c>
      <c r="G82" s="38" t="s">
        <v>679</v>
      </c>
      <c r="H82" s="38">
        <v>32</v>
      </c>
      <c r="I82" s="37" t="s">
        <v>3</v>
      </c>
    </row>
    <row r="83" spans="1:9" ht="15.75" customHeight="1">
      <c r="A83" s="26">
        <f>ROW(A83:$A$127)-2</f>
        <v>81</v>
      </c>
      <c r="B83" s="38" t="s">
        <v>556</v>
      </c>
      <c r="C83" s="38" t="s">
        <v>342</v>
      </c>
      <c r="D83" s="38" t="s">
        <v>343</v>
      </c>
      <c r="E83" s="38" t="s">
        <v>783</v>
      </c>
      <c r="F83" s="38" t="s">
        <v>777</v>
      </c>
      <c r="G83" s="38" t="s">
        <v>655</v>
      </c>
      <c r="H83" s="38">
        <v>37</v>
      </c>
      <c r="I83" s="37" t="s">
        <v>3</v>
      </c>
    </row>
    <row r="84" spans="1:9" ht="15.75" customHeight="1">
      <c r="A84" s="26">
        <f>ROW(A84:$A$127)-2</f>
        <v>82</v>
      </c>
      <c r="B84" s="38" t="s">
        <v>497</v>
      </c>
      <c r="C84" s="38" t="s">
        <v>231</v>
      </c>
      <c r="D84" s="38" t="s">
        <v>232</v>
      </c>
      <c r="E84" s="38" t="s">
        <v>784</v>
      </c>
      <c r="F84" s="38" t="s">
        <v>785</v>
      </c>
      <c r="G84" s="38" t="s">
        <v>655</v>
      </c>
      <c r="H84" s="38">
        <v>43</v>
      </c>
      <c r="I84" s="37" t="s">
        <v>3</v>
      </c>
    </row>
    <row r="85" spans="1:9" ht="15.75" customHeight="1">
      <c r="A85" s="26">
        <f>ROW(A85:$A$127)-2</f>
        <v>83</v>
      </c>
      <c r="B85" s="38" t="s">
        <v>553</v>
      </c>
      <c r="C85" s="38" t="s">
        <v>337</v>
      </c>
      <c r="D85" s="38" t="s">
        <v>338</v>
      </c>
      <c r="E85" s="38" t="s">
        <v>786</v>
      </c>
      <c r="F85" s="38" t="s">
        <v>685</v>
      </c>
      <c r="G85" s="38" t="s">
        <v>679</v>
      </c>
      <c r="H85" s="38">
        <v>33</v>
      </c>
      <c r="I85" s="37" t="s">
        <v>4</v>
      </c>
    </row>
    <row r="86" spans="1:9" ht="15.75" customHeight="1">
      <c r="A86" s="26">
        <f>ROW(A86:$A$127)-2</f>
        <v>84</v>
      </c>
      <c r="B86" s="38" t="s">
        <v>536</v>
      </c>
      <c r="C86" s="38" t="s">
        <v>312</v>
      </c>
      <c r="D86" s="38" t="s">
        <v>250</v>
      </c>
      <c r="E86" s="38" t="s">
        <v>787</v>
      </c>
      <c r="F86" s="38" t="s">
        <v>788</v>
      </c>
      <c r="G86" s="38" t="s">
        <v>655</v>
      </c>
      <c r="H86" s="38">
        <v>44</v>
      </c>
      <c r="I86" s="37" t="s">
        <v>3</v>
      </c>
    </row>
    <row r="87" spans="1:9" ht="15.75" customHeight="1">
      <c r="A87" s="26">
        <f>ROW(A87:$A$127)-2</f>
        <v>85</v>
      </c>
      <c r="B87" s="38" t="s">
        <v>454</v>
      </c>
      <c r="C87" s="38" t="s">
        <v>145</v>
      </c>
      <c r="D87" s="38" t="s">
        <v>146</v>
      </c>
      <c r="E87" s="38" t="s">
        <v>789</v>
      </c>
      <c r="F87" s="38" t="s">
        <v>767</v>
      </c>
      <c r="G87" s="38" t="s">
        <v>655</v>
      </c>
      <c r="H87" s="38">
        <v>26</v>
      </c>
      <c r="I87" s="37" t="s">
        <v>4</v>
      </c>
    </row>
    <row r="88" spans="1:9" ht="15.75" customHeight="1">
      <c r="A88" s="26">
        <f>ROW(A88:$A$127)-2</f>
        <v>86</v>
      </c>
      <c r="B88" s="38" t="s">
        <v>537</v>
      </c>
      <c r="C88" s="38" t="s">
        <v>313</v>
      </c>
      <c r="D88" s="38" t="s">
        <v>314</v>
      </c>
      <c r="E88" s="38" t="s">
        <v>790</v>
      </c>
      <c r="F88" s="38" t="s">
        <v>741</v>
      </c>
      <c r="G88" s="38" t="s">
        <v>655</v>
      </c>
      <c r="H88" s="38">
        <v>38</v>
      </c>
      <c r="I88" s="37" t="s">
        <v>3</v>
      </c>
    </row>
    <row r="89" spans="1:9" ht="15.75" customHeight="1">
      <c r="A89" s="26">
        <f>ROW(A89:$A$127)-2</f>
        <v>87</v>
      </c>
      <c r="B89" s="38" t="s">
        <v>458</v>
      </c>
      <c r="C89" s="38" t="s">
        <v>153</v>
      </c>
      <c r="D89" s="38" t="s">
        <v>154</v>
      </c>
      <c r="E89" s="38" t="s">
        <v>791</v>
      </c>
      <c r="F89" s="38" t="s">
        <v>792</v>
      </c>
      <c r="G89" s="38" t="s">
        <v>655</v>
      </c>
      <c r="H89" s="38">
        <v>39</v>
      </c>
      <c r="I89" s="37" t="s">
        <v>3</v>
      </c>
    </row>
    <row r="90" spans="1:9" ht="15.75" customHeight="1">
      <c r="A90" s="26">
        <f>ROW(A90:$A$127)-2</f>
        <v>88</v>
      </c>
      <c r="B90" s="38" t="s">
        <v>554</v>
      </c>
      <c r="C90" s="38" t="s">
        <v>339</v>
      </c>
      <c r="D90" s="38" t="s">
        <v>205</v>
      </c>
      <c r="E90" s="38" t="s">
        <v>793</v>
      </c>
      <c r="F90" s="38" t="s">
        <v>685</v>
      </c>
      <c r="G90" s="38" t="s">
        <v>679</v>
      </c>
      <c r="H90" s="38">
        <v>30</v>
      </c>
      <c r="I90" s="37" t="s">
        <v>4</v>
      </c>
    </row>
    <row r="91" spans="1:9" ht="15.75" customHeight="1">
      <c r="A91" s="26">
        <f>ROW(A91:$A$127)-2</f>
        <v>89</v>
      </c>
      <c r="B91" s="38" t="s">
        <v>502</v>
      </c>
      <c r="C91" s="38" t="s">
        <v>241</v>
      </c>
      <c r="D91" s="38" t="s">
        <v>242</v>
      </c>
      <c r="E91" s="38" t="s">
        <v>794</v>
      </c>
      <c r="F91" s="38" t="s">
        <v>752</v>
      </c>
      <c r="G91" s="38" t="s">
        <v>679</v>
      </c>
      <c r="H91" s="38">
        <v>20</v>
      </c>
      <c r="I91" s="37" t="s">
        <v>4</v>
      </c>
    </row>
    <row r="92" spans="1:9" ht="15.75" customHeight="1">
      <c r="A92" s="26">
        <f>ROW(A92:$A$127)-2</f>
        <v>90</v>
      </c>
      <c r="B92" s="38" t="s">
        <v>515</v>
      </c>
      <c r="C92" s="38" t="s">
        <v>265</v>
      </c>
      <c r="D92" s="38" t="s">
        <v>266</v>
      </c>
      <c r="E92" s="38" t="s">
        <v>795</v>
      </c>
      <c r="F92" s="38" t="s">
        <v>788</v>
      </c>
      <c r="G92" s="38" t="s">
        <v>655</v>
      </c>
      <c r="H92" s="38">
        <v>37</v>
      </c>
      <c r="I92" s="37" t="s">
        <v>3</v>
      </c>
    </row>
    <row r="93" spans="1:9" ht="15.75" customHeight="1">
      <c r="A93" s="26">
        <f>ROW(A93:$A$127)-2</f>
        <v>91</v>
      </c>
      <c r="B93" s="38" t="s">
        <v>464</v>
      </c>
      <c r="C93" s="38" t="s">
        <v>165</v>
      </c>
      <c r="D93" s="38" t="s">
        <v>166</v>
      </c>
      <c r="E93" s="38" t="s">
        <v>796</v>
      </c>
      <c r="F93" s="38" t="s">
        <v>711</v>
      </c>
      <c r="G93" s="38" t="s">
        <v>679</v>
      </c>
      <c r="H93" s="38">
        <v>33</v>
      </c>
      <c r="I93" s="37" t="s">
        <v>3</v>
      </c>
    </row>
    <row r="94" spans="1:9" ht="15.75" customHeight="1">
      <c r="A94" s="26">
        <f>ROW(A94:$A$127)-2</f>
        <v>92</v>
      </c>
      <c r="B94" s="38" t="s">
        <v>490</v>
      </c>
      <c r="C94" s="38" t="s">
        <v>219</v>
      </c>
      <c r="D94" s="38" t="s">
        <v>220</v>
      </c>
      <c r="E94" s="38" t="s">
        <v>797</v>
      </c>
      <c r="F94" s="38" t="s">
        <v>798</v>
      </c>
      <c r="G94" s="38" t="s">
        <v>679</v>
      </c>
      <c r="H94" s="38">
        <v>43</v>
      </c>
      <c r="I94" s="37" t="s">
        <v>3</v>
      </c>
    </row>
    <row r="95" spans="1:9" ht="15.75" customHeight="1">
      <c r="A95" s="26">
        <f>ROW(A95:$A$127)-2</f>
        <v>93</v>
      </c>
      <c r="B95" s="38" t="s">
        <v>371</v>
      </c>
      <c r="C95" s="38" t="s">
        <v>357</v>
      </c>
      <c r="D95" s="38" t="s">
        <v>154</v>
      </c>
      <c r="E95" s="38" t="s">
        <v>799</v>
      </c>
      <c r="F95" s="38" t="s">
        <v>752</v>
      </c>
      <c r="G95" s="38" t="s">
        <v>679</v>
      </c>
      <c r="H95" s="38">
        <v>23</v>
      </c>
      <c r="I95" s="37" t="s">
        <v>3</v>
      </c>
    </row>
    <row r="96" spans="1:9" ht="15.75" customHeight="1">
      <c r="A96" s="26">
        <f>ROW(A96:$A$127)-2</f>
        <v>94</v>
      </c>
      <c r="B96" s="38" t="s">
        <v>483</v>
      </c>
      <c r="C96" s="38" t="s">
        <v>204</v>
      </c>
      <c r="D96" s="38" t="s">
        <v>205</v>
      </c>
      <c r="E96" s="38" t="s">
        <v>800</v>
      </c>
      <c r="F96" s="38" t="s">
        <v>685</v>
      </c>
      <c r="G96" s="38" t="s">
        <v>679</v>
      </c>
      <c r="H96" s="38">
        <v>31</v>
      </c>
      <c r="I96" s="37" t="s">
        <v>4</v>
      </c>
    </row>
    <row r="97" spans="1:9" ht="15.75" customHeight="1">
      <c r="A97" s="26">
        <f>ROW(A97:$A$127)-2</f>
        <v>95</v>
      </c>
      <c r="B97" s="38" t="s">
        <v>369</v>
      </c>
      <c r="C97" s="38" t="s">
        <v>305</v>
      </c>
      <c r="D97" s="38" t="s">
        <v>306</v>
      </c>
      <c r="E97" s="38" t="s">
        <v>801</v>
      </c>
      <c r="F97" s="38" t="s">
        <v>802</v>
      </c>
      <c r="G97" s="38" t="s">
        <v>679</v>
      </c>
      <c r="H97" s="38">
        <v>24</v>
      </c>
      <c r="I97" s="37" t="s">
        <v>3</v>
      </c>
    </row>
    <row r="98" spans="1:9" ht="15.75" customHeight="1">
      <c r="A98" s="26">
        <f>ROW(A98:$A$127)-2</f>
        <v>96</v>
      </c>
      <c r="B98" s="38" t="s">
        <v>365</v>
      </c>
      <c r="C98" s="38" t="s">
        <v>267</v>
      </c>
      <c r="D98" s="38" t="s">
        <v>268</v>
      </c>
      <c r="E98" s="38" t="s">
        <v>803</v>
      </c>
      <c r="F98" s="38" t="s">
        <v>804</v>
      </c>
      <c r="G98" s="38" t="s">
        <v>679</v>
      </c>
      <c r="H98" s="38">
        <v>22</v>
      </c>
      <c r="I98" s="37" t="s">
        <v>4</v>
      </c>
    </row>
    <row r="99" spans="1:9" ht="15.75" customHeight="1">
      <c r="A99" s="26">
        <f>ROW(A99:$A$127)-2</f>
        <v>97</v>
      </c>
      <c r="B99" s="38" t="s">
        <v>508</v>
      </c>
      <c r="C99" s="38" t="s">
        <v>254</v>
      </c>
      <c r="D99" s="38" t="s">
        <v>255</v>
      </c>
      <c r="E99" s="38" t="s">
        <v>805</v>
      </c>
      <c r="F99" s="38" t="s">
        <v>767</v>
      </c>
      <c r="G99" s="38" t="s">
        <v>655</v>
      </c>
      <c r="H99" s="38">
        <v>26</v>
      </c>
      <c r="I99" s="37" t="s">
        <v>4</v>
      </c>
    </row>
    <row r="100" spans="1:9" ht="15.75" customHeight="1">
      <c r="A100" s="26">
        <f>ROW(A100:$A$127)-2</f>
        <v>98</v>
      </c>
      <c r="B100" s="38" t="s">
        <v>501</v>
      </c>
      <c r="C100" s="38" t="s">
        <v>239</v>
      </c>
      <c r="D100" s="38" t="s">
        <v>240</v>
      </c>
      <c r="E100" s="38" t="s">
        <v>806</v>
      </c>
      <c r="F100" s="38" t="s">
        <v>685</v>
      </c>
      <c r="G100" s="38" t="s">
        <v>679</v>
      </c>
      <c r="H100" s="38">
        <v>25</v>
      </c>
      <c r="I100" s="37" t="s">
        <v>3</v>
      </c>
    </row>
    <row r="101" spans="1:9" ht="15.75" customHeight="1">
      <c r="A101" s="26">
        <f>ROW(A101:$A$127)-2</f>
        <v>99</v>
      </c>
      <c r="B101" s="38" t="s">
        <v>465</v>
      </c>
      <c r="C101" s="38" t="s">
        <v>167</v>
      </c>
      <c r="D101" s="38" t="s">
        <v>168</v>
      </c>
      <c r="E101" s="38" t="s">
        <v>807</v>
      </c>
      <c r="F101" s="38" t="s">
        <v>808</v>
      </c>
      <c r="G101" s="38" t="s">
        <v>655</v>
      </c>
      <c r="H101" s="38">
        <v>42</v>
      </c>
      <c r="I101" s="37" t="s">
        <v>3</v>
      </c>
    </row>
    <row r="102" spans="1:9" ht="15.75" customHeight="1">
      <c r="A102" s="26">
        <f>ROW(A102:$A$127)-2</f>
        <v>100</v>
      </c>
      <c r="B102" s="38" t="s">
        <v>560</v>
      </c>
      <c r="C102" s="38" t="s">
        <v>346</v>
      </c>
      <c r="D102" s="38" t="s">
        <v>348</v>
      </c>
      <c r="E102" s="38" t="s">
        <v>809</v>
      </c>
      <c r="F102" s="38" t="s">
        <v>810</v>
      </c>
      <c r="G102" s="38" t="s">
        <v>655</v>
      </c>
      <c r="H102" s="38">
        <v>39</v>
      </c>
      <c r="I102" s="37" t="s">
        <v>3</v>
      </c>
    </row>
    <row r="103" spans="1:9" ht="15.75" customHeight="1">
      <c r="A103" s="26">
        <f>ROW(A103:$A$127)-2</f>
        <v>101</v>
      </c>
      <c r="B103" s="38" t="s">
        <v>506</v>
      </c>
      <c r="C103" s="38" t="s">
        <v>249</v>
      </c>
      <c r="D103" s="38" t="s">
        <v>251</v>
      </c>
      <c r="E103" s="38" t="s">
        <v>811</v>
      </c>
      <c r="F103" s="38" t="s">
        <v>664</v>
      </c>
      <c r="G103" s="38" t="s">
        <v>655</v>
      </c>
      <c r="H103" s="38">
        <v>36</v>
      </c>
      <c r="I103" s="37" t="s">
        <v>3</v>
      </c>
    </row>
    <row r="104" spans="1:9" ht="15.75" customHeight="1">
      <c r="A104" s="26">
        <f>ROW(A104:$A$127)-2</f>
        <v>102</v>
      </c>
      <c r="B104" s="38" t="s">
        <v>531</v>
      </c>
      <c r="C104" s="38" t="s">
        <v>300</v>
      </c>
      <c r="D104" s="38" t="s">
        <v>301</v>
      </c>
      <c r="E104" s="38" t="s">
        <v>812</v>
      </c>
      <c r="F104" s="38" t="s">
        <v>662</v>
      </c>
      <c r="G104" s="38" t="s">
        <v>655</v>
      </c>
      <c r="H104" s="38">
        <v>31</v>
      </c>
      <c r="I104" s="37" t="s">
        <v>4</v>
      </c>
    </row>
    <row r="105" spans="1:9" ht="15.75" customHeight="1">
      <c r="A105" s="26">
        <f>ROW(A105:$A$127)-2</f>
        <v>103</v>
      </c>
      <c r="B105" s="38" t="s">
        <v>534</v>
      </c>
      <c r="C105" s="38" t="s">
        <v>309</v>
      </c>
      <c r="D105" s="38" t="s">
        <v>166</v>
      </c>
      <c r="E105" s="38" t="s">
        <v>813</v>
      </c>
      <c r="F105" s="38" t="s">
        <v>713</v>
      </c>
      <c r="G105" s="38" t="s">
        <v>655</v>
      </c>
      <c r="H105" s="38">
        <v>42</v>
      </c>
      <c r="I105" s="37" t="s">
        <v>3</v>
      </c>
    </row>
    <row r="106" spans="1:9" ht="15.75" customHeight="1">
      <c r="A106" s="26">
        <f>ROW(A106:$A$127)-2</f>
        <v>104</v>
      </c>
      <c r="B106" s="38" t="s">
        <v>563</v>
      </c>
      <c r="C106" s="38" t="s">
        <v>352</v>
      </c>
      <c r="D106" s="38" t="s">
        <v>353</v>
      </c>
      <c r="E106" s="38" t="s">
        <v>814</v>
      </c>
      <c r="F106" s="38" t="s">
        <v>732</v>
      </c>
      <c r="G106" s="38" t="s">
        <v>655</v>
      </c>
      <c r="H106" s="38">
        <v>34</v>
      </c>
      <c r="I106" s="37" t="s">
        <v>3</v>
      </c>
    </row>
    <row r="107" spans="1:9" ht="15.75" customHeight="1">
      <c r="A107" s="26">
        <f>ROW(A107:$A$127)-2</f>
        <v>105</v>
      </c>
      <c r="B107" s="38" t="s">
        <v>530</v>
      </c>
      <c r="C107" s="38" t="s">
        <v>298</v>
      </c>
      <c r="D107" s="38" t="s">
        <v>299</v>
      </c>
      <c r="E107" s="38" t="s">
        <v>815</v>
      </c>
      <c r="F107" s="38" t="s">
        <v>655</v>
      </c>
      <c r="G107" s="38" t="s">
        <v>655</v>
      </c>
      <c r="H107" s="38">
        <v>32</v>
      </c>
      <c r="I107" s="37" t="s">
        <v>4</v>
      </c>
    </row>
    <row r="108" spans="1:9" ht="15.75" customHeight="1">
      <c r="A108" s="26">
        <f>ROW(A108:$A$127)-2</f>
        <v>106</v>
      </c>
      <c r="B108" s="38" t="s">
        <v>480</v>
      </c>
      <c r="C108" s="38" t="s">
        <v>198</v>
      </c>
      <c r="D108" s="38" t="s">
        <v>199</v>
      </c>
      <c r="E108" s="38" t="s">
        <v>816</v>
      </c>
      <c r="F108" s="38" t="s">
        <v>817</v>
      </c>
      <c r="G108" s="38" t="s">
        <v>655</v>
      </c>
      <c r="H108" s="38">
        <v>40</v>
      </c>
      <c r="I108" s="37" t="s">
        <v>3</v>
      </c>
    </row>
    <row r="109" spans="1:9" ht="15.75" customHeight="1">
      <c r="A109" s="26">
        <f>ROW(A109:$A$127)-2</f>
        <v>107</v>
      </c>
      <c r="B109" s="38" t="s">
        <v>542</v>
      </c>
      <c r="C109" s="38" t="s">
        <v>322</v>
      </c>
      <c r="D109" s="38" t="s">
        <v>323</v>
      </c>
      <c r="E109" s="38" t="s">
        <v>818</v>
      </c>
      <c r="F109" s="38" t="s">
        <v>750</v>
      </c>
      <c r="G109" s="38" t="s">
        <v>679</v>
      </c>
      <c r="H109" s="38">
        <v>27</v>
      </c>
      <c r="I109" s="37" t="s">
        <v>3</v>
      </c>
    </row>
    <row r="110" spans="1:9" ht="15.75" customHeight="1">
      <c r="A110" s="26">
        <f>ROW(A110:$A$127)-2</f>
        <v>108</v>
      </c>
      <c r="B110" s="38" t="s">
        <v>493</v>
      </c>
      <c r="C110" s="38" t="s">
        <v>223</v>
      </c>
      <c r="D110" s="38" t="s">
        <v>224</v>
      </c>
      <c r="E110" s="38" t="s">
        <v>819</v>
      </c>
      <c r="F110" s="38" t="s">
        <v>746</v>
      </c>
      <c r="G110" s="38" t="s">
        <v>655</v>
      </c>
      <c r="H110" s="38">
        <v>26</v>
      </c>
      <c r="I110" s="37" t="s">
        <v>3</v>
      </c>
    </row>
    <row r="111" spans="1:9" ht="15.75" customHeight="1">
      <c r="A111" s="26">
        <f>ROW(A111:$A$127)-2</f>
        <v>109</v>
      </c>
      <c r="B111" s="38" t="s">
        <v>513</v>
      </c>
      <c r="C111" s="38" t="s">
        <v>263</v>
      </c>
      <c r="D111" s="38" t="s">
        <v>148</v>
      </c>
      <c r="E111" s="38" t="s">
        <v>820</v>
      </c>
      <c r="F111" s="38" t="s">
        <v>655</v>
      </c>
      <c r="G111" s="38" t="s">
        <v>655</v>
      </c>
      <c r="H111" s="38">
        <v>44</v>
      </c>
      <c r="I111" s="37" t="s">
        <v>3</v>
      </c>
    </row>
    <row r="112" spans="1:9" ht="15.75" customHeight="1">
      <c r="A112" s="26">
        <f>ROW(A112:$A$127)-2</f>
        <v>110</v>
      </c>
      <c r="B112" s="38" t="s">
        <v>367</v>
      </c>
      <c r="C112" s="38" t="s">
        <v>296</v>
      </c>
      <c r="D112" s="38" t="s">
        <v>297</v>
      </c>
      <c r="E112" s="38" t="s">
        <v>821</v>
      </c>
      <c r="F112" s="38" t="s">
        <v>657</v>
      </c>
      <c r="G112" s="38" t="s">
        <v>655</v>
      </c>
      <c r="H112" s="38">
        <v>23</v>
      </c>
      <c r="I112" s="37" t="s">
        <v>3</v>
      </c>
    </row>
    <row r="113" spans="1:9" ht="15.75" customHeight="1">
      <c r="A113" s="26">
        <f>ROW(A113:$A$127)-2</f>
        <v>111</v>
      </c>
      <c r="B113" s="38" t="s">
        <v>519</v>
      </c>
      <c r="C113" s="38" t="s">
        <v>275</v>
      </c>
      <c r="D113" s="38" t="s">
        <v>276</v>
      </c>
      <c r="E113" s="38" t="s">
        <v>822</v>
      </c>
      <c r="F113" s="38" t="s">
        <v>662</v>
      </c>
      <c r="G113" s="38" t="s">
        <v>655</v>
      </c>
      <c r="H113" s="38">
        <v>34</v>
      </c>
      <c r="I113" s="37" t="s">
        <v>4</v>
      </c>
    </row>
    <row r="114" spans="1:9" ht="15.75" customHeight="1">
      <c r="A114" s="26">
        <f>ROW(A114:$A$127)-2</f>
        <v>112</v>
      </c>
      <c r="B114" s="38" t="s">
        <v>538</v>
      </c>
      <c r="C114" s="38" t="s">
        <v>315</v>
      </c>
      <c r="D114" s="38" t="s">
        <v>170</v>
      </c>
      <c r="E114" s="38" t="s">
        <v>823</v>
      </c>
      <c r="F114" s="38" t="s">
        <v>756</v>
      </c>
      <c r="G114" s="38" t="s">
        <v>655</v>
      </c>
      <c r="H114" s="38">
        <v>20</v>
      </c>
      <c r="I114" s="37" t="s">
        <v>3</v>
      </c>
    </row>
    <row r="115" spans="1:9" ht="15.75" customHeight="1">
      <c r="A115" s="26">
        <f>ROW(A115:$A$127)-2</f>
        <v>113</v>
      </c>
      <c r="B115" s="38" t="s">
        <v>539</v>
      </c>
      <c r="C115" s="38" t="s">
        <v>316</v>
      </c>
      <c r="D115" s="38" t="s">
        <v>317</v>
      </c>
      <c r="E115" s="38" t="s">
        <v>824</v>
      </c>
      <c r="F115" s="38" t="s">
        <v>767</v>
      </c>
      <c r="G115" s="38" t="s">
        <v>655</v>
      </c>
      <c r="H115" s="38">
        <v>33</v>
      </c>
      <c r="I115" s="37" t="s">
        <v>3</v>
      </c>
    </row>
    <row r="116" spans="1:9" ht="15.75" customHeight="1">
      <c r="A116" s="26">
        <f>ROW(A116:$A$127)-2</f>
        <v>114</v>
      </c>
      <c r="B116" s="38" t="s">
        <v>527</v>
      </c>
      <c r="C116" s="38" t="s">
        <v>290</v>
      </c>
      <c r="D116" s="38" t="s">
        <v>291</v>
      </c>
      <c r="E116" s="38" t="s">
        <v>825</v>
      </c>
      <c r="F116" s="38" t="s">
        <v>826</v>
      </c>
      <c r="G116" s="38" t="s">
        <v>655</v>
      </c>
      <c r="H116" s="38">
        <v>37</v>
      </c>
      <c r="I116" s="37" t="s">
        <v>4</v>
      </c>
    </row>
    <row r="117" spans="1:9" ht="15.75" customHeight="1">
      <c r="A117" s="26">
        <f>ROW(A117:$A$127)-2</f>
        <v>115</v>
      </c>
      <c r="B117" s="38" t="s">
        <v>494</v>
      </c>
      <c r="C117" s="38" t="s">
        <v>225</v>
      </c>
      <c r="D117" s="38" t="s">
        <v>226</v>
      </c>
      <c r="E117" s="38" t="s">
        <v>827</v>
      </c>
      <c r="F117" s="38" t="s">
        <v>828</v>
      </c>
      <c r="G117" s="38" t="s">
        <v>655</v>
      </c>
      <c r="H117" s="38">
        <v>31</v>
      </c>
      <c r="I117" s="37" t="s">
        <v>3</v>
      </c>
    </row>
    <row r="118" spans="1:9" ht="15.75" customHeight="1">
      <c r="A118" s="26">
        <f>ROW(A118:$A$127)-2</f>
        <v>116</v>
      </c>
      <c r="B118" s="38" t="s">
        <v>470</v>
      </c>
      <c r="C118" s="38" t="s">
        <v>177</v>
      </c>
      <c r="D118" s="38" t="s">
        <v>178</v>
      </c>
      <c r="E118" s="38" t="s">
        <v>829</v>
      </c>
      <c r="F118" s="38" t="s">
        <v>752</v>
      </c>
      <c r="G118" s="38" t="s">
        <v>679</v>
      </c>
      <c r="H118" s="38">
        <v>21</v>
      </c>
      <c r="I118" s="37" t="s">
        <v>3</v>
      </c>
    </row>
    <row r="119" spans="1:9" ht="15.75" customHeight="1">
      <c r="A119" s="26">
        <f>ROW(A119:$A$127)-2</f>
        <v>117</v>
      </c>
      <c r="B119" s="38" t="s">
        <v>362</v>
      </c>
      <c r="C119" s="38" t="s">
        <v>193</v>
      </c>
      <c r="D119" s="38" t="s">
        <v>194</v>
      </c>
      <c r="E119" s="38" t="s">
        <v>830</v>
      </c>
      <c r="F119" s="38" t="s">
        <v>662</v>
      </c>
      <c r="G119" s="38" t="s">
        <v>655</v>
      </c>
      <c r="H119" s="38">
        <v>24</v>
      </c>
      <c r="I119" s="37" t="s">
        <v>4</v>
      </c>
    </row>
    <row r="120" spans="1:9" ht="15.75" customHeight="1">
      <c r="A120" s="26">
        <f>ROW(A120:$A$127)-2</f>
        <v>118</v>
      </c>
      <c r="B120" s="38" t="s">
        <v>552</v>
      </c>
      <c r="C120" s="38" t="s">
        <v>335</v>
      </c>
      <c r="D120" s="38" t="s">
        <v>336</v>
      </c>
      <c r="E120" s="38" t="s">
        <v>831</v>
      </c>
      <c r="F120" s="38" t="s">
        <v>672</v>
      </c>
      <c r="G120" s="38" t="s">
        <v>655</v>
      </c>
      <c r="H120" s="38">
        <v>38</v>
      </c>
      <c r="I120" s="37" t="s">
        <v>3</v>
      </c>
    </row>
    <row r="121" spans="1:9" ht="15.75" customHeight="1">
      <c r="A121" s="26">
        <f>ROW(A121:$A$127)-2</f>
        <v>119</v>
      </c>
      <c r="B121" s="38" t="s">
        <v>492</v>
      </c>
      <c r="C121" s="38" t="s">
        <v>222</v>
      </c>
      <c r="D121" s="38" t="s">
        <v>168</v>
      </c>
      <c r="E121" s="38" t="s">
        <v>832</v>
      </c>
      <c r="F121" s="38" t="s">
        <v>833</v>
      </c>
      <c r="G121" s="38" t="s">
        <v>679</v>
      </c>
      <c r="H121" s="38">
        <v>31</v>
      </c>
      <c r="I121" s="37" t="s">
        <v>3</v>
      </c>
    </row>
    <row r="122" spans="1:9" ht="15.75" customHeight="1">
      <c r="A122" s="26">
        <f>ROW(A122:$A$127)-2</f>
        <v>120</v>
      </c>
      <c r="B122" s="38" t="s">
        <v>455</v>
      </c>
      <c r="C122" s="38" t="s">
        <v>147</v>
      </c>
      <c r="D122" s="38" t="s">
        <v>148</v>
      </c>
      <c r="E122" s="38" t="s">
        <v>834</v>
      </c>
      <c r="F122" s="38" t="s">
        <v>689</v>
      </c>
      <c r="G122" s="38" t="s">
        <v>655</v>
      </c>
      <c r="H122" s="38">
        <v>43</v>
      </c>
      <c r="I122" s="37" t="s">
        <v>3</v>
      </c>
    </row>
    <row r="123" spans="1:9" ht="15.75" customHeight="1">
      <c r="A123" s="26">
        <f>ROW(A123:$A$127)-2</f>
        <v>121</v>
      </c>
      <c r="B123" s="38" t="s">
        <v>370</v>
      </c>
      <c r="C123" s="38" t="s">
        <v>344</v>
      </c>
      <c r="D123" s="38" t="s">
        <v>236</v>
      </c>
      <c r="E123" s="38" t="s">
        <v>835</v>
      </c>
      <c r="F123" s="38" t="s">
        <v>704</v>
      </c>
      <c r="G123" s="38" t="s">
        <v>655</v>
      </c>
      <c r="H123" s="38">
        <v>23</v>
      </c>
      <c r="I123" s="37" t="s">
        <v>3</v>
      </c>
    </row>
    <row r="124" spans="1:9" ht="15.75" customHeight="1">
      <c r="A124" s="26">
        <f>ROW(A124:$A$127)-2</f>
        <v>122</v>
      </c>
      <c r="B124" s="38" t="s">
        <v>500</v>
      </c>
      <c r="C124" s="38" t="s">
        <v>237</v>
      </c>
      <c r="D124" s="38" t="s">
        <v>238</v>
      </c>
      <c r="E124" s="38" t="s">
        <v>836</v>
      </c>
      <c r="F124" s="38" t="s">
        <v>837</v>
      </c>
      <c r="G124" s="38" t="s">
        <v>655</v>
      </c>
      <c r="H124" s="38">
        <v>32</v>
      </c>
      <c r="I124" s="37" t="s">
        <v>3</v>
      </c>
    </row>
    <row r="125" spans="1:9" ht="15.75" customHeight="1">
      <c r="A125" s="26">
        <f>ROW(A125:$A$127)-2</f>
        <v>123</v>
      </c>
      <c r="B125" s="38" t="s">
        <v>509</v>
      </c>
      <c r="C125" s="38" t="s">
        <v>256</v>
      </c>
      <c r="D125" s="38" t="s">
        <v>244</v>
      </c>
      <c r="E125" s="38" t="s">
        <v>838</v>
      </c>
      <c r="F125" s="38" t="s">
        <v>839</v>
      </c>
      <c r="G125" s="38" t="s">
        <v>679</v>
      </c>
      <c r="H125" s="38">
        <v>38</v>
      </c>
      <c r="I125" s="37" t="s">
        <v>3</v>
      </c>
    </row>
    <row r="126" spans="1:9" ht="15.75" customHeight="1">
      <c r="A126" s="26">
        <f>ROW(A126:$A$127)-2</f>
        <v>124</v>
      </c>
      <c r="B126" s="38" t="s">
        <v>533</v>
      </c>
      <c r="C126" s="38" t="s">
        <v>307</v>
      </c>
      <c r="D126" s="38" t="s">
        <v>308</v>
      </c>
      <c r="E126" s="38" t="s">
        <v>840</v>
      </c>
      <c r="F126" s="38" t="s">
        <v>750</v>
      </c>
      <c r="G126" s="38" t="s">
        <v>679</v>
      </c>
      <c r="H126" s="38">
        <v>36</v>
      </c>
      <c r="I126" s="37" t="s">
        <v>3</v>
      </c>
    </row>
    <row r="127" spans="1:9" ht="15.75" customHeight="1">
      <c r="A127" s="26">
        <f>ROW(A127:$A$127)-2</f>
        <v>125</v>
      </c>
      <c r="B127" s="38" t="s">
        <v>363</v>
      </c>
      <c r="C127" s="38" t="s">
        <v>245</v>
      </c>
      <c r="D127" s="38" t="s">
        <v>246</v>
      </c>
      <c r="E127" s="38" t="s">
        <v>841</v>
      </c>
      <c r="F127" s="38" t="s">
        <v>842</v>
      </c>
      <c r="G127" s="38" t="s">
        <v>679</v>
      </c>
      <c r="H127" s="38">
        <v>23</v>
      </c>
      <c r="I127" s="37" t="s">
        <v>4</v>
      </c>
    </row>
    <row r="128" spans="1:9" ht="15.75">
      <c r="B128" s="38"/>
      <c r="C128" s="38"/>
      <c r="D128" s="38"/>
      <c r="E128" s="38"/>
      <c r="F128" s="38"/>
      <c r="G128" s="38"/>
      <c r="H128" s="38"/>
      <c r="I128" s="38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3"/>
  </sheetPr>
  <dimension ref="A1:L128"/>
  <sheetViews>
    <sheetView zoomScale="80" zoomScaleNormal="80" workbookViewId="0">
      <selection activeCell="K3" sqref="K3"/>
    </sheetView>
  </sheetViews>
  <sheetFormatPr baseColWidth="10" defaultRowHeight="15"/>
  <cols>
    <col min="1" max="1" width="11.42578125" style="26"/>
    <col min="2" max="2" width="22.28515625" style="1" bestFit="1" customWidth="1"/>
    <col min="3" max="3" width="14.42578125" style="1" bestFit="1" customWidth="1"/>
    <col min="4" max="4" width="23.5703125" style="1" customWidth="1"/>
    <col min="5" max="5" width="23.85546875" style="1" bestFit="1" customWidth="1"/>
    <col min="6" max="6" width="17.140625" style="1" bestFit="1" customWidth="1"/>
    <col min="7" max="7" width="12.42578125" style="1" bestFit="1" customWidth="1"/>
    <col min="8" max="8" width="6.42578125" style="1" bestFit="1" customWidth="1"/>
    <col min="9" max="9" width="7.7109375" style="1" bestFit="1" customWidth="1"/>
    <col min="10" max="10" width="18.7109375" style="1" bestFit="1" customWidth="1"/>
    <col min="11" max="11" width="18.5703125" style="1" bestFit="1" customWidth="1"/>
    <col min="12" max="12" width="25.7109375" style="1" bestFit="1" customWidth="1"/>
    <col min="13" max="13" width="17.140625" style="1" bestFit="1" customWidth="1"/>
    <col min="14" max="14" width="23.85546875" style="1" bestFit="1" customWidth="1"/>
    <col min="15" max="16384" width="11.42578125" style="1"/>
  </cols>
  <sheetData>
    <row r="1" spans="1:12" ht="51.75" thickBot="1">
      <c r="A1" s="42"/>
      <c r="B1" s="3" t="s">
        <v>639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7" customFormat="1" ht="22.5" thickTop="1" thickBot="1">
      <c r="A2" s="39" t="s">
        <v>640</v>
      </c>
      <c r="B2" s="36" t="s">
        <v>568</v>
      </c>
      <c r="C2" s="36" t="s">
        <v>0</v>
      </c>
      <c r="D2" s="36" t="s">
        <v>652</v>
      </c>
      <c r="E2" s="36" t="s">
        <v>843</v>
      </c>
      <c r="F2" s="36" t="s">
        <v>844</v>
      </c>
      <c r="G2" s="36" t="s">
        <v>845</v>
      </c>
      <c r="H2" s="36" t="s">
        <v>1</v>
      </c>
      <c r="I2" s="36" t="s">
        <v>2</v>
      </c>
      <c r="J2" s="36" t="s">
        <v>848</v>
      </c>
      <c r="K2" s="36" t="s">
        <v>849</v>
      </c>
      <c r="L2" s="36" t="s">
        <v>850</v>
      </c>
    </row>
    <row r="3" spans="1:12" ht="15.75" customHeight="1" thickTop="1">
      <c r="A3" s="26">
        <f>ROW(A3:$A$127)-2</f>
        <v>1</v>
      </c>
      <c r="B3" s="38" t="s">
        <v>453</v>
      </c>
      <c r="C3" s="38" t="s">
        <v>273</v>
      </c>
      <c r="D3" s="38" t="s">
        <v>274</v>
      </c>
      <c r="E3" s="38" t="s">
        <v>653</v>
      </c>
      <c r="F3" s="38" t="s">
        <v>654</v>
      </c>
      <c r="G3" s="38" t="s">
        <v>655</v>
      </c>
      <c r="H3" s="38">
        <v>30</v>
      </c>
      <c r="I3" s="37" t="s">
        <v>3</v>
      </c>
      <c r="J3" s="37">
        <f ca="1">RANDBETWEEN(1,10)</f>
        <v>3</v>
      </c>
      <c r="K3" s="37" t="str">
        <f ca="1">VLOOKUP(J3,'Liste sponsors'!A4:B13,2)</f>
        <v>Hydro-Québec</v>
      </c>
      <c r="L3" s="37"/>
    </row>
    <row r="4" spans="1:12" ht="15.75" customHeight="1">
      <c r="A4" s="26">
        <f>ROW(A4:$A$127)-2</f>
        <v>2</v>
      </c>
      <c r="B4" s="38" t="s">
        <v>455</v>
      </c>
      <c r="C4" s="38" t="s">
        <v>221</v>
      </c>
      <c r="D4" s="38" t="s">
        <v>166</v>
      </c>
      <c r="E4" s="38" t="s">
        <v>656</v>
      </c>
      <c r="F4" s="38" t="s">
        <v>657</v>
      </c>
      <c r="G4" s="38" t="s">
        <v>655</v>
      </c>
      <c r="H4" s="38">
        <v>38</v>
      </c>
      <c r="I4" s="37" t="s">
        <v>3</v>
      </c>
      <c r="J4" s="37">
        <f t="shared" ref="J4:J67" ca="1" si="0">RANDBETWEEN(1,10)</f>
        <v>6</v>
      </c>
      <c r="K4" s="37"/>
      <c r="L4" s="37"/>
    </row>
    <row r="5" spans="1:12" ht="15.75" customHeight="1">
      <c r="A5" s="26">
        <f>ROW(A5:$A$127)-2</f>
        <v>3</v>
      </c>
      <c r="B5" s="38" t="s">
        <v>454</v>
      </c>
      <c r="C5" s="38" t="s">
        <v>159</v>
      </c>
      <c r="D5" s="38" t="s">
        <v>160</v>
      </c>
      <c r="E5" s="38" t="s">
        <v>656</v>
      </c>
      <c r="F5" s="38" t="s">
        <v>658</v>
      </c>
      <c r="G5" s="38" t="s">
        <v>655</v>
      </c>
      <c r="H5" s="38">
        <v>27</v>
      </c>
      <c r="I5" s="37" t="s">
        <v>3</v>
      </c>
      <c r="J5" s="37">
        <f t="shared" ca="1" si="0"/>
        <v>8</v>
      </c>
      <c r="K5" s="37"/>
      <c r="L5" s="37"/>
    </row>
    <row r="6" spans="1:12" ht="15.75" customHeight="1">
      <c r="A6" s="26">
        <f>ROW(A6:$A$127)-2</f>
        <v>4</v>
      </c>
      <c r="B6" s="38" t="s">
        <v>456</v>
      </c>
      <c r="C6" s="38" t="s">
        <v>151</v>
      </c>
      <c r="D6" s="38" t="s">
        <v>152</v>
      </c>
      <c r="E6" s="38" t="s">
        <v>659</v>
      </c>
      <c r="F6" s="38" t="s">
        <v>660</v>
      </c>
      <c r="G6" s="38" t="s">
        <v>655</v>
      </c>
      <c r="H6" s="38">
        <v>43</v>
      </c>
      <c r="I6" s="37" t="s">
        <v>4</v>
      </c>
      <c r="J6" s="37">
        <f t="shared" ca="1" si="0"/>
        <v>4</v>
      </c>
      <c r="K6" s="37"/>
      <c r="L6" s="37"/>
    </row>
    <row r="7" spans="1:12" ht="15.75" customHeight="1">
      <c r="A7" s="26">
        <f>ROW(A7:$A$127)-2</f>
        <v>5</v>
      </c>
      <c r="B7" s="38" t="s">
        <v>457</v>
      </c>
      <c r="C7" s="38" t="s">
        <v>327</v>
      </c>
      <c r="D7" s="38" t="s">
        <v>328</v>
      </c>
      <c r="E7" s="38" t="s">
        <v>661</v>
      </c>
      <c r="F7" s="38" t="s">
        <v>662</v>
      </c>
      <c r="G7" s="38" t="s">
        <v>655</v>
      </c>
      <c r="H7" s="38">
        <v>28</v>
      </c>
      <c r="I7" s="37" t="s">
        <v>3</v>
      </c>
      <c r="J7" s="37">
        <f t="shared" ca="1" si="0"/>
        <v>4</v>
      </c>
      <c r="K7" s="37"/>
      <c r="L7" s="37"/>
    </row>
    <row r="8" spans="1:12" ht="15.75" customHeight="1">
      <c r="A8" s="26">
        <f>ROW(A8:$A$127)-2</f>
        <v>6</v>
      </c>
      <c r="B8" s="38" t="s">
        <v>463</v>
      </c>
      <c r="C8" s="38" t="s">
        <v>264</v>
      </c>
      <c r="D8" s="38" t="s">
        <v>216</v>
      </c>
      <c r="E8" s="38" t="s">
        <v>663</v>
      </c>
      <c r="F8" s="38" t="s">
        <v>664</v>
      </c>
      <c r="G8" s="38" t="s">
        <v>655</v>
      </c>
      <c r="H8" s="38">
        <v>39</v>
      </c>
      <c r="I8" s="37" t="s">
        <v>3</v>
      </c>
      <c r="J8" s="37">
        <f t="shared" ca="1" si="0"/>
        <v>1</v>
      </c>
      <c r="K8" s="37"/>
      <c r="L8" s="37"/>
    </row>
    <row r="9" spans="1:12" ht="15.75" customHeight="1">
      <c r="A9" s="26">
        <f>ROW(A9:$A$127)-2</f>
        <v>7</v>
      </c>
      <c r="B9" s="38" t="s">
        <v>462</v>
      </c>
      <c r="C9" s="38" t="s">
        <v>217</v>
      </c>
      <c r="D9" s="38" t="s">
        <v>218</v>
      </c>
      <c r="E9" s="38" t="s">
        <v>665</v>
      </c>
      <c r="F9" s="38" t="s">
        <v>655</v>
      </c>
      <c r="G9" s="38" t="s">
        <v>655</v>
      </c>
      <c r="H9" s="38">
        <v>33</v>
      </c>
      <c r="I9" s="37" t="s">
        <v>3</v>
      </c>
      <c r="J9" s="37">
        <f t="shared" ca="1" si="0"/>
        <v>1</v>
      </c>
      <c r="K9" s="37"/>
      <c r="L9" s="37"/>
    </row>
    <row r="10" spans="1:12" ht="15.75" customHeight="1">
      <c r="A10" s="26">
        <f>ROW(A10:$A$127)-2</f>
        <v>8</v>
      </c>
      <c r="B10" s="38" t="s">
        <v>464</v>
      </c>
      <c r="C10" s="38" t="s">
        <v>173</v>
      </c>
      <c r="D10" s="38" t="s">
        <v>174</v>
      </c>
      <c r="E10" s="38" t="s">
        <v>857</v>
      </c>
      <c r="F10" s="38" t="s">
        <v>655</v>
      </c>
      <c r="G10" s="38" t="s">
        <v>655</v>
      </c>
      <c r="H10" s="38">
        <v>31</v>
      </c>
      <c r="I10" s="37" t="s">
        <v>4</v>
      </c>
      <c r="J10" s="37">
        <f t="shared" ca="1" si="0"/>
        <v>10</v>
      </c>
      <c r="K10" s="37"/>
      <c r="L10" s="37"/>
    </row>
    <row r="11" spans="1:12" ht="15.75" customHeight="1">
      <c r="A11" s="26">
        <f>ROW(A11:$A$127)-2</f>
        <v>9</v>
      </c>
      <c r="B11" s="38" t="s">
        <v>460</v>
      </c>
      <c r="C11" s="38" t="s">
        <v>215</v>
      </c>
      <c r="D11" s="38" t="s">
        <v>216</v>
      </c>
      <c r="E11" s="38" t="s">
        <v>666</v>
      </c>
      <c r="F11" s="38" t="s">
        <v>667</v>
      </c>
      <c r="G11" s="38" t="s">
        <v>655</v>
      </c>
      <c r="H11" s="38">
        <v>41</v>
      </c>
      <c r="I11" s="37" t="s">
        <v>3</v>
      </c>
      <c r="J11" s="37">
        <f t="shared" ca="1" si="0"/>
        <v>10</v>
      </c>
      <c r="K11" s="37"/>
      <c r="L11" s="37"/>
    </row>
    <row r="12" spans="1:12" ht="15.75" customHeight="1">
      <c r="A12" s="26">
        <f>ROW(A12:$A$127)-2</f>
        <v>10</v>
      </c>
      <c r="B12" s="38" t="s">
        <v>459</v>
      </c>
      <c r="C12" s="38" t="s">
        <v>333</v>
      </c>
      <c r="D12" s="38" t="s">
        <v>334</v>
      </c>
      <c r="E12" s="38" t="s">
        <v>668</v>
      </c>
      <c r="F12" s="38" t="s">
        <v>669</v>
      </c>
      <c r="G12" s="38" t="s">
        <v>670</v>
      </c>
      <c r="H12" s="38">
        <v>20</v>
      </c>
      <c r="I12" s="37" t="s">
        <v>3</v>
      </c>
      <c r="J12" s="37">
        <f t="shared" ca="1" si="0"/>
        <v>10</v>
      </c>
      <c r="K12" s="37"/>
      <c r="L12" s="37"/>
    </row>
    <row r="13" spans="1:12" ht="15.75" customHeight="1">
      <c r="A13" s="26">
        <f>ROW(A13:$A$127)-2</f>
        <v>11</v>
      </c>
      <c r="B13" s="38" t="s">
        <v>466</v>
      </c>
      <c r="C13" s="38" t="s">
        <v>171</v>
      </c>
      <c r="D13" s="38" t="s">
        <v>172</v>
      </c>
      <c r="E13" s="38" t="s">
        <v>671</v>
      </c>
      <c r="F13" s="38" t="s">
        <v>672</v>
      </c>
      <c r="G13" s="38" t="s">
        <v>655</v>
      </c>
      <c r="H13" s="38">
        <v>34</v>
      </c>
      <c r="I13" s="37" t="s">
        <v>3</v>
      </c>
      <c r="J13" s="37">
        <f t="shared" ca="1" si="0"/>
        <v>1</v>
      </c>
      <c r="K13" s="37"/>
      <c r="L13" s="37"/>
    </row>
    <row r="14" spans="1:12" ht="15.75" customHeight="1">
      <c r="A14" s="26">
        <f>ROW(A14:$A$127)-2</f>
        <v>12</v>
      </c>
      <c r="B14" s="38" t="s">
        <v>465</v>
      </c>
      <c r="C14" s="38" t="s">
        <v>202</v>
      </c>
      <c r="D14" s="38" t="s">
        <v>203</v>
      </c>
      <c r="E14" s="38" t="s">
        <v>673</v>
      </c>
      <c r="F14" s="38" t="s">
        <v>674</v>
      </c>
      <c r="G14" s="38" t="s">
        <v>655</v>
      </c>
      <c r="H14" s="38">
        <v>36</v>
      </c>
      <c r="I14" s="37" t="s">
        <v>3</v>
      </c>
      <c r="J14" s="37">
        <f t="shared" ca="1" si="0"/>
        <v>5</v>
      </c>
      <c r="K14" s="37"/>
      <c r="L14" s="37"/>
    </row>
    <row r="15" spans="1:12" ht="15.75" customHeight="1">
      <c r="A15" s="26">
        <f>ROW(A15:$A$127)-2</f>
        <v>13</v>
      </c>
      <c r="B15" s="38" t="s">
        <v>458</v>
      </c>
      <c r="C15" s="38" t="s">
        <v>284</v>
      </c>
      <c r="D15" s="38" t="s">
        <v>285</v>
      </c>
      <c r="E15" s="38" t="s">
        <v>675</v>
      </c>
      <c r="F15" s="38" t="s">
        <v>676</v>
      </c>
      <c r="G15" s="38" t="s">
        <v>655</v>
      </c>
      <c r="H15" s="38">
        <v>42</v>
      </c>
      <c r="I15" s="37" t="s">
        <v>4</v>
      </c>
      <c r="J15" s="37">
        <f t="shared" ca="1" si="0"/>
        <v>4</v>
      </c>
      <c r="K15" s="37"/>
      <c r="L15" s="37"/>
    </row>
    <row r="16" spans="1:12" ht="15.75" customHeight="1">
      <c r="A16" s="26">
        <f>ROW(A16:$A$127)-2</f>
        <v>14</v>
      </c>
      <c r="B16" s="38" t="s">
        <v>461</v>
      </c>
      <c r="C16" s="38" t="s">
        <v>345</v>
      </c>
      <c r="D16" s="38" t="s">
        <v>166</v>
      </c>
      <c r="E16" s="38" t="s">
        <v>677</v>
      </c>
      <c r="F16" s="38" t="s">
        <v>678</v>
      </c>
      <c r="G16" s="38" t="s">
        <v>679</v>
      </c>
      <c r="H16" s="38">
        <v>39</v>
      </c>
      <c r="I16" s="37" t="s">
        <v>3</v>
      </c>
      <c r="J16" s="37">
        <f t="shared" ca="1" si="0"/>
        <v>10</v>
      </c>
      <c r="K16" s="37"/>
      <c r="L16" s="37"/>
    </row>
    <row r="17" spans="1:12" ht="15.75" customHeight="1">
      <c r="A17" s="26">
        <f>ROW(A17:$A$127)-2</f>
        <v>15</v>
      </c>
      <c r="B17" s="38" t="s">
        <v>467</v>
      </c>
      <c r="C17" s="38" t="s">
        <v>163</v>
      </c>
      <c r="D17" s="38" t="s">
        <v>164</v>
      </c>
      <c r="E17" s="38" t="s">
        <v>680</v>
      </c>
      <c r="F17" s="38" t="s">
        <v>672</v>
      </c>
      <c r="G17" s="38" t="s">
        <v>655</v>
      </c>
      <c r="H17" s="38">
        <v>32</v>
      </c>
      <c r="I17" s="37" t="s">
        <v>3</v>
      </c>
      <c r="J17" s="37">
        <f t="shared" ca="1" si="0"/>
        <v>6</v>
      </c>
      <c r="K17" s="37"/>
      <c r="L17" s="37"/>
    </row>
    <row r="18" spans="1:12" ht="15.75" customHeight="1">
      <c r="A18" s="26">
        <f>ROW(A18:$A$127)-2</f>
        <v>16</v>
      </c>
      <c r="B18" s="38" t="s">
        <v>468</v>
      </c>
      <c r="C18" s="38" t="s">
        <v>329</v>
      </c>
      <c r="D18" s="38" t="s">
        <v>311</v>
      </c>
      <c r="E18" s="38" t="s">
        <v>681</v>
      </c>
      <c r="F18" s="38" t="s">
        <v>682</v>
      </c>
      <c r="G18" s="38" t="s">
        <v>655</v>
      </c>
      <c r="H18" s="38">
        <v>38</v>
      </c>
      <c r="I18" s="37" t="s">
        <v>4</v>
      </c>
      <c r="J18" s="37">
        <f t="shared" ca="1" si="0"/>
        <v>2</v>
      </c>
      <c r="K18" s="37"/>
      <c r="L18" s="37"/>
    </row>
    <row r="19" spans="1:12" ht="15.75" customHeight="1">
      <c r="A19" s="26">
        <f>ROW(A19:$A$127)-2</f>
        <v>17</v>
      </c>
      <c r="B19" s="38" t="s">
        <v>469</v>
      </c>
      <c r="C19" s="38" t="s">
        <v>260</v>
      </c>
      <c r="D19" s="38" t="s">
        <v>166</v>
      </c>
      <c r="E19" s="38" t="s">
        <v>683</v>
      </c>
      <c r="F19" s="38" t="s">
        <v>672</v>
      </c>
      <c r="G19" s="38" t="s">
        <v>655</v>
      </c>
      <c r="H19" s="38">
        <v>20</v>
      </c>
      <c r="I19" s="37" t="s">
        <v>3</v>
      </c>
      <c r="J19" s="37">
        <f t="shared" ca="1" si="0"/>
        <v>10</v>
      </c>
      <c r="K19" s="37"/>
      <c r="L19" s="37"/>
    </row>
    <row r="20" spans="1:12" ht="15.75" customHeight="1">
      <c r="A20" s="26">
        <f>ROW(A20:$A$127)-2</f>
        <v>18</v>
      </c>
      <c r="B20" s="38" t="s">
        <v>470</v>
      </c>
      <c r="C20" s="38" t="s">
        <v>330</v>
      </c>
      <c r="D20" s="38" t="s">
        <v>258</v>
      </c>
      <c r="E20" s="38" t="s">
        <v>684</v>
      </c>
      <c r="F20" s="38" t="s">
        <v>685</v>
      </c>
      <c r="G20" s="38" t="s">
        <v>679</v>
      </c>
      <c r="H20" s="38">
        <v>44</v>
      </c>
      <c r="I20" s="37" t="s">
        <v>4</v>
      </c>
      <c r="J20" s="37">
        <f t="shared" ca="1" si="0"/>
        <v>4</v>
      </c>
      <c r="K20" s="37"/>
      <c r="L20" s="37"/>
    </row>
    <row r="21" spans="1:12" ht="15.75" customHeight="1">
      <c r="A21" s="26">
        <f>ROW(A21:$A$127)-2</f>
        <v>19</v>
      </c>
      <c r="B21" s="38" t="s">
        <v>471</v>
      </c>
      <c r="C21" s="38" t="s">
        <v>257</v>
      </c>
      <c r="D21" s="38" t="s">
        <v>258</v>
      </c>
      <c r="E21" s="38" t="s">
        <v>686</v>
      </c>
      <c r="F21" s="38" t="s">
        <v>687</v>
      </c>
      <c r="G21" s="38" t="s">
        <v>655</v>
      </c>
      <c r="H21" s="38">
        <v>40</v>
      </c>
      <c r="I21" s="37" t="s">
        <v>4</v>
      </c>
      <c r="J21" s="37">
        <f t="shared" ca="1" si="0"/>
        <v>3</v>
      </c>
      <c r="K21" s="37"/>
      <c r="L21" s="37"/>
    </row>
    <row r="22" spans="1:12" ht="15.75" customHeight="1">
      <c r="A22" s="26">
        <f>ROW(A22:$A$127)-2</f>
        <v>20</v>
      </c>
      <c r="B22" s="38" t="s">
        <v>472</v>
      </c>
      <c r="C22" s="38" t="s">
        <v>155</v>
      </c>
      <c r="D22" s="38" t="s">
        <v>156</v>
      </c>
      <c r="E22" s="38" t="s">
        <v>688</v>
      </c>
      <c r="F22" s="38" t="s">
        <v>689</v>
      </c>
      <c r="G22" s="38" t="s">
        <v>655</v>
      </c>
      <c r="H22" s="38">
        <v>42</v>
      </c>
      <c r="I22" s="37" t="s">
        <v>3</v>
      </c>
      <c r="J22" s="37">
        <f t="shared" ca="1" si="0"/>
        <v>8</v>
      </c>
      <c r="K22" s="37"/>
      <c r="L22" s="37"/>
    </row>
    <row r="23" spans="1:12" ht="15.75" customHeight="1">
      <c r="A23" s="26">
        <f>ROW(A23:$A$127)-2</f>
        <v>21</v>
      </c>
      <c r="B23" s="38" t="s">
        <v>473</v>
      </c>
      <c r="C23" s="38" t="s">
        <v>175</v>
      </c>
      <c r="D23" s="38" t="s">
        <v>176</v>
      </c>
      <c r="E23" s="38" t="s">
        <v>690</v>
      </c>
      <c r="F23" s="38" t="s">
        <v>691</v>
      </c>
      <c r="G23" s="38" t="s">
        <v>655</v>
      </c>
      <c r="H23" s="38">
        <v>32</v>
      </c>
      <c r="I23" s="37" t="s">
        <v>3</v>
      </c>
      <c r="J23" s="37">
        <f t="shared" ca="1" si="0"/>
        <v>1</v>
      </c>
      <c r="K23" s="37"/>
      <c r="L23" s="37"/>
    </row>
    <row r="24" spans="1:12" ht="15.75" customHeight="1">
      <c r="A24" s="26">
        <f>ROW(A24:$A$127)-2</f>
        <v>22</v>
      </c>
      <c r="B24" s="38" t="s">
        <v>477</v>
      </c>
      <c r="C24" s="38" t="s">
        <v>329</v>
      </c>
      <c r="D24" s="38" t="s">
        <v>154</v>
      </c>
      <c r="E24" s="38" t="s">
        <v>692</v>
      </c>
      <c r="F24" s="38" t="s">
        <v>662</v>
      </c>
      <c r="G24" s="38" t="s">
        <v>655</v>
      </c>
      <c r="H24" s="38">
        <v>36</v>
      </c>
      <c r="I24" s="37" t="s">
        <v>3</v>
      </c>
      <c r="J24" s="37">
        <f t="shared" ca="1" si="0"/>
        <v>6</v>
      </c>
      <c r="K24" s="37"/>
      <c r="L24" s="37"/>
    </row>
    <row r="25" spans="1:12" ht="15.75" customHeight="1">
      <c r="A25" s="26">
        <f>ROW(A25:$A$127)-2</f>
        <v>23</v>
      </c>
      <c r="B25" s="38" t="s">
        <v>474</v>
      </c>
      <c r="C25" s="38" t="s">
        <v>161</v>
      </c>
      <c r="D25" s="38" t="s">
        <v>162</v>
      </c>
      <c r="E25" s="38" t="s">
        <v>693</v>
      </c>
      <c r="F25" s="38" t="s">
        <v>694</v>
      </c>
      <c r="G25" s="38" t="s">
        <v>655</v>
      </c>
      <c r="H25" s="38">
        <v>38</v>
      </c>
      <c r="I25" s="37" t="s">
        <v>3</v>
      </c>
      <c r="J25" s="37">
        <f t="shared" ca="1" si="0"/>
        <v>6</v>
      </c>
      <c r="K25" s="37"/>
      <c r="L25" s="37"/>
    </row>
    <row r="26" spans="1:12" ht="15.75" customHeight="1">
      <c r="A26" s="26">
        <f>ROW(A26:$A$127)-2</f>
        <v>24</v>
      </c>
      <c r="B26" s="38" t="s">
        <v>475</v>
      </c>
      <c r="C26" s="38" t="s">
        <v>169</v>
      </c>
      <c r="D26" s="38" t="s">
        <v>170</v>
      </c>
      <c r="E26" s="38" t="s">
        <v>695</v>
      </c>
      <c r="F26" s="38" t="s">
        <v>672</v>
      </c>
      <c r="G26" s="38" t="s">
        <v>655</v>
      </c>
      <c r="H26" s="38">
        <v>30</v>
      </c>
      <c r="I26" s="37" t="s">
        <v>3</v>
      </c>
      <c r="J26" s="37">
        <f t="shared" ca="1" si="0"/>
        <v>2</v>
      </c>
      <c r="K26" s="37"/>
      <c r="L26" s="37"/>
    </row>
    <row r="27" spans="1:12" ht="15.75" customHeight="1">
      <c r="A27" s="26">
        <f>ROW(A27:$A$127)-2</f>
        <v>25</v>
      </c>
      <c r="B27" s="38" t="s">
        <v>476</v>
      </c>
      <c r="C27" s="38" t="s">
        <v>229</v>
      </c>
      <c r="D27" s="38" t="s">
        <v>230</v>
      </c>
      <c r="E27" s="38" t="s">
        <v>696</v>
      </c>
      <c r="F27" s="38" t="s">
        <v>654</v>
      </c>
      <c r="G27" s="38" t="s">
        <v>655</v>
      </c>
      <c r="H27" s="38">
        <v>36</v>
      </c>
      <c r="I27" s="37" t="s">
        <v>4</v>
      </c>
      <c r="J27" s="37">
        <f t="shared" ca="1" si="0"/>
        <v>1</v>
      </c>
      <c r="K27" s="37"/>
      <c r="L27" s="37"/>
    </row>
    <row r="28" spans="1:12" ht="15.75" customHeight="1">
      <c r="A28" s="26">
        <f>ROW(A28:$A$127)-2</f>
        <v>26</v>
      </c>
      <c r="B28" s="38" t="s">
        <v>362</v>
      </c>
      <c r="C28" s="38" t="s">
        <v>355</v>
      </c>
      <c r="D28" s="38" t="s">
        <v>356</v>
      </c>
      <c r="E28" s="38" t="s">
        <v>697</v>
      </c>
      <c r="F28" s="38" t="s">
        <v>672</v>
      </c>
      <c r="G28" s="38" t="s">
        <v>655</v>
      </c>
      <c r="H28" s="38">
        <v>37</v>
      </c>
      <c r="I28" s="37" t="s">
        <v>3</v>
      </c>
      <c r="J28" s="37">
        <f t="shared" ca="1" si="0"/>
        <v>7</v>
      </c>
      <c r="K28" s="37"/>
      <c r="L28" s="37"/>
    </row>
    <row r="29" spans="1:12" ht="15.75" customHeight="1">
      <c r="A29" s="26">
        <f>ROW(A29:$A$127)-2</f>
        <v>27</v>
      </c>
      <c r="B29" s="38" t="s">
        <v>479</v>
      </c>
      <c r="C29" s="38" t="s">
        <v>149</v>
      </c>
      <c r="D29" s="38" t="s">
        <v>150</v>
      </c>
      <c r="E29" s="38" t="s">
        <v>698</v>
      </c>
      <c r="F29" s="38" t="s">
        <v>685</v>
      </c>
      <c r="G29" s="38" t="s">
        <v>679</v>
      </c>
      <c r="H29" s="38">
        <v>30</v>
      </c>
      <c r="I29" s="37" t="s">
        <v>3</v>
      </c>
      <c r="J29" s="37">
        <f t="shared" ca="1" si="0"/>
        <v>1</v>
      </c>
      <c r="K29" s="37"/>
      <c r="L29" s="37"/>
    </row>
    <row r="30" spans="1:12" ht="15.75" customHeight="1">
      <c r="A30" s="26">
        <f>ROW(A30:$A$127)-2</f>
        <v>28</v>
      </c>
      <c r="B30" s="38" t="s">
        <v>480</v>
      </c>
      <c r="C30" s="38" t="s">
        <v>235</v>
      </c>
      <c r="D30" s="38" t="s">
        <v>236</v>
      </c>
      <c r="E30" s="38" t="s">
        <v>699</v>
      </c>
      <c r="F30" s="38" t="s">
        <v>700</v>
      </c>
      <c r="G30" s="38" t="s">
        <v>655</v>
      </c>
      <c r="H30" s="38">
        <v>37</v>
      </c>
      <c r="I30" s="37" t="s">
        <v>3</v>
      </c>
      <c r="J30" s="37">
        <f t="shared" ca="1" si="0"/>
        <v>1</v>
      </c>
      <c r="K30" s="37"/>
      <c r="L30" s="37"/>
    </row>
    <row r="31" spans="1:12" ht="15.75" customHeight="1">
      <c r="A31" s="26">
        <f>ROW(A31:$A$127)-2</f>
        <v>29</v>
      </c>
      <c r="B31" s="38" t="s">
        <v>481</v>
      </c>
      <c r="C31" s="38" t="s">
        <v>227</v>
      </c>
      <c r="D31" s="38" t="s">
        <v>228</v>
      </c>
      <c r="E31" s="38" t="s">
        <v>701</v>
      </c>
      <c r="F31" s="38" t="s">
        <v>685</v>
      </c>
      <c r="G31" s="38" t="s">
        <v>679</v>
      </c>
      <c r="H31" s="38">
        <v>38</v>
      </c>
      <c r="I31" s="37" t="s">
        <v>4</v>
      </c>
      <c r="J31" s="37">
        <f t="shared" ca="1" si="0"/>
        <v>6</v>
      </c>
      <c r="K31" s="37"/>
      <c r="L31" s="37"/>
    </row>
    <row r="32" spans="1:12" ht="15.75" customHeight="1">
      <c r="A32" s="26">
        <f>ROW(A32:$A$127)-2</f>
        <v>30</v>
      </c>
      <c r="B32" s="38" t="s">
        <v>478</v>
      </c>
      <c r="C32" s="38" t="s">
        <v>189</v>
      </c>
      <c r="D32" s="38" t="s">
        <v>190</v>
      </c>
      <c r="E32" s="38" t="s">
        <v>702</v>
      </c>
      <c r="F32" s="38" t="s">
        <v>685</v>
      </c>
      <c r="G32" s="38" t="s">
        <v>679</v>
      </c>
      <c r="H32" s="38">
        <v>39</v>
      </c>
      <c r="I32" s="37" t="s">
        <v>4</v>
      </c>
      <c r="J32" s="37">
        <f t="shared" ca="1" si="0"/>
        <v>6</v>
      </c>
      <c r="K32" s="37"/>
      <c r="L32" s="37"/>
    </row>
    <row r="33" spans="1:12" ht="15.75" customHeight="1">
      <c r="A33" s="26">
        <f>ROW(A33:$A$127)-2</f>
        <v>31</v>
      </c>
      <c r="B33" s="38" t="s">
        <v>483</v>
      </c>
      <c r="C33" s="38" t="s">
        <v>324</v>
      </c>
      <c r="D33" s="38" t="s">
        <v>205</v>
      </c>
      <c r="E33" s="38" t="s">
        <v>703</v>
      </c>
      <c r="F33" s="38" t="s">
        <v>704</v>
      </c>
      <c r="G33" s="38" t="s">
        <v>655</v>
      </c>
      <c r="H33" s="38">
        <v>44</v>
      </c>
      <c r="I33" s="37" t="s">
        <v>4</v>
      </c>
      <c r="J33" s="37">
        <f t="shared" ca="1" si="0"/>
        <v>2</v>
      </c>
      <c r="K33" s="37"/>
      <c r="L33" s="37"/>
    </row>
    <row r="34" spans="1:12" ht="15.75" customHeight="1">
      <c r="A34" s="26">
        <f>ROW(A34:$A$127)-2</f>
        <v>32</v>
      </c>
      <c r="B34" s="38" t="s">
        <v>482</v>
      </c>
      <c r="C34" s="38" t="s">
        <v>191</v>
      </c>
      <c r="D34" s="38" t="s">
        <v>192</v>
      </c>
      <c r="E34" s="38" t="s">
        <v>705</v>
      </c>
      <c r="F34" s="38" t="s">
        <v>706</v>
      </c>
      <c r="G34" s="38" t="s">
        <v>655</v>
      </c>
      <c r="H34" s="38">
        <v>42</v>
      </c>
      <c r="I34" s="37" t="s">
        <v>3</v>
      </c>
      <c r="J34" s="37">
        <f t="shared" ca="1" si="0"/>
        <v>7</v>
      </c>
      <c r="K34" s="37"/>
      <c r="L34" s="37"/>
    </row>
    <row r="35" spans="1:12" ht="15.75" customHeight="1">
      <c r="A35" s="26">
        <f>ROW(A35:$A$127)-2</f>
        <v>33</v>
      </c>
      <c r="B35" s="38" t="s">
        <v>484</v>
      </c>
      <c r="C35" s="38" t="s">
        <v>286</v>
      </c>
      <c r="D35" s="38" t="s">
        <v>287</v>
      </c>
      <c r="E35" s="38" t="s">
        <v>707</v>
      </c>
      <c r="F35" s="38" t="s">
        <v>685</v>
      </c>
      <c r="G35" s="38" t="s">
        <v>679</v>
      </c>
      <c r="H35" s="38">
        <v>39</v>
      </c>
      <c r="I35" s="37" t="s">
        <v>3</v>
      </c>
      <c r="J35" s="37">
        <f t="shared" ca="1" si="0"/>
        <v>5</v>
      </c>
      <c r="K35" s="37"/>
      <c r="L35" s="37"/>
    </row>
    <row r="36" spans="1:12" ht="15.75" customHeight="1">
      <c r="A36" s="26">
        <f>ROW(A36:$A$127)-2</f>
        <v>34</v>
      </c>
      <c r="B36" s="38" t="s">
        <v>485</v>
      </c>
      <c r="C36" s="38" t="s">
        <v>181</v>
      </c>
      <c r="D36" s="38" t="s">
        <v>182</v>
      </c>
      <c r="E36" s="38" t="s">
        <v>708</v>
      </c>
      <c r="F36" s="38" t="s">
        <v>709</v>
      </c>
      <c r="G36" s="38" t="s">
        <v>679</v>
      </c>
      <c r="H36" s="38">
        <v>33</v>
      </c>
      <c r="I36" s="37" t="s">
        <v>3</v>
      </c>
      <c r="J36" s="37">
        <f t="shared" ca="1" si="0"/>
        <v>2</v>
      </c>
      <c r="K36" s="37"/>
      <c r="L36" s="37"/>
    </row>
    <row r="37" spans="1:12" ht="15.75" customHeight="1">
      <c r="A37" s="26">
        <f>ROW(A37:$A$127)-2</f>
        <v>35</v>
      </c>
      <c r="B37" s="38" t="s">
        <v>487</v>
      </c>
      <c r="C37" s="38" t="s">
        <v>281</v>
      </c>
      <c r="D37" s="38" t="s">
        <v>282</v>
      </c>
      <c r="E37" s="38" t="s">
        <v>710</v>
      </c>
      <c r="F37" s="38" t="s">
        <v>711</v>
      </c>
      <c r="G37" s="38" t="s">
        <v>679</v>
      </c>
      <c r="H37" s="38">
        <v>36</v>
      </c>
      <c r="I37" s="37" t="s">
        <v>4</v>
      </c>
      <c r="J37" s="37">
        <f t="shared" ca="1" si="0"/>
        <v>9</v>
      </c>
      <c r="K37" s="37"/>
      <c r="L37" s="37"/>
    </row>
    <row r="38" spans="1:12" ht="15.75" customHeight="1">
      <c r="A38" s="26">
        <f>ROW(A38:$A$127)-2</f>
        <v>36</v>
      </c>
      <c r="B38" s="38" t="s">
        <v>486</v>
      </c>
      <c r="C38" s="38" t="s">
        <v>206</v>
      </c>
      <c r="D38" s="38" t="s">
        <v>207</v>
      </c>
      <c r="E38" s="38" t="s">
        <v>712</v>
      </c>
      <c r="F38" s="38" t="s">
        <v>713</v>
      </c>
      <c r="G38" s="38" t="s">
        <v>655</v>
      </c>
      <c r="H38" s="38">
        <v>42</v>
      </c>
      <c r="I38" s="37" t="s">
        <v>3</v>
      </c>
      <c r="J38" s="37">
        <f t="shared" ca="1" si="0"/>
        <v>2</v>
      </c>
      <c r="K38" s="37"/>
      <c r="L38" s="37"/>
    </row>
    <row r="39" spans="1:12" ht="15.75" customHeight="1">
      <c r="A39" s="26">
        <f>ROW(A39:$A$127)-2</f>
        <v>37</v>
      </c>
      <c r="B39" s="38" t="s">
        <v>488</v>
      </c>
      <c r="C39" s="38" t="s">
        <v>275</v>
      </c>
      <c r="D39" s="38" t="s">
        <v>154</v>
      </c>
      <c r="E39" s="38" t="s">
        <v>714</v>
      </c>
      <c r="F39" s="38" t="s">
        <v>715</v>
      </c>
      <c r="G39" s="38" t="s">
        <v>655</v>
      </c>
      <c r="H39" s="38">
        <v>41</v>
      </c>
      <c r="I39" s="37" t="s">
        <v>3</v>
      </c>
      <c r="J39" s="37">
        <f t="shared" ca="1" si="0"/>
        <v>1</v>
      </c>
      <c r="K39" s="37"/>
      <c r="L39" s="37"/>
    </row>
    <row r="40" spans="1:12" ht="15.75" customHeight="1">
      <c r="A40" s="26">
        <f>ROW(A40:$A$127)-2</f>
        <v>38</v>
      </c>
      <c r="B40" s="38" t="s">
        <v>489</v>
      </c>
      <c r="C40" s="38" t="s">
        <v>247</v>
      </c>
      <c r="D40" s="38" t="s">
        <v>248</v>
      </c>
      <c r="E40" s="38" t="s">
        <v>716</v>
      </c>
      <c r="F40" s="38" t="s">
        <v>676</v>
      </c>
      <c r="G40" s="38" t="s">
        <v>655</v>
      </c>
      <c r="H40" s="38">
        <v>30</v>
      </c>
      <c r="I40" s="37" t="s">
        <v>4</v>
      </c>
      <c r="J40" s="37">
        <f t="shared" ca="1" si="0"/>
        <v>9</v>
      </c>
      <c r="K40" s="37"/>
      <c r="L40" s="37"/>
    </row>
    <row r="41" spans="1:12" ht="15.75" customHeight="1">
      <c r="A41" s="26">
        <f>ROW(A41:$A$127)-2</f>
        <v>39</v>
      </c>
      <c r="B41" s="38" t="s">
        <v>490</v>
      </c>
      <c r="C41" s="38" t="s">
        <v>331</v>
      </c>
      <c r="D41" s="38" t="s">
        <v>332</v>
      </c>
      <c r="E41" s="38" t="s">
        <v>717</v>
      </c>
      <c r="F41" s="38" t="s">
        <v>655</v>
      </c>
      <c r="G41" s="38" t="s">
        <v>655</v>
      </c>
      <c r="H41" s="38">
        <v>37</v>
      </c>
      <c r="I41" s="37" t="s">
        <v>4</v>
      </c>
      <c r="J41" s="37">
        <f t="shared" ca="1" si="0"/>
        <v>4</v>
      </c>
      <c r="K41" s="37"/>
      <c r="L41" s="37"/>
    </row>
    <row r="42" spans="1:12" ht="15.75" customHeight="1">
      <c r="A42" s="26">
        <f>ROW(A42:$A$127)-2</f>
        <v>40</v>
      </c>
      <c r="B42" s="38" t="s">
        <v>491</v>
      </c>
      <c r="C42" s="38" t="s">
        <v>288</v>
      </c>
      <c r="D42" s="38" t="s">
        <v>289</v>
      </c>
      <c r="E42" s="38" t="s">
        <v>718</v>
      </c>
      <c r="F42" s="38" t="s">
        <v>719</v>
      </c>
      <c r="G42" s="38" t="s">
        <v>655</v>
      </c>
      <c r="H42" s="38">
        <v>35</v>
      </c>
      <c r="I42" s="37" t="s">
        <v>3</v>
      </c>
      <c r="J42" s="37">
        <f t="shared" ca="1" si="0"/>
        <v>10</v>
      </c>
      <c r="K42" s="37"/>
      <c r="L42" s="37"/>
    </row>
    <row r="43" spans="1:12" ht="15.75" customHeight="1">
      <c r="A43" s="26">
        <f>ROW(A43:$A$127)-2</f>
        <v>41</v>
      </c>
      <c r="B43" s="38" t="s">
        <v>492</v>
      </c>
      <c r="C43" s="38" t="s">
        <v>252</v>
      </c>
      <c r="D43" s="38" t="s">
        <v>253</v>
      </c>
      <c r="E43" s="38" t="s">
        <v>720</v>
      </c>
      <c r="F43" s="38" t="s">
        <v>721</v>
      </c>
      <c r="G43" s="38" t="s">
        <v>655</v>
      </c>
      <c r="H43" s="38">
        <v>41</v>
      </c>
      <c r="I43" s="37" t="s">
        <v>4</v>
      </c>
      <c r="J43" s="37">
        <f t="shared" ca="1" si="0"/>
        <v>10</v>
      </c>
      <c r="K43" s="37"/>
      <c r="L43" s="37"/>
    </row>
    <row r="44" spans="1:12" ht="15.75" customHeight="1">
      <c r="A44" s="26">
        <f>ROW(A44:$A$127)-2</f>
        <v>42</v>
      </c>
      <c r="B44" s="38" t="s">
        <v>495</v>
      </c>
      <c r="C44" s="38" t="s">
        <v>143</v>
      </c>
      <c r="D44" s="38" t="s">
        <v>144</v>
      </c>
      <c r="E44" s="38" t="s">
        <v>722</v>
      </c>
      <c r="F44" s="38" t="s">
        <v>723</v>
      </c>
      <c r="G44" s="38" t="s">
        <v>655</v>
      </c>
      <c r="H44" s="38">
        <v>35</v>
      </c>
      <c r="I44" s="37" t="s">
        <v>4</v>
      </c>
      <c r="J44" s="37">
        <f t="shared" ca="1" si="0"/>
        <v>10</v>
      </c>
      <c r="K44" s="37"/>
      <c r="L44" s="37"/>
    </row>
    <row r="45" spans="1:12" ht="15.75" customHeight="1">
      <c r="A45" s="26">
        <f>ROW(A45:$A$127)-2</f>
        <v>43</v>
      </c>
      <c r="B45" s="38" t="s">
        <v>494</v>
      </c>
      <c r="C45" s="38" t="s">
        <v>277</v>
      </c>
      <c r="D45" s="38" t="s">
        <v>278</v>
      </c>
      <c r="E45" s="38" t="s">
        <v>724</v>
      </c>
      <c r="F45" s="38" t="s">
        <v>685</v>
      </c>
      <c r="G45" s="38" t="s">
        <v>679</v>
      </c>
      <c r="H45" s="38">
        <v>23</v>
      </c>
      <c r="I45" s="37" t="s">
        <v>4</v>
      </c>
      <c r="J45" s="37">
        <f t="shared" ca="1" si="0"/>
        <v>10</v>
      </c>
      <c r="K45" s="37"/>
      <c r="L45" s="37"/>
    </row>
    <row r="46" spans="1:12" ht="15.75" customHeight="1">
      <c r="A46" s="26">
        <f>ROW(A46:$A$127)-2</f>
        <v>44</v>
      </c>
      <c r="B46" s="38" t="s">
        <v>493</v>
      </c>
      <c r="C46" s="38" t="s">
        <v>346</v>
      </c>
      <c r="D46" s="38" t="s">
        <v>232</v>
      </c>
      <c r="E46" s="38" t="s">
        <v>725</v>
      </c>
      <c r="F46" s="38" t="s">
        <v>672</v>
      </c>
      <c r="G46" s="38" t="s">
        <v>655</v>
      </c>
      <c r="H46" s="38">
        <v>34</v>
      </c>
      <c r="I46" s="37" t="s">
        <v>3</v>
      </c>
      <c r="J46" s="37">
        <f t="shared" ca="1" si="0"/>
        <v>7</v>
      </c>
      <c r="K46" s="37"/>
      <c r="L46" s="37"/>
    </row>
    <row r="47" spans="1:12" ht="15.75" customHeight="1">
      <c r="A47" s="26">
        <f>ROW(A47:$A$127)-2</f>
        <v>45</v>
      </c>
      <c r="B47" s="38" t="s">
        <v>496</v>
      </c>
      <c r="C47" s="38" t="s">
        <v>346</v>
      </c>
      <c r="D47" s="38" t="s">
        <v>347</v>
      </c>
      <c r="E47" s="38" t="s">
        <v>726</v>
      </c>
      <c r="F47" s="38" t="s">
        <v>727</v>
      </c>
      <c r="G47" s="38" t="s">
        <v>655</v>
      </c>
      <c r="H47" s="38">
        <v>33</v>
      </c>
      <c r="I47" s="37" t="s">
        <v>4</v>
      </c>
      <c r="J47" s="37">
        <f t="shared" ca="1" si="0"/>
        <v>7</v>
      </c>
      <c r="K47" s="37"/>
      <c r="L47" s="37"/>
    </row>
    <row r="48" spans="1:12" ht="15.75" customHeight="1">
      <c r="A48" s="26">
        <f>ROW(A48:$A$127)-2</f>
        <v>46</v>
      </c>
      <c r="B48" s="38" t="s">
        <v>497</v>
      </c>
      <c r="C48" s="38" t="s">
        <v>200</v>
      </c>
      <c r="D48" s="38" t="s">
        <v>201</v>
      </c>
      <c r="E48" s="38" t="s">
        <v>728</v>
      </c>
      <c r="F48" s="38" t="s">
        <v>667</v>
      </c>
      <c r="G48" s="38" t="s">
        <v>655</v>
      </c>
      <c r="H48" s="38">
        <v>42</v>
      </c>
      <c r="I48" s="37" t="s">
        <v>4</v>
      </c>
      <c r="J48" s="37">
        <f t="shared" ca="1" si="0"/>
        <v>8</v>
      </c>
      <c r="K48" s="37"/>
      <c r="L48" s="37"/>
    </row>
    <row r="49" spans="1:12" ht="15.75" customHeight="1">
      <c r="A49" s="26">
        <f>ROW(A49:$A$127)-2</f>
        <v>47</v>
      </c>
      <c r="B49" s="38" t="s">
        <v>500</v>
      </c>
      <c r="C49" s="38" t="s">
        <v>303</v>
      </c>
      <c r="D49" s="38" t="s">
        <v>304</v>
      </c>
      <c r="E49" s="38" t="s">
        <v>729</v>
      </c>
      <c r="F49" s="38" t="s">
        <v>730</v>
      </c>
      <c r="G49" s="38" t="s">
        <v>679</v>
      </c>
      <c r="H49" s="38">
        <v>24</v>
      </c>
      <c r="I49" s="37" t="s">
        <v>4</v>
      </c>
      <c r="J49" s="37">
        <f t="shared" ca="1" si="0"/>
        <v>2</v>
      </c>
      <c r="K49" s="37"/>
      <c r="L49" s="37"/>
    </row>
    <row r="50" spans="1:12" ht="15.75" customHeight="1">
      <c r="A50" s="26">
        <f>ROW(A50:$A$127)-2</f>
        <v>48</v>
      </c>
      <c r="B50" s="38" t="s">
        <v>498</v>
      </c>
      <c r="C50" s="38" t="s">
        <v>325</v>
      </c>
      <c r="D50" s="38" t="s">
        <v>326</v>
      </c>
      <c r="E50" s="38" t="s">
        <v>731</v>
      </c>
      <c r="F50" s="38" t="s">
        <v>732</v>
      </c>
      <c r="G50" s="38" t="s">
        <v>655</v>
      </c>
      <c r="H50" s="38">
        <v>41</v>
      </c>
      <c r="I50" s="37" t="s">
        <v>3</v>
      </c>
      <c r="J50" s="37">
        <f t="shared" ca="1" si="0"/>
        <v>4</v>
      </c>
      <c r="K50" s="37"/>
      <c r="L50" s="37"/>
    </row>
    <row r="51" spans="1:12" ht="15.75" customHeight="1">
      <c r="A51" s="26">
        <f>ROW(A51:$A$127)-2</f>
        <v>49</v>
      </c>
      <c r="B51" s="38" t="s">
        <v>499</v>
      </c>
      <c r="C51" s="38" t="s">
        <v>358</v>
      </c>
      <c r="D51" s="38" t="s">
        <v>359</v>
      </c>
      <c r="E51" s="38" t="s">
        <v>733</v>
      </c>
      <c r="F51" s="38" t="s">
        <v>685</v>
      </c>
      <c r="G51" s="38" t="s">
        <v>679</v>
      </c>
      <c r="H51" s="38">
        <v>26</v>
      </c>
      <c r="I51" s="37" t="s">
        <v>3</v>
      </c>
      <c r="J51" s="37">
        <f t="shared" ca="1" si="0"/>
        <v>7</v>
      </c>
      <c r="K51" s="37"/>
      <c r="L51" s="37"/>
    </row>
    <row r="52" spans="1:12" ht="15.75" customHeight="1">
      <c r="A52" s="26">
        <f>ROW(A52:$A$127)-2</f>
        <v>50</v>
      </c>
      <c r="B52" s="38" t="s">
        <v>502</v>
      </c>
      <c r="C52" s="38" t="s">
        <v>212</v>
      </c>
      <c r="D52" s="38" t="s">
        <v>213</v>
      </c>
      <c r="E52" s="38" t="s">
        <v>734</v>
      </c>
      <c r="F52" s="38" t="s">
        <v>735</v>
      </c>
      <c r="G52" s="38" t="s">
        <v>679</v>
      </c>
      <c r="H52" s="38">
        <v>26</v>
      </c>
      <c r="I52" s="37" t="s">
        <v>3</v>
      </c>
      <c r="J52" s="37">
        <f t="shared" ca="1" si="0"/>
        <v>3</v>
      </c>
      <c r="K52" s="37"/>
      <c r="L52" s="37"/>
    </row>
    <row r="53" spans="1:12" ht="15.75" customHeight="1">
      <c r="A53" s="26">
        <f>ROW(A53:$A$127)-2</f>
        <v>51</v>
      </c>
      <c r="B53" s="38" t="s">
        <v>501</v>
      </c>
      <c r="C53" s="38" t="s">
        <v>354</v>
      </c>
      <c r="D53" s="38" t="s">
        <v>343</v>
      </c>
      <c r="E53" s="38" t="s">
        <v>736</v>
      </c>
      <c r="F53" s="38" t="s">
        <v>676</v>
      </c>
      <c r="G53" s="38" t="s">
        <v>655</v>
      </c>
      <c r="H53" s="38">
        <v>38</v>
      </c>
      <c r="I53" s="37" t="s">
        <v>3</v>
      </c>
      <c r="J53" s="37">
        <f t="shared" ca="1" si="0"/>
        <v>1</v>
      </c>
      <c r="K53" s="37"/>
      <c r="L53" s="37"/>
    </row>
    <row r="54" spans="1:12" ht="15.75" customHeight="1">
      <c r="A54" s="26">
        <f>ROW(A54:$A$127)-2</f>
        <v>52</v>
      </c>
      <c r="B54" s="38" t="s">
        <v>503</v>
      </c>
      <c r="C54" s="38" t="s">
        <v>259</v>
      </c>
      <c r="D54" s="38" t="s">
        <v>244</v>
      </c>
      <c r="E54" s="38" t="s">
        <v>737</v>
      </c>
      <c r="F54" s="38" t="s">
        <v>738</v>
      </c>
      <c r="G54" s="38" t="s">
        <v>655</v>
      </c>
      <c r="H54" s="38">
        <v>32</v>
      </c>
      <c r="I54" s="37" t="s">
        <v>3</v>
      </c>
      <c r="J54" s="37">
        <f t="shared" ca="1" si="0"/>
        <v>6</v>
      </c>
      <c r="K54" s="37"/>
      <c r="L54" s="37"/>
    </row>
    <row r="55" spans="1:12" ht="15.75" customHeight="1">
      <c r="A55" s="26">
        <f>ROW(A55:$A$127)-2</f>
        <v>53</v>
      </c>
      <c r="B55" s="38" t="s">
        <v>363</v>
      </c>
      <c r="C55" s="38" t="s">
        <v>183</v>
      </c>
      <c r="D55" s="38" t="s">
        <v>184</v>
      </c>
      <c r="E55" s="38" t="s">
        <v>739</v>
      </c>
      <c r="F55" s="38" t="s">
        <v>709</v>
      </c>
      <c r="G55" s="38" t="s">
        <v>679</v>
      </c>
      <c r="H55" s="38">
        <v>37</v>
      </c>
      <c r="I55" s="37" t="s">
        <v>3</v>
      </c>
      <c r="J55" s="37">
        <f t="shared" ca="1" si="0"/>
        <v>5</v>
      </c>
      <c r="K55" s="37"/>
      <c r="L55" s="37"/>
    </row>
    <row r="56" spans="1:12" ht="15.75" customHeight="1">
      <c r="A56" s="26">
        <f>ROW(A56:$A$127)-2</f>
        <v>54</v>
      </c>
      <c r="B56" s="38" t="s">
        <v>504</v>
      </c>
      <c r="C56" s="38" t="s">
        <v>320</v>
      </c>
      <c r="D56" s="38" t="s">
        <v>321</v>
      </c>
      <c r="E56" s="38" t="s">
        <v>740</v>
      </c>
      <c r="F56" s="38" t="s">
        <v>741</v>
      </c>
      <c r="G56" s="38" t="s">
        <v>655</v>
      </c>
      <c r="H56" s="38">
        <v>29</v>
      </c>
      <c r="I56" s="37" t="s">
        <v>4</v>
      </c>
      <c r="J56" s="37">
        <f t="shared" ca="1" si="0"/>
        <v>7</v>
      </c>
      <c r="K56" s="37"/>
      <c r="L56" s="37"/>
    </row>
    <row r="57" spans="1:12" ht="15.75" customHeight="1">
      <c r="A57" s="26">
        <f>ROW(A57:$A$127)-2</f>
        <v>55</v>
      </c>
      <c r="B57" s="38" t="s">
        <v>505</v>
      </c>
      <c r="C57" s="38" t="s">
        <v>340</v>
      </c>
      <c r="D57" s="38" t="s">
        <v>341</v>
      </c>
      <c r="E57" s="38" t="s">
        <v>742</v>
      </c>
      <c r="F57" s="38" t="s">
        <v>738</v>
      </c>
      <c r="G57" s="38" t="s">
        <v>655</v>
      </c>
      <c r="H57" s="38">
        <v>41</v>
      </c>
      <c r="I57" s="37" t="s">
        <v>3</v>
      </c>
      <c r="J57" s="37">
        <f t="shared" ca="1" si="0"/>
        <v>7</v>
      </c>
      <c r="K57" s="37"/>
      <c r="L57" s="37"/>
    </row>
    <row r="58" spans="1:12" ht="15.75" customHeight="1">
      <c r="A58" s="26">
        <f>ROW(A58:$A$127)-2</f>
        <v>56</v>
      </c>
      <c r="B58" s="38" t="s">
        <v>506</v>
      </c>
      <c r="C58" s="38" t="s">
        <v>157</v>
      </c>
      <c r="D58" s="38" t="s">
        <v>158</v>
      </c>
      <c r="E58" s="38" t="s">
        <v>743</v>
      </c>
      <c r="F58" s="38" t="s">
        <v>689</v>
      </c>
      <c r="G58" s="38" t="s">
        <v>655</v>
      </c>
      <c r="H58" s="38">
        <v>32</v>
      </c>
      <c r="I58" s="37" t="s">
        <v>3</v>
      </c>
      <c r="J58" s="37">
        <f t="shared" ca="1" si="0"/>
        <v>4</v>
      </c>
      <c r="K58" s="37"/>
      <c r="L58" s="37"/>
    </row>
    <row r="59" spans="1:12" ht="15.75" customHeight="1">
      <c r="A59" s="26">
        <f>ROW(A59:$A$127)-2</f>
        <v>57</v>
      </c>
      <c r="B59" s="38" t="s">
        <v>507</v>
      </c>
      <c r="C59" s="38" t="s">
        <v>349</v>
      </c>
      <c r="D59" s="38" t="s">
        <v>262</v>
      </c>
      <c r="E59" s="38" t="s">
        <v>744</v>
      </c>
      <c r="F59" s="38" t="s">
        <v>672</v>
      </c>
      <c r="G59" s="38" t="s">
        <v>655</v>
      </c>
      <c r="H59" s="38">
        <v>37</v>
      </c>
      <c r="I59" s="37" t="s">
        <v>4</v>
      </c>
      <c r="J59" s="37">
        <f t="shared" ca="1" si="0"/>
        <v>7</v>
      </c>
      <c r="K59" s="37"/>
      <c r="L59" s="37"/>
    </row>
    <row r="60" spans="1:12" ht="15.75" customHeight="1">
      <c r="A60" s="26">
        <f>ROW(A60:$A$127)-2</f>
        <v>58</v>
      </c>
      <c r="B60" s="38" t="s">
        <v>508</v>
      </c>
      <c r="C60" s="38" t="s">
        <v>261</v>
      </c>
      <c r="D60" s="38" t="s">
        <v>262</v>
      </c>
      <c r="E60" s="38" t="s">
        <v>745</v>
      </c>
      <c r="F60" s="38" t="s">
        <v>746</v>
      </c>
      <c r="G60" s="38" t="s">
        <v>655</v>
      </c>
      <c r="H60" s="38">
        <v>37</v>
      </c>
      <c r="I60" s="37" t="s">
        <v>4</v>
      </c>
      <c r="J60" s="37">
        <f t="shared" ca="1" si="0"/>
        <v>1</v>
      </c>
      <c r="K60" s="37"/>
      <c r="L60" s="37"/>
    </row>
    <row r="61" spans="1:12" ht="15.75" customHeight="1">
      <c r="A61" s="26">
        <f>ROW(A61:$A$127)-2</f>
        <v>59</v>
      </c>
      <c r="B61" s="38" t="s">
        <v>509</v>
      </c>
      <c r="C61" s="38" t="s">
        <v>281</v>
      </c>
      <c r="D61" s="38" t="s">
        <v>283</v>
      </c>
      <c r="E61" s="38" t="s">
        <v>747</v>
      </c>
      <c r="F61" s="38" t="s">
        <v>748</v>
      </c>
      <c r="G61" s="38" t="s">
        <v>655</v>
      </c>
      <c r="H61" s="38">
        <v>27</v>
      </c>
      <c r="I61" s="37" t="s">
        <v>3</v>
      </c>
      <c r="J61" s="37">
        <f t="shared" ca="1" si="0"/>
        <v>3</v>
      </c>
      <c r="K61" s="37"/>
      <c r="L61" s="37"/>
    </row>
    <row r="62" spans="1:12" ht="15.75" customHeight="1">
      <c r="A62" s="26">
        <f>ROW(A62:$A$127)-2</f>
        <v>60</v>
      </c>
      <c r="B62" s="38" t="s">
        <v>510</v>
      </c>
      <c r="C62" s="38" t="s">
        <v>187</v>
      </c>
      <c r="D62" s="38" t="s">
        <v>188</v>
      </c>
      <c r="E62" s="38" t="s">
        <v>749</v>
      </c>
      <c r="F62" s="38" t="s">
        <v>750</v>
      </c>
      <c r="G62" s="38" t="s">
        <v>679</v>
      </c>
      <c r="H62" s="38">
        <v>27</v>
      </c>
      <c r="I62" s="37" t="s">
        <v>4</v>
      </c>
      <c r="J62" s="37">
        <f t="shared" ca="1" si="0"/>
        <v>5</v>
      </c>
      <c r="K62" s="37"/>
      <c r="L62" s="37"/>
    </row>
    <row r="63" spans="1:12" ht="15.75" customHeight="1">
      <c r="A63" s="26">
        <f>ROW(A63:$A$127)-2</f>
        <v>61</v>
      </c>
      <c r="B63" s="38" t="s">
        <v>513</v>
      </c>
      <c r="C63" s="38" t="s">
        <v>208</v>
      </c>
      <c r="D63" s="38" t="s">
        <v>209</v>
      </c>
      <c r="E63" s="38" t="s">
        <v>751</v>
      </c>
      <c r="F63" s="38" t="s">
        <v>752</v>
      </c>
      <c r="G63" s="38" t="s">
        <v>679</v>
      </c>
      <c r="H63" s="38">
        <v>32</v>
      </c>
      <c r="I63" s="37" t="s">
        <v>4</v>
      </c>
      <c r="J63" s="37">
        <f t="shared" ca="1" si="0"/>
        <v>7</v>
      </c>
      <c r="K63" s="37"/>
      <c r="L63" s="37"/>
    </row>
    <row r="64" spans="1:12" ht="15.75" customHeight="1">
      <c r="A64" s="26">
        <f>ROW(A64:$A$127)-2</f>
        <v>62</v>
      </c>
      <c r="B64" s="38" t="s">
        <v>364</v>
      </c>
      <c r="C64" s="38" t="s">
        <v>179</v>
      </c>
      <c r="D64" s="38" t="s">
        <v>180</v>
      </c>
      <c r="E64" s="38" t="s">
        <v>753</v>
      </c>
      <c r="F64" s="38" t="s">
        <v>754</v>
      </c>
      <c r="G64" s="38" t="s">
        <v>655</v>
      </c>
      <c r="H64" s="38">
        <v>28</v>
      </c>
      <c r="I64" s="37" t="s">
        <v>4</v>
      </c>
      <c r="J64" s="37">
        <f t="shared" ca="1" si="0"/>
        <v>7</v>
      </c>
      <c r="K64" s="37"/>
      <c r="L64" s="37"/>
    </row>
    <row r="65" spans="1:12" ht="15.75" customHeight="1">
      <c r="A65" s="26">
        <f>ROW(A65:$A$127)-2</f>
        <v>63</v>
      </c>
      <c r="B65" s="38" t="s">
        <v>512</v>
      </c>
      <c r="C65" s="38" t="s">
        <v>271</v>
      </c>
      <c r="D65" s="38" t="s">
        <v>272</v>
      </c>
      <c r="E65" s="38" t="s">
        <v>755</v>
      </c>
      <c r="F65" s="38" t="s">
        <v>756</v>
      </c>
      <c r="G65" s="38" t="s">
        <v>655</v>
      </c>
      <c r="H65" s="38">
        <v>40</v>
      </c>
      <c r="I65" s="37" t="s">
        <v>4</v>
      </c>
      <c r="J65" s="37">
        <f t="shared" ca="1" si="0"/>
        <v>6</v>
      </c>
      <c r="K65" s="37"/>
      <c r="L65" s="37"/>
    </row>
    <row r="66" spans="1:12" ht="15.75" customHeight="1">
      <c r="A66" s="26">
        <f>ROW(A66:$A$127)-2</f>
        <v>64</v>
      </c>
      <c r="B66" s="38" t="s">
        <v>511</v>
      </c>
      <c r="C66" s="38" t="s">
        <v>292</v>
      </c>
      <c r="D66" s="38" t="s">
        <v>293</v>
      </c>
      <c r="E66" s="38" t="s">
        <v>757</v>
      </c>
      <c r="F66" s="38" t="s">
        <v>691</v>
      </c>
      <c r="G66" s="38" t="s">
        <v>655</v>
      </c>
      <c r="H66" s="38">
        <v>30</v>
      </c>
      <c r="I66" s="37" t="s">
        <v>3</v>
      </c>
      <c r="J66" s="37">
        <f t="shared" ca="1" si="0"/>
        <v>4</v>
      </c>
      <c r="K66" s="37"/>
      <c r="L66" s="37"/>
    </row>
    <row r="67" spans="1:12" ht="15.75" customHeight="1">
      <c r="A67" s="26">
        <f>ROW(A67:$A$127)-2</f>
        <v>65</v>
      </c>
      <c r="B67" s="38" t="s">
        <v>514</v>
      </c>
      <c r="C67" s="38" t="s">
        <v>185</v>
      </c>
      <c r="D67" s="38" t="s">
        <v>186</v>
      </c>
      <c r="E67" s="38" t="s">
        <v>758</v>
      </c>
      <c r="F67" s="38" t="s">
        <v>759</v>
      </c>
      <c r="G67" s="38" t="s">
        <v>655</v>
      </c>
      <c r="H67" s="38">
        <v>44</v>
      </c>
      <c r="I67" s="37" t="s">
        <v>3</v>
      </c>
      <c r="J67" s="37">
        <f t="shared" ca="1" si="0"/>
        <v>8</v>
      </c>
      <c r="K67" s="37"/>
      <c r="L67" s="37"/>
    </row>
    <row r="68" spans="1:12" ht="15.75" customHeight="1">
      <c r="A68" s="26">
        <f>ROW(A68:$A$127)-2</f>
        <v>66</v>
      </c>
      <c r="B68" s="38" t="s">
        <v>515</v>
      </c>
      <c r="C68" s="38" t="s">
        <v>302</v>
      </c>
      <c r="D68" s="38" t="s">
        <v>207</v>
      </c>
      <c r="E68" s="38" t="s">
        <v>760</v>
      </c>
      <c r="F68" s="38" t="s">
        <v>655</v>
      </c>
      <c r="G68" s="38" t="s">
        <v>655</v>
      </c>
      <c r="H68" s="38">
        <v>38</v>
      </c>
      <c r="I68" s="37" t="s">
        <v>3</v>
      </c>
      <c r="J68" s="37">
        <f t="shared" ref="J68:J127" ca="1" si="1">RANDBETWEEN(1,10)</f>
        <v>10</v>
      </c>
      <c r="K68" s="37"/>
      <c r="L68" s="37"/>
    </row>
    <row r="69" spans="1:12" ht="15.75" customHeight="1">
      <c r="A69" s="26">
        <f>ROW(A69:$A$127)-2</f>
        <v>67</v>
      </c>
      <c r="B69" s="38" t="s">
        <v>518</v>
      </c>
      <c r="C69" s="38" t="s">
        <v>269</v>
      </c>
      <c r="D69" s="38" t="s">
        <v>270</v>
      </c>
      <c r="E69" s="38" t="s">
        <v>761</v>
      </c>
      <c r="F69" s="38" t="s">
        <v>762</v>
      </c>
      <c r="G69" s="38" t="s">
        <v>655</v>
      </c>
      <c r="H69" s="38">
        <v>39</v>
      </c>
      <c r="I69" s="37" t="s">
        <v>3</v>
      </c>
      <c r="J69" s="37">
        <f t="shared" ca="1" si="1"/>
        <v>1</v>
      </c>
      <c r="K69" s="37"/>
      <c r="L69" s="37"/>
    </row>
    <row r="70" spans="1:12" ht="15.75" customHeight="1">
      <c r="A70" s="26">
        <f>ROW(A70:$A$127)-2</f>
        <v>68</v>
      </c>
      <c r="B70" s="38" t="s">
        <v>517</v>
      </c>
      <c r="C70" s="38" t="s">
        <v>210</v>
      </c>
      <c r="D70" s="38" t="s">
        <v>211</v>
      </c>
      <c r="E70" s="38" t="s">
        <v>763</v>
      </c>
      <c r="F70" s="38" t="s">
        <v>752</v>
      </c>
      <c r="G70" s="38" t="s">
        <v>679</v>
      </c>
      <c r="H70" s="38">
        <v>37</v>
      </c>
      <c r="I70" s="37" t="s">
        <v>3</v>
      </c>
      <c r="J70" s="37">
        <f t="shared" ca="1" si="1"/>
        <v>10</v>
      </c>
      <c r="K70" s="37"/>
      <c r="L70" s="37"/>
    </row>
    <row r="71" spans="1:12" ht="15.75" customHeight="1">
      <c r="A71" s="26">
        <f>ROW(A71:$A$127)-2</f>
        <v>69</v>
      </c>
      <c r="B71" s="38" t="s">
        <v>365</v>
      </c>
      <c r="C71" s="38" t="s">
        <v>214</v>
      </c>
      <c r="D71" s="38" t="s">
        <v>146</v>
      </c>
      <c r="E71" s="38" t="s">
        <v>764</v>
      </c>
      <c r="F71" s="38" t="s">
        <v>765</v>
      </c>
      <c r="G71" s="38" t="s">
        <v>655</v>
      </c>
      <c r="H71" s="38">
        <v>33</v>
      </c>
      <c r="I71" s="37" t="s">
        <v>4</v>
      </c>
      <c r="J71" s="37">
        <f t="shared" ca="1" si="1"/>
        <v>7</v>
      </c>
      <c r="K71" s="37"/>
      <c r="L71" s="37"/>
    </row>
    <row r="72" spans="1:12" ht="15.75" customHeight="1">
      <c r="A72" s="26">
        <f>ROW(A72:$A$127)-2</f>
        <v>70</v>
      </c>
      <c r="B72" s="38" t="s">
        <v>519</v>
      </c>
      <c r="C72" s="38" t="s">
        <v>249</v>
      </c>
      <c r="D72" s="38" t="s">
        <v>250</v>
      </c>
      <c r="E72" s="38" t="s">
        <v>766</v>
      </c>
      <c r="F72" s="38" t="s">
        <v>767</v>
      </c>
      <c r="G72" s="38" t="s">
        <v>655</v>
      </c>
      <c r="H72" s="38">
        <v>36</v>
      </c>
      <c r="I72" s="37" t="s">
        <v>3</v>
      </c>
      <c r="J72" s="37">
        <f t="shared" ca="1" si="1"/>
        <v>5</v>
      </c>
      <c r="K72" s="37"/>
      <c r="L72" s="37"/>
    </row>
    <row r="73" spans="1:12" ht="15.75" customHeight="1">
      <c r="A73" s="26">
        <f>ROW(A73:$A$127)-2</f>
        <v>71</v>
      </c>
      <c r="B73" s="38" t="s">
        <v>516</v>
      </c>
      <c r="C73" s="38" t="s">
        <v>279</v>
      </c>
      <c r="D73" s="38" t="s">
        <v>280</v>
      </c>
      <c r="E73" s="38" t="s">
        <v>768</v>
      </c>
      <c r="F73" s="38" t="s">
        <v>756</v>
      </c>
      <c r="G73" s="38" t="s">
        <v>655</v>
      </c>
      <c r="H73" s="38">
        <v>33</v>
      </c>
      <c r="I73" s="37" t="s">
        <v>4</v>
      </c>
      <c r="J73" s="37">
        <f t="shared" ca="1" si="1"/>
        <v>2</v>
      </c>
      <c r="K73" s="37"/>
      <c r="L73" s="37"/>
    </row>
    <row r="74" spans="1:12" ht="15.75" customHeight="1">
      <c r="A74" s="26">
        <f>ROW(A74:$A$127)-2</f>
        <v>72</v>
      </c>
      <c r="B74" s="38" t="s">
        <v>520</v>
      </c>
      <c r="C74" s="38" t="s">
        <v>243</v>
      </c>
      <c r="D74" s="38" t="s">
        <v>244</v>
      </c>
      <c r="E74" s="38" t="s">
        <v>769</v>
      </c>
      <c r="F74" s="38" t="s">
        <v>691</v>
      </c>
      <c r="G74" s="38" t="s">
        <v>655</v>
      </c>
      <c r="H74" s="38">
        <v>33</v>
      </c>
      <c r="I74" s="37" t="s">
        <v>3</v>
      </c>
      <c r="J74" s="37">
        <f t="shared" ca="1" si="1"/>
        <v>4</v>
      </c>
      <c r="K74" s="37"/>
      <c r="L74" s="37"/>
    </row>
    <row r="75" spans="1:12" ht="15.75" customHeight="1">
      <c r="A75" s="26">
        <f>ROW(A75:$A$127)-2</f>
        <v>73</v>
      </c>
      <c r="B75" s="38" t="s">
        <v>366</v>
      </c>
      <c r="C75" s="38" t="s">
        <v>310</v>
      </c>
      <c r="D75" s="38" t="s">
        <v>311</v>
      </c>
      <c r="E75" s="38" t="s">
        <v>770</v>
      </c>
      <c r="F75" s="38" t="s">
        <v>771</v>
      </c>
      <c r="G75" s="38" t="s">
        <v>655</v>
      </c>
      <c r="H75" s="38">
        <v>39</v>
      </c>
      <c r="I75" s="37" t="s">
        <v>4</v>
      </c>
      <c r="J75" s="37">
        <f t="shared" ca="1" si="1"/>
        <v>4</v>
      </c>
      <c r="K75" s="37"/>
      <c r="L75" s="37"/>
    </row>
    <row r="76" spans="1:12" ht="15.75" customHeight="1">
      <c r="A76" s="26">
        <f>ROW(A76:$A$127)-2</f>
        <v>74</v>
      </c>
      <c r="B76" s="38" t="s">
        <v>524</v>
      </c>
      <c r="C76" s="38" t="s">
        <v>195</v>
      </c>
      <c r="D76" s="38" t="s">
        <v>196</v>
      </c>
      <c r="E76" s="38" t="s">
        <v>772</v>
      </c>
      <c r="F76" s="38" t="s">
        <v>662</v>
      </c>
      <c r="G76" s="38" t="s">
        <v>655</v>
      </c>
      <c r="H76" s="38">
        <v>25</v>
      </c>
      <c r="I76" s="37" t="s">
        <v>4</v>
      </c>
      <c r="J76" s="37">
        <f t="shared" ca="1" si="1"/>
        <v>8</v>
      </c>
      <c r="K76" s="37"/>
      <c r="L76" s="37"/>
    </row>
    <row r="77" spans="1:12" ht="15.75" customHeight="1">
      <c r="A77" s="26">
        <f>ROW(A77:$A$127)-2</f>
        <v>75</v>
      </c>
      <c r="B77" s="38" t="s">
        <v>522</v>
      </c>
      <c r="C77" s="38" t="s">
        <v>350</v>
      </c>
      <c r="D77" s="38" t="s">
        <v>351</v>
      </c>
      <c r="E77" s="38" t="s">
        <v>773</v>
      </c>
      <c r="F77" s="38" t="s">
        <v>682</v>
      </c>
      <c r="G77" s="38" t="s">
        <v>655</v>
      </c>
      <c r="H77" s="38">
        <v>31</v>
      </c>
      <c r="I77" s="37" t="s">
        <v>4</v>
      </c>
      <c r="J77" s="37">
        <f t="shared" ca="1" si="1"/>
        <v>2</v>
      </c>
      <c r="K77" s="37"/>
      <c r="L77" s="37"/>
    </row>
    <row r="78" spans="1:12" ht="15.75" customHeight="1">
      <c r="A78" s="26">
        <f>ROW(A78:$A$127)-2</f>
        <v>76</v>
      </c>
      <c r="B78" s="38" t="s">
        <v>523</v>
      </c>
      <c r="C78" s="38" t="s">
        <v>233</v>
      </c>
      <c r="D78" s="38" t="s">
        <v>234</v>
      </c>
      <c r="E78" s="38" t="s">
        <v>774</v>
      </c>
      <c r="F78" s="38" t="s">
        <v>775</v>
      </c>
      <c r="G78" s="38" t="s">
        <v>655</v>
      </c>
      <c r="H78" s="38">
        <v>37</v>
      </c>
      <c r="I78" s="37" t="s">
        <v>3</v>
      </c>
      <c r="J78" s="37">
        <f t="shared" ca="1" si="1"/>
        <v>7</v>
      </c>
      <c r="K78" s="37"/>
      <c r="L78" s="37"/>
    </row>
    <row r="79" spans="1:12" ht="15.75" customHeight="1">
      <c r="A79" s="26">
        <f>ROW(A79:$A$127)-2</f>
        <v>77</v>
      </c>
      <c r="B79" s="38" t="s">
        <v>521</v>
      </c>
      <c r="C79" s="38" t="s">
        <v>318</v>
      </c>
      <c r="D79" s="38" t="s">
        <v>319</v>
      </c>
      <c r="E79" s="38" t="s">
        <v>776</v>
      </c>
      <c r="F79" s="38" t="s">
        <v>777</v>
      </c>
      <c r="G79" s="38" t="s">
        <v>655</v>
      </c>
      <c r="H79" s="38">
        <v>32</v>
      </c>
      <c r="I79" s="37" t="s">
        <v>4</v>
      </c>
      <c r="J79" s="37">
        <f t="shared" ca="1" si="1"/>
        <v>10</v>
      </c>
      <c r="K79" s="37"/>
      <c r="L79" s="37"/>
    </row>
    <row r="80" spans="1:12" ht="15.75" customHeight="1">
      <c r="A80" s="26">
        <f>ROW(A80:$A$127)-2</f>
        <v>78</v>
      </c>
      <c r="B80" s="38" t="s">
        <v>525</v>
      </c>
      <c r="C80" s="38" t="s">
        <v>197</v>
      </c>
      <c r="D80" s="38" t="s">
        <v>168</v>
      </c>
      <c r="E80" s="38" t="s">
        <v>778</v>
      </c>
      <c r="F80" s="38" t="s">
        <v>775</v>
      </c>
      <c r="G80" s="38" t="s">
        <v>655</v>
      </c>
      <c r="H80" s="38">
        <v>44</v>
      </c>
      <c r="I80" s="37" t="s">
        <v>3</v>
      </c>
      <c r="J80" s="37">
        <f t="shared" ca="1" si="1"/>
        <v>3</v>
      </c>
      <c r="K80" s="37"/>
      <c r="L80" s="37"/>
    </row>
    <row r="81" spans="1:12" ht="15.75" customHeight="1">
      <c r="A81" s="26">
        <f>ROW(A81:$A$127)-2</f>
        <v>79</v>
      </c>
      <c r="B81" s="38" t="s">
        <v>526</v>
      </c>
      <c r="C81" s="38" t="s">
        <v>360</v>
      </c>
      <c r="D81" s="38" t="s">
        <v>361</v>
      </c>
      <c r="E81" s="38" t="s">
        <v>779</v>
      </c>
      <c r="F81" s="38" t="s">
        <v>780</v>
      </c>
      <c r="G81" s="38" t="s">
        <v>655</v>
      </c>
      <c r="H81" s="38">
        <v>25</v>
      </c>
      <c r="I81" s="37" t="s">
        <v>3</v>
      </c>
      <c r="J81" s="37">
        <f t="shared" ca="1" si="1"/>
        <v>7</v>
      </c>
      <c r="K81" s="37"/>
      <c r="L81" s="37"/>
    </row>
    <row r="82" spans="1:12" ht="15.75" customHeight="1">
      <c r="A82" s="26">
        <f>ROW(A82:$A$127)-2</f>
        <v>80</v>
      </c>
      <c r="B82" s="38" t="s">
        <v>527</v>
      </c>
      <c r="C82" s="38" t="s">
        <v>294</v>
      </c>
      <c r="D82" s="38" t="s">
        <v>295</v>
      </c>
      <c r="E82" s="38" t="s">
        <v>781</v>
      </c>
      <c r="F82" s="38" t="s">
        <v>782</v>
      </c>
      <c r="G82" s="38" t="s">
        <v>679</v>
      </c>
      <c r="H82" s="38">
        <v>32</v>
      </c>
      <c r="I82" s="37" t="s">
        <v>3</v>
      </c>
      <c r="J82" s="37">
        <f t="shared" ca="1" si="1"/>
        <v>6</v>
      </c>
      <c r="K82" s="37"/>
      <c r="L82" s="37"/>
    </row>
    <row r="83" spans="1:12" ht="15.75" customHeight="1">
      <c r="A83" s="26">
        <f>ROW(A83:$A$127)-2</f>
        <v>81</v>
      </c>
      <c r="B83" s="38" t="s">
        <v>528</v>
      </c>
      <c r="C83" s="38" t="s">
        <v>342</v>
      </c>
      <c r="D83" s="38" t="s">
        <v>343</v>
      </c>
      <c r="E83" s="38" t="s">
        <v>783</v>
      </c>
      <c r="F83" s="38" t="s">
        <v>777</v>
      </c>
      <c r="G83" s="38" t="s">
        <v>655</v>
      </c>
      <c r="H83" s="38">
        <v>37</v>
      </c>
      <c r="I83" s="37" t="s">
        <v>3</v>
      </c>
      <c r="J83" s="37">
        <f t="shared" ca="1" si="1"/>
        <v>7</v>
      </c>
      <c r="K83" s="37"/>
      <c r="L83" s="37"/>
    </row>
    <row r="84" spans="1:12" ht="15.75" customHeight="1">
      <c r="A84" s="26">
        <f>ROW(A84:$A$127)-2</f>
        <v>82</v>
      </c>
      <c r="B84" s="38" t="s">
        <v>529</v>
      </c>
      <c r="C84" s="38" t="s">
        <v>231</v>
      </c>
      <c r="D84" s="38" t="s">
        <v>232</v>
      </c>
      <c r="E84" s="38" t="s">
        <v>784</v>
      </c>
      <c r="F84" s="38" t="s">
        <v>785</v>
      </c>
      <c r="G84" s="38" t="s">
        <v>655</v>
      </c>
      <c r="H84" s="38">
        <v>43</v>
      </c>
      <c r="I84" s="37" t="s">
        <v>3</v>
      </c>
      <c r="J84" s="37">
        <f t="shared" ca="1" si="1"/>
        <v>10</v>
      </c>
      <c r="K84" s="37"/>
      <c r="L84" s="37"/>
    </row>
    <row r="85" spans="1:12" ht="15.75" customHeight="1">
      <c r="A85" s="26">
        <f>ROW(A85:$A$127)-2</f>
        <v>83</v>
      </c>
      <c r="B85" s="38" t="s">
        <v>367</v>
      </c>
      <c r="C85" s="38" t="s">
        <v>337</v>
      </c>
      <c r="D85" s="38" t="s">
        <v>338</v>
      </c>
      <c r="E85" s="38" t="s">
        <v>786</v>
      </c>
      <c r="F85" s="38" t="s">
        <v>685</v>
      </c>
      <c r="G85" s="38" t="s">
        <v>679</v>
      </c>
      <c r="H85" s="38">
        <v>33</v>
      </c>
      <c r="I85" s="37" t="s">
        <v>4</v>
      </c>
      <c r="J85" s="37">
        <f t="shared" ca="1" si="1"/>
        <v>3</v>
      </c>
      <c r="K85" s="37"/>
      <c r="L85" s="37"/>
    </row>
    <row r="86" spans="1:12" ht="15.75" customHeight="1">
      <c r="A86" s="26">
        <f>ROW(A86:$A$127)-2</f>
        <v>84</v>
      </c>
      <c r="B86" s="38" t="s">
        <v>530</v>
      </c>
      <c r="C86" s="38" t="s">
        <v>312</v>
      </c>
      <c r="D86" s="38" t="s">
        <v>250</v>
      </c>
      <c r="E86" s="38" t="s">
        <v>787</v>
      </c>
      <c r="F86" s="38" t="s">
        <v>788</v>
      </c>
      <c r="G86" s="38" t="s">
        <v>655</v>
      </c>
      <c r="H86" s="38">
        <v>44</v>
      </c>
      <c r="I86" s="37" t="s">
        <v>3</v>
      </c>
      <c r="J86" s="37">
        <f t="shared" ca="1" si="1"/>
        <v>3</v>
      </c>
      <c r="K86" s="37"/>
      <c r="L86" s="37"/>
    </row>
    <row r="87" spans="1:12" ht="15.75" customHeight="1">
      <c r="A87" s="26">
        <f>ROW(A87:$A$127)-2</f>
        <v>85</v>
      </c>
      <c r="B87" s="38" t="s">
        <v>531</v>
      </c>
      <c r="C87" s="38" t="s">
        <v>145</v>
      </c>
      <c r="D87" s="38" t="s">
        <v>146</v>
      </c>
      <c r="E87" s="38" t="s">
        <v>789</v>
      </c>
      <c r="F87" s="38" t="s">
        <v>767</v>
      </c>
      <c r="G87" s="38" t="s">
        <v>655</v>
      </c>
      <c r="H87" s="38">
        <v>26</v>
      </c>
      <c r="I87" s="37" t="s">
        <v>4</v>
      </c>
      <c r="J87" s="37">
        <f t="shared" ca="1" si="1"/>
        <v>1</v>
      </c>
      <c r="K87" s="37"/>
      <c r="L87" s="37"/>
    </row>
    <row r="88" spans="1:12" ht="15.75" customHeight="1">
      <c r="A88" s="26">
        <f>ROW(A88:$A$127)-2</f>
        <v>86</v>
      </c>
      <c r="B88" s="38" t="s">
        <v>532</v>
      </c>
      <c r="C88" s="38" t="s">
        <v>313</v>
      </c>
      <c r="D88" s="38" t="s">
        <v>314</v>
      </c>
      <c r="E88" s="38" t="s">
        <v>790</v>
      </c>
      <c r="F88" s="38" t="s">
        <v>741</v>
      </c>
      <c r="G88" s="38" t="s">
        <v>655</v>
      </c>
      <c r="H88" s="38">
        <v>38</v>
      </c>
      <c r="I88" s="37" t="s">
        <v>3</v>
      </c>
      <c r="J88" s="37">
        <f t="shared" ca="1" si="1"/>
        <v>10</v>
      </c>
      <c r="K88" s="37"/>
      <c r="L88" s="37"/>
    </row>
    <row r="89" spans="1:12" ht="15.75" customHeight="1">
      <c r="A89" s="26">
        <f>ROW(A89:$A$127)-2</f>
        <v>87</v>
      </c>
      <c r="B89" s="38" t="s">
        <v>368</v>
      </c>
      <c r="C89" s="38" t="s">
        <v>153</v>
      </c>
      <c r="D89" s="38" t="s">
        <v>154</v>
      </c>
      <c r="E89" s="38" t="s">
        <v>791</v>
      </c>
      <c r="F89" s="38" t="s">
        <v>792</v>
      </c>
      <c r="G89" s="38" t="s">
        <v>655</v>
      </c>
      <c r="H89" s="38">
        <v>39</v>
      </c>
      <c r="I89" s="37" t="s">
        <v>3</v>
      </c>
      <c r="J89" s="37">
        <f t="shared" ca="1" si="1"/>
        <v>4</v>
      </c>
      <c r="K89" s="37"/>
      <c r="L89" s="37"/>
    </row>
    <row r="90" spans="1:12" ht="15.75" customHeight="1">
      <c r="A90" s="26">
        <f>ROW(A90:$A$127)-2</f>
        <v>88</v>
      </c>
      <c r="B90" s="38" t="s">
        <v>369</v>
      </c>
      <c r="C90" s="38" t="s">
        <v>339</v>
      </c>
      <c r="D90" s="38" t="s">
        <v>205</v>
      </c>
      <c r="E90" s="38" t="s">
        <v>793</v>
      </c>
      <c r="F90" s="38" t="s">
        <v>685</v>
      </c>
      <c r="G90" s="38" t="s">
        <v>679</v>
      </c>
      <c r="H90" s="38">
        <v>30</v>
      </c>
      <c r="I90" s="37" t="s">
        <v>4</v>
      </c>
      <c r="J90" s="37">
        <f t="shared" ca="1" si="1"/>
        <v>2</v>
      </c>
      <c r="K90" s="37"/>
      <c r="L90" s="37"/>
    </row>
    <row r="91" spans="1:12" ht="15.75" customHeight="1">
      <c r="A91" s="26">
        <f>ROW(A91:$A$127)-2</f>
        <v>89</v>
      </c>
      <c r="B91" s="38" t="s">
        <v>533</v>
      </c>
      <c r="C91" s="38" t="s">
        <v>241</v>
      </c>
      <c r="D91" s="38" t="s">
        <v>242</v>
      </c>
      <c r="E91" s="38" t="s">
        <v>794</v>
      </c>
      <c r="F91" s="38" t="s">
        <v>752</v>
      </c>
      <c r="G91" s="38" t="s">
        <v>679</v>
      </c>
      <c r="H91" s="38">
        <v>20</v>
      </c>
      <c r="I91" s="37" t="s">
        <v>4</v>
      </c>
      <c r="J91" s="37">
        <f t="shared" ca="1" si="1"/>
        <v>7</v>
      </c>
      <c r="K91" s="37"/>
      <c r="L91" s="37"/>
    </row>
    <row r="92" spans="1:12" ht="15.75" customHeight="1">
      <c r="A92" s="26">
        <f>ROW(A92:$A$127)-2</f>
        <v>90</v>
      </c>
      <c r="B92" s="38" t="s">
        <v>534</v>
      </c>
      <c r="C92" s="38" t="s">
        <v>265</v>
      </c>
      <c r="D92" s="38" t="s">
        <v>266</v>
      </c>
      <c r="E92" s="38" t="s">
        <v>795</v>
      </c>
      <c r="F92" s="38" t="s">
        <v>788</v>
      </c>
      <c r="G92" s="38" t="s">
        <v>655</v>
      </c>
      <c r="H92" s="38">
        <v>37</v>
      </c>
      <c r="I92" s="37" t="s">
        <v>3</v>
      </c>
      <c r="J92" s="37">
        <f t="shared" ca="1" si="1"/>
        <v>10</v>
      </c>
      <c r="K92" s="37"/>
      <c r="L92" s="37"/>
    </row>
    <row r="93" spans="1:12" ht="15.75" customHeight="1">
      <c r="A93" s="26">
        <f>ROW(A93:$A$127)-2</f>
        <v>91</v>
      </c>
      <c r="B93" s="38" t="s">
        <v>535</v>
      </c>
      <c r="C93" s="38" t="s">
        <v>165</v>
      </c>
      <c r="D93" s="38" t="s">
        <v>166</v>
      </c>
      <c r="E93" s="38" t="s">
        <v>796</v>
      </c>
      <c r="F93" s="38" t="s">
        <v>711</v>
      </c>
      <c r="G93" s="38" t="s">
        <v>679</v>
      </c>
      <c r="H93" s="38">
        <v>33</v>
      </c>
      <c r="I93" s="37" t="s">
        <v>3</v>
      </c>
      <c r="J93" s="37">
        <f t="shared" ca="1" si="1"/>
        <v>8</v>
      </c>
      <c r="K93" s="37"/>
      <c r="L93" s="37"/>
    </row>
    <row r="94" spans="1:12" ht="15.75" customHeight="1">
      <c r="A94" s="26">
        <f>ROW(A94:$A$127)-2</f>
        <v>92</v>
      </c>
      <c r="B94" s="38" t="s">
        <v>536</v>
      </c>
      <c r="C94" s="38" t="s">
        <v>219</v>
      </c>
      <c r="D94" s="38" t="s">
        <v>220</v>
      </c>
      <c r="E94" s="38" t="s">
        <v>797</v>
      </c>
      <c r="F94" s="38" t="s">
        <v>798</v>
      </c>
      <c r="G94" s="38" t="s">
        <v>679</v>
      </c>
      <c r="H94" s="38">
        <v>43</v>
      </c>
      <c r="I94" s="37" t="s">
        <v>3</v>
      </c>
      <c r="J94" s="37">
        <f t="shared" ca="1" si="1"/>
        <v>8</v>
      </c>
      <c r="K94" s="37"/>
      <c r="L94" s="37"/>
    </row>
    <row r="95" spans="1:12" ht="15.75" customHeight="1">
      <c r="A95" s="26">
        <f>ROW(A95:$A$127)-2</f>
        <v>93</v>
      </c>
      <c r="B95" s="38" t="s">
        <v>537</v>
      </c>
      <c r="C95" s="38" t="s">
        <v>357</v>
      </c>
      <c r="D95" s="38" t="s">
        <v>154</v>
      </c>
      <c r="E95" s="38" t="s">
        <v>799</v>
      </c>
      <c r="F95" s="38" t="s">
        <v>752</v>
      </c>
      <c r="G95" s="38" t="s">
        <v>679</v>
      </c>
      <c r="H95" s="38">
        <v>23</v>
      </c>
      <c r="I95" s="37" t="s">
        <v>3</v>
      </c>
      <c r="J95" s="37">
        <f t="shared" ca="1" si="1"/>
        <v>10</v>
      </c>
      <c r="K95" s="37"/>
      <c r="L95" s="37"/>
    </row>
    <row r="96" spans="1:12" ht="15.75" customHeight="1">
      <c r="A96" s="26">
        <f>ROW(A96:$A$127)-2</f>
        <v>94</v>
      </c>
      <c r="B96" s="38" t="s">
        <v>538</v>
      </c>
      <c r="C96" s="38" t="s">
        <v>204</v>
      </c>
      <c r="D96" s="38" t="s">
        <v>205</v>
      </c>
      <c r="E96" s="38" t="s">
        <v>800</v>
      </c>
      <c r="F96" s="38" t="s">
        <v>685</v>
      </c>
      <c r="G96" s="38" t="s">
        <v>679</v>
      </c>
      <c r="H96" s="38">
        <v>31</v>
      </c>
      <c r="I96" s="37" t="s">
        <v>4</v>
      </c>
      <c r="J96" s="37">
        <f t="shared" ca="1" si="1"/>
        <v>3</v>
      </c>
      <c r="K96" s="37"/>
      <c r="L96" s="37"/>
    </row>
    <row r="97" spans="1:12" ht="15.75" customHeight="1">
      <c r="A97" s="26">
        <f>ROW(A97:$A$127)-2</f>
        <v>95</v>
      </c>
      <c r="B97" s="38" t="s">
        <v>540</v>
      </c>
      <c r="C97" s="38" t="s">
        <v>305</v>
      </c>
      <c r="D97" s="38" t="s">
        <v>306</v>
      </c>
      <c r="E97" s="38" t="s">
        <v>801</v>
      </c>
      <c r="F97" s="38" t="s">
        <v>802</v>
      </c>
      <c r="G97" s="38" t="s">
        <v>679</v>
      </c>
      <c r="H97" s="38">
        <v>24</v>
      </c>
      <c r="I97" s="37" t="s">
        <v>3</v>
      </c>
      <c r="J97" s="37">
        <f t="shared" ca="1" si="1"/>
        <v>10</v>
      </c>
      <c r="K97" s="37"/>
      <c r="L97" s="37"/>
    </row>
    <row r="98" spans="1:12" ht="15.75" customHeight="1">
      <c r="A98" s="26">
        <f>ROW(A98:$A$127)-2</f>
        <v>96</v>
      </c>
      <c r="B98" s="38" t="s">
        <v>539</v>
      </c>
      <c r="C98" s="38" t="s">
        <v>267</v>
      </c>
      <c r="D98" s="38" t="s">
        <v>268</v>
      </c>
      <c r="E98" s="38" t="s">
        <v>803</v>
      </c>
      <c r="F98" s="38" t="s">
        <v>804</v>
      </c>
      <c r="G98" s="38" t="s">
        <v>679</v>
      </c>
      <c r="H98" s="38">
        <v>22</v>
      </c>
      <c r="I98" s="37" t="s">
        <v>4</v>
      </c>
      <c r="J98" s="37">
        <f t="shared" ca="1" si="1"/>
        <v>5</v>
      </c>
      <c r="K98" s="37"/>
      <c r="L98" s="37"/>
    </row>
    <row r="99" spans="1:12" ht="15.75" customHeight="1">
      <c r="A99" s="26">
        <f>ROW(A99:$A$127)-2</f>
        <v>97</v>
      </c>
      <c r="B99" s="38" t="s">
        <v>541</v>
      </c>
      <c r="C99" s="38" t="s">
        <v>254</v>
      </c>
      <c r="D99" s="38" t="s">
        <v>255</v>
      </c>
      <c r="E99" s="38" t="s">
        <v>805</v>
      </c>
      <c r="F99" s="38" t="s">
        <v>767</v>
      </c>
      <c r="G99" s="38" t="s">
        <v>655</v>
      </c>
      <c r="H99" s="38">
        <v>26</v>
      </c>
      <c r="I99" s="37" t="s">
        <v>4</v>
      </c>
      <c r="J99" s="37">
        <f t="shared" ca="1" si="1"/>
        <v>2</v>
      </c>
      <c r="K99" s="37"/>
      <c r="L99" s="37"/>
    </row>
    <row r="100" spans="1:12" ht="15.75" customHeight="1">
      <c r="A100" s="26">
        <f>ROW(A100:$A$127)-2</f>
        <v>98</v>
      </c>
      <c r="B100" s="38" t="s">
        <v>543</v>
      </c>
      <c r="C100" s="38" t="s">
        <v>239</v>
      </c>
      <c r="D100" s="38" t="s">
        <v>240</v>
      </c>
      <c r="E100" s="38" t="s">
        <v>806</v>
      </c>
      <c r="F100" s="38" t="s">
        <v>685</v>
      </c>
      <c r="G100" s="38" t="s">
        <v>679</v>
      </c>
      <c r="H100" s="38">
        <v>25</v>
      </c>
      <c r="I100" s="37" t="s">
        <v>3</v>
      </c>
      <c r="J100" s="37">
        <f t="shared" ca="1" si="1"/>
        <v>10</v>
      </c>
      <c r="K100" s="37"/>
      <c r="L100" s="37"/>
    </row>
    <row r="101" spans="1:12" ht="15.75" customHeight="1">
      <c r="A101" s="26">
        <f>ROW(A101:$A$127)-2</f>
        <v>99</v>
      </c>
      <c r="B101" s="38" t="s">
        <v>542</v>
      </c>
      <c r="C101" s="38" t="s">
        <v>167</v>
      </c>
      <c r="D101" s="38" t="s">
        <v>168</v>
      </c>
      <c r="E101" s="38" t="s">
        <v>807</v>
      </c>
      <c r="F101" s="38" t="s">
        <v>808</v>
      </c>
      <c r="G101" s="38" t="s">
        <v>655</v>
      </c>
      <c r="H101" s="38">
        <v>42</v>
      </c>
      <c r="I101" s="37" t="s">
        <v>3</v>
      </c>
      <c r="J101" s="37">
        <f t="shared" ca="1" si="1"/>
        <v>1</v>
      </c>
      <c r="K101" s="37"/>
      <c r="L101" s="37"/>
    </row>
    <row r="102" spans="1:12" ht="15.75" customHeight="1">
      <c r="A102" s="26">
        <f>ROW(A102:$A$127)-2</f>
        <v>100</v>
      </c>
      <c r="B102" s="38" t="s">
        <v>545</v>
      </c>
      <c r="C102" s="38" t="s">
        <v>346</v>
      </c>
      <c r="D102" s="38" t="s">
        <v>348</v>
      </c>
      <c r="E102" s="38" t="s">
        <v>809</v>
      </c>
      <c r="F102" s="38" t="s">
        <v>810</v>
      </c>
      <c r="G102" s="38" t="s">
        <v>655</v>
      </c>
      <c r="H102" s="38">
        <v>39</v>
      </c>
      <c r="I102" s="37" t="s">
        <v>3</v>
      </c>
      <c r="J102" s="37">
        <f t="shared" ca="1" si="1"/>
        <v>7</v>
      </c>
      <c r="K102" s="37"/>
      <c r="L102" s="37"/>
    </row>
    <row r="103" spans="1:12" ht="15.75" customHeight="1">
      <c r="A103" s="26">
        <f>ROW(A103:$A$127)-2</f>
        <v>101</v>
      </c>
      <c r="B103" s="38" t="s">
        <v>546</v>
      </c>
      <c r="C103" s="38" t="s">
        <v>249</v>
      </c>
      <c r="D103" s="38" t="s">
        <v>251</v>
      </c>
      <c r="E103" s="38" t="s">
        <v>811</v>
      </c>
      <c r="F103" s="38" t="s">
        <v>664</v>
      </c>
      <c r="G103" s="38" t="s">
        <v>655</v>
      </c>
      <c r="H103" s="38">
        <v>36</v>
      </c>
      <c r="I103" s="37" t="s">
        <v>3</v>
      </c>
      <c r="J103" s="37">
        <f t="shared" ca="1" si="1"/>
        <v>2</v>
      </c>
      <c r="K103" s="37"/>
      <c r="L103" s="37"/>
    </row>
    <row r="104" spans="1:12" ht="15.75" customHeight="1">
      <c r="A104" s="26">
        <f>ROW(A104:$A$127)-2</f>
        <v>102</v>
      </c>
      <c r="B104" s="38" t="s">
        <v>547</v>
      </c>
      <c r="C104" s="38" t="s">
        <v>300</v>
      </c>
      <c r="D104" s="38" t="s">
        <v>301</v>
      </c>
      <c r="E104" s="38" t="s">
        <v>812</v>
      </c>
      <c r="F104" s="38" t="s">
        <v>662</v>
      </c>
      <c r="G104" s="38" t="s">
        <v>655</v>
      </c>
      <c r="H104" s="38">
        <v>31</v>
      </c>
      <c r="I104" s="37" t="s">
        <v>4</v>
      </c>
      <c r="J104" s="37">
        <f t="shared" ca="1" si="1"/>
        <v>7</v>
      </c>
      <c r="K104" s="37"/>
      <c r="L104" s="37"/>
    </row>
    <row r="105" spans="1:12" ht="15.75" customHeight="1">
      <c r="A105" s="26">
        <f>ROW(A105:$A$127)-2</f>
        <v>103</v>
      </c>
      <c r="B105" s="38" t="s">
        <v>544</v>
      </c>
      <c r="C105" s="38" t="s">
        <v>309</v>
      </c>
      <c r="D105" s="38" t="s">
        <v>166</v>
      </c>
      <c r="E105" s="38" t="s">
        <v>813</v>
      </c>
      <c r="F105" s="38" t="s">
        <v>713</v>
      </c>
      <c r="G105" s="38" t="s">
        <v>655</v>
      </c>
      <c r="H105" s="38">
        <v>42</v>
      </c>
      <c r="I105" s="37" t="s">
        <v>3</v>
      </c>
      <c r="J105" s="37">
        <f t="shared" ca="1" si="1"/>
        <v>7</v>
      </c>
      <c r="K105" s="37"/>
      <c r="L105" s="37"/>
    </row>
    <row r="106" spans="1:12" ht="15.75" customHeight="1">
      <c r="A106" s="26">
        <f>ROW(A106:$A$127)-2</f>
        <v>104</v>
      </c>
      <c r="B106" s="38" t="s">
        <v>550</v>
      </c>
      <c r="C106" s="38" t="s">
        <v>352</v>
      </c>
      <c r="D106" s="38" t="s">
        <v>353</v>
      </c>
      <c r="E106" s="38" t="s">
        <v>814</v>
      </c>
      <c r="F106" s="38" t="s">
        <v>732</v>
      </c>
      <c r="G106" s="38" t="s">
        <v>655</v>
      </c>
      <c r="H106" s="38">
        <v>34</v>
      </c>
      <c r="I106" s="37" t="s">
        <v>3</v>
      </c>
      <c r="J106" s="37">
        <f t="shared" ca="1" si="1"/>
        <v>5</v>
      </c>
      <c r="K106" s="37"/>
      <c r="L106" s="37"/>
    </row>
    <row r="107" spans="1:12" ht="15.75" customHeight="1">
      <c r="A107" s="26">
        <f>ROW(A107:$A$127)-2</f>
        <v>105</v>
      </c>
      <c r="B107" s="38" t="s">
        <v>548</v>
      </c>
      <c r="C107" s="38" t="s">
        <v>298</v>
      </c>
      <c r="D107" s="38" t="s">
        <v>299</v>
      </c>
      <c r="E107" s="38" t="s">
        <v>815</v>
      </c>
      <c r="F107" s="38" t="s">
        <v>655</v>
      </c>
      <c r="G107" s="38" t="s">
        <v>655</v>
      </c>
      <c r="H107" s="38">
        <v>32</v>
      </c>
      <c r="I107" s="37" t="s">
        <v>4</v>
      </c>
      <c r="J107" s="37">
        <f t="shared" ca="1" si="1"/>
        <v>2</v>
      </c>
      <c r="K107" s="37"/>
      <c r="L107" s="37"/>
    </row>
    <row r="108" spans="1:12" ht="15.75" customHeight="1">
      <c r="A108" s="26">
        <f>ROW(A108:$A$127)-2</f>
        <v>106</v>
      </c>
      <c r="B108" s="38" t="s">
        <v>549</v>
      </c>
      <c r="C108" s="38" t="s">
        <v>198</v>
      </c>
      <c r="D108" s="38" t="s">
        <v>199</v>
      </c>
      <c r="E108" s="38" t="s">
        <v>816</v>
      </c>
      <c r="F108" s="38" t="s">
        <v>817</v>
      </c>
      <c r="G108" s="38" t="s">
        <v>655</v>
      </c>
      <c r="H108" s="38">
        <v>40</v>
      </c>
      <c r="I108" s="37" t="s">
        <v>3</v>
      </c>
      <c r="J108" s="37">
        <f t="shared" ca="1" si="1"/>
        <v>7</v>
      </c>
      <c r="K108" s="37"/>
      <c r="L108" s="37"/>
    </row>
    <row r="109" spans="1:12" ht="15.75" customHeight="1">
      <c r="A109" s="26">
        <f>ROW(A109:$A$127)-2</f>
        <v>107</v>
      </c>
      <c r="B109" s="38" t="s">
        <v>551</v>
      </c>
      <c r="C109" s="38" t="s">
        <v>322</v>
      </c>
      <c r="D109" s="38" t="s">
        <v>323</v>
      </c>
      <c r="E109" s="38" t="s">
        <v>818</v>
      </c>
      <c r="F109" s="38" t="s">
        <v>750</v>
      </c>
      <c r="G109" s="38" t="s">
        <v>679</v>
      </c>
      <c r="H109" s="38">
        <v>27</v>
      </c>
      <c r="I109" s="37" t="s">
        <v>3</v>
      </c>
      <c r="J109" s="37">
        <f t="shared" ca="1" si="1"/>
        <v>9</v>
      </c>
      <c r="K109" s="37"/>
      <c r="L109" s="37"/>
    </row>
    <row r="110" spans="1:12" ht="15.75" customHeight="1">
      <c r="A110" s="26">
        <f>ROW(A110:$A$127)-2</f>
        <v>108</v>
      </c>
      <c r="B110" s="38" t="s">
        <v>552</v>
      </c>
      <c r="C110" s="38" t="s">
        <v>223</v>
      </c>
      <c r="D110" s="38" t="s">
        <v>224</v>
      </c>
      <c r="E110" s="38" t="s">
        <v>819</v>
      </c>
      <c r="F110" s="38" t="s">
        <v>746</v>
      </c>
      <c r="G110" s="38" t="s">
        <v>655</v>
      </c>
      <c r="H110" s="38">
        <v>26</v>
      </c>
      <c r="I110" s="37" t="s">
        <v>3</v>
      </c>
      <c r="J110" s="37">
        <f t="shared" ca="1" si="1"/>
        <v>4</v>
      </c>
      <c r="K110" s="37"/>
      <c r="L110" s="37"/>
    </row>
    <row r="111" spans="1:12" ht="15.75" customHeight="1">
      <c r="A111" s="26">
        <f>ROW(A111:$A$127)-2</f>
        <v>109</v>
      </c>
      <c r="B111" s="38" t="s">
        <v>554</v>
      </c>
      <c r="C111" s="38" t="s">
        <v>263</v>
      </c>
      <c r="D111" s="38" t="s">
        <v>148</v>
      </c>
      <c r="E111" s="38" t="s">
        <v>820</v>
      </c>
      <c r="F111" s="38" t="s">
        <v>655</v>
      </c>
      <c r="G111" s="38" t="s">
        <v>655</v>
      </c>
      <c r="H111" s="38">
        <v>44</v>
      </c>
      <c r="I111" s="37" t="s">
        <v>3</v>
      </c>
      <c r="J111" s="37">
        <f t="shared" ca="1" si="1"/>
        <v>9</v>
      </c>
      <c r="K111" s="37"/>
      <c r="L111" s="37"/>
    </row>
    <row r="112" spans="1:12" ht="15.75" customHeight="1">
      <c r="A112" s="26">
        <f>ROW(A112:$A$127)-2</f>
        <v>110</v>
      </c>
      <c r="B112" s="38" t="s">
        <v>553</v>
      </c>
      <c r="C112" s="38" t="s">
        <v>296</v>
      </c>
      <c r="D112" s="38" t="s">
        <v>297</v>
      </c>
      <c r="E112" s="38" t="s">
        <v>821</v>
      </c>
      <c r="F112" s="38" t="s">
        <v>657</v>
      </c>
      <c r="G112" s="38" t="s">
        <v>655</v>
      </c>
      <c r="H112" s="38">
        <v>23</v>
      </c>
      <c r="I112" s="37" t="s">
        <v>3</v>
      </c>
      <c r="J112" s="37">
        <f t="shared" ca="1" si="1"/>
        <v>2</v>
      </c>
      <c r="K112" s="37"/>
      <c r="L112" s="37"/>
    </row>
    <row r="113" spans="1:12" ht="15.75" customHeight="1">
      <c r="A113" s="26">
        <f>ROW(A113:$A$127)-2</f>
        <v>111</v>
      </c>
      <c r="B113" s="38" t="s">
        <v>555</v>
      </c>
      <c r="C113" s="38" t="s">
        <v>275</v>
      </c>
      <c r="D113" s="38" t="s">
        <v>276</v>
      </c>
      <c r="E113" s="38" t="s">
        <v>822</v>
      </c>
      <c r="F113" s="38" t="s">
        <v>662</v>
      </c>
      <c r="G113" s="38" t="s">
        <v>655</v>
      </c>
      <c r="H113" s="38">
        <v>34</v>
      </c>
      <c r="I113" s="37" t="s">
        <v>4</v>
      </c>
      <c r="J113" s="37">
        <f t="shared" ca="1" si="1"/>
        <v>4</v>
      </c>
      <c r="K113" s="37"/>
      <c r="L113" s="37"/>
    </row>
    <row r="114" spans="1:12" ht="15.75" customHeight="1">
      <c r="A114" s="26">
        <f>ROW(A114:$A$127)-2</f>
        <v>112</v>
      </c>
      <c r="B114" s="38" t="s">
        <v>556</v>
      </c>
      <c r="C114" s="38" t="s">
        <v>315</v>
      </c>
      <c r="D114" s="38" t="s">
        <v>170</v>
      </c>
      <c r="E114" s="38" t="s">
        <v>823</v>
      </c>
      <c r="F114" s="38" t="s">
        <v>756</v>
      </c>
      <c r="G114" s="38" t="s">
        <v>655</v>
      </c>
      <c r="H114" s="38">
        <v>20</v>
      </c>
      <c r="I114" s="37" t="s">
        <v>3</v>
      </c>
      <c r="J114" s="37">
        <f t="shared" ca="1" si="1"/>
        <v>1</v>
      </c>
      <c r="K114" s="37"/>
      <c r="L114" s="37"/>
    </row>
    <row r="115" spans="1:12" ht="15.75" customHeight="1">
      <c r="A115" s="26">
        <f>ROW(A115:$A$127)-2</f>
        <v>113</v>
      </c>
      <c r="B115" s="38" t="s">
        <v>370</v>
      </c>
      <c r="C115" s="38" t="s">
        <v>316</v>
      </c>
      <c r="D115" s="38" t="s">
        <v>317</v>
      </c>
      <c r="E115" s="38" t="s">
        <v>824</v>
      </c>
      <c r="F115" s="38" t="s">
        <v>767</v>
      </c>
      <c r="G115" s="38" t="s">
        <v>655</v>
      </c>
      <c r="H115" s="38">
        <v>33</v>
      </c>
      <c r="I115" s="37" t="s">
        <v>3</v>
      </c>
      <c r="J115" s="37">
        <f t="shared" ca="1" si="1"/>
        <v>2</v>
      </c>
      <c r="K115" s="37"/>
      <c r="L115" s="37"/>
    </row>
    <row r="116" spans="1:12" ht="15.75" customHeight="1">
      <c r="A116" s="26">
        <f>ROW(A116:$A$127)-2</f>
        <v>114</v>
      </c>
      <c r="B116" s="38" t="s">
        <v>558</v>
      </c>
      <c r="C116" s="38" t="s">
        <v>290</v>
      </c>
      <c r="D116" s="38" t="s">
        <v>291</v>
      </c>
      <c r="E116" s="38" t="s">
        <v>825</v>
      </c>
      <c r="F116" s="38" t="s">
        <v>826</v>
      </c>
      <c r="G116" s="38" t="s">
        <v>655</v>
      </c>
      <c r="H116" s="38">
        <v>37</v>
      </c>
      <c r="I116" s="37" t="s">
        <v>4</v>
      </c>
      <c r="J116" s="37">
        <f t="shared" ca="1" si="1"/>
        <v>9</v>
      </c>
      <c r="K116" s="37"/>
      <c r="L116" s="37"/>
    </row>
    <row r="117" spans="1:12" ht="15.75" customHeight="1">
      <c r="A117" s="26">
        <f>ROW(A117:$A$127)-2</f>
        <v>115</v>
      </c>
      <c r="B117" s="38" t="s">
        <v>557</v>
      </c>
      <c r="C117" s="38" t="s">
        <v>225</v>
      </c>
      <c r="D117" s="38" t="s">
        <v>226</v>
      </c>
      <c r="E117" s="38" t="s">
        <v>827</v>
      </c>
      <c r="F117" s="38" t="s">
        <v>828</v>
      </c>
      <c r="G117" s="38" t="s">
        <v>655</v>
      </c>
      <c r="H117" s="38">
        <v>31</v>
      </c>
      <c r="I117" s="37" t="s">
        <v>3</v>
      </c>
      <c r="J117" s="37">
        <f t="shared" ca="1" si="1"/>
        <v>4</v>
      </c>
      <c r="K117" s="37"/>
      <c r="L117" s="37"/>
    </row>
    <row r="118" spans="1:12" ht="15.75" customHeight="1">
      <c r="A118" s="26">
        <f>ROW(A118:$A$127)-2</f>
        <v>116</v>
      </c>
      <c r="B118" s="38" t="s">
        <v>559</v>
      </c>
      <c r="C118" s="38" t="s">
        <v>177</v>
      </c>
      <c r="D118" s="38" t="s">
        <v>178</v>
      </c>
      <c r="E118" s="38" t="s">
        <v>829</v>
      </c>
      <c r="F118" s="38" t="s">
        <v>752</v>
      </c>
      <c r="G118" s="38" t="s">
        <v>679</v>
      </c>
      <c r="H118" s="38">
        <v>21</v>
      </c>
      <c r="I118" s="37" t="s">
        <v>3</v>
      </c>
      <c r="J118" s="37">
        <f t="shared" ca="1" si="1"/>
        <v>1</v>
      </c>
      <c r="K118" s="37"/>
      <c r="L118" s="37"/>
    </row>
    <row r="119" spans="1:12" ht="15.75" customHeight="1">
      <c r="A119" s="26">
        <f>ROW(A119:$A$127)-2</f>
        <v>117</v>
      </c>
      <c r="B119" s="38" t="s">
        <v>560</v>
      </c>
      <c r="C119" s="38" t="s">
        <v>193</v>
      </c>
      <c r="D119" s="38" t="s">
        <v>194</v>
      </c>
      <c r="E119" s="38" t="s">
        <v>830</v>
      </c>
      <c r="F119" s="38" t="s">
        <v>662</v>
      </c>
      <c r="G119" s="38" t="s">
        <v>655</v>
      </c>
      <c r="H119" s="38">
        <v>24</v>
      </c>
      <c r="I119" s="37" t="s">
        <v>4</v>
      </c>
      <c r="J119" s="37">
        <f t="shared" ca="1" si="1"/>
        <v>4</v>
      </c>
      <c r="K119" s="37"/>
      <c r="L119" s="37"/>
    </row>
    <row r="120" spans="1:12" ht="15.75" customHeight="1">
      <c r="A120" s="26">
        <f>ROW(A120:$A$127)-2</f>
        <v>118</v>
      </c>
      <c r="B120" s="38" t="s">
        <v>561</v>
      </c>
      <c r="C120" s="38" t="s">
        <v>335</v>
      </c>
      <c r="D120" s="38" t="s">
        <v>336</v>
      </c>
      <c r="E120" s="38" t="s">
        <v>831</v>
      </c>
      <c r="F120" s="38" t="s">
        <v>672</v>
      </c>
      <c r="G120" s="38" t="s">
        <v>655</v>
      </c>
      <c r="H120" s="38">
        <v>38</v>
      </c>
      <c r="I120" s="37" t="s">
        <v>3</v>
      </c>
      <c r="J120" s="37">
        <f t="shared" ca="1" si="1"/>
        <v>2</v>
      </c>
      <c r="K120" s="37"/>
      <c r="L120" s="37"/>
    </row>
    <row r="121" spans="1:12" ht="15.75" customHeight="1">
      <c r="A121" s="26">
        <f>ROW(A121:$A$127)-2</f>
        <v>119</v>
      </c>
      <c r="B121" s="38" t="s">
        <v>563</v>
      </c>
      <c r="C121" s="38" t="s">
        <v>222</v>
      </c>
      <c r="D121" s="38" t="s">
        <v>168</v>
      </c>
      <c r="E121" s="38" t="s">
        <v>832</v>
      </c>
      <c r="F121" s="38" t="s">
        <v>833</v>
      </c>
      <c r="G121" s="38" t="s">
        <v>679</v>
      </c>
      <c r="H121" s="38">
        <v>31</v>
      </c>
      <c r="I121" s="37" t="s">
        <v>3</v>
      </c>
      <c r="J121" s="37">
        <f t="shared" ca="1" si="1"/>
        <v>1</v>
      </c>
      <c r="K121" s="37"/>
      <c r="L121" s="37"/>
    </row>
    <row r="122" spans="1:12" ht="15.75" customHeight="1">
      <c r="A122" s="26">
        <f>ROW(A122:$A$127)-2</f>
        <v>120</v>
      </c>
      <c r="B122" s="38" t="s">
        <v>562</v>
      </c>
      <c r="C122" s="38" t="s">
        <v>147</v>
      </c>
      <c r="D122" s="38" t="s">
        <v>148</v>
      </c>
      <c r="E122" s="38" t="s">
        <v>834</v>
      </c>
      <c r="F122" s="38" t="s">
        <v>689</v>
      </c>
      <c r="G122" s="38" t="s">
        <v>655</v>
      </c>
      <c r="H122" s="38">
        <v>43</v>
      </c>
      <c r="I122" s="37" t="s">
        <v>3</v>
      </c>
      <c r="J122" s="37">
        <f t="shared" ca="1" si="1"/>
        <v>5</v>
      </c>
      <c r="K122" s="37"/>
      <c r="L122" s="37"/>
    </row>
    <row r="123" spans="1:12" ht="15.75" customHeight="1">
      <c r="A123" s="26">
        <f>ROW(A123:$A$127)-2</f>
        <v>121</v>
      </c>
      <c r="B123" s="38" t="s">
        <v>565</v>
      </c>
      <c r="C123" s="38" t="s">
        <v>344</v>
      </c>
      <c r="D123" s="38" t="s">
        <v>236</v>
      </c>
      <c r="E123" s="38" t="s">
        <v>835</v>
      </c>
      <c r="F123" s="38" t="s">
        <v>704</v>
      </c>
      <c r="G123" s="38" t="s">
        <v>655</v>
      </c>
      <c r="H123" s="38">
        <v>23</v>
      </c>
      <c r="I123" s="37" t="s">
        <v>3</v>
      </c>
      <c r="J123" s="37">
        <f t="shared" ca="1" si="1"/>
        <v>9</v>
      </c>
      <c r="K123" s="37"/>
      <c r="L123" s="37"/>
    </row>
    <row r="124" spans="1:12" ht="15.75" customHeight="1">
      <c r="A124" s="26">
        <f>ROW(A124:$A$127)-2</f>
        <v>122</v>
      </c>
      <c r="B124" s="38" t="s">
        <v>564</v>
      </c>
      <c r="C124" s="38" t="s">
        <v>237</v>
      </c>
      <c r="D124" s="38" t="s">
        <v>238</v>
      </c>
      <c r="E124" s="38" t="s">
        <v>836</v>
      </c>
      <c r="F124" s="38" t="s">
        <v>837</v>
      </c>
      <c r="G124" s="38" t="s">
        <v>655</v>
      </c>
      <c r="H124" s="38">
        <v>32</v>
      </c>
      <c r="I124" s="37" t="s">
        <v>3</v>
      </c>
      <c r="J124" s="37">
        <f t="shared" ca="1" si="1"/>
        <v>8</v>
      </c>
      <c r="K124" s="37"/>
      <c r="L124" s="37"/>
    </row>
    <row r="125" spans="1:12" ht="15.75" customHeight="1">
      <c r="A125" s="26">
        <f>ROW(A125:$A$127)-2</f>
        <v>123</v>
      </c>
      <c r="B125" s="38" t="s">
        <v>371</v>
      </c>
      <c r="C125" s="38" t="s">
        <v>256</v>
      </c>
      <c r="D125" s="38" t="s">
        <v>244</v>
      </c>
      <c r="E125" s="38" t="s">
        <v>838</v>
      </c>
      <c r="F125" s="38" t="s">
        <v>839</v>
      </c>
      <c r="G125" s="38" t="s">
        <v>679</v>
      </c>
      <c r="H125" s="38">
        <v>38</v>
      </c>
      <c r="I125" s="37" t="s">
        <v>3</v>
      </c>
      <c r="J125" s="37">
        <f t="shared" ca="1" si="1"/>
        <v>4</v>
      </c>
      <c r="K125" s="37"/>
      <c r="L125" s="37"/>
    </row>
    <row r="126" spans="1:12" ht="15.75" customHeight="1">
      <c r="A126" s="26">
        <f>ROW(A126:$A$127)-2</f>
        <v>124</v>
      </c>
      <c r="B126" s="38" t="s">
        <v>566</v>
      </c>
      <c r="C126" s="38" t="s">
        <v>307</v>
      </c>
      <c r="D126" s="38" t="s">
        <v>308</v>
      </c>
      <c r="E126" s="38" t="s">
        <v>840</v>
      </c>
      <c r="F126" s="38" t="s">
        <v>750</v>
      </c>
      <c r="G126" s="38" t="s">
        <v>679</v>
      </c>
      <c r="H126" s="38">
        <v>36</v>
      </c>
      <c r="I126" s="37" t="s">
        <v>3</v>
      </c>
      <c r="J126" s="37">
        <f t="shared" ca="1" si="1"/>
        <v>8</v>
      </c>
      <c r="K126" s="37"/>
      <c r="L126" s="37"/>
    </row>
    <row r="127" spans="1:12" ht="15.75" customHeight="1">
      <c r="A127" s="26">
        <f>ROW(A127:$A$127)-2</f>
        <v>125</v>
      </c>
      <c r="B127" s="38" t="s">
        <v>567</v>
      </c>
      <c r="C127" s="38" t="s">
        <v>245</v>
      </c>
      <c r="D127" s="38" t="s">
        <v>246</v>
      </c>
      <c r="E127" s="38" t="s">
        <v>841</v>
      </c>
      <c r="F127" s="38" t="s">
        <v>842</v>
      </c>
      <c r="G127" s="38" t="s">
        <v>679</v>
      </c>
      <c r="H127" s="38">
        <v>23</v>
      </c>
      <c r="I127" s="37" t="s">
        <v>4</v>
      </c>
      <c r="J127" s="37">
        <f t="shared" ca="1" si="1"/>
        <v>1</v>
      </c>
      <c r="K127" s="37"/>
      <c r="L127" s="37"/>
    </row>
    <row r="128" spans="1:12" ht="15.75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</row>
  </sheetData>
  <sortState ref="B3:B127">
    <sortCondition ref="B3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M127"/>
  <sheetViews>
    <sheetView workbookViewId="0">
      <pane ySplit="2" topLeftCell="A3" activePane="bottomLeft" state="frozen"/>
      <selection pane="bottomLeft" activeCell="H11" sqref="H11"/>
    </sheetView>
  </sheetViews>
  <sheetFormatPr baseColWidth="10" defaultRowHeight="15"/>
  <cols>
    <col min="1" max="1" width="15.5703125" style="1" bestFit="1" customWidth="1"/>
    <col min="2" max="3" width="15.7109375" style="1" customWidth="1"/>
    <col min="4" max="4" width="15.7109375" style="19" customWidth="1"/>
    <col min="5" max="11" width="15.7109375" style="1" customWidth="1"/>
    <col min="12" max="13" width="11.42578125" style="1"/>
    <col min="14" max="14" width="21.5703125" style="1" bestFit="1" customWidth="1"/>
    <col min="15" max="16384" width="11.42578125" style="1"/>
  </cols>
  <sheetData>
    <row r="1" spans="1:13" ht="46.5" thickBot="1">
      <c r="B1" s="16" t="s">
        <v>641</v>
      </c>
      <c r="C1" s="16"/>
      <c r="D1" s="43"/>
      <c r="E1" s="17"/>
      <c r="F1" s="17"/>
      <c r="G1" s="17"/>
      <c r="H1" s="17"/>
      <c r="I1" s="17"/>
      <c r="J1" s="17"/>
      <c r="K1" s="17"/>
      <c r="L1" s="20"/>
      <c r="M1" s="20"/>
    </row>
    <row r="2" spans="1:13" ht="17.100000000000001" customHeight="1" thickTop="1">
      <c r="A2" s="40" t="s">
        <v>851</v>
      </c>
      <c r="B2" s="41" t="s">
        <v>0</v>
      </c>
      <c r="C2" s="41" t="s">
        <v>372</v>
      </c>
      <c r="D2" s="44" t="s">
        <v>630</v>
      </c>
      <c r="E2" s="41" t="s">
        <v>631</v>
      </c>
      <c r="F2" s="41" t="s">
        <v>632</v>
      </c>
      <c r="G2" s="41" t="s">
        <v>852</v>
      </c>
      <c r="H2" s="41" t="s">
        <v>853</v>
      </c>
      <c r="I2" s="41" t="s">
        <v>854</v>
      </c>
      <c r="J2" s="41" t="s">
        <v>855</v>
      </c>
      <c r="K2" s="41" t="s">
        <v>856</v>
      </c>
    </row>
    <row r="3" spans="1:13" ht="17.100000000000001" customHeight="1">
      <c r="B3" s="1" t="s">
        <v>143</v>
      </c>
      <c r="C3" s="1" t="s">
        <v>144</v>
      </c>
      <c r="D3" s="19">
        <v>1.9814814814814816E-2</v>
      </c>
      <c r="E3" s="19">
        <v>5.3842592592592588E-2</v>
      </c>
      <c r="F3" s="19">
        <v>3.4108796296296297E-2</v>
      </c>
      <c r="G3" s="19">
        <f>$D3+$E3+$F3</f>
        <v>0.10776620370370371</v>
      </c>
      <c r="H3" s="19"/>
      <c r="I3" s="19"/>
      <c r="J3" s="19"/>
      <c r="K3" s="19"/>
    </row>
    <row r="4" spans="1:13" ht="17.100000000000001" customHeight="1">
      <c r="B4" s="1" t="s">
        <v>145</v>
      </c>
      <c r="C4" s="1" t="s">
        <v>146</v>
      </c>
      <c r="D4" s="19">
        <v>2.0810185185185185E-2</v>
      </c>
      <c r="E4" s="19">
        <v>5.7430555555555561E-2</v>
      </c>
      <c r="F4" s="19">
        <v>3.6608796296296299E-2</v>
      </c>
      <c r="G4" s="19">
        <f t="shared" ref="G4:G67" si="0">$D4+$E4+$F4</f>
        <v>0.11484953703703704</v>
      </c>
      <c r="H4" s="19"/>
      <c r="I4" s="19"/>
      <c r="J4" s="19"/>
      <c r="K4" s="19"/>
    </row>
    <row r="5" spans="1:13" ht="17.100000000000001" customHeight="1">
      <c r="B5" s="1" t="s">
        <v>147</v>
      </c>
      <c r="C5" s="1" t="s">
        <v>148</v>
      </c>
      <c r="D5" s="19">
        <v>1.909722222222222E-2</v>
      </c>
      <c r="E5" s="19">
        <v>4.9386574074074076E-2</v>
      </c>
      <c r="F5" s="19">
        <v>3.2129629629629626E-2</v>
      </c>
      <c r="G5" s="19">
        <f t="shared" si="0"/>
        <v>0.10061342592592593</v>
      </c>
      <c r="H5" s="19"/>
      <c r="I5" s="19"/>
      <c r="J5" s="19"/>
      <c r="K5" s="19"/>
    </row>
    <row r="6" spans="1:13" ht="17.100000000000001" customHeight="1">
      <c r="B6" s="1" t="s">
        <v>149</v>
      </c>
      <c r="C6" s="1" t="s">
        <v>150</v>
      </c>
      <c r="D6" s="19">
        <v>1.6724537037037034E-2</v>
      </c>
      <c r="E6" s="19">
        <v>4.7430555555555559E-2</v>
      </c>
      <c r="F6" s="19">
        <v>2.8414351851851847E-2</v>
      </c>
      <c r="G6" s="19">
        <f t="shared" si="0"/>
        <v>9.256944444444444E-2</v>
      </c>
      <c r="H6" s="19"/>
      <c r="I6" s="19"/>
      <c r="J6" s="19"/>
      <c r="K6" s="19"/>
    </row>
    <row r="7" spans="1:13" ht="17.100000000000001" customHeight="1">
      <c r="B7" s="1" t="s">
        <v>151</v>
      </c>
      <c r="C7" s="1" t="s">
        <v>152</v>
      </c>
      <c r="D7" s="19">
        <v>1.8634259259259257E-2</v>
      </c>
      <c r="E7" s="19">
        <v>5.4027777777777779E-2</v>
      </c>
      <c r="F7" s="19">
        <v>3.3726851851851855E-2</v>
      </c>
      <c r="G7" s="19">
        <f t="shared" si="0"/>
        <v>0.10638888888888889</v>
      </c>
      <c r="H7" s="19"/>
      <c r="I7" s="19"/>
      <c r="J7" s="19"/>
      <c r="K7" s="19"/>
    </row>
    <row r="8" spans="1:13" ht="17.100000000000001" customHeight="1">
      <c r="B8" s="1" t="s">
        <v>153</v>
      </c>
      <c r="C8" s="1" t="s">
        <v>154</v>
      </c>
      <c r="D8" s="19">
        <v>1.7557870370370373E-2</v>
      </c>
      <c r="E8" s="19">
        <v>5.0451388888888893E-2</v>
      </c>
      <c r="F8" s="19">
        <v>3.5520833333333328E-2</v>
      </c>
      <c r="G8" s="19">
        <f t="shared" si="0"/>
        <v>0.1035300925925926</v>
      </c>
      <c r="H8" s="19"/>
      <c r="I8" s="19"/>
      <c r="J8" s="19"/>
      <c r="K8" s="19"/>
    </row>
    <row r="9" spans="1:13" ht="17.100000000000001" customHeight="1">
      <c r="B9" s="1" t="s">
        <v>155</v>
      </c>
      <c r="C9" s="1" t="s">
        <v>156</v>
      </c>
      <c r="D9" s="19">
        <v>2.0902777777777781E-2</v>
      </c>
      <c r="E9" s="19">
        <v>4.6261574074074073E-2</v>
      </c>
      <c r="F9" s="19">
        <v>3.829861111111111E-2</v>
      </c>
      <c r="G9" s="19">
        <f t="shared" si="0"/>
        <v>0.10546296296296295</v>
      </c>
      <c r="H9" s="19"/>
      <c r="I9" s="19"/>
      <c r="J9" s="19"/>
      <c r="K9" s="19"/>
    </row>
    <row r="10" spans="1:13" ht="17.100000000000001" customHeight="1">
      <c r="B10" s="1" t="s">
        <v>157</v>
      </c>
      <c r="C10" s="1" t="s">
        <v>158</v>
      </c>
      <c r="D10" s="19">
        <v>1.9583333333333331E-2</v>
      </c>
      <c r="E10" s="19">
        <v>4.3750000000000004E-2</v>
      </c>
      <c r="F10" s="19">
        <v>3.3298611111111112E-2</v>
      </c>
      <c r="G10" s="19">
        <f t="shared" si="0"/>
        <v>9.6631944444444451E-2</v>
      </c>
      <c r="H10" s="19"/>
      <c r="I10" s="19"/>
      <c r="J10" s="19"/>
      <c r="K10" s="19"/>
    </row>
    <row r="11" spans="1:13" ht="17.100000000000001" customHeight="1">
      <c r="B11" s="1" t="s">
        <v>159</v>
      </c>
      <c r="C11" s="1" t="s">
        <v>160</v>
      </c>
      <c r="D11" s="19">
        <v>1.8217592592592594E-2</v>
      </c>
      <c r="E11" s="19">
        <v>5.2071759259259255E-2</v>
      </c>
      <c r="F11" s="19">
        <v>3.8449074074074073E-2</v>
      </c>
      <c r="G11" s="19">
        <f t="shared" si="0"/>
        <v>0.10873842592592592</v>
      </c>
      <c r="H11" s="19"/>
      <c r="I11" s="19"/>
      <c r="J11" s="19"/>
      <c r="K11" s="19"/>
    </row>
    <row r="12" spans="1:13" ht="17.100000000000001" customHeight="1">
      <c r="B12" s="1" t="s">
        <v>161</v>
      </c>
      <c r="C12" s="1" t="s">
        <v>162</v>
      </c>
      <c r="D12" s="19">
        <v>1.6342592592592593E-2</v>
      </c>
      <c r="E12" s="19">
        <v>4.5509259259259256E-2</v>
      </c>
      <c r="F12" s="19">
        <v>2.7523148148148147E-2</v>
      </c>
      <c r="G12" s="19">
        <f t="shared" si="0"/>
        <v>8.9374999999999996E-2</v>
      </c>
      <c r="H12" s="19"/>
      <c r="I12" s="19"/>
      <c r="J12" s="19"/>
      <c r="K12" s="19"/>
    </row>
    <row r="13" spans="1:13" ht="17.100000000000001" customHeight="1">
      <c r="B13" s="1" t="s">
        <v>163</v>
      </c>
      <c r="C13" s="1" t="s">
        <v>164</v>
      </c>
      <c r="D13" s="19">
        <v>2.0833333333333332E-2</v>
      </c>
      <c r="E13" s="19">
        <v>4.8518518518518516E-2</v>
      </c>
      <c r="F13" s="19">
        <v>3.6400462962962961E-2</v>
      </c>
      <c r="G13" s="19">
        <f t="shared" si="0"/>
        <v>0.10575231481481481</v>
      </c>
      <c r="H13" s="19"/>
      <c r="I13" s="19"/>
      <c r="J13" s="19"/>
      <c r="K13" s="19"/>
    </row>
    <row r="14" spans="1:13" ht="17.100000000000001" customHeight="1">
      <c r="B14" s="1" t="s">
        <v>165</v>
      </c>
      <c r="C14" s="1" t="s">
        <v>166</v>
      </c>
      <c r="D14" s="19">
        <v>2.1608796296296296E-2</v>
      </c>
      <c r="E14" s="19">
        <v>5.303240740740741E-2</v>
      </c>
      <c r="F14" s="19">
        <v>3.4386574074074076E-2</v>
      </c>
      <c r="G14" s="19">
        <f t="shared" si="0"/>
        <v>0.10902777777777778</v>
      </c>
      <c r="H14" s="19"/>
      <c r="I14" s="19"/>
      <c r="J14" s="19"/>
      <c r="K14" s="19"/>
    </row>
    <row r="15" spans="1:13" ht="17.100000000000001" customHeight="1">
      <c r="B15" s="1" t="s">
        <v>167</v>
      </c>
      <c r="C15" s="1" t="s">
        <v>168</v>
      </c>
      <c r="D15" s="19">
        <v>1.8414351851851852E-2</v>
      </c>
      <c r="E15" s="19">
        <v>4.6388888888888889E-2</v>
      </c>
      <c r="F15" s="19">
        <v>3.4652777777777775E-2</v>
      </c>
      <c r="G15" s="19">
        <f t="shared" si="0"/>
        <v>9.9456018518518513E-2</v>
      </c>
      <c r="H15" s="19"/>
      <c r="I15" s="19"/>
      <c r="J15" s="19"/>
      <c r="K15" s="19"/>
    </row>
    <row r="16" spans="1:13" ht="17.100000000000001" customHeight="1">
      <c r="B16" s="1" t="s">
        <v>169</v>
      </c>
      <c r="C16" s="1" t="s">
        <v>170</v>
      </c>
      <c r="D16" s="19">
        <v>2.2476851851851855E-2</v>
      </c>
      <c r="E16" s="19">
        <v>5.0324074074074077E-2</v>
      </c>
      <c r="F16" s="19">
        <v>3.0972222222222224E-2</v>
      </c>
      <c r="G16" s="19">
        <f t="shared" si="0"/>
        <v>0.10377314814814816</v>
      </c>
      <c r="H16" s="19"/>
      <c r="I16" s="19"/>
      <c r="J16" s="19"/>
      <c r="K16" s="19"/>
    </row>
    <row r="17" spans="2:11" ht="17.100000000000001" customHeight="1">
      <c r="B17" s="1" t="s">
        <v>171</v>
      </c>
      <c r="C17" s="1" t="s">
        <v>172</v>
      </c>
      <c r="D17" s="19">
        <v>2.0983796296296296E-2</v>
      </c>
      <c r="E17" s="19">
        <v>5.1087962962962967E-2</v>
      </c>
      <c r="F17" s="19">
        <v>4.0520833333333332E-2</v>
      </c>
      <c r="G17" s="19">
        <f t="shared" si="0"/>
        <v>0.11259259259259261</v>
      </c>
      <c r="H17" s="19"/>
      <c r="I17" s="19"/>
      <c r="J17" s="19"/>
      <c r="K17" s="19"/>
    </row>
    <row r="18" spans="2:11" ht="17.100000000000001" customHeight="1">
      <c r="B18" s="1" t="s">
        <v>173</v>
      </c>
      <c r="C18" s="1" t="s">
        <v>174</v>
      </c>
      <c r="D18" s="19">
        <v>2.2673611111111113E-2</v>
      </c>
      <c r="E18" s="19">
        <v>5.4467592592592595E-2</v>
      </c>
      <c r="F18" s="19">
        <v>3.5949074074074071E-2</v>
      </c>
      <c r="G18" s="19">
        <f t="shared" si="0"/>
        <v>0.11309027777777778</v>
      </c>
      <c r="H18" s="19"/>
      <c r="I18" s="19"/>
      <c r="J18" s="19"/>
      <c r="K18" s="19"/>
    </row>
    <row r="19" spans="2:11" ht="17.100000000000001" customHeight="1">
      <c r="B19" s="1" t="s">
        <v>175</v>
      </c>
      <c r="C19" s="1" t="s">
        <v>176</v>
      </c>
      <c r="D19" s="19">
        <v>1.5381944444444443E-2</v>
      </c>
      <c r="E19" s="19">
        <v>4.1736111111111113E-2</v>
      </c>
      <c r="F19" s="19">
        <v>2.461805555555556E-2</v>
      </c>
      <c r="G19" s="19">
        <f t="shared" si="0"/>
        <v>8.173611111111112E-2</v>
      </c>
      <c r="H19" s="19"/>
      <c r="I19" s="19"/>
      <c r="J19" s="19"/>
      <c r="K19" s="19"/>
    </row>
    <row r="20" spans="2:11" ht="17.100000000000001" customHeight="1">
      <c r="B20" s="1" t="s">
        <v>177</v>
      </c>
      <c r="C20" s="1" t="s">
        <v>178</v>
      </c>
      <c r="D20" s="19">
        <v>1.5787037037037037E-2</v>
      </c>
      <c r="E20" s="19">
        <v>4.5486111111111109E-2</v>
      </c>
      <c r="F20" s="19">
        <v>2.8078703703703703E-2</v>
      </c>
      <c r="G20" s="19">
        <f t="shared" si="0"/>
        <v>8.9351851851851849E-2</v>
      </c>
      <c r="H20" s="19"/>
      <c r="I20" s="19"/>
      <c r="J20" s="19"/>
      <c r="K20" s="19"/>
    </row>
    <row r="21" spans="2:11" ht="17.100000000000001" customHeight="1">
      <c r="B21" s="1" t="s">
        <v>179</v>
      </c>
      <c r="C21" s="1" t="s">
        <v>180</v>
      </c>
      <c r="D21" s="19">
        <v>2.3310185185185187E-2</v>
      </c>
      <c r="E21" s="19">
        <v>5.8530092592592592E-2</v>
      </c>
      <c r="F21" s="19">
        <v>3.7650462962962962E-2</v>
      </c>
      <c r="G21" s="19">
        <f t="shared" si="0"/>
        <v>0.11949074074074073</v>
      </c>
      <c r="H21" s="19"/>
      <c r="I21" s="19"/>
      <c r="J21" s="19"/>
      <c r="K21" s="19"/>
    </row>
    <row r="22" spans="2:11" ht="17.100000000000001" customHeight="1">
      <c r="B22" s="1" t="s">
        <v>181</v>
      </c>
      <c r="C22" s="1" t="s">
        <v>182</v>
      </c>
      <c r="D22" s="19">
        <v>2.0023148148148148E-2</v>
      </c>
      <c r="E22" s="19">
        <v>5.229166666666666E-2</v>
      </c>
      <c r="F22" s="19">
        <v>3.3877314814814811E-2</v>
      </c>
      <c r="G22" s="19">
        <f t="shared" si="0"/>
        <v>0.10619212962962962</v>
      </c>
      <c r="H22" s="19"/>
      <c r="I22" s="19"/>
      <c r="J22" s="19"/>
      <c r="K22" s="19"/>
    </row>
    <row r="23" spans="2:11" ht="17.100000000000001" customHeight="1">
      <c r="B23" s="1" t="s">
        <v>183</v>
      </c>
      <c r="C23" s="1" t="s">
        <v>184</v>
      </c>
      <c r="D23" s="19">
        <v>2.056712962962963E-2</v>
      </c>
      <c r="E23" s="19">
        <v>5.1782407407407409E-2</v>
      </c>
      <c r="F23" s="19">
        <v>3.1689814814814816E-2</v>
      </c>
      <c r="G23" s="19">
        <f t="shared" si="0"/>
        <v>0.10403935185185184</v>
      </c>
      <c r="H23" s="19"/>
      <c r="I23" s="19"/>
      <c r="J23" s="19"/>
      <c r="K23" s="19"/>
    </row>
    <row r="24" spans="2:11" ht="17.100000000000001" customHeight="1">
      <c r="B24" s="1" t="s">
        <v>185</v>
      </c>
      <c r="C24" s="1" t="s">
        <v>186</v>
      </c>
      <c r="D24" s="19">
        <v>1.6898148148148148E-2</v>
      </c>
      <c r="E24" s="19">
        <v>5.0416666666666665E-2</v>
      </c>
      <c r="F24" s="19">
        <v>3.2384259259259258E-2</v>
      </c>
      <c r="G24" s="19">
        <f t="shared" si="0"/>
        <v>9.9699074074074079E-2</v>
      </c>
      <c r="H24" s="19"/>
      <c r="I24" s="19"/>
      <c r="J24" s="19"/>
      <c r="K24" s="19"/>
    </row>
    <row r="25" spans="2:11" ht="17.100000000000001" customHeight="1">
      <c r="B25" s="1" t="s">
        <v>187</v>
      </c>
      <c r="C25" s="1" t="s">
        <v>188</v>
      </c>
      <c r="D25" s="19">
        <v>2.0497685185185185E-2</v>
      </c>
      <c r="E25" s="19">
        <v>6.2708333333333324E-2</v>
      </c>
      <c r="F25" s="19">
        <v>3.802083333333333E-2</v>
      </c>
      <c r="G25" s="19">
        <f t="shared" si="0"/>
        <v>0.12122685185185184</v>
      </c>
      <c r="H25" s="19"/>
      <c r="I25" s="19"/>
      <c r="J25" s="19"/>
      <c r="K25" s="19"/>
    </row>
    <row r="26" spans="2:11" ht="17.100000000000001" customHeight="1">
      <c r="B26" s="1" t="s">
        <v>189</v>
      </c>
      <c r="C26" s="1" t="s">
        <v>190</v>
      </c>
      <c r="D26" s="19">
        <v>2.3344907407407408E-2</v>
      </c>
      <c r="E26" s="19">
        <v>5.0509259259259254E-2</v>
      </c>
      <c r="F26" s="19">
        <v>3.142361111111111E-2</v>
      </c>
      <c r="G26" s="19">
        <f t="shared" si="0"/>
        <v>0.10527777777777778</v>
      </c>
      <c r="H26" s="19"/>
      <c r="I26" s="19"/>
      <c r="J26" s="19"/>
      <c r="K26" s="19"/>
    </row>
    <row r="27" spans="2:11" ht="17.100000000000001" customHeight="1">
      <c r="B27" s="1" t="s">
        <v>191</v>
      </c>
      <c r="C27" s="1" t="s">
        <v>192</v>
      </c>
      <c r="D27" s="19">
        <v>1.9467592592592595E-2</v>
      </c>
      <c r="E27" s="19">
        <v>5.0902777777777776E-2</v>
      </c>
      <c r="F27" s="19">
        <v>3.243055555555556E-2</v>
      </c>
      <c r="G27" s="19">
        <f t="shared" si="0"/>
        <v>0.10280092592592593</v>
      </c>
      <c r="H27" s="19"/>
      <c r="I27" s="19"/>
      <c r="J27" s="19"/>
      <c r="K27" s="19"/>
    </row>
    <row r="28" spans="2:11" ht="17.100000000000001" customHeight="1">
      <c r="B28" s="1" t="s">
        <v>193</v>
      </c>
      <c r="C28" s="1" t="s">
        <v>194</v>
      </c>
      <c r="D28" s="19">
        <v>2.0972222222222222E-2</v>
      </c>
      <c r="E28" s="19">
        <v>7.7997685185185184E-2</v>
      </c>
      <c r="F28" s="19">
        <v>2.4340277777777777E-2</v>
      </c>
      <c r="G28" s="19">
        <f t="shared" si="0"/>
        <v>0.12331018518518519</v>
      </c>
      <c r="H28" s="19"/>
      <c r="I28" s="19"/>
      <c r="J28" s="19"/>
      <c r="K28" s="19"/>
    </row>
    <row r="29" spans="2:11" ht="17.100000000000001" customHeight="1">
      <c r="B29" s="1" t="s">
        <v>195</v>
      </c>
      <c r="C29" s="1" t="s">
        <v>196</v>
      </c>
      <c r="D29" s="19">
        <v>2.4166666666666666E-2</v>
      </c>
      <c r="E29" s="19">
        <v>5.9560185185185188E-2</v>
      </c>
      <c r="F29" s="19">
        <v>3.3298611111111112E-2</v>
      </c>
      <c r="G29" s="19">
        <f t="shared" si="0"/>
        <v>0.11702546296296297</v>
      </c>
      <c r="H29" s="19"/>
      <c r="I29" s="19"/>
      <c r="J29" s="19"/>
      <c r="K29" s="19"/>
    </row>
    <row r="30" spans="2:11" ht="17.100000000000001" customHeight="1">
      <c r="B30" s="1" t="s">
        <v>197</v>
      </c>
      <c r="C30" s="1" t="s">
        <v>168</v>
      </c>
      <c r="D30" s="19">
        <v>1.6863425925925928E-2</v>
      </c>
      <c r="E30" s="19">
        <v>4.8298611111111112E-2</v>
      </c>
      <c r="F30" s="19">
        <v>3.6585648148148145E-2</v>
      </c>
      <c r="G30" s="19">
        <f t="shared" si="0"/>
        <v>0.10174768518518519</v>
      </c>
      <c r="H30" s="19"/>
      <c r="I30" s="19"/>
      <c r="J30" s="19"/>
      <c r="K30" s="19"/>
    </row>
    <row r="31" spans="2:11" ht="17.100000000000001" customHeight="1">
      <c r="B31" s="1" t="s">
        <v>198</v>
      </c>
      <c r="C31" s="1" t="s">
        <v>199</v>
      </c>
      <c r="D31" s="19">
        <v>1.9861111111111111E-2</v>
      </c>
      <c r="E31" s="19">
        <v>5.3124999999999999E-2</v>
      </c>
      <c r="F31" s="19">
        <v>3.2824074074074075E-2</v>
      </c>
      <c r="G31" s="19">
        <f t="shared" si="0"/>
        <v>0.10581018518518519</v>
      </c>
      <c r="H31" s="19"/>
      <c r="I31" s="19"/>
      <c r="J31" s="19"/>
      <c r="K31" s="19"/>
    </row>
    <row r="32" spans="2:11" ht="17.100000000000001" customHeight="1">
      <c r="B32" s="1" t="s">
        <v>200</v>
      </c>
      <c r="C32" s="1" t="s">
        <v>201</v>
      </c>
      <c r="D32" s="19">
        <v>2.238425925925926E-2</v>
      </c>
      <c r="E32" s="19">
        <v>6.0023148148148152E-2</v>
      </c>
      <c r="F32" s="19">
        <v>4.0520833333333332E-2</v>
      </c>
      <c r="G32" s="19">
        <f t="shared" si="0"/>
        <v>0.12292824074074074</v>
      </c>
      <c r="H32" s="19"/>
      <c r="I32" s="19"/>
      <c r="J32" s="19"/>
      <c r="K32" s="19"/>
    </row>
    <row r="33" spans="2:11" ht="17.100000000000001" customHeight="1">
      <c r="B33" s="1" t="s">
        <v>202</v>
      </c>
      <c r="C33" s="1" t="s">
        <v>203</v>
      </c>
      <c r="D33" s="19">
        <v>1.9953703703703706E-2</v>
      </c>
      <c r="E33" s="19">
        <v>5.5879629629629633E-2</v>
      </c>
      <c r="F33" s="19">
        <v>3.5729166666666666E-2</v>
      </c>
      <c r="G33" s="19">
        <f t="shared" si="0"/>
        <v>0.11156250000000001</v>
      </c>
      <c r="H33" s="19"/>
      <c r="I33" s="19"/>
      <c r="J33" s="19"/>
      <c r="K33" s="19"/>
    </row>
    <row r="34" spans="2:11" ht="17.100000000000001" customHeight="1">
      <c r="B34" s="1" t="s">
        <v>204</v>
      </c>
      <c r="C34" s="1" t="s">
        <v>205</v>
      </c>
      <c r="D34" s="19">
        <v>2.0428240740740743E-2</v>
      </c>
      <c r="E34" s="19">
        <v>5.8275462962962966E-2</v>
      </c>
      <c r="F34" s="19">
        <v>3.6898148148148145E-2</v>
      </c>
      <c r="G34" s="19">
        <f t="shared" si="0"/>
        <v>0.11560185185185184</v>
      </c>
      <c r="H34" s="19"/>
      <c r="I34" s="19"/>
      <c r="J34" s="19"/>
      <c r="K34" s="19"/>
    </row>
    <row r="35" spans="2:11" ht="17.100000000000001" customHeight="1">
      <c r="B35" s="1" t="s">
        <v>206</v>
      </c>
      <c r="C35" s="1" t="s">
        <v>207</v>
      </c>
      <c r="D35" s="19">
        <v>0.02</v>
      </c>
      <c r="E35" s="19">
        <v>4.821759259259259E-2</v>
      </c>
      <c r="F35" s="19">
        <v>3.2442129629629633E-2</v>
      </c>
      <c r="G35" s="19">
        <f t="shared" si="0"/>
        <v>0.10065972222222222</v>
      </c>
      <c r="H35" s="19"/>
      <c r="I35" s="19"/>
      <c r="J35" s="19"/>
      <c r="K35" s="19"/>
    </row>
    <row r="36" spans="2:11" ht="17.100000000000001" customHeight="1">
      <c r="B36" s="1" t="s">
        <v>208</v>
      </c>
      <c r="C36" s="1" t="s">
        <v>209</v>
      </c>
      <c r="D36" s="19">
        <v>2.1759259259259259E-2</v>
      </c>
      <c r="E36" s="19">
        <v>5.4837962962962956E-2</v>
      </c>
      <c r="F36" s="19">
        <v>3.229166666666667E-2</v>
      </c>
      <c r="G36" s="19">
        <f t="shared" si="0"/>
        <v>0.1088888888888889</v>
      </c>
      <c r="H36" s="19"/>
      <c r="I36" s="19"/>
      <c r="J36" s="19"/>
      <c r="K36" s="19"/>
    </row>
    <row r="37" spans="2:11" ht="17.100000000000001" customHeight="1">
      <c r="B37" s="1" t="s">
        <v>210</v>
      </c>
      <c r="C37" s="1" t="s">
        <v>211</v>
      </c>
      <c r="D37" s="19">
        <v>1.6851851851851851E-2</v>
      </c>
      <c r="E37" s="19">
        <v>4.6041666666666668E-2</v>
      </c>
      <c r="F37" s="19">
        <v>2.7002314814814812E-2</v>
      </c>
      <c r="G37" s="19">
        <f t="shared" si="0"/>
        <v>8.9895833333333328E-2</v>
      </c>
      <c r="H37" s="19"/>
      <c r="I37" s="19"/>
      <c r="J37" s="19"/>
      <c r="K37" s="19"/>
    </row>
    <row r="38" spans="2:11" ht="17.100000000000001" customHeight="1">
      <c r="B38" s="1" t="s">
        <v>212</v>
      </c>
      <c r="C38" s="1" t="s">
        <v>213</v>
      </c>
      <c r="D38" s="19">
        <v>1.9178240740740742E-2</v>
      </c>
      <c r="E38" s="19">
        <v>5.9004629629629629E-2</v>
      </c>
      <c r="F38" s="19">
        <v>3.5231481481481482E-2</v>
      </c>
      <c r="G38" s="19">
        <f t="shared" si="0"/>
        <v>0.11341435185185186</v>
      </c>
      <c r="H38" s="19"/>
      <c r="I38" s="19"/>
      <c r="J38" s="19"/>
      <c r="K38" s="19"/>
    </row>
    <row r="39" spans="2:11" ht="17.100000000000001" customHeight="1">
      <c r="B39" s="1" t="s">
        <v>215</v>
      </c>
      <c r="C39" s="1" t="s">
        <v>216</v>
      </c>
      <c r="D39" s="19">
        <v>2.4432870370370369E-2</v>
      </c>
      <c r="E39" s="19">
        <v>5.4085648148148147E-2</v>
      </c>
      <c r="F39" s="19">
        <v>3.2754629629629627E-2</v>
      </c>
      <c r="G39" s="19">
        <f t="shared" si="0"/>
        <v>0.11127314814814815</v>
      </c>
      <c r="H39" s="19"/>
      <c r="I39" s="19"/>
      <c r="J39" s="19"/>
      <c r="K39" s="19"/>
    </row>
    <row r="40" spans="2:11" ht="17.100000000000001" customHeight="1">
      <c r="B40" s="1" t="s">
        <v>217</v>
      </c>
      <c r="C40" s="1" t="s">
        <v>218</v>
      </c>
      <c r="D40" s="19">
        <v>1.8425925925925925E-2</v>
      </c>
      <c r="E40" s="19">
        <v>4.4027777777777777E-2</v>
      </c>
      <c r="F40" s="19">
        <v>3.0104166666666668E-2</v>
      </c>
      <c r="G40" s="19">
        <f t="shared" si="0"/>
        <v>9.2557870370370374E-2</v>
      </c>
      <c r="H40" s="19"/>
      <c r="I40" s="19"/>
      <c r="J40" s="19"/>
      <c r="K40" s="19"/>
    </row>
    <row r="41" spans="2:11" ht="17.100000000000001" customHeight="1">
      <c r="B41" s="1" t="s">
        <v>219</v>
      </c>
      <c r="C41" s="1" t="s">
        <v>220</v>
      </c>
      <c r="D41" s="19">
        <v>1.7349537037037038E-2</v>
      </c>
      <c r="E41" s="19">
        <v>4.3599537037037034E-2</v>
      </c>
      <c r="F41" s="19">
        <v>3.0300925925925926E-2</v>
      </c>
      <c r="G41" s="19">
        <f t="shared" si="0"/>
        <v>9.1249999999999998E-2</v>
      </c>
      <c r="H41" s="19"/>
      <c r="I41" s="19"/>
      <c r="J41" s="19"/>
      <c r="K41" s="19"/>
    </row>
    <row r="42" spans="2:11" ht="17.100000000000001" customHeight="1">
      <c r="B42" s="1" t="s">
        <v>221</v>
      </c>
      <c r="C42" s="1" t="s">
        <v>166</v>
      </c>
      <c r="D42" s="19">
        <v>1.8506944444444444E-2</v>
      </c>
      <c r="E42" s="19">
        <v>4.8020833333333339E-2</v>
      </c>
      <c r="F42" s="19">
        <v>2.9930555555555557E-2</v>
      </c>
      <c r="G42" s="19">
        <f t="shared" si="0"/>
        <v>9.645833333333334E-2</v>
      </c>
      <c r="H42" s="19"/>
      <c r="I42" s="19"/>
      <c r="J42" s="19"/>
      <c r="K42" s="19"/>
    </row>
    <row r="43" spans="2:11" ht="17.100000000000001" customHeight="1">
      <c r="B43" s="1" t="s">
        <v>222</v>
      </c>
      <c r="C43" s="1" t="s">
        <v>168</v>
      </c>
      <c r="D43" s="19">
        <v>1.5509259259259257E-2</v>
      </c>
      <c r="E43" s="19">
        <v>4.5335648148148146E-2</v>
      </c>
      <c r="F43" s="19">
        <v>2.8113425925925927E-2</v>
      </c>
      <c r="G43" s="19">
        <f t="shared" si="0"/>
        <v>8.8958333333333334E-2</v>
      </c>
      <c r="H43" s="19"/>
      <c r="I43" s="19"/>
      <c r="J43" s="19"/>
      <c r="K43" s="19"/>
    </row>
    <row r="44" spans="2:11" ht="17.100000000000001" customHeight="1">
      <c r="B44" s="1" t="s">
        <v>223</v>
      </c>
      <c r="C44" s="1" t="s">
        <v>224</v>
      </c>
      <c r="D44" s="19">
        <v>1.9895833333333331E-2</v>
      </c>
      <c r="E44" s="19">
        <v>4.7881944444444442E-2</v>
      </c>
      <c r="F44" s="19">
        <v>2.6458333333333334E-2</v>
      </c>
      <c r="G44" s="19">
        <f t="shared" si="0"/>
        <v>9.4236111111111104E-2</v>
      </c>
      <c r="H44" s="19"/>
      <c r="I44" s="19"/>
      <c r="J44" s="19"/>
      <c r="K44" s="19"/>
    </row>
    <row r="45" spans="2:11" ht="17.100000000000001" customHeight="1">
      <c r="B45" s="1" t="s">
        <v>225</v>
      </c>
      <c r="C45" s="1" t="s">
        <v>226</v>
      </c>
      <c r="D45" s="19">
        <v>2.4826388888888887E-2</v>
      </c>
      <c r="E45" s="19">
        <v>5.7314814814814818E-2</v>
      </c>
      <c r="F45" s="19">
        <v>3.2847222222222222E-2</v>
      </c>
      <c r="G45" s="19">
        <f t="shared" si="0"/>
        <v>0.11498842592592592</v>
      </c>
      <c r="H45" s="19"/>
      <c r="I45" s="19"/>
      <c r="J45" s="19"/>
      <c r="K45" s="19"/>
    </row>
    <row r="46" spans="2:11" ht="17.100000000000001" customHeight="1">
      <c r="B46" s="1" t="s">
        <v>227</v>
      </c>
      <c r="C46" s="1" t="s">
        <v>228</v>
      </c>
      <c r="D46" s="19">
        <v>1.9872685185185184E-2</v>
      </c>
      <c r="E46" s="19">
        <v>5.482638888888889E-2</v>
      </c>
      <c r="F46" s="19">
        <v>2.989583333333333E-2</v>
      </c>
      <c r="G46" s="19">
        <f t="shared" si="0"/>
        <v>0.1045949074074074</v>
      </c>
      <c r="H46" s="19"/>
      <c r="I46" s="19"/>
      <c r="J46" s="19"/>
      <c r="K46" s="19"/>
    </row>
    <row r="47" spans="2:11" ht="17.100000000000001" customHeight="1">
      <c r="B47" s="1" t="s">
        <v>229</v>
      </c>
      <c r="C47" s="1" t="s">
        <v>230</v>
      </c>
      <c r="D47" s="19">
        <v>1.9039351851851852E-2</v>
      </c>
      <c r="E47" s="19">
        <v>4.8298611111111112E-2</v>
      </c>
      <c r="F47" s="19">
        <v>3.2141203703703707E-2</v>
      </c>
      <c r="G47" s="19">
        <f t="shared" si="0"/>
        <v>9.9479166666666674E-2</v>
      </c>
      <c r="H47" s="19"/>
      <c r="I47" s="19"/>
      <c r="J47" s="19"/>
      <c r="K47" s="19"/>
    </row>
    <row r="48" spans="2:11" ht="17.100000000000001" customHeight="1">
      <c r="B48" s="1" t="s">
        <v>231</v>
      </c>
      <c r="C48" s="1" t="s">
        <v>232</v>
      </c>
      <c r="D48" s="19">
        <v>1.8194444444444444E-2</v>
      </c>
      <c r="E48" s="19">
        <v>5.168981481481482E-2</v>
      </c>
      <c r="F48" s="19">
        <v>3.7812500000000006E-2</v>
      </c>
      <c r="G48" s="19">
        <f t="shared" si="0"/>
        <v>0.10769675925925926</v>
      </c>
      <c r="H48" s="19"/>
      <c r="I48" s="19"/>
      <c r="J48" s="19"/>
      <c r="K48" s="19"/>
    </row>
    <row r="49" spans="2:11" ht="17.100000000000001" customHeight="1">
      <c r="B49" s="1" t="s">
        <v>233</v>
      </c>
      <c r="C49" s="1" t="s">
        <v>234</v>
      </c>
      <c r="D49" s="19">
        <v>1.8726851851851852E-2</v>
      </c>
      <c r="E49" s="19">
        <v>4.6469907407407411E-2</v>
      </c>
      <c r="F49" s="19">
        <v>3.3854166666666664E-2</v>
      </c>
      <c r="G49" s="19">
        <f t="shared" si="0"/>
        <v>9.9050925925925931E-2</v>
      </c>
      <c r="H49" s="19"/>
      <c r="I49" s="19"/>
      <c r="J49" s="19"/>
      <c r="K49" s="19"/>
    </row>
    <row r="50" spans="2:11" ht="17.100000000000001" customHeight="1">
      <c r="B50" s="1" t="s">
        <v>235</v>
      </c>
      <c r="C50" s="1" t="s">
        <v>236</v>
      </c>
      <c r="D50" s="19">
        <v>2.0972222222222222E-2</v>
      </c>
      <c r="E50" s="19">
        <v>5.0740740740740746E-2</v>
      </c>
      <c r="F50" s="19">
        <v>3.1145833333333334E-2</v>
      </c>
      <c r="G50" s="19">
        <f t="shared" si="0"/>
        <v>0.1028587962962963</v>
      </c>
      <c r="H50" s="19"/>
      <c r="I50" s="19"/>
      <c r="J50" s="19"/>
      <c r="K50" s="19"/>
    </row>
    <row r="51" spans="2:11" ht="17.100000000000001" customHeight="1">
      <c r="B51" s="1" t="s">
        <v>237</v>
      </c>
      <c r="C51" s="1" t="s">
        <v>238</v>
      </c>
      <c r="D51" s="19">
        <v>1.7997685185185186E-2</v>
      </c>
      <c r="E51" s="19">
        <v>4.8321759259259266E-2</v>
      </c>
      <c r="F51" s="19">
        <v>3.4722222222222224E-2</v>
      </c>
      <c r="G51" s="19">
        <f t="shared" si="0"/>
        <v>0.10104166666666668</v>
      </c>
      <c r="H51" s="19"/>
      <c r="I51" s="19"/>
      <c r="J51" s="19"/>
      <c r="K51" s="19"/>
    </row>
    <row r="52" spans="2:11" ht="17.100000000000001" customHeight="1">
      <c r="B52" s="1" t="s">
        <v>239</v>
      </c>
      <c r="C52" s="1" t="s">
        <v>240</v>
      </c>
      <c r="D52" s="19">
        <v>2.1458333333333333E-2</v>
      </c>
      <c r="E52" s="19">
        <v>4.9513888888888892E-2</v>
      </c>
      <c r="F52" s="19">
        <v>2.9525462962962962E-2</v>
      </c>
      <c r="G52" s="19">
        <f t="shared" si="0"/>
        <v>0.10049768518518519</v>
      </c>
      <c r="H52" s="19"/>
      <c r="I52" s="19"/>
      <c r="J52" s="19"/>
      <c r="K52" s="19"/>
    </row>
    <row r="53" spans="2:11" ht="17.100000000000001" customHeight="1">
      <c r="B53" s="1" t="s">
        <v>241</v>
      </c>
      <c r="C53" s="1" t="s">
        <v>242</v>
      </c>
      <c r="D53" s="19">
        <v>2.1944444444444447E-2</v>
      </c>
      <c r="E53" s="19">
        <v>5.7222222222222223E-2</v>
      </c>
      <c r="F53" s="19">
        <v>3.5381944444444445E-2</v>
      </c>
      <c r="G53" s="19">
        <f t="shared" si="0"/>
        <v>0.11454861111111111</v>
      </c>
      <c r="H53" s="19"/>
      <c r="I53" s="19"/>
      <c r="J53" s="19"/>
      <c r="K53" s="19"/>
    </row>
    <row r="54" spans="2:11" ht="17.100000000000001" customHeight="1">
      <c r="B54" s="1" t="s">
        <v>243</v>
      </c>
      <c r="C54" s="1" t="s">
        <v>244</v>
      </c>
      <c r="D54" s="19">
        <v>1.7499999999999998E-2</v>
      </c>
      <c r="E54" s="19">
        <v>4.6087962962962963E-2</v>
      </c>
      <c r="F54" s="19">
        <v>2.8020833333333332E-2</v>
      </c>
      <c r="G54" s="19">
        <f t="shared" si="0"/>
        <v>9.1608796296296285E-2</v>
      </c>
      <c r="H54" s="19"/>
      <c r="I54" s="19"/>
      <c r="J54" s="19"/>
      <c r="K54" s="19"/>
    </row>
    <row r="55" spans="2:11" ht="17.100000000000001" customHeight="1">
      <c r="B55" s="1" t="s">
        <v>245</v>
      </c>
      <c r="C55" s="1" t="s">
        <v>246</v>
      </c>
      <c r="D55" s="19">
        <v>1.7002314814814814E-2</v>
      </c>
      <c r="E55" s="19">
        <v>5.1157407407407408E-2</v>
      </c>
      <c r="F55" s="19">
        <v>3.1354166666666662E-2</v>
      </c>
      <c r="G55" s="19">
        <f t="shared" si="0"/>
        <v>9.9513888888888874E-2</v>
      </c>
      <c r="H55" s="19"/>
      <c r="I55" s="19"/>
      <c r="J55" s="19"/>
      <c r="K55" s="19"/>
    </row>
    <row r="56" spans="2:11" ht="17.100000000000001" customHeight="1">
      <c r="B56" s="1" t="s">
        <v>247</v>
      </c>
      <c r="C56" s="1" t="s">
        <v>248</v>
      </c>
      <c r="D56" s="19">
        <v>2.2152777777777775E-2</v>
      </c>
      <c r="E56" s="19">
        <v>6.0891203703703704E-2</v>
      </c>
      <c r="F56" s="19">
        <v>3.7083333333333336E-2</v>
      </c>
      <c r="G56" s="19">
        <f t="shared" si="0"/>
        <v>0.12012731481481481</v>
      </c>
      <c r="H56" s="19"/>
      <c r="I56" s="19"/>
      <c r="J56" s="19"/>
      <c r="K56" s="19"/>
    </row>
    <row r="57" spans="2:11" ht="17.100000000000001" customHeight="1">
      <c r="B57" s="1" t="s">
        <v>249</v>
      </c>
      <c r="C57" s="1" t="s">
        <v>250</v>
      </c>
      <c r="D57" s="19">
        <v>2.0358796296296295E-2</v>
      </c>
      <c r="E57" s="19">
        <v>4.8819444444444443E-2</v>
      </c>
      <c r="F57" s="19">
        <v>2.8437500000000001E-2</v>
      </c>
      <c r="G57" s="19">
        <f t="shared" si="0"/>
        <v>9.7615740740740739E-2</v>
      </c>
      <c r="H57" s="19"/>
      <c r="I57" s="19"/>
      <c r="J57" s="19"/>
      <c r="K57" s="19"/>
    </row>
    <row r="58" spans="2:11" ht="17.100000000000001" customHeight="1">
      <c r="B58" s="1" t="s">
        <v>249</v>
      </c>
      <c r="C58" s="1" t="s">
        <v>251</v>
      </c>
      <c r="D58" s="19">
        <v>2.6099537037037036E-2</v>
      </c>
      <c r="E58" s="19">
        <v>5.2476851851851851E-2</v>
      </c>
      <c r="F58" s="19">
        <v>3.9189814814814809E-2</v>
      </c>
      <c r="G58" s="19">
        <f t="shared" si="0"/>
        <v>0.11776620370370369</v>
      </c>
      <c r="H58" s="19"/>
      <c r="I58" s="19"/>
      <c r="J58" s="19"/>
      <c r="K58" s="19"/>
    </row>
    <row r="59" spans="2:11" ht="17.100000000000001" customHeight="1">
      <c r="B59" s="1" t="s">
        <v>252</v>
      </c>
      <c r="C59" s="1" t="s">
        <v>253</v>
      </c>
      <c r="D59" s="19">
        <v>2.1805555555555554E-2</v>
      </c>
      <c r="E59" s="19">
        <v>5.7430555555555561E-2</v>
      </c>
      <c r="F59" s="19">
        <v>3.5173611111111107E-2</v>
      </c>
      <c r="G59" s="19">
        <f t="shared" si="0"/>
        <v>0.11440972222222223</v>
      </c>
      <c r="H59" s="19"/>
      <c r="I59" s="19"/>
      <c r="J59" s="19"/>
      <c r="K59" s="19"/>
    </row>
    <row r="60" spans="2:11" ht="17.100000000000001" customHeight="1">
      <c r="B60" s="1" t="s">
        <v>254</v>
      </c>
      <c r="C60" s="1" t="s">
        <v>255</v>
      </c>
      <c r="D60" s="19">
        <v>2.4571759259259262E-2</v>
      </c>
      <c r="E60" s="19">
        <v>5.543981481481481E-2</v>
      </c>
      <c r="F60" s="19">
        <v>3.8043981481481477E-2</v>
      </c>
      <c r="G60" s="19">
        <f t="shared" si="0"/>
        <v>0.11805555555555555</v>
      </c>
      <c r="H60" s="19"/>
      <c r="I60" s="19"/>
      <c r="J60" s="19"/>
      <c r="K60" s="19"/>
    </row>
    <row r="61" spans="2:11" ht="17.100000000000001" customHeight="1">
      <c r="B61" s="1" t="s">
        <v>256</v>
      </c>
      <c r="C61" s="1" t="s">
        <v>244</v>
      </c>
      <c r="D61" s="19">
        <v>2.1238425925925924E-2</v>
      </c>
      <c r="E61" s="19">
        <v>5.0173611111111106E-2</v>
      </c>
      <c r="F61" s="19">
        <v>3.1956018518518516E-2</v>
      </c>
      <c r="G61" s="19">
        <f t="shared" si="0"/>
        <v>0.10336805555555553</v>
      </c>
      <c r="H61" s="19"/>
      <c r="I61" s="19"/>
      <c r="J61" s="19"/>
      <c r="K61" s="19"/>
    </row>
    <row r="62" spans="2:11" ht="17.100000000000001" customHeight="1">
      <c r="B62" s="1" t="s">
        <v>257</v>
      </c>
      <c r="C62" s="1" t="s">
        <v>258</v>
      </c>
      <c r="D62" s="19">
        <v>2.1944444444444447E-2</v>
      </c>
      <c r="E62" s="19">
        <v>5.3437499999999999E-2</v>
      </c>
      <c r="F62" s="19">
        <v>4.2337962962962966E-2</v>
      </c>
      <c r="G62" s="19">
        <f t="shared" si="0"/>
        <v>0.11771990740740741</v>
      </c>
      <c r="H62" s="19"/>
      <c r="I62" s="19"/>
      <c r="J62" s="19"/>
      <c r="K62" s="19"/>
    </row>
    <row r="63" spans="2:11" ht="17.100000000000001" customHeight="1">
      <c r="B63" s="1" t="s">
        <v>259</v>
      </c>
      <c r="C63" s="1" t="s">
        <v>244</v>
      </c>
      <c r="D63" s="19">
        <v>2.359953703703704E-2</v>
      </c>
      <c r="E63" s="19">
        <v>5.1388888888888894E-2</v>
      </c>
      <c r="F63" s="19">
        <v>3.8171296296296293E-2</v>
      </c>
      <c r="G63" s="19">
        <f t="shared" si="0"/>
        <v>0.11315972222222223</v>
      </c>
      <c r="H63" s="19"/>
      <c r="I63" s="19"/>
      <c r="J63" s="19"/>
      <c r="K63" s="19"/>
    </row>
    <row r="64" spans="2:11" ht="17.100000000000001" customHeight="1">
      <c r="B64" s="1" t="s">
        <v>260</v>
      </c>
      <c r="C64" s="1" t="s">
        <v>166</v>
      </c>
      <c r="D64" s="19">
        <v>1.5833333333333335E-2</v>
      </c>
      <c r="E64" s="19">
        <v>4.9027777777777781E-2</v>
      </c>
      <c r="F64" s="19">
        <v>3.2083333333333332E-2</v>
      </c>
      <c r="G64" s="19">
        <f t="shared" si="0"/>
        <v>9.6944444444444444E-2</v>
      </c>
      <c r="H64" s="19"/>
      <c r="I64" s="19"/>
      <c r="J64" s="19"/>
      <c r="K64" s="19"/>
    </row>
    <row r="65" spans="2:11" ht="17.100000000000001" customHeight="1">
      <c r="B65" s="1" t="s">
        <v>261</v>
      </c>
      <c r="C65" s="1" t="s">
        <v>262</v>
      </c>
      <c r="D65" s="19">
        <v>1.8541666666666668E-2</v>
      </c>
      <c r="E65" s="19">
        <v>5.1840277777777777E-2</v>
      </c>
      <c r="F65" s="19">
        <v>3.4108796296296297E-2</v>
      </c>
      <c r="G65" s="19">
        <f t="shared" si="0"/>
        <v>0.10449074074074075</v>
      </c>
      <c r="H65" s="19"/>
      <c r="I65" s="19"/>
      <c r="J65" s="19"/>
      <c r="K65" s="19"/>
    </row>
    <row r="66" spans="2:11" ht="17.100000000000001" customHeight="1">
      <c r="B66" s="1" t="s">
        <v>263</v>
      </c>
      <c r="C66" s="1" t="s">
        <v>148</v>
      </c>
      <c r="D66" s="19">
        <v>1.6261574074074074E-2</v>
      </c>
      <c r="E66" s="19">
        <v>4.6435185185185184E-2</v>
      </c>
      <c r="F66" s="19">
        <v>3.0694444444444444E-2</v>
      </c>
      <c r="G66" s="19">
        <f t="shared" si="0"/>
        <v>9.3391203703703699E-2</v>
      </c>
      <c r="H66" s="19"/>
      <c r="I66" s="19"/>
      <c r="J66" s="19"/>
      <c r="K66" s="19"/>
    </row>
    <row r="67" spans="2:11" ht="17.100000000000001" customHeight="1">
      <c r="B67" s="1" t="s">
        <v>264</v>
      </c>
      <c r="C67" s="1" t="s">
        <v>216</v>
      </c>
      <c r="D67" s="19">
        <v>1.741898148148148E-2</v>
      </c>
      <c r="E67" s="19">
        <v>5.3599537037037036E-2</v>
      </c>
      <c r="F67" s="19">
        <v>3.4861111111111114E-2</v>
      </c>
      <c r="G67" s="19">
        <f t="shared" si="0"/>
        <v>0.10587962962962963</v>
      </c>
      <c r="H67" s="19"/>
      <c r="I67" s="19"/>
      <c r="J67" s="19"/>
      <c r="K67" s="19"/>
    </row>
    <row r="68" spans="2:11" ht="17.100000000000001" customHeight="1">
      <c r="B68" s="1" t="s">
        <v>265</v>
      </c>
      <c r="C68" s="1" t="s">
        <v>266</v>
      </c>
      <c r="D68" s="19">
        <v>2.1342592592592594E-2</v>
      </c>
      <c r="E68" s="19">
        <v>5.2719907407407403E-2</v>
      </c>
      <c r="F68" s="19">
        <v>4.0462962962962964E-2</v>
      </c>
      <c r="G68" s="19">
        <f t="shared" ref="G68:G127" si="1">$D68+$E68+$F68</f>
        <v>0.11452546296296297</v>
      </c>
      <c r="H68" s="19"/>
      <c r="I68" s="19"/>
      <c r="J68" s="19"/>
      <c r="K68" s="19"/>
    </row>
    <row r="69" spans="2:11" ht="17.100000000000001" customHeight="1">
      <c r="B69" s="1" t="s">
        <v>267</v>
      </c>
      <c r="C69" s="1" t="s">
        <v>268</v>
      </c>
      <c r="D69" s="19">
        <v>1.6944444444444443E-2</v>
      </c>
      <c r="E69" s="19">
        <v>4.8043981481481479E-2</v>
      </c>
      <c r="F69" s="19">
        <v>2.9814814814814811E-2</v>
      </c>
      <c r="G69" s="19">
        <f t="shared" si="1"/>
        <v>9.480324074074073E-2</v>
      </c>
      <c r="H69" s="19"/>
      <c r="I69" s="19"/>
      <c r="J69" s="19"/>
      <c r="K69" s="19"/>
    </row>
    <row r="70" spans="2:11" ht="17.100000000000001" customHeight="1">
      <c r="B70" s="1" t="s">
        <v>269</v>
      </c>
      <c r="C70" s="1" t="s">
        <v>270</v>
      </c>
      <c r="D70" s="19">
        <v>2.5243055555555557E-2</v>
      </c>
      <c r="E70" s="19">
        <v>5.6562499999999995E-2</v>
      </c>
      <c r="F70" s="19">
        <v>3.9780092592592589E-2</v>
      </c>
      <c r="G70" s="19">
        <f t="shared" si="1"/>
        <v>0.12158564814814814</v>
      </c>
      <c r="H70" s="19"/>
      <c r="I70" s="19"/>
      <c r="J70" s="19"/>
      <c r="K70" s="19"/>
    </row>
    <row r="71" spans="2:11" ht="17.100000000000001" customHeight="1">
      <c r="B71" s="1" t="s">
        <v>271</v>
      </c>
      <c r="C71" s="1" t="s">
        <v>272</v>
      </c>
      <c r="D71" s="19">
        <v>2.1712962962962962E-2</v>
      </c>
      <c r="E71" s="19">
        <v>5.785879629629629E-2</v>
      </c>
      <c r="F71" s="19">
        <v>4.0046296296296295E-2</v>
      </c>
      <c r="G71" s="19">
        <f t="shared" si="1"/>
        <v>0.11961805555555555</v>
      </c>
      <c r="H71" s="19"/>
      <c r="I71" s="19"/>
      <c r="J71" s="19"/>
      <c r="K71" s="19"/>
    </row>
    <row r="72" spans="2:11" ht="17.100000000000001" customHeight="1">
      <c r="B72" s="1" t="s">
        <v>273</v>
      </c>
      <c r="C72" s="1" t="s">
        <v>274</v>
      </c>
      <c r="D72" s="19">
        <v>1.9143518518518518E-2</v>
      </c>
      <c r="E72" s="19">
        <v>4.6631944444444441E-2</v>
      </c>
      <c r="F72" s="19">
        <v>2.8668981481481479E-2</v>
      </c>
      <c r="G72" s="19">
        <f t="shared" si="1"/>
        <v>9.4444444444444442E-2</v>
      </c>
      <c r="H72" s="19"/>
      <c r="I72" s="19"/>
      <c r="J72" s="19"/>
      <c r="K72" s="19"/>
    </row>
    <row r="73" spans="2:11" ht="17.100000000000001" customHeight="1">
      <c r="B73" s="1" t="s">
        <v>275</v>
      </c>
      <c r="C73" s="1" t="s">
        <v>276</v>
      </c>
      <c r="D73" s="19">
        <v>2.4652777777777777E-2</v>
      </c>
      <c r="E73" s="19">
        <v>5.693287037037037E-2</v>
      </c>
      <c r="F73" s="19">
        <v>3.408564814814815E-2</v>
      </c>
      <c r="G73" s="19">
        <f t="shared" si="1"/>
        <v>0.1156712962962963</v>
      </c>
      <c r="H73" s="19"/>
      <c r="I73" s="19"/>
      <c r="J73" s="19"/>
      <c r="K73" s="19"/>
    </row>
    <row r="74" spans="2:11" ht="17.100000000000001" customHeight="1">
      <c r="B74" s="1" t="s">
        <v>275</v>
      </c>
      <c r="C74" s="1" t="s">
        <v>154</v>
      </c>
      <c r="D74" s="19">
        <v>2.1493055555555557E-2</v>
      </c>
      <c r="E74" s="19">
        <v>4.9745370370370377E-2</v>
      </c>
      <c r="F74" s="19">
        <v>3.123842592592593E-2</v>
      </c>
      <c r="G74" s="19">
        <f t="shared" si="1"/>
        <v>0.10247685185185187</v>
      </c>
      <c r="H74" s="19"/>
      <c r="I74" s="19"/>
      <c r="J74" s="19"/>
      <c r="K74" s="19"/>
    </row>
    <row r="75" spans="2:11" ht="17.100000000000001" customHeight="1">
      <c r="B75" s="1" t="s">
        <v>277</v>
      </c>
      <c r="C75" s="1" t="s">
        <v>278</v>
      </c>
      <c r="D75" s="19">
        <v>2.2361111111111113E-2</v>
      </c>
      <c r="E75" s="19">
        <v>5.5856481481481479E-2</v>
      </c>
      <c r="F75" s="19">
        <v>3.3101851851851848E-2</v>
      </c>
      <c r="G75" s="19">
        <f t="shared" si="1"/>
        <v>0.11131944444444444</v>
      </c>
      <c r="H75" s="19"/>
      <c r="I75" s="19"/>
      <c r="J75" s="19"/>
      <c r="K75" s="19"/>
    </row>
    <row r="76" spans="2:11" ht="17.100000000000001" customHeight="1">
      <c r="B76" s="1" t="s">
        <v>279</v>
      </c>
      <c r="C76" s="1" t="s">
        <v>280</v>
      </c>
      <c r="D76" s="19">
        <v>1.9791666666666666E-2</v>
      </c>
      <c r="E76" s="19">
        <v>6.3634259259259265E-2</v>
      </c>
      <c r="F76" s="19">
        <v>3.4918981481481481E-2</v>
      </c>
      <c r="G76" s="19">
        <f t="shared" si="1"/>
        <v>0.11834490740740741</v>
      </c>
      <c r="H76" s="19"/>
      <c r="I76" s="19"/>
      <c r="J76" s="19"/>
      <c r="K76" s="19"/>
    </row>
    <row r="77" spans="2:11" ht="17.100000000000001" customHeight="1">
      <c r="B77" s="1" t="s">
        <v>281</v>
      </c>
      <c r="C77" s="1" t="s">
        <v>282</v>
      </c>
      <c r="D77" s="19">
        <v>1.7060185185185185E-2</v>
      </c>
      <c r="E77" s="19">
        <v>5.2557870370370373E-2</v>
      </c>
      <c r="F77" s="19">
        <v>3.4236111111111113E-2</v>
      </c>
      <c r="G77" s="19">
        <f t="shared" si="1"/>
        <v>0.10385416666666666</v>
      </c>
      <c r="H77" s="19"/>
      <c r="I77" s="19"/>
      <c r="J77" s="19"/>
      <c r="K77" s="19"/>
    </row>
    <row r="78" spans="2:11" ht="17.100000000000001" customHeight="1">
      <c r="B78" s="1" t="s">
        <v>281</v>
      </c>
      <c r="C78" s="1" t="s">
        <v>283</v>
      </c>
      <c r="D78" s="19">
        <v>2.0208333333333335E-2</v>
      </c>
      <c r="E78" s="19">
        <v>5.1828703703703703E-2</v>
      </c>
      <c r="F78" s="19">
        <v>3.9131944444444448E-2</v>
      </c>
      <c r="G78" s="19">
        <f t="shared" si="1"/>
        <v>0.11116898148148149</v>
      </c>
      <c r="H78" s="19"/>
      <c r="I78" s="19"/>
      <c r="J78" s="19"/>
      <c r="K78" s="19"/>
    </row>
    <row r="79" spans="2:11" ht="17.100000000000001" customHeight="1">
      <c r="B79" s="1" t="s">
        <v>284</v>
      </c>
      <c r="C79" s="1" t="s">
        <v>285</v>
      </c>
      <c r="D79" s="19">
        <v>2.2407407407407407E-2</v>
      </c>
      <c r="E79" s="19">
        <v>5.3634259259259263E-2</v>
      </c>
      <c r="F79" s="19">
        <v>3.605324074074074E-2</v>
      </c>
      <c r="G79" s="19">
        <f t="shared" si="1"/>
        <v>0.11209490740740741</v>
      </c>
      <c r="H79" s="19"/>
      <c r="I79" s="19"/>
      <c r="J79" s="19"/>
      <c r="K79" s="19"/>
    </row>
    <row r="80" spans="2:11" ht="17.100000000000001" customHeight="1">
      <c r="B80" s="1" t="s">
        <v>286</v>
      </c>
      <c r="C80" s="1" t="s">
        <v>287</v>
      </c>
      <c r="D80" s="19">
        <v>2.1782407407407407E-2</v>
      </c>
      <c r="E80" s="19">
        <v>5.1273148148148151E-2</v>
      </c>
      <c r="F80" s="19">
        <v>3.2118055555555559E-2</v>
      </c>
      <c r="G80" s="19">
        <f t="shared" si="1"/>
        <v>0.10517361111111112</v>
      </c>
      <c r="H80" s="19"/>
      <c r="I80" s="19"/>
      <c r="J80" s="19"/>
      <c r="K80" s="19"/>
    </row>
    <row r="81" spans="2:11" ht="17.100000000000001" customHeight="1">
      <c r="B81" s="1" t="s">
        <v>288</v>
      </c>
      <c r="C81" s="1" t="s">
        <v>289</v>
      </c>
      <c r="D81" s="19">
        <v>1.7719907407407406E-2</v>
      </c>
      <c r="E81" s="19">
        <v>4.777777777777778E-2</v>
      </c>
      <c r="F81" s="19">
        <v>3.3645833333333333E-2</v>
      </c>
      <c r="G81" s="19">
        <f t="shared" si="1"/>
        <v>9.914351851851852E-2</v>
      </c>
      <c r="H81" s="19"/>
      <c r="I81" s="19"/>
      <c r="J81" s="19"/>
      <c r="K81" s="19"/>
    </row>
    <row r="82" spans="2:11" ht="17.100000000000001" customHeight="1">
      <c r="B82" s="1" t="s">
        <v>290</v>
      </c>
      <c r="C82" s="1" t="s">
        <v>291</v>
      </c>
      <c r="D82" s="19">
        <v>2.2164351851851852E-2</v>
      </c>
      <c r="E82" s="19">
        <v>5.2928240740740741E-2</v>
      </c>
      <c r="F82" s="19">
        <v>3.4791666666666672E-2</v>
      </c>
      <c r="G82" s="19">
        <f t="shared" si="1"/>
        <v>0.10988425925925926</v>
      </c>
      <c r="H82" s="19"/>
      <c r="I82" s="19"/>
      <c r="J82" s="19"/>
      <c r="K82" s="19"/>
    </row>
    <row r="83" spans="2:11" ht="17.100000000000001" customHeight="1">
      <c r="B83" s="1" t="s">
        <v>292</v>
      </c>
      <c r="C83" s="1" t="s">
        <v>293</v>
      </c>
      <c r="D83" s="19">
        <v>1.8194444444444444E-2</v>
      </c>
      <c r="E83" s="19">
        <v>4.6342592592592595E-2</v>
      </c>
      <c r="F83" s="19">
        <v>3.0682870370370371E-2</v>
      </c>
      <c r="G83" s="19">
        <f t="shared" si="1"/>
        <v>9.5219907407407406E-2</v>
      </c>
      <c r="H83" s="19"/>
      <c r="I83" s="19"/>
      <c r="J83" s="19"/>
      <c r="K83" s="19"/>
    </row>
    <row r="84" spans="2:11" ht="17.100000000000001" customHeight="1">
      <c r="B84" s="1" t="s">
        <v>294</v>
      </c>
      <c r="C84" s="1" t="s">
        <v>295</v>
      </c>
      <c r="D84" s="19">
        <v>1.9791666666666666E-2</v>
      </c>
      <c r="E84" s="19">
        <v>5.229166666666666E-2</v>
      </c>
      <c r="F84" s="19">
        <v>3.4629629629629628E-2</v>
      </c>
      <c r="G84" s="19">
        <f t="shared" si="1"/>
        <v>0.10671296296296295</v>
      </c>
      <c r="H84" s="19"/>
      <c r="I84" s="19"/>
      <c r="J84" s="19"/>
      <c r="K84" s="19"/>
    </row>
    <row r="85" spans="2:11" ht="17.100000000000001" customHeight="1">
      <c r="B85" s="1" t="s">
        <v>296</v>
      </c>
      <c r="C85" s="1" t="s">
        <v>297</v>
      </c>
      <c r="D85" s="19">
        <v>2.2928240740740739E-2</v>
      </c>
      <c r="E85" s="19">
        <v>4.9537037037037039E-2</v>
      </c>
      <c r="F85" s="19">
        <v>3.1226851851851853E-2</v>
      </c>
      <c r="G85" s="19">
        <f t="shared" si="1"/>
        <v>0.10369212962962963</v>
      </c>
      <c r="H85" s="19"/>
      <c r="I85" s="19"/>
      <c r="J85" s="19"/>
      <c r="K85" s="19"/>
    </row>
    <row r="86" spans="2:11" ht="17.100000000000001" customHeight="1">
      <c r="B86" s="1" t="s">
        <v>298</v>
      </c>
      <c r="C86" s="1" t="s">
        <v>299</v>
      </c>
      <c r="D86" s="19">
        <v>2.2453703703703708E-2</v>
      </c>
      <c r="E86" s="19">
        <v>5.4699074074074074E-2</v>
      </c>
      <c r="F86" s="19">
        <v>3.7256944444444447E-2</v>
      </c>
      <c r="G86" s="19">
        <f t="shared" si="1"/>
        <v>0.11440972222222223</v>
      </c>
      <c r="H86" s="19"/>
      <c r="I86" s="19"/>
      <c r="J86" s="19"/>
      <c r="K86" s="19"/>
    </row>
    <row r="87" spans="2:11" ht="17.100000000000001" customHeight="1">
      <c r="B87" s="1" t="s">
        <v>300</v>
      </c>
      <c r="C87" s="1" t="s">
        <v>301</v>
      </c>
      <c r="D87" s="19">
        <v>2.2581018518518518E-2</v>
      </c>
      <c r="E87" s="19">
        <v>5.5960648148148141E-2</v>
      </c>
      <c r="F87" s="19">
        <v>3.5405092592592592E-2</v>
      </c>
      <c r="G87" s="19">
        <f t="shared" si="1"/>
        <v>0.11394675925925926</v>
      </c>
      <c r="H87" s="19"/>
      <c r="I87" s="19"/>
      <c r="J87" s="19"/>
      <c r="K87" s="19"/>
    </row>
    <row r="88" spans="2:11" ht="17.100000000000001" customHeight="1">
      <c r="B88" s="1" t="s">
        <v>302</v>
      </c>
      <c r="C88" s="1" t="s">
        <v>207</v>
      </c>
      <c r="D88" s="19">
        <v>1.7488425925925925E-2</v>
      </c>
      <c r="E88" s="19">
        <v>4.4236111111111115E-2</v>
      </c>
      <c r="F88" s="19">
        <v>3.0555555555555555E-2</v>
      </c>
      <c r="G88" s="19">
        <f t="shared" si="1"/>
        <v>9.2280092592592594E-2</v>
      </c>
      <c r="H88" s="19"/>
      <c r="I88" s="19"/>
      <c r="J88" s="19"/>
      <c r="K88" s="19"/>
    </row>
    <row r="89" spans="2:11" ht="17.100000000000001" customHeight="1">
      <c r="B89" s="1" t="s">
        <v>303</v>
      </c>
      <c r="C89" s="1" t="s">
        <v>304</v>
      </c>
      <c r="D89" s="19">
        <v>2.0104166666666666E-2</v>
      </c>
      <c r="E89" s="19">
        <v>5.3900462962962963E-2</v>
      </c>
      <c r="F89" s="19">
        <v>2.974537037037037E-2</v>
      </c>
      <c r="G89" s="19">
        <f t="shared" si="1"/>
        <v>0.10375</v>
      </c>
      <c r="H89" s="19"/>
      <c r="I89" s="19"/>
      <c r="J89" s="19"/>
      <c r="K89" s="19"/>
    </row>
    <row r="90" spans="2:11" ht="17.100000000000001" customHeight="1">
      <c r="B90" s="1" t="s">
        <v>305</v>
      </c>
      <c r="C90" s="1" t="s">
        <v>306</v>
      </c>
      <c r="D90" s="19">
        <v>1.9409722222222221E-2</v>
      </c>
      <c r="E90" s="19">
        <v>4.6527777777777779E-2</v>
      </c>
      <c r="F90" s="19">
        <v>2.9490740740740744E-2</v>
      </c>
      <c r="G90" s="19">
        <f t="shared" si="1"/>
        <v>9.5428240740740744E-2</v>
      </c>
      <c r="H90" s="19"/>
      <c r="I90" s="19"/>
      <c r="J90" s="19"/>
      <c r="K90" s="19"/>
    </row>
    <row r="91" spans="2:11" ht="17.100000000000001" customHeight="1">
      <c r="B91" s="1" t="s">
        <v>307</v>
      </c>
      <c r="C91" s="1" t="s">
        <v>308</v>
      </c>
      <c r="D91" s="19">
        <v>1.9571759259259257E-2</v>
      </c>
      <c r="E91" s="19">
        <v>5.2037037037037041E-2</v>
      </c>
      <c r="F91" s="19">
        <v>3.184027777777778E-2</v>
      </c>
      <c r="G91" s="19">
        <f t="shared" si="1"/>
        <v>0.10344907407407408</v>
      </c>
      <c r="H91" s="19"/>
      <c r="I91" s="19"/>
      <c r="J91" s="19"/>
      <c r="K91" s="19"/>
    </row>
    <row r="92" spans="2:11" ht="17.100000000000001" customHeight="1">
      <c r="B92" s="1" t="s">
        <v>309</v>
      </c>
      <c r="C92" s="1" t="s">
        <v>166</v>
      </c>
      <c r="D92" s="19">
        <v>2.0925925925925928E-2</v>
      </c>
      <c r="E92" s="19">
        <v>4.6689814814814816E-2</v>
      </c>
      <c r="F92" s="19">
        <v>3.1412037037037037E-2</v>
      </c>
      <c r="G92" s="19">
        <f t="shared" si="1"/>
        <v>9.902777777777777E-2</v>
      </c>
      <c r="H92" s="19"/>
      <c r="I92" s="19"/>
      <c r="J92" s="19"/>
      <c r="K92" s="19"/>
    </row>
    <row r="93" spans="2:11" ht="17.100000000000001" customHeight="1">
      <c r="B93" s="1" t="s">
        <v>310</v>
      </c>
      <c r="C93" s="1" t="s">
        <v>311</v>
      </c>
      <c r="D93" s="19">
        <v>1.8587962962962962E-2</v>
      </c>
      <c r="E93" s="19">
        <v>5.3263888888888888E-2</v>
      </c>
      <c r="F93" s="19">
        <v>3.1863425925925927E-2</v>
      </c>
      <c r="G93" s="19">
        <f t="shared" si="1"/>
        <v>0.10371527777777778</v>
      </c>
      <c r="H93" s="19"/>
      <c r="I93" s="19"/>
      <c r="J93" s="19"/>
      <c r="K93" s="19"/>
    </row>
    <row r="94" spans="2:11" ht="17.100000000000001" customHeight="1">
      <c r="B94" s="1" t="s">
        <v>312</v>
      </c>
      <c r="C94" s="1" t="s">
        <v>250</v>
      </c>
      <c r="D94" s="19">
        <v>2.2349537037037032E-2</v>
      </c>
      <c r="E94" s="19">
        <v>4.8796296296296303E-2</v>
      </c>
      <c r="F94" s="19">
        <v>3.4108796296296297E-2</v>
      </c>
      <c r="G94" s="19">
        <f t="shared" si="1"/>
        <v>0.10525462962962964</v>
      </c>
      <c r="H94" s="19"/>
      <c r="I94" s="19"/>
      <c r="J94" s="19"/>
      <c r="K94" s="19"/>
    </row>
    <row r="95" spans="2:11" ht="17.100000000000001" customHeight="1">
      <c r="B95" s="1" t="s">
        <v>313</v>
      </c>
      <c r="C95" s="1" t="s">
        <v>314</v>
      </c>
      <c r="D95" s="19">
        <v>2.0011574074074074E-2</v>
      </c>
      <c r="E95" s="19">
        <v>4.7962962962962964E-2</v>
      </c>
      <c r="F95" s="19">
        <v>3.5717592592592592E-2</v>
      </c>
      <c r="G95" s="19">
        <f t="shared" si="1"/>
        <v>0.10369212962962963</v>
      </c>
      <c r="H95" s="19"/>
      <c r="I95" s="19"/>
      <c r="J95" s="19"/>
      <c r="K95" s="19"/>
    </row>
    <row r="96" spans="2:11" ht="17.100000000000001" customHeight="1">
      <c r="B96" s="1" t="s">
        <v>315</v>
      </c>
      <c r="C96" s="1" t="s">
        <v>170</v>
      </c>
      <c r="D96" s="19">
        <v>1.6631944444444446E-2</v>
      </c>
      <c r="E96" s="19">
        <v>4.731481481481481E-2</v>
      </c>
      <c r="F96" s="19">
        <v>3.0659722222222224E-2</v>
      </c>
      <c r="G96" s="19">
        <f t="shared" si="1"/>
        <v>9.4606481481481486E-2</v>
      </c>
      <c r="H96" s="19"/>
      <c r="I96" s="19"/>
      <c r="J96" s="19"/>
      <c r="K96" s="19"/>
    </row>
    <row r="97" spans="2:11" ht="17.100000000000001" customHeight="1">
      <c r="B97" s="1" t="s">
        <v>316</v>
      </c>
      <c r="C97" s="1" t="s">
        <v>317</v>
      </c>
      <c r="D97" s="19">
        <v>1.954861111111111E-2</v>
      </c>
      <c r="E97" s="19">
        <v>4.387731481481482E-2</v>
      </c>
      <c r="F97" s="19">
        <v>3.184027777777778E-2</v>
      </c>
      <c r="G97" s="19">
        <f t="shared" si="1"/>
        <v>9.52662037037037E-2</v>
      </c>
      <c r="H97" s="19"/>
      <c r="I97" s="19"/>
      <c r="J97" s="19"/>
      <c r="K97" s="19"/>
    </row>
    <row r="98" spans="2:11" ht="17.100000000000001" customHeight="1">
      <c r="B98" s="1" t="s">
        <v>318</v>
      </c>
      <c r="C98" s="1" t="s">
        <v>319</v>
      </c>
      <c r="D98" s="19">
        <v>2.361111111111111E-2</v>
      </c>
      <c r="E98" s="19">
        <v>6.008101851851852E-2</v>
      </c>
      <c r="F98" s="19">
        <v>3.9178240740740743E-2</v>
      </c>
      <c r="G98" s="19">
        <f t="shared" si="1"/>
        <v>0.12287037037037038</v>
      </c>
      <c r="H98" s="19"/>
      <c r="I98" s="19"/>
      <c r="J98" s="19"/>
      <c r="K98" s="19"/>
    </row>
    <row r="99" spans="2:11" ht="17.100000000000001" customHeight="1">
      <c r="B99" s="1" t="s">
        <v>320</v>
      </c>
      <c r="C99" s="1" t="s">
        <v>321</v>
      </c>
      <c r="D99" s="19">
        <v>2.0324074074074074E-2</v>
      </c>
      <c r="E99" s="19">
        <v>6.0046296296296292E-2</v>
      </c>
      <c r="F99" s="19">
        <v>3.5937500000000004E-2</v>
      </c>
      <c r="G99" s="19">
        <f t="shared" si="1"/>
        <v>0.11630787037037038</v>
      </c>
      <c r="H99" s="19"/>
      <c r="I99" s="19"/>
      <c r="J99" s="19"/>
      <c r="K99" s="19"/>
    </row>
    <row r="100" spans="2:11" ht="17.100000000000001" customHeight="1">
      <c r="B100" s="1" t="s">
        <v>322</v>
      </c>
      <c r="C100" s="1" t="s">
        <v>323</v>
      </c>
      <c r="D100" s="19">
        <v>1.8819444444444448E-2</v>
      </c>
      <c r="E100" s="19">
        <v>5.5046296296296295E-2</v>
      </c>
      <c r="F100" s="19">
        <v>3.1377314814814809E-2</v>
      </c>
      <c r="G100" s="19">
        <f t="shared" si="1"/>
        <v>0.10524305555555555</v>
      </c>
      <c r="H100" s="19"/>
      <c r="I100" s="19"/>
      <c r="J100" s="19"/>
      <c r="K100" s="19"/>
    </row>
    <row r="101" spans="2:11" ht="17.100000000000001" customHeight="1">
      <c r="B101" s="1" t="s">
        <v>324</v>
      </c>
      <c r="C101" s="1" t="s">
        <v>205</v>
      </c>
      <c r="D101" s="19">
        <v>1.6967592592592593E-2</v>
      </c>
      <c r="E101" s="19">
        <v>5.5381944444444442E-2</v>
      </c>
      <c r="F101" s="19">
        <v>4.0914351851851848E-2</v>
      </c>
      <c r="G101" s="19">
        <f t="shared" si="1"/>
        <v>0.11326388888888889</v>
      </c>
      <c r="H101" s="19"/>
      <c r="I101" s="19"/>
      <c r="J101" s="19"/>
      <c r="K101" s="19"/>
    </row>
    <row r="102" spans="2:11" ht="17.100000000000001" customHeight="1">
      <c r="B102" s="1" t="s">
        <v>325</v>
      </c>
      <c r="C102" s="1" t="s">
        <v>326</v>
      </c>
      <c r="D102" s="19">
        <v>2.5787037037037039E-2</v>
      </c>
      <c r="E102" s="19">
        <v>5.2708333333333336E-2</v>
      </c>
      <c r="F102" s="19">
        <v>3.3935185185185186E-2</v>
      </c>
      <c r="G102" s="19">
        <f t="shared" si="1"/>
        <v>0.11243055555555556</v>
      </c>
      <c r="H102" s="19"/>
      <c r="I102" s="19"/>
      <c r="J102" s="19"/>
      <c r="K102" s="19"/>
    </row>
    <row r="103" spans="2:11" ht="17.100000000000001" customHeight="1">
      <c r="B103" s="1" t="s">
        <v>327</v>
      </c>
      <c r="C103" s="1" t="s">
        <v>328</v>
      </c>
      <c r="D103" s="19">
        <v>2.3194444444444445E-2</v>
      </c>
      <c r="E103" s="19">
        <v>5.1597222222222218E-2</v>
      </c>
      <c r="F103" s="19">
        <v>3.6736111111111108E-2</v>
      </c>
      <c r="G103" s="19">
        <f t="shared" si="1"/>
        <v>0.11152777777777777</v>
      </c>
      <c r="H103" s="19"/>
      <c r="I103" s="19"/>
      <c r="J103" s="19"/>
      <c r="K103" s="19"/>
    </row>
    <row r="104" spans="2:11" ht="17.100000000000001" customHeight="1">
      <c r="B104" s="1" t="s">
        <v>329</v>
      </c>
      <c r="C104" s="1" t="s">
        <v>311</v>
      </c>
      <c r="D104" s="19">
        <v>1.8506944444444444E-2</v>
      </c>
      <c r="E104" s="19">
        <v>5.244212962962963E-2</v>
      </c>
      <c r="F104" s="19">
        <v>2.989583333333333E-2</v>
      </c>
      <c r="G104" s="19">
        <f t="shared" si="1"/>
        <v>0.10084490740740741</v>
      </c>
      <c r="H104" s="19"/>
      <c r="I104" s="19"/>
      <c r="J104" s="19"/>
      <c r="K104" s="19"/>
    </row>
    <row r="105" spans="2:11" ht="17.100000000000001" customHeight="1">
      <c r="B105" s="1" t="s">
        <v>329</v>
      </c>
      <c r="C105" s="1" t="s">
        <v>154</v>
      </c>
      <c r="D105" s="19">
        <v>1.5717592592592592E-2</v>
      </c>
      <c r="E105" s="19">
        <v>4.5173611111111116E-2</v>
      </c>
      <c r="F105" s="19">
        <v>2.9861111111111113E-2</v>
      </c>
      <c r="G105" s="19">
        <f t="shared" si="1"/>
        <v>9.0752314814814827E-2</v>
      </c>
      <c r="H105" s="19"/>
      <c r="I105" s="19"/>
      <c r="J105" s="19"/>
      <c r="K105" s="19"/>
    </row>
    <row r="106" spans="2:11" ht="17.100000000000001" customHeight="1">
      <c r="B106" s="1" t="s">
        <v>214</v>
      </c>
      <c r="C106" s="1" t="s">
        <v>146</v>
      </c>
      <c r="D106" s="19">
        <v>1.9293981481481485E-2</v>
      </c>
      <c r="E106" s="19">
        <v>5.62037037037037E-2</v>
      </c>
      <c r="F106" s="19">
        <v>4.1192129629629634E-2</v>
      </c>
      <c r="G106" s="19">
        <f t="shared" si="1"/>
        <v>0.11668981481481482</v>
      </c>
      <c r="H106" s="19"/>
      <c r="I106" s="19"/>
      <c r="J106" s="19"/>
      <c r="K106" s="19"/>
    </row>
    <row r="107" spans="2:11" ht="17.100000000000001" customHeight="1">
      <c r="B107" s="1" t="s">
        <v>330</v>
      </c>
      <c r="C107" s="1" t="s">
        <v>258</v>
      </c>
      <c r="D107" s="19">
        <v>2.146990740740741E-2</v>
      </c>
      <c r="E107" s="19">
        <v>5.5752314814814817E-2</v>
      </c>
      <c r="F107" s="19">
        <v>4.3055555555555562E-2</v>
      </c>
      <c r="G107" s="19">
        <f t="shared" si="1"/>
        <v>0.12027777777777779</v>
      </c>
      <c r="H107" s="19"/>
      <c r="I107" s="19"/>
      <c r="J107" s="19"/>
      <c r="K107" s="19"/>
    </row>
    <row r="108" spans="2:11" ht="17.100000000000001" customHeight="1">
      <c r="B108" s="1" t="s">
        <v>331</v>
      </c>
      <c r="C108" s="1" t="s">
        <v>332</v>
      </c>
      <c r="D108" s="19">
        <v>2.0243055555555552E-2</v>
      </c>
      <c r="E108" s="19">
        <v>5.4814814814814816E-2</v>
      </c>
      <c r="F108" s="19">
        <v>3.3576388888888892E-2</v>
      </c>
      <c r="G108" s="19">
        <f t="shared" si="1"/>
        <v>0.10863425925925926</v>
      </c>
      <c r="H108" s="19"/>
      <c r="I108" s="19"/>
      <c r="J108" s="19"/>
      <c r="K108" s="19"/>
    </row>
    <row r="109" spans="2:11" ht="17.100000000000001" customHeight="1">
      <c r="B109" s="1" t="s">
        <v>333</v>
      </c>
      <c r="C109" s="1" t="s">
        <v>334</v>
      </c>
      <c r="D109" s="19">
        <v>1.7245370370370369E-2</v>
      </c>
      <c r="E109" s="19">
        <v>4.2256944444444444E-2</v>
      </c>
      <c r="F109" s="19">
        <v>2.4849537037037035E-2</v>
      </c>
      <c r="G109" s="19">
        <f t="shared" si="1"/>
        <v>8.4351851851851845E-2</v>
      </c>
      <c r="H109" s="19"/>
      <c r="I109" s="19"/>
      <c r="J109" s="19"/>
      <c r="K109" s="19"/>
    </row>
    <row r="110" spans="2:11" ht="17.100000000000001" customHeight="1">
      <c r="B110" s="1" t="s">
        <v>335</v>
      </c>
      <c r="C110" s="1" t="s">
        <v>336</v>
      </c>
      <c r="D110" s="19">
        <v>1.7627314814814814E-2</v>
      </c>
      <c r="E110" s="19">
        <v>4.8113425925925928E-2</v>
      </c>
      <c r="F110" s="19">
        <v>3.8124999999999999E-2</v>
      </c>
      <c r="G110" s="19">
        <f t="shared" si="1"/>
        <v>0.10386574074074073</v>
      </c>
      <c r="H110" s="19"/>
      <c r="I110" s="19"/>
      <c r="J110" s="19"/>
      <c r="K110" s="19"/>
    </row>
    <row r="111" spans="2:11" ht="17.100000000000001" customHeight="1">
      <c r="B111" s="1" t="s">
        <v>337</v>
      </c>
      <c r="C111" s="1" t="s">
        <v>338</v>
      </c>
      <c r="D111" s="19">
        <v>1.9756944444444445E-2</v>
      </c>
      <c r="E111" s="19">
        <v>5.0983796296296291E-2</v>
      </c>
      <c r="F111" s="19">
        <v>3.1770833333333331E-2</v>
      </c>
      <c r="G111" s="19">
        <f t="shared" si="1"/>
        <v>0.10251157407407407</v>
      </c>
      <c r="H111" s="19"/>
      <c r="I111" s="19"/>
      <c r="J111" s="19"/>
      <c r="K111" s="19"/>
    </row>
    <row r="112" spans="2:11" ht="17.100000000000001" customHeight="1">
      <c r="B112" s="1" t="s">
        <v>339</v>
      </c>
      <c r="C112" s="1" t="s">
        <v>205</v>
      </c>
      <c r="D112" s="19">
        <v>2.165509259259259E-2</v>
      </c>
      <c r="E112" s="19">
        <v>5.4652777777777772E-2</v>
      </c>
      <c r="F112" s="19">
        <v>4.0451388888888891E-2</v>
      </c>
      <c r="G112" s="19">
        <f t="shared" si="1"/>
        <v>0.11675925925925926</v>
      </c>
      <c r="H112" s="19"/>
      <c r="I112" s="19"/>
      <c r="J112" s="19"/>
      <c r="K112" s="19"/>
    </row>
    <row r="113" spans="2:11" ht="17.100000000000001" customHeight="1">
      <c r="B113" s="1" t="s">
        <v>340</v>
      </c>
      <c r="C113" s="1" t="s">
        <v>341</v>
      </c>
      <c r="D113" s="19">
        <v>2.2407407407407407E-2</v>
      </c>
      <c r="E113" s="19">
        <v>4.594907407407408E-2</v>
      </c>
      <c r="F113" s="19">
        <v>3.1064814814814812E-2</v>
      </c>
      <c r="G113" s="19">
        <f t="shared" si="1"/>
        <v>9.9421296296296299E-2</v>
      </c>
      <c r="H113" s="19"/>
      <c r="I113" s="19"/>
      <c r="J113" s="19"/>
      <c r="K113" s="19"/>
    </row>
    <row r="114" spans="2:11" ht="17.100000000000001" customHeight="1">
      <c r="B114" s="1" t="s">
        <v>342</v>
      </c>
      <c r="C114" s="1" t="s">
        <v>343</v>
      </c>
      <c r="D114" s="19">
        <v>1.9328703703703702E-2</v>
      </c>
      <c r="E114" s="19">
        <v>5.2210648148148152E-2</v>
      </c>
      <c r="F114" s="19">
        <v>3.5381944444444445E-2</v>
      </c>
      <c r="G114" s="19">
        <f t="shared" si="1"/>
        <v>0.10692129629629629</v>
      </c>
      <c r="H114" s="19"/>
      <c r="I114" s="19"/>
      <c r="J114" s="19"/>
      <c r="K114" s="19"/>
    </row>
    <row r="115" spans="2:11" ht="17.100000000000001" customHeight="1">
      <c r="B115" s="1" t="s">
        <v>344</v>
      </c>
      <c r="C115" s="1" t="s">
        <v>236</v>
      </c>
      <c r="D115" s="19">
        <v>1.758101851851852E-2</v>
      </c>
      <c r="E115" s="19">
        <v>4.777777777777778E-2</v>
      </c>
      <c r="F115" s="19">
        <v>2.8645833333333332E-2</v>
      </c>
      <c r="G115" s="19">
        <f t="shared" si="1"/>
        <v>9.4004629629629632E-2</v>
      </c>
      <c r="H115" s="19"/>
      <c r="I115" s="19"/>
      <c r="J115" s="19"/>
      <c r="K115" s="19"/>
    </row>
    <row r="116" spans="2:11" ht="17.100000000000001" customHeight="1">
      <c r="B116" s="1" t="s">
        <v>345</v>
      </c>
      <c r="C116" s="1" t="s">
        <v>166</v>
      </c>
      <c r="D116" s="19">
        <v>1.6782407407407409E-2</v>
      </c>
      <c r="E116" s="19">
        <v>4.4918981481481483E-2</v>
      </c>
      <c r="F116" s="19">
        <v>2.7685185185185188E-2</v>
      </c>
      <c r="G116" s="19">
        <f t="shared" si="1"/>
        <v>8.9386574074074077E-2</v>
      </c>
      <c r="H116" s="19"/>
      <c r="I116" s="19"/>
      <c r="J116" s="19"/>
      <c r="K116" s="19"/>
    </row>
    <row r="117" spans="2:11" ht="17.100000000000001" customHeight="1">
      <c r="B117" s="1" t="s">
        <v>346</v>
      </c>
      <c r="C117" s="1" t="s">
        <v>347</v>
      </c>
      <c r="D117" s="19">
        <v>1.8680555555555554E-2</v>
      </c>
      <c r="E117" s="19">
        <v>5.5069444444444449E-2</v>
      </c>
      <c r="F117" s="19">
        <v>3.6122685185185181E-2</v>
      </c>
      <c r="G117" s="19">
        <f t="shared" si="1"/>
        <v>0.1098726851851852</v>
      </c>
      <c r="H117" s="19"/>
      <c r="I117" s="19"/>
      <c r="J117" s="19"/>
      <c r="K117" s="19"/>
    </row>
    <row r="118" spans="2:11" ht="17.100000000000001" customHeight="1">
      <c r="B118" s="1" t="s">
        <v>346</v>
      </c>
      <c r="C118" s="1" t="s">
        <v>232</v>
      </c>
      <c r="D118" s="19">
        <v>1.7141203703703704E-2</v>
      </c>
      <c r="E118" s="19">
        <v>5.7384259259259253E-2</v>
      </c>
      <c r="F118" s="19">
        <v>3.6620370370370373E-2</v>
      </c>
      <c r="G118" s="19">
        <f t="shared" si="1"/>
        <v>0.11114583333333333</v>
      </c>
      <c r="H118" s="19"/>
      <c r="I118" s="19"/>
      <c r="J118" s="19"/>
      <c r="K118" s="19"/>
    </row>
    <row r="119" spans="2:11" ht="17.100000000000001" customHeight="1">
      <c r="B119" s="1" t="s">
        <v>346</v>
      </c>
      <c r="C119" s="1" t="s">
        <v>348</v>
      </c>
      <c r="D119" s="19">
        <v>1.8761574074074073E-2</v>
      </c>
      <c r="E119" s="19">
        <v>4.7106481481481478E-2</v>
      </c>
      <c r="F119" s="19">
        <v>3.4212962962962966E-2</v>
      </c>
      <c r="G119" s="19">
        <f t="shared" si="1"/>
        <v>0.10008101851851853</v>
      </c>
      <c r="H119" s="19"/>
      <c r="I119" s="19"/>
      <c r="J119" s="19"/>
      <c r="K119" s="19"/>
    </row>
    <row r="120" spans="2:11" ht="17.100000000000001" customHeight="1">
      <c r="B120" s="1" t="s">
        <v>349</v>
      </c>
      <c r="C120" s="1" t="s">
        <v>262</v>
      </c>
      <c r="D120" s="19">
        <v>1.9490740740740743E-2</v>
      </c>
      <c r="E120" s="19">
        <v>4.9062500000000002E-2</v>
      </c>
      <c r="F120" s="19">
        <v>3.4432870370370371E-2</v>
      </c>
      <c r="G120" s="19">
        <f t="shared" si="1"/>
        <v>0.10298611111111111</v>
      </c>
      <c r="H120" s="19"/>
      <c r="I120" s="19"/>
      <c r="J120" s="19"/>
      <c r="K120" s="19"/>
    </row>
    <row r="121" spans="2:11" ht="17.100000000000001" customHeight="1">
      <c r="B121" s="1" t="s">
        <v>350</v>
      </c>
      <c r="C121" s="1" t="s">
        <v>351</v>
      </c>
      <c r="D121" s="19">
        <v>2.1840277777777778E-2</v>
      </c>
      <c r="E121" s="19">
        <v>5.5798611111111111E-2</v>
      </c>
      <c r="F121" s="19">
        <v>4.1400462962962965E-2</v>
      </c>
      <c r="G121" s="19">
        <f t="shared" si="1"/>
        <v>0.11903935185185185</v>
      </c>
      <c r="H121" s="19"/>
      <c r="I121" s="19"/>
      <c r="J121" s="19"/>
      <c r="K121" s="19"/>
    </row>
    <row r="122" spans="2:11" ht="17.100000000000001" customHeight="1">
      <c r="B122" s="1" t="s">
        <v>352</v>
      </c>
      <c r="C122" s="1" t="s">
        <v>353</v>
      </c>
      <c r="D122" s="19">
        <v>2.3506944444444445E-2</v>
      </c>
      <c r="E122" s="19">
        <v>4.8460648148148149E-2</v>
      </c>
      <c r="F122" s="19">
        <v>2.8333333333333332E-2</v>
      </c>
      <c r="G122" s="19">
        <f t="shared" si="1"/>
        <v>0.10030092592592593</v>
      </c>
      <c r="H122" s="19"/>
      <c r="I122" s="19"/>
      <c r="J122" s="19"/>
      <c r="K122" s="19"/>
    </row>
    <row r="123" spans="2:11" ht="17.100000000000001" customHeight="1">
      <c r="B123" s="1" t="s">
        <v>354</v>
      </c>
      <c r="C123" s="1" t="s">
        <v>343</v>
      </c>
      <c r="D123" s="19">
        <v>2.146990740740741E-2</v>
      </c>
      <c r="E123" s="19">
        <v>5.2592592592592587E-2</v>
      </c>
      <c r="F123" s="19">
        <v>3.3912037037037039E-2</v>
      </c>
      <c r="G123" s="19">
        <f t="shared" si="1"/>
        <v>0.10797453703703705</v>
      </c>
      <c r="H123" s="19"/>
      <c r="I123" s="19"/>
      <c r="J123" s="19"/>
      <c r="K123" s="19"/>
    </row>
    <row r="124" spans="2:11" ht="17.100000000000001" customHeight="1">
      <c r="B124" s="1" t="s">
        <v>355</v>
      </c>
      <c r="C124" s="1" t="s">
        <v>356</v>
      </c>
      <c r="D124" s="19">
        <v>1.726851851851852E-2</v>
      </c>
      <c r="E124" s="19">
        <v>4.3159722222222224E-2</v>
      </c>
      <c r="F124" s="19">
        <v>2.8900462962962961E-2</v>
      </c>
      <c r="G124" s="19">
        <f t="shared" si="1"/>
        <v>8.9328703703703702E-2</v>
      </c>
      <c r="H124" s="19"/>
      <c r="I124" s="19"/>
      <c r="J124" s="19"/>
      <c r="K124" s="19"/>
    </row>
    <row r="125" spans="2:11" ht="17.100000000000001" customHeight="1">
      <c r="B125" s="1" t="s">
        <v>357</v>
      </c>
      <c r="C125" s="1" t="s">
        <v>154</v>
      </c>
      <c r="D125" s="19">
        <v>1.6782407407407409E-2</v>
      </c>
      <c r="E125" s="19">
        <v>4.5914351851851852E-2</v>
      </c>
      <c r="F125" s="19">
        <v>2.8217592592592589E-2</v>
      </c>
      <c r="G125" s="19">
        <f t="shared" si="1"/>
        <v>9.0914351851851843E-2</v>
      </c>
      <c r="H125" s="19"/>
      <c r="I125" s="19"/>
      <c r="J125" s="19"/>
      <c r="K125" s="19"/>
    </row>
    <row r="126" spans="2:11" ht="17.100000000000001" customHeight="1">
      <c r="B126" s="1" t="s">
        <v>358</v>
      </c>
      <c r="C126" s="1" t="s">
        <v>359</v>
      </c>
      <c r="D126" s="19">
        <v>1.7511574074074072E-2</v>
      </c>
      <c r="E126" s="19">
        <v>4.2939814814814813E-2</v>
      </c>
      <c r="F126" s="19">
        <v>2.5486111111111112E-2</v>
      </c>
      <c r="G126" s="19">
        <f t="shared" si="1"/>
        <v>8.59375E-2</v>
      </c>
      <c r="H126" s="19"/>
      <c r="I126" s="19"/>
      <c r="J126" s="19"/>
      <c r="K126" s="19"/>
    </row>
    <row r="127" spans="2:11" ht="17.100000000000001" customHeight="1">
      <c r="B127" s="1" t="s">
        <v>360</v>
      </c>
      <c r="C127" s="1" t="s">
        <v>361</v>
      </c>
      <c r="D127" s="19">
        <v>1.9710648148148147E-2</v>
      </c>
      <c r="E127" s="19">
        <v>5.302083333333333E-2</v>
      </c>
      <c r="F127" s="19">
        <v>3.3229166666666664E-2</v>
      </c>
      <c r="G127" s="19">
        <f t="shared" si="1"/>
        <v>0.10596064814814815</v>
      </c>
      <c r="H127" s="19"/>
      <c r="I127" s="19"/>
      <c r="J127" s="19"/>
      <c r="K127" s="19"/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0" sqref="C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Inscriptions</vt:lpstr>
      <vt:lpstr>Liste sponsors</vt:lpstr>
      <vt:lpstr>Temps participants</vt:lpstr>
      <vt:lpstr>Catégories</vt:lpstr>
      <vt:lpstr>Groupes</vt:lpstr>
      <vt:lpstr>Q2</vt:lpstr>
      <vt:lpstr>Prime d'inscription</vt:lpstr>
      <vt:lpstr>Temps obtenus</vt:lpstr>
      <vt:lpstr>Feuil1</vt:lpstr>
    </vt:vector>
  </TitlesOfParts>
  <Company>HEC Montréal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Hiver 2010</dc:title>
  <dc:subject>TP2</dc:subject>
  <dc:creator>3070006</dc:creator>
  <cp:lastModifiedBy>jadid Rachid</cp:lastModifiedBy>
  <dcterms:created xsi:type="dcterms:W3CDTF">2010-01-16T19:04:11Z</dcterms:created>
  <dcterms:modified xsi:type="dcterms:W3CDTF">2010-04-03T04:09:54Z</dcterms:modified>
</cp:coreProperties>
</file>