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VUI\Downloads\"/>
    </mc:Choice>
  </mc:AlternateContent>
  <xr:revisionPtr revIDLastSave="0" documentId="13_ncr:1_{761AFAB4-0345-4BEE-A38D-ED7D976180DC}" xr6:coauthVersionLast="47" xr6:coauthVersionMax="47" xr10:uidLastSave="{00000000-0000-0000-0000-000000000000}"/>
  <bookViews>
    <workbookView xWindow="-28920" yWindow="-120" windowWidth="29040" windowHeight="15840" tabRatio="595" firstSheet="1" activeTab="2" xr2:uid="{00000000-000D-0000-FFFF-FFFF00000000}"/>
  </bookViews>
  <sheets>
    <sheet name="trame" sheetId="2" state="hidden" r:id="rId1"/>
    <sheet name="diagramme Gantt" sheetId="3" r:id="rId2"/>
    <sheet name="D Gantt" sheetId="5" r:id="rId3"/>
  </sheets>
  <definedNames>
    <definedName name="Debut" localSheetId="2">'D Gantt'!$I$1</definedName>
    <definedName name="Fin" localSheetId="2">'D Gantt'!$J$1</definedName>
    <definedName name="H_Colonne" localSheetId="2">'D Gantt'!$J$4</definedName>
    <definedName name="H_Equipe" localSheetId="2">'D Gantt'!$J$3</definedName>
    <definedName name="Inc_J" localSheetId="2">'D Gantt'!$G$3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9" i="5" l="1"/>
  <c r="D10" i="5"/>
  <c r="D11" i="5"/>
  <c r="D12" i="5"/>
  <c r="D13" i="5"/>
  <c r="D14" i="5"/>
  <c r="D15" i="5"/>
  <c r="E15" i="5" s="1"/>
  <c r="D16" i="5"/>
  <c r="E16" i="5" s="1"/>
  <c r="D17" i="5"/>
  <c r="D18" i="5"/>
  <c r="D19" i="5"/>
  <c r="D20" i="5"/>
  <c r="D21" i="5"/>
  <c r="D22" i="5"/>
  <c r="D23" i="5"/>
  <c r="E23" i="5" s="1"/>
  <c r="D24" i="5"/>
  <c r="E24" i="5" s="1"/>
  <c r="D25" i="5"/>
  <c r="D26" i="5"/>
  <c r="D27" i="5"/>
  <c r="D28" i="5"/>
  <c r="D29" i="5"/>
  <c r="D30" i="5"/>
  <c r="D31" i="5"/>
  <c r="E31" i="5" s="1"/>
  <c r="D32" i="5"/>
  <c r="E32" i="5" s="1"/>
  <c r="D33" i="5"/>
  <c r="D34" i="5"/>
  <c r="D35" i="5"/>
  <c r="D36" i="5"/>
  <c r="D37" i="5"/>
  <c r="D38" i="5"/>
  <c r="D39" i="5"/>
  <c r="E39" i="5" s="1"/>
  <c r="D40" i="5"/>
  <c r="E40" i="5" s="1"/>
  <c r="D41" i="5"/>
  <c r="D42" i="5"/>
  <c r="D43" i="5"/>
  <c r="D44" i="5"/>
  <c r="D45" i="5"/>
  <c r="D46" i="5"/>
  <c r="D47" i="5"/>
  <c r="E47" i="5" s="1"/>
  <c r="E9" i="5"/>
  <c r="E17" i="5"/>
  <c r="E25" i="5"/>
  <c r="E33" i="5"/>
  <c r="E41" i="5"/>
  <c r="D8" i="5"/>
  <c r="D7" i="5"/>
  <c r="BX5" i="5"/>
  <c r="AS5" i="5"/>
  <c r="E6" i="5"/>
  <c r="E10" i="5"/>
  <c r="E11" i="5"/>
  <c r="E12" i="5"/>
  <c r="E13" i="5"/>
  <c r="E14" i="5"/>
  <c r="E18" i="5"/>
  <c r="E19" i="5"/>
  <c r="E20" i="5"/>
  <c r="E21" i="5"/>
  <c r="E22" i="5"/>
  <c r="E26" i="5"/>
  <c r="E27" i="5"/>
  <c r="E28" i="5"/>
  <c r="E29" i="5"/>
  <c r="E30" i="5"/>
  <c r="E34" i="5"/>
  <c r="E35" i="5"/>
  <c r="E36" i="5"/>
  <c r="E37" i="5"/>
  <c r="E38" i="5"/>
  <c r="E42" i="5"/>
  <c r="E43" i="5"/>
  <c r="E44" i="5"/>
  <c r="E45" i="5"/>
  <c r="E46" i="5"/>
  <c r="GQ4" i="5"/>
  <c r="GR5" i="5"/>
  <c r="GR4" i="5" s="1"/>
  <c r="GS5" i="5"/>
  <c r="GT5" i="5" s="1"/>
  <c r="HB5" i="5"/>
  <c r="HB4" i="5" s="1"/>
  <c r="HL5" i="5"/>
  <c r="HL4" i="5" s="1"/>
  <c r="BW4" i="5"/>
  <c r="DB4" i="5"/>
  <c r="EG4" i="5"/>
  <c r="FL4" i="5"/>
  <c r="BY5" i="5"/>
  <c r="CH5" i="5"/>
  <c r="CR5" i="5"/>
  <c r="DC5" i="5"/>
  <c r="DD5" i="5" s="1"/>
  <c r="DM5" i="5"/>
  <c r="DW5" i="5"/>
  <c r="EH5" i="5"/>
  <c r="ES5" i="5" s="1"/>
  <c r="EI5" i="5"/>
  <c r="ER5" i="5"/>
  <c r="FB5" i="5"/>
  <c r="FM5" i="5"/>
  <c r="GH5" i="5" s="1"/>
  <c r="FW5" i="5"/>
  <c r="GG5" i="5"/>
  <c r="BM5" i="5"/>
  <c r="BM4" i="5" s="1"/>
  <c r="BC5" i="5"/>
  <c r="AT5" i="5"/>
  <c r="AR4" i="5"/>
  <c r="AH5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J3" i="5"/>
  <c r="M4" i="5"/>
  <c r="X5" i="5"/>
  <c r="N5" i="5"/>
  <c r="Y5" i="5" s="1"/>
  <c r="G17" i="5" l="1"/>
  <c r="G33" i="5"/>
  <c r="G47" i="5"/>
  <c r="G39" i="5"/>
  <c r="G31" i="5"/>
  <c r="G15" i="5"/>
  <c r="G23" i="5"/>
  <c r="G45" i="5"/>
  <c r="G37" i="5"/>
  <c r="G29" i="5"/>
  <c r="G21" i="5"/>
  <c r="G25" i="5"/>
  <c r="G41" i="5"/>
  <c r="G46" i="5"/>
  <c r="G38" i="5"/>
  <c r="G30" i="5"/>
  <c r="G22" i="5"/>
  <c r="G14" i="5"/>
  <c r="G13" i="5"/>
  <c r="G44" i="5"/>
  <c r="G36" i="5"/>
  <c r="G28" i="5"/>
  <c r="G20" i="5"/>
  <c r="G12" i="5"/>
  <c r="G43" i="5"/>
  <c r="G35" i="5"/>
  <c r="G27" i="5"/>
  <c r="G19" i="5"/>
  <c r="G11" i="5"/>
  <c r="G42" i="5"/>
  <c r="G34" i="5"/>
  <c r="G26" i="5"/>
  <c r="G18" i="5"/>
  <c r="G10" i="5"/>
  <c r="G40" i="5"/>
  <c r="G32" i="5"/>
  <c r="G24" i="5"/>
  <c r="G16" i="5"/>
  <c r="ER4" i="5"/>
  <c r="GU5" i="5"/>
  <c r="GT4" i="5"/>
  <c r="HE5" i="5"/>
  <c r="HE4" i="5" s="1"/>
  <c r="HO5" i="5"/>
  <c r="HO4" i="5" s="1"/>
  <c r="HN5" i="5"/>
  <c r="HN4" i="5" s="1"/>
  <c r="HM5" i="5"/>
  <c r="HM4" i="5" s="1"/>
  <c r="HD5" i="5"/>
  <c r="HD4" i="5" s="1"/>
  <c r="HC5" i="5"/>
  <c r="HC4" i="5" s="1"/>
  <c r="GS4" i="5"/>
  <c r="BD5" i="5"/>
  <c r="BD4" i="5" s="1"/>
  <c r="BX4" i="5"/>
  <c r="BN5" i="5"/>
  <c r="BN4" i="5" s="1"/>
  <c r="DX5" i="5"/>
  <c r="DX4" i="5" s="1"/>
  <c r="BC4" i="5"/>
  <c r="GG4" i="5"/>
  <c r="DW4" i="5"/>
  <c r="DM4" i="5"/>
  <c r="GH4" i="5"/>
  <c r="FX5" i="5"/>
  <c r="FX4" i="5" s="1"/>
  <c r="FW4" i="5"/>
  <c r="DN5" i="5"/>
  <c r="DN4" i="5" s="1"/>
  <c r="FB4" i="5"/>
  <c r="CS5" i="5"/>
  <c r="CS4" i="5" s="1"/>
  <c r="DC4" i="5"/>
  <c r="AS4" i="5"/>
  <c r="EI4" i="5"/>
  <c r="CR4" i="5"/>
  <c r="ES4" i="5"/>
  <c r="CI5" i="5"/>
  <c r="CI4" i="5" s="1"/>
  <c r="CH4" i="5"/>
  <c r="DD4" i="5"/>
  <c r="DO5" i="5"/>
  <c r="DO4" i="5" s="1"/>
  <c r="DE5" i="5"/>
  <c r="DY5" i="5"/>
  <c r="DY4" i="5" s="1"/>
  <c r="BY4" i="5"/>
  <c r="CT5" i="5"/>
  <c r="CT4" i="5" s="1"/>
  <c r="BZ5" i="5"/>
  <c r="CJ5" i="5"/>
  <c r="CJ4" i="5" s="1"/>
  <c r="FN5" i="5"/>
  <c r="EH4" i="5"/>
  <c r="FC5" i="5"/>
  <c r="FC4" i="5" s="1"/>
  <c r="FD5" i="5"/>
  <c r="FD4" i="5" s="1"/>
  <c r="FM4" i="5"/>
  <c r="ET5" i="5"/>
  <c r="ET4" i="5" s="1"/>
  <c r="EJ5" i="5"/>
  <c r="BE5" i="5"/>
  <c r="BE4" i="5" s="1"/>
  <c r="BO5" i="5"/>
  <c r="BO4" i="5" s="1"/>
  <c r="AT4" i="5"/>
  <c r="AU5" i="5"/>
  <c r="AI5" i="5"/>
  <c r="AI4" i="5" s="1"/>
  <c r="AH4" i="5"/>
  <c r="J4" i="5"/>
  <c r="K6" i="5" s="1"/>
  <c r="G6" i="5" s="1"/>
  <c r="K8" i="5"/>
  <c r="Y4" i="5"/>
  <c r="X4" i="5"/>
  <c r="O5" i="5"/>
  <c r="AJ5" i="5" s="1"/>
  <c r="AJ4" i="5" s="1"/>
  <c r="GU4" i="5" l="1"/>
  <c r="HP5" i="5"/>
  <c r="HP4" i="5" s="1"/>
  <c r="GV5" i="5"/>
  <c r="HF5" i="5"/>
  <c r="HF4" i="5" s="1"/>
  <c r="DE4" i="5"/>
  <c r="DF5" i="5"/>
  <c r="DP5" i="5"/>
  <c r="DP4" i="5" s="1"/>
  <c r="DZ5" i="5"/>
  <c r="DZ4" i="5" s="1"/>
  <c r="FY5" i="5"/>
  <c r="FY4" i="5" s="1"/>
  <c r="GI5" i="5"/>
  <c r="GI4" i="5" s="1"/>
  <c r="FN4" i="5"/>
  <c r="FO5" i="5"/>
  <c r="EJ4" i="5"/>
  <c r="EK5" i="5"/>
  <c r="EU5" i="5"/>
  <c r="EU4" i="5" s="1"/>
  <c r="FE5" i="5"/>
  <c r="FE4" i="5" s="1"/>
  <c r="CK5" i="5"/>
  <c r="CK4" i="5" s="1"/>
  <c r="BZ4" i="5"/>
  <c r="CU5" i="5"/>
  <c r="CU4" i="5" s="1"/>
  <c r="CA5" i="5"/>
  <c r="BF5" i="5"/>
  <c r="BF4" i="5" s="1"/>
  <c r="AU4" i="5"/>
  <c r="AV5" i="5"/>
  <c r="BP5" i="5"/>
  <c r="BP4" i="5" s="1"/>
  <c r="K7" i="5"/>
  <c r="F6" i="5"/>
  <c r="E7" i="5" s="1"/>
  <c r="P5" i="5"/>
  <c r="AK5" i="5" s="1"/>
  <c r="AK4" i="5" s="1"/>
  <c r="Z5" i="5"/>
  <c r="G7" i="5" l="1"/>
  <c r="F7" i="5"/>
  <c r="GW5" i="5"/>
  <c r="GV4" i="5"/>
  <c r="HG5" i="5"/>
  <c r="HG4" i="5" s="1"/>
  <c r="HQ5" i="5"/>
  <c r="HQ4" i="5" s="1"/>
  <c r="DQ5" i="5"/>
  <c r="DQ4" i="5" s="1"/>
  <c r="EA5" i="5"/>
  <c r="EA4" i="5" s="1"/>
  <c r="DF4" i="5"/>
  <c r="DG5" i="5"/>
  <c r="FO4" i="5"/>
  <c r="FZ5" i="5"/>
  <c r="FZ4" i="5" s="1"/>
  <c r="FP5" i="5"/>
  <c r="GJ5" i="5"/>
  <c r="GJ4" i="5" s="1"/>
  <c r="FF5" i="5"/>
  <c r="FF4" i="5" s="1"/>
  <c r="EK4" i="5"/>
  <c r="EV5" i="5"/>
  <c r="EV4" i="5" s="1"/>
  <c r="EL5" i="5"/>
  <c r="CB5" i="5"/>
  <c r="CL5" i="5"/>
  <c r="CL4" i="5" s="1"/>
  <c r="CA4" i="5"/>
  <c r="CV5" i="5"/>
  <c r="CV4" i="5" s="1"/>
  <c r="AV4" i="5"/>
  <c r="AW5" i="5"/>
  <c r="BQ5" i="5"/>
  <c r="BQ4" i="5" s="1"/>
  <c r="BG5" i="5"/>
  <c r="BG4" i="5" s="1"/>
  <c r="Z4" i="5"/>
  <c r="Q5" i="5"/>
  <c r="AL5" i="5" s="1"/>
  <c r="AL4" i="5" s="1"/>
  <c r="AA5" i="5"/>
  <c r="E8" i="5" l="1"/>
  <c r="G8" i="5" s="1"/>
  <c r="HR5" i="5"/>
  <c r="HR4" i="5" s="1"/>
  <c r="GX5" i="5"/>
  <c r="HH5" i="5"/>
  <c r="HH4" i="5" s="1"/>
  <c r="GW4" i="5"/>
  <c r="FP4" i="5"/>
  <c r="FQ5" i="5"/>
  <c r="GA5" i="5"/>
  <c r="GA4" i="5" s="1"/>
  <c r="GK5" i="5"/>
  <c r="GK4" i="5" s="1"/>
  <c r="CC5" i="5"/>
  <c r="CM5" i="5"/>
  <c r="CM4" i="5" s="1"/>
  <c r="CB4" i="5"/>
  <c r="CW5" i="5"/>
  <c r="CW4" i="5" s="1"/>
  <c r="EL4" i="5"/>
  <c r="EM5" i="5"/>
  <c r="EW5" i="5"/>
  <c r="EW4" i="5" s="1"/>
  <c r="FG5" i="5"/>
  <c r="FG4" i="5" s="1"/>
  <c r="EB5" i="5"/>
  <c r="EB4" i="5" s="1"/>
  <c r="DR5" i="5"/>
  <c r="DR4" i="5" s="1"/>
  <c r="DG4" i="5"/>
  <c r="DH5" i="5"/>
  <c r="AX5" i="5"/>
  <c r="AW4" i="5"/>
  <c r="BR5" i="5"/>
  <c r="BH5" i="5"/>
  <c r="BH4" i="5" s="1"/>
  <c r="AA4" i="5"/>
  <c r="R5" i="5"/>
  <c r="AM5" i="5" s="1"/>
  <c r="AM4" i="5" s="1"/>
  <c r="AB5" i="5"/>
  <c r="HS5" i="5" l="1"/>
  <c r="HS4" i="5" s="1"/>
  <c r="GX4" i="5"/>
  <c r="HI5" i="5"/>
  <c r="HI4" i="5" s="1"/>
  <c r="GY5" i="5"/>
  <c r="FQ4" i="5"/>
  <c r="FR5" i="5"/>
  <c r="GB5" i="5"/>
  <c r="GB4" i="5" s="1"/>
  <c r="GL5" i="5"/>
  <c r="GL4" i="5" s="1"/>
  <c r="DS5" i="5"/>
  <c r="DS4" i="5" s="1"/>
  <c r="EC5" i="5"/>
  <c r="EC4" i="5" s="1"/>
  <c r="DH4" i="5"/>
  <c r="DI5" i="5"/>
  <c r="CD5" i="5"/>
  <c r="CN5" i="5"/>
  <c r="CN4" i="5" s="1"/>
  <c r="CC4" i="5"/>
  <c r="CX5" i="5"/>
  <c r="CX4" i="5" s="1"/>
  <c r="FH5" i="5"/>
  <c r="FH4" i="5" s="1"/>
  <c r="EM4" i="5"/>
  <c r="EN5" i="5"/>
  <c r="EX5" i="5"/>
  <c r="EX4" i="5" s="1"/>
  <c r="BR4" i="5"/>
  <c r="BS5" i="5"/>
  <c r="AY5" i="5"/>
  <c r="BI5" i="5"/>
  <c r="BI4" i="5" s="1"/>
  <c r="AX4" i="5"/>
  <c r="AB4" i="5"/>
  <c r="S5" i="5"/>
  <c r="AN5" i="5" s="1"/>
  <c r="AN4" i="5" s="1"/>
  <c r="AC5" i="5"/>
  <c r="GY4" i="5" l="1"/>
  <c r="HJ5" i="5"/>
  <c r="HJ4" i="5" s="1"/>
  <c r="GZ5" i="5"/>
  <c r="HT5" i="5"/>
  <c r="HT4" i="5" s="1"/>
  <c r="EY5" i="5"/>
  <c r="EY4" i="5" s="1"/>
  <c r="FI5" i="5"/>
  <c r="FI4" i="5" s="1"/>
  <c r="EN4" i="5"/>
  <c r="EO5" i="5"/>
  <c r="GM5" i="5"/>
  <c r="GM4" i="5" s="1"/>
  <c r="FR4" i="5"/>
  <c r="FS5" i="5"/>
  <c r="GC5" i="5"/>
  <c r="GC4" i="5" s="1"/>
  <c r="DT5" i="5"/>
  <c r="DT4" i="5" s="1"/>
  <c r="DI4" i="5"/>
  <c r="DJ5" i="5"/>
  <c r="ED5" i="5"/>
  <c r="ED4" i="5" s="1"/>
  <c r="CE5" i="5"/>
  <c r="CO5" i="5"/>
  <c r="CO4" i="5" s="1"/>
  <c r="CD4" i="5"/>
  <c r="CY5" i="5"/>
  <c r="CY4" i="5" s="1"/>
  <c r="BT5" i="5"/>
  <c r="BJ5" i="5"/>
  <c r="BJ4" i="5" s="1"/>
  <c r="AY4" i="5"/>
  <c r="AZ5" i="5"/>
  <c r="BS4" i="5"/>
  <c r="AC4" i="5"/>
  <c r="T5" i="5"/>
  <c r="AO5" i="5" s="1"/>
  <c r="AO4" i="5" s="1"/>
  <c r="AD5" i="5"/>
  <c r="GZ4" i="5" l="1"/>
  <c r="HU5" i="5"/>
  <c r="HU4" i="5" s="1"/>
  <c r="HK5" i="5"/>
  <c r="HK4" i="5" s="1"/>
  <c r="HA5" i="5"/>
  <c r="HA4" i="5" s="1"/>
  <c r="DK5" i="5"/>
  <c r="DU5" i="5"/>
  <c r="DU4" i="5" s="1"/>
  <c r="EE5" i="5"/>
  <c r="EE4" i="5" s="1"/>
  <c r="DJ4" i="5"/>
  <c r="GN5" i="5"/>
  <c r="GN4" i="5" s="1"/>
  <c r="FS4" i="5"/>
  <c r="FT5" i="5"/>
  <c r="GD5" i="5"/>
  <c r="GD4" i="5" s="1"/>
  <c r="CE4" i="5"/>
  <c r="CZ5" i="5"/>
  <c r="CZ4" i="5" s="1"/>
  <c r="CP5" i="5"/>
  <c r="CP4" i="5" s="1"/>
  <c r="CF5" i="5"/>
  <c r="EZ5" i="5"/>
  <c r="EZ4" i="5" s="1"/>
  <c r="FJ5" i="5"/>
  <c r="FJ4" i="5" s="1"/>
  <c r="EO4" i="5"/>
  <c r="EP5" i="5"/>
  <c r="BU5" i="5"/>
  <c r="BK5" i="5"/>
  <c r="BK4" i="5" s="1"/>
  <c r="AZ4" i="5"/>
  <c r="BA5" i="5"/>
  <c r="BT4" i="5"/>
  <c r="AD4" i="5"/>
  <c r="U5" i="5"/>
  <c r="AP5" i="5" s="1"/>
  <c r="AP4" i="5" s="1"/>
  <c r="AE5" i="5"/>
  <c r="GE5" i="5" l="1"/>
  <c r="GE4" i="5" s="1"/>
  <c r="GO5" i="5"/>
  <c r="GO4" i="5" s="1"/>
  <c r="FU5" i="5"/>
  <c r="FT4" i="5"/>
  <c r="CF4" i="5"/>
  <c r="CG5" i="5"/>
  <c r="CG4" i="5" s="1"/>
  <c r="DA5" i="5"/>
  <c r="DA4" i="5" s="1"/>
  <c r="CQ5" i="5"/>
  <c r="CQ4" i="5" s="1"/>
  <c r="EQ5" i="5"/>
  <c r="EQ4" i="5" s="1"/>
  <c r="FA5" i="5"/>
  <c r="FA4" i="5" s="1"/>
  <c r="FK5" i="5"/>
  <c r="FK4" i="5" s="1"/>
  <c r="EP4" i="5"/>
  <c r="DK4" i="5"/>
  <c r="DL5" i="5"/>
  <c r="DL4" i="5" s="1"/>
  <c r="DV5" i="5"/>
  <c r="DV4" i="5" s="1"/>
  <c r="EF5" i="5"/>
  <c r="EF4" i="5" s="1"/>
  <c r="BU4" i="5"/>
  <c r="BV5" i="5"/>
  <c r="BL5" i="5"/>
  <c r="BL4" i="5" s="1"/>
  <c r="BA4" i="5"/>
  <c r="BB5" i="5"/>
  <c r="BB4" i="5" s="1"/>
  <c r="AE4" i="5"/>
  <c r="V5" i="5"/>
  <c r="AQ5" i="5" s="1"/>
  <c r="AQ4" i="5" s="1"/>
  <c r="AF5" i="5"/>
  <c r="GF5" i="5" l="1"/>
  <c r="GF4" i="5" s="1"/>
  <c r="FU4" i="5"/>
  <c r="GP5" i="5"/>
  <c r="GP4" i="5" s="1"/>
  <c r="FV5" i="5"/>
  <c r="FV4" i="5" s="1"/>
  <c r="BV4" i="5"/>
  <c r="AF4" i="5"/>
  <c r="W5" i="5"/>
  <c r="AG5" i="5"/>
  <c r="AG4" i="5" s="1"/>
  <c r="O4" i="5" l="1"/>
  <c r="P4" i="5"/>
  <c r="Q4" i="5"/>
  <c r="R4" i="5"/>
  <c r="S4" i="5"/>
  <c r="T4" i="5"/>
  <c r="U4" i="5"/>
  <c r="V4" i="5"/>
  <c r="W4" i="5"/>
  <c r="N4" i="5"/>
  <c r="F8" i="5" l="1"/>
  <c r="F9" i="5" l="1"/>
  <c r="G9" i="5"/>
  <c r="F10" i="5"/>
  <c r="M1" i="5"/>
  <c r="F11" i="5" l="1"/>
  <c r="M2" i="5"/>
  <c r="AR1" i="5"/>
  <c r="BK3" i="3"/>
  <c r="BJ3" i="3"/>
  <c r="E8" i="3"/>
  <c r="E7" i="3"/>
  <c r="E6" i="3"/>
  <c r="BU1" i="3"/>
  <c r="G5" i="3"/>
  <c r="N2" i="5" l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F12" i="5"/>
  <c r="AR2" i="5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2" i="5" s="1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1" i="5"/>
  <c r="E5" i="3"/>
  <c r="F13" i="5" l="1"/>
  <c r="BW2" i="5"/>
  <c r="BX2" i="5" s="1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CN2" i="5" s="1"/>
  <c r="CO2" i="5" s="1"/>
  <c r="CP2" i="5" s="1"/>
  <c r="CQ2" i="5" s="1"/>
  <c r="CR2" i="5" s="1"/>
  <c r="CS2" i="5" s="1"/>
  <c r="CT2" i="5" s="1"/>
  <c r="CU2" i="5" s="1"/>
  <c r="CV2" i="5" s="1"/>
  <c r="CW2" i="5" s="1"/>
  <c r="CX2" i="5" s="1"/>
  <c r="CY2" i="5" s="1"/>
  <c r="CZ2" i="5" s="1"/>
  <c r="DA2" i="5" s="1"/>
  <c r="DB1" i="5"/>
  <c r="CP1" i="3"/>
  <c r="DK1" i="3" s="1"/>
  <c r="EF1" i="3" s="1"/>
  <c r="F14" i="5" l="1"/>
  <c r="EG1" i="5"/>
  <c r="DB2" i="5"/>
  <c r="DC2" i="5" s="1"/>
  <c r="DD2" i="5" s="1"/>
  <c r="DE2" i="5" s="1"/>
  <c r="DF2" i="5" s="1"/>
  <c r="DG2" i="5" s="1"/>
  <c r="DH2" i="5" s="1"/>
  <c r="DI2" i="5" s="1"/>
  <c r="DJ2" i="5" s="1"/>
  <c r="DK2" i="5" s="1"/>
  <c r="DL2" i="5" s="1"/>
  <c r="DM2" i="5" s="1"/>
  <c r="DN2" i="5" s="1"/>
  <c r="DO2" i="5" s="1"/>
  <c r="DP2" i="5" s="1"/>
  <c r="DQ2" i="5" s="1"/>
  <c r="DR2" i="5" s="1"/>
  <c r="DS2" i="5" s="1"/>
  <c r="DT2" i="5" s="1"/>
  <c r="DU2" i="5" s="1"/>
  <c r="DV2" i="5" s="1"/>
  <c r="DW2" i="5" s="1"/>
  <c r="DX2" i="5" s="1"/>
  <c r="DY2" i="5" s="1"/>
  <c r="DZ2" i="5" s="1"/>
  <c r="EA2" i="5" s="1"/>
  <c r="EB2" i="5" s="1"/>
  <c r="EC2" i="5" s="1"/>
  <c r="ED2" i="5" s="1"/>
  <c r="EE2" i="5" s="1"/>
  <c r="EF2" i="5" s="1"/>
  <c r="C2" i="3"/>
  <c r="F15" i="5" l="1"/>
  <c r="FL1" i="5"/>
  <c r="EG2" i="5"/>
  <c r="EH2" i="5" s="1"/>
  <c r="EI2" i="5" s="1"/>
  <c r="EJ2" i="5" s="1"/>
  <c r="EK2" i="5" s="1"/>
  <c r="EL2" i="5" s="1"/>
  <c r="EM2" i="5" s="1"/>
  <c r="EN2" i="5" s="1"/>
  <c r="EO2" i="5" s="1"/>
  <c r="EP2" i="5" s="1"/>
  <c r="EQ2" i="5" s="1"/>
  <c r="ER2" i="5" s="1"/>
  <c r="ES2" i="5" s="1"/>
  <c r="ET2" i="5" s="1"/>
  <c r="EU2" i="5" s="1"/>
  <c r="EV2" i="5" s="1"/>
  <c r="EW2" i="5" s="1"/>
  <c r="EX2" i="5" s="1"/>
  <c r="EY2" i="5" s="1"/>
  <c r="EZ2" i="5" s="1"/>
  <c r="FA2" i="5" s="1"/>
  <c r="FB2" i="5" s="1"/>
  <c r="FC2" i="5" s="1"/>
  <c r="FD2" i="5" s="1"/>
  <c r="FE2" i="5" s="1"/>
  <c r="FF2" i="5" s="1"/>
  <c r="FG2" i="5" s="1"/>
  <c r="FH2" i="5" s="1"/>
  <c r="FI2" i="5" s="1"/>
  <c r="FJ2" i="5" s="1"/>
  <c r="FK2" i="5" s="1"/>
  <c r="K6" i="3"/>
  <c r="F6" i="3" s="1"/>
  <c r="BV3" i="3"/>
  <c r="BW3" i="3" s="1"/>
  <c r="BX3" i="3" s="1"/>
  <c r="BY3" i="3" s="1"/>
  <c r="BZ3" i="3" s="1"/>
  <c r="CA3" i="3" s="1"/>
  <c r="CB3" i="3" s="1"/>
  <c r="CC3" i="3" s="1"/>
  <c r="CD3" i="3" s="1"/>
  <c r="CE3" i="3" s="1"/>
  <c r="CF3" i="3" s="1"/>
  <c r="CG3" i="3" s="1"/>
  <c r="CH3" i="3" s="1"/>
  <c r="CI3" i="3" s="1"/>
  <c r="CJ3" i="3" s="1"/>
  <c r="CK3" i="3" s="1"/>
  <c r="CL3" i="3" s="1"/>
  <c r="CM3" i="3" s="1"/>
  <c r="CN3" i="3" s="1"/>
  <c r="CO3" i="3" s="1"/>
  <c r="EG3" i="3"/>
  <c r="EH3" i="3" s="1"/>
  <c r="EI3" i="3" s="1"/>
  <c r="EJ3" i="3" s="1"/>
  <c r="EK3" i="3" s="1"/>
  <c r="EL3" i="3" s="1"/>
  <c r="EM3" i="3" s="1"/>
  <c r="EN3" i="3" s="1"/>
  <c r="EO3" i="3" s="1"/>
  <c r="EP3" i="3" s="1"/>
  <c r="EQ3" i="3" s="1"/>
  <c r="ER3" i="3" s="1"/>
  <c r="ES3" i="3" s="1"/>
  <c r="ET3" i="3" s="1"/>
  <c r="EU3" i="3" s="1"/>
  <c r="EV3" i="3" s="1"/>
  <c r="EW3" i="3" s="1"/>
  <c r="EX3" i="3" s="1"/>
  <c r="EY3" i="3" s="1"/>
  <c r="EZ3" i="3" s="1"/>
  <c r="DL3" i="3"/>
  <c r="DM3" i="3" s="1"/>
  <c r="DN3" i="3" s="1"/>
  <c r="DO3" i="3" s="1"/>
  <c r="DP3" i="3" s="1"/>
  <c r="DQ3" i="3" s="1"/>
  <c r="DR3" i="3" s="1"/>
  <c r="DS3" i="3" s="1"/>
  <c r="DT3" i="3" s="1"/>
  <c r="DU3" i="3" s="1"/>
  <c r="DV3" i="3" s="1"/>
  <c r="DW3" i="3" s="1"/>
  <c r="DX3" i="3" s="1"/>
  <c r="DY3" i="3" s="1"/>
  <c r="DZ3" i="3" s="1"/>
  <c r="EA3" i="3" s="1"/>
  <c r="EB3" i="3" s="1"/>
  <c r="EC3" i="3" s="1"/>
  <c r="ED3" i="3" s="1"/>
  <c r="EE3" i="3" s="1"/>
  <c r="CQ3" i="3"/>
  <c r="CR3" i="3" s="1"/>
  <c r="CS3" i="3" s="1"/>
  <c r="CT3" i="3" s="1"/>
  <c r="CU3" i="3" s="1"/>
  <c r="CV3" i="3" s="1"/>
  <c r="CW3" i="3" s="1"/>
  <c r="CX3" i="3" s="1"/>
  <c r="CY3" i="3" s="1"/>
  <c r="CZ3" i="3" s="1"/>
  <c r="DA3" i="3" s="1"/>
  <c r="DB3" i="3" s="1"/>
  <c r="DC3" i="3" s="1"/>
  <c r="DD3" i="3" s="1"/>
  <c r="DE3" i="3" s="1"/>
  <c r="DF3" i="3" s="1"/>
  <c r="DG3" i="3" s="1"/>
  <c r="DH3" i="3" s="1"/>
  <c r="DI3" i="3" s="1"/>
  <c r="DJ3" i="3" s="1"/>
  <c r="K39" i="3"/>
  <c r="K31" i="3"/>
  <c r="K23" i="3"/>
  <c r="K15" i="3"/>
  <c r="BA3" i="3"/>
  <c r="BB3" i="3" s="1"/>
  <c r="BC3" i="3" s="1"/>
  <c r="BD3" i="3" s="1"/>
  <c r="BE3" i="3" s="1"/>
  <c r="BF3" i="3" s="1"/>
  <c r="BG3" i="3" s="1"/>
  <c r="BH3" i="3" s="1"/>
  <c r="BI3" i="3" s="1"/>
  <c r="BL3" i="3" s="1"/>
  <c r="BM3" i="3" s="1"/>
  <c r="BN3" i="3" s="1"/>
  <c r="BO3" i="3" s="1"/>
  <c r="BP3" i="3" s="1"/>
  <c r="BQ3" i="3" s="1"/>
  <c r="BR3" i="3" s="1"/>
  <c r="BS3" i="3" s="1"/>
  <c r="BT3" i="3" s="1"/>
  <c r="K28" i="3"/>
  <c r="K20" i="3"/>
  <c r="K12" i="3"/>
  <c r="K43" i="3"/>
  <c r="K35" i="3"/>
  <c r="K19" i="3"/>
  <c r="K42" i="3"/>
  <c r="K34" i="3"/>
  <c r="K26" i="3"/>
  <c r="K18" i="3"/>
  <c r="K10" i="3"/>
  <c r="K44" i="3"/>
  <c r="K27" i="3"/>
  <c r="K11" i="3"/>
  <c r="K41" i="3"/>
  <c r="K33" i="3"/>
  <c r="K25" i="3"/>
  <c r="K17" i="3"/>
  <c r="K9" i="3"/>
  <c r="F9" i="3" s="1"/>
  <c r="K36" i="3"/>
  <c r="K40" i="3"/>
  <c r="K32" i="3"/>
  <c r="K24" i="3"/>
  <c r="K16" i="3"/>
  <c r="K8" i="3"/>
  <c r="F8" i="3" s="1"/>
  <c r="K46" i="3"/>
  <c r="K38" i="3"/>
  <c r="K30" i="3"/>
  <c r="K22" i="3"/>
  <c r="K14" i="3"/>
  <c r="K5" i="3"/>
  <c r="K45" i="3"/>
  <c r="K37" i="3"/>
  <c r="K29" i="3"/>
  <c r="K21" i="3"/>
  <c r="K13" i="3"/>
  <c r="K7" i="3"/>
  <c r="F7" i="3" s="1"/>
  <c r="F16" i="5" l="1"/>
  <c r="FL2" i="5"/>
  <c r="FM2" i="5" s="1"/>
  <c r="FN2" i="5" s="1"/>
  <c r="FO2" i="5" s="1"/>
  <c r="FP2" i="5" s="1"/>
  <c r="FQ2" i="5" s="1"/>
  <c r="FR2" i="5" s="1"/>
  <c r="FS2" i="5" s="1"/>
  <c r="FT2" i="5" s="1"/>
  <c r="FU2" i="5" s="1"/>
  <c r="FV2" i="5" s="1"/>
  <c r="FW2" i="5" s="1"/>
  <c r="FX2" i="5" s="1"/>
  <c r="FY2" i="5" s="1"/>
  <c r="FZ2" i="5" s="1"/>
  <c r="GA2" i="5" s="1"/>
  <c r="GB2" i="5" s="1"/>
  <c r="GC2" i="5" s="1"/>
  <c r="GD2" i="5" s="1"/>
  <c r="GE2" i="5" s="1"/>
  <c r="GF2" i="5" s="1"/>
  <c r="GG2" i="5" s="1"/>
  <c r="GH2" i="5" s="1"/>
  <c r="GI2" i="5" s="1"/>
  <c r="GJ2" i="5" s="1"/>
  <c r="GK2" i="5" s="1"/>
  <c r="GL2" i="5" s="1"/>
  <c r="GM2" i="5" s="1"/>
  <c r="GN2" i="5" s="1"/>
  <c r="GO2" i="5" s="1"/>
  <c r="GP2" i="5" s="1"/>
  <c r="GQ1" i="5"/>
  <c r="GQ2" i="5" s="1"/>
  <c r="GR2" i="5" s="1"/>
  <c r="GS2" i="5" s="1"/>
  <c r="GT2" i="5" s="1"/>
  <c r="GU2" i="5" s="1"/>
  <c r="GV2" i="5" s="1"/>
  <c r="GW2" i="5" s="1"/>
  <c r="GX2" i="5" s="1"/>
  <c r="GY2" i="5" s="1"/>
  <c r="GZ2" i="5" s="1"/>
  <c r="HA2" i="5" s="1"/>
  <c r="HB2" i="5" s="1"/>
  <c r="HC2" i="5" s="1"/>
  <c r="HD2" i="5" s="1"/>
  <c r="HE2" i="5" s="1"/>
  <c r="HF2" i="5" s="1"/>
  <c r="HG2" i="5" s="1"/>
  <c r="HH2" i="5" s="1"/>
  <c r="HI2" i="5" s="1"/>
  <c r="HJ2" i="5" s="1"/>
  <c r="HK2" i="5" s="1"/>
  <c r="HL2" i="5" s="1"/>
  <c r="HM2" i="5" s="1"/>
  <c r="HN2" i="5" s="1"/>
  <c r="HO2" i="5" s="1"/>
  <c r="HP2" i="5" s="1"/>
  <c r="HQ2" i="5" s="1"/>
  <c r="HR2" i="5" s="1"/>
  <c r="HS2" i="5" s="1"/>
  <c r="HT2" i="5" s="1"/>
  <c r="HU2" i="5" s="1"/>
  <c r="G22" i="3"/>
  <c r="F22" i="3"/>
  <c r="G40" i="3"/>
  <c r="F40" i="3"/>
  <c r="G27" i="3"/>
  <c r="F27" i="3"/>
  <c r="G35" i="3"/>
  <c r="F35" i="3"/>
  <c r="G31" i="3"/>
  <c r="F31" i="3"/>
  <c r="G21" i="3"/>
  <c r="F21" i="3"/>
  <c r="G29" i="3"/>
  <c r="F29" i="3"/>
  <c r="G45" i="3"/>
  <c r="F45" i="3"/>
  <c r="G14" i="3"/>
  <c r="F14" i="3"/>
  <c r="G32" i="3"/>
  <c r="F32" i="3"/>
  <c r="G11" i="3"/>
  <c r="F11" i="3"/>
  <c r="G19" i="3"/>
  <c r="F19" i="3"/>
  <c r="G23" i="3"/>
  <c r="F23" i="3"/>
  <c r="G13" i="3"/>
  <c r="F13" i="3"/>
  <c r="G30" i="3"/>
  <c r="F30" i="3"/>
  <c r="G36" i="3"/>
  <c r="F36" i="3"/>
  <c r="G44" i="3"/>
  <c r="F44" i="3"/>
  <c r="G43" i="3"/>
  <c r="F43" i="3"/>
  <c r="G39" i="3"/>
  <c r="F39" i="3"/>
  <c r="G10" i="3"/>
  <c r="F10" i="3"/>
  <c r="G12" i="3"/>
  <c r="F12" i="3"/>
  <c r="G46" i="3"/>
  <c r="F46" i="3"/>
  <c r="G17" i="3"/>
  <c r="F17" i="3"/>
  <c r="G18" i="3"/>
  <c r="F18" i="3"/>
  <c r="G20" i="3"/>
  <c r="F20" i="3"/>
  <c r="G25" i="3"/>
  <c r="F25" i="3"/>
  <c r="G26" i="3"/>
  <c r="F26" i="3"/>
  <c r="G28" i="3"/>
  <c r="F28" i="3"/>
  <c r="G37" i="3"/>
  <c r="F37" i="3"/>
  <c r="G34" i="3"/>
  <c r="F34" i="3"/>
  <c r="G38" i="3"/>
  <c r="F38" i="3"/>
  <c r="G16" i="3"/>
  <c r="F16" i="3"/>
  <c r="G33" i="3"/>
  <c r="F33" i="3"/>
  <c r="G6" i="3"/>
  <c r="G7" i="3" s="1"/>
  <c r="F5" i="3"/>
  <c r="G24" i="3"/>
  <c r="F24" i="3"/>
  <c r="G41" i="3"/>
  <c r="F41" i="3"/>
  <c r="G42" i="3"/>
  <c r="F42" i="3"/>
  <c r="G15" i="3"/>
  <c r="F15" i="3"/>
  <c r="AQ3" i="3"/>
  <c r="AR3" i="3" s="1"/>
  <c r="AS3" i="3" s="1"/>
  <c r="AT3" i="3" s="1"/>
  <c r="AU3" i="3" s="1"/>
  <c r="AV3" i="3" s="1"/>
  <c r="AW3" i="3" s="1"/>
  <c r="AX3" i="3" s="1"/>
  <c r="AY3" i="3" s="1"/>
  <c r="AG3" i="3"/>
  <c r="AH3" i="3" s="1"/>
  <c r="AI3" i="3" s="1"/>
  <c r="AJ3" i="3" s="1"/>
  <c r="AK3" i="3" s="1"/>
  <c r="AL3" i="3" s="1"/>
  <c r="AM3" i="3" s="1"/>
  <c r="AN3" i="3" s="1"/>
  <c r="AO3" i="3" s="1"/>
  <c r="W3" i="3"/>
  <c r="X3" i="3" s="1"/>
  <c r="Y3" i="3" s="1"/>
  <c r="Z3" i="3" s="1"/>
  <c r="AA3" i="3" s="1"/>
  <c r="AB3" i="3" s="1"/>
  <c r="AC3" i="3" s="1"/>
  <c r="AD3" i="3" s="1"/>
  <c r="AE3" i="3" s="1"/>
  <c r="M3" i="3"/>
  <c r="N3" i="3" s="1"/>
  <c r="O3" i="3" s="1"/>
  <c r="P3" i="3" s="1"/>
  <c r="Q3" i="3" s="1"/>
  <c r="R3" i="3" s="1"/>
  <c r="S3" i="3" s="1"/>
  <c r="T3" i="3" s="1"/>
  <c r="U3" i="3" s="1"/>
  <c r="F17" i="5" l="1"/>
  <c r="G8" i="3"/>
  <c r="F18" i="5" l="1"/>
  <c r="G9" i="3"/>
  <c r="F19" i="5" l="1"/>
  <c r="F20" i="5" l="1"/>
  <c r="F21" i="5" l="1"/>
  <c r="F22" i="5" l="1"/>
  <c r="F23" i="5" l="1"/>
  <c r="F24" i="5" l="1"/>
  <c r="F25" i="5" l="1"/>
  <c r="F26" i="5" l="1"/>
  <c r="F27" i="5" l="1"/>
  <c r="F28" i="5" l="1"/>
  <c r="F29" i="5" l="1"/>
  <c r="F30" i="5" l="1"/>
  <c r="F31" i="5" l="1"/>
  <c r="F32" i="5" l="1"/>
  <c r="F33" i="5" l="1"/>
  <c r="F34" i="5" l="1"/>
  <c r="F35" i="5" l="1"/>
  <c r="F36" i="5" l="1"/>
  <c r="F37" i="5" l="1"/>
  <c r="F38" i="5" l="1"/>
  <c r="F39" i="5" l="1"/>
  <c r="F40" i="5" l="1"/>
  <c r="F41" i="5" l="1"/>
  <c r="F42" i="5" l="1"/>
  <c r="F43" i="5" l="1"/>
  <c r="F44" i="5" l="1"/>
  <c r="F45" i="5" l="1"/>
  <c r="F46" i="5" l="1"/>
  <c r="F47" i="5" l="1"/>
</calcChain>
</file>

<file path=xl/sharedStrings.xml><?xml version="1.0" encoding="utf-8"?>
<sst xmlns="http://schemas.openxmlformats.org/spreadsheetml/2006/main" count="167" uniqueCount="26">
  <si>
    <t>RLF</t>
  </si>
  <si>
    <t>MATIN</t>
  </si>
  <si>
    <t>SOIR</t>
  </si>
  <si>
    <t>BL400</t>
  </si>
  <si>
    <t>CAM</t>
  </si>
  <si>
    <t>POLY</t>
  </si>
  <si>
    <t>BLH</t>
  </si>
  <si>
    <t>Matin</t>
  </si>
  <si>
    <t>Soir</t>
  </si>
  <si>
    <t xml:space="preserve">NB restante </t>
  </si>
  <si>
    <t>H Début</t>
  </si>
  <si>
    <t>nb équipe</t>
  </si>
  <si>
    <t>Ligne</t>
  </si>
  <si>
    <t>OP</t>
  </si>
  <si>
    <t>dénomination</t>
  </si>
  <si>
    <t xml:space="preserve">Durée du nb d'équipe </t>
  </si>
  <si>
    <t>durée réel</t>
  </si>
  <si>
    <t>date début</t>
  </si>
  <si>
    <t>date fin</t>
  </si>
  <si>
    <t>H Fin théorique</t>
  </si>
  <si>
    <t>H fin réel</t>
  </si>
  <si>
    <t>0,1=</t>
  </si>
  <si>
    <t>une équipe=</t>
  </si>
  <si>
    <t>une équipe =</t>
  </si>
  <si>
    <t>Decallage par jour</t>
  </si>
  <si>
    <t xml:space="preserve"> Tranche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</si>
</sst>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[$-F400]h:mm:ss\ AM/PM"/>
    <numFmt numFmtId="166" formatCode="h:mm;@"/>
    <numFmt numFmtId="167" formatCode="&quot;Debut &quot;hh:mm"/>
    <numFmt numFmtId="168" formatCode="&quot;Fin &quot;hh:mm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D60093"/>
      <name val="Calibri"/>
      <family val="2"/>
      <scheme val="minor"/>
    </font>
    <font>
      <sz val="14"/>
      <color rgb="FF3366FF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D60093"/>
      <name val="Calibri"/>
      <family val="2"/>
      <scheme val="minor"/>
    </font>
    <font>
      <sz val="20"/>
      <color rgb="FF3366FF"/>
      <name val="Calibri"/>
      <family val="2"/>
      <scheme val="minor"/>
    </font>
    <font>
      <sz val="6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rgb="FFFFC000"/>
      <name val="Calibri"/>
      <family val="2"/>
      <scheme val="minor"/>
    </font>
    <font>
      <sz val="14"/>
      <color rgb="FFFFC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15" xfId="0" applyBorder="1"/>
    <xf numFmtId="0" fontId="5" fillId="0" borderId="0" xfId="0" applyFont="1" applyAlignment="1">
      <alignment horizontal="center" vertical="center"/>
    </xf>
    <xf numFmtId="0" fontId="0" fillId="0" borderId="14" xfId="0" applyBorder="1"/>
    <xf numFmtId="0" fontId="0" fillId="0" borderId="18" xfId="0" applyBorder="1"/>
    <xf numFmtId="0" fontId="0" fillId="3" borderId="2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1" xfId="0" applyFill="1" applyBorder="1"/>
    <xf numFmtId="0" fontId="5" fillId="3" borderId="0" xfId="0" applyFont="1" applyFill="1" applyAlignment="1">
      <alignment horizontal="center" vertical="center"/>
    </xf>
    <xf numFmtId="0" fontId="0" fillId="3" borderId="3" xfId="0" applyFill="1" applyBorder="1"/>
    <xf numFmtId="0" fontId="0" fillId="3" borderId="5" xfId="0" applyFill="1" applyBorder="1"/>
    <xf numFmtId="0" fontId="3" fillId="0" borderId="0" xfId="0" applyFont="1"/>
    <xf numFmtId="0" fontId="10" fillId="0" borderId="0" xfId="0" applyFont="1"/>
    <xf numFmtId="0" fontId="0" fillId="0" borderId="24" xfId="0" applyBorder="1"/>
    <xf numFmtId="0" fontId="8" fillId="0" borderId="33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0" fillId="0" borderId="28" xfId="0" applyBorder="1"/>
    <xf numFmtId="0" fontId="8" fillId="0" borderId="19" xfId="0" applyFont="1" applyBorder="1" applyAlignment="1">
      <alignment horizontal="center" vertical="center"/>
    </xf>
    <xf numFmtId="0" fontId="0" fillId="0" borderId="25" xfId="0" applyBorder="1"/>
    <xf numFmtId="0" fontId="0" fillId="0" borderId="37" xfId="0" applyBorder="1"/>
    <xf numFmtId="0" fontId="8" fillId="0" borderId="7" xfId="0" applyFont="1" applyBorder="1" applyAlignment="1">
      <alignment horizontal="center" vertical="center"/>
    </xf>
    <xf numFmtId="0" fontId="0" fillId="0" borderId="17" xfId="0" applyBorder="1"/>
    <xf numFmtId="0" fontId="0" fillId="0" borderId="26" xfId="0" applyBorder="1"/>
    <xf numFmtId="0" fontId="4" fillId="0" borderId="24" xfId="0" applyFont="1" applyBorder="1"/>
    <xf numFmtId="0" fontId="0" fillId="0" borderId="39" xfId="0" applyBorder="1"/>
    <xf numFmtId="0" fontId="4" fillId="0" borderId="0" xfId="0" applyFont="1"/>
    <xf numFmtId="0" fontId="0" fillId="0" borderId="30" xfId="0" applyBorder="1"/>
    <xf numFmtId="0" fontId="0" fillId="0" borderId="31" xfId="0" applyBorder="1"/>
    <xf numFmtId="0" fontId="4" fillId="0" borderId="31" xfId="0" applyFont="1" applyBorder="1"/>
    <xf numFmtId="0" fontId="0" fillId="0" borderId="40" xfId="0" applyBorder="1"/>
    <xf numFmtId="0" fontId="0" fillId="0" borderId="38" xfId="0" applyBorder="1"/>
    <xf numFmtId="0" fontId="7" fillId="0" borderId="28" xfId="0" applyFont="1" applyBorder="1"/>
    <xf numFmtId="0" fontId="13" fillId="0" borderId="0" xfId="0" applyFont="1" applyAlignment="1">
      <alignment vertical="center" textRotation="90"/>
    </xf>
    <xf numFmtId="0" fontId="0" fillId="4" borderId="39" xfId="0" applyFill="1" applyBorder="1"/>
    <xf numFmtId="0" fontId="0" fillId="4" borderId="24" xfId="0" applyFill="1" applyBorder="1"/>
    <xf numFmtId="0" fontId="0" fillId="4" borderId="37" xfId="0" applyFill="1" applyBorder="1"/>
    <xf numFmtId="0" fontId="0" fillId="4" borderId="17" xfId="0" applyFill="1" applyBorder="1"/>
    <xf numFmtId="0" fontId="0" fillId="4" borderId="0" xfId="0" applyFill="1"/>
    <xf numFmtId="0" fontId="0" fillId="4" borderId="25" xfId="0" applyFill="1" applyBorder="1"/>
    <xf numFmtId="0" fontId="0" fillId="4" borderId="40" xfId="0" applyFill="1" applyBorder="1"/>
    <xf numFmtId="0" fontId="0" fillId="4" borderId="31" xfId="0" applyFill="1" applyBorder="1"/>
    <xf numFmtId="0" fontId="0" fillId="4" borderId="38" xfId="0" applyFill="1" applyBorder="1"/>
    <xf numFmtId="0" fontId="6" fillId="0" borderId="28" xfId="0" applyFont="1" applyBorder="1"/>
    <xf numFmtId="0" fontId="6" fillId="0" borderId="0" xfId="0" applyFont="1"/>
    <xf numFmtId="0" fontId="7" fillId="0" borderId="0" xfId="0" applyFont="1"/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center"/>
    </xf>
    <xf numFmtId="20" fontId="0" fillId="0" borderId="0" xfId="0" applyNumberFormat="1"/>
    <xf numFmtId="0" fontId="3" fillId="0" borderId="25" xfId="0" applyFont="1" applyBorder="1"/>
    <xf numFmtId="20" fontId="8" fillId="0" borderId="41" xfId="0" applyNumberFormat="1" applyFont="1" applyBorder="1" applyAlignment="1">
      <alignment horizontal="center"/>
    </xf>
    <xf numFmtId="20" fontId="9" fillId="0" borderId="41" xfId="0" applyNumberFormat="1" applyFont="1" applyBorder="1" applyAlignment="1">
      <alignment horizontal="center"/>
    </xf>
    <xf numFmtId="165" fontId="0" fillId="0" borderId="24" xfId="0" applyNumberFormat="1" applyBorder="1"/>
    <xf numFmtId="165" fontId="0" fillId="0" borderId="0" xfId="0" applyNumberFormat="1"/>
    <xf numFmtId="20" fontId="0" fillId="0" borderId="0" xfId="0" applyNumberFormat="1" applyAlignment="1">
      <alignment horizontal="center" vertical="center"/>
    </xf>
    <xf numFmtId="14" fontId="0" fillId="0" borderId="24" xfId="0" applyNumberFormat="1" applyBorder="1"/>
    <xf numFmtId="14" fontId="0" fillId="0" borderId="0" xfId="0" applyNumberFormat="1"/>
    <xf numFmtId="14" fontId="6" fillId="0" borderId="0" xfId="0" applyNumberFormat="1" applyFont="1"/>
    <xf numFmtId="21" fontId="0" fillId="0" borderId="24" xfId="0" applyNumberFormat="1" applyBorder="1"/>
    <xf numFmtId="21" fontId="10" fillId="0" borderId="0" xfId="0" applyNumberFormat="1" applyFont="1"/>
    <xf numFmtId="21" fontId="0" fillId="0" borderId="0" xfId="0" applyNumberFormat="1"/>
    <xf numFmtId="21" fontId="3" fillId="0" borderId="0" xfId="0" applyNumberFormat="1" applyFont="1"/>
    <xf numFmtId="21" fontId="0" fillId="0" borderId="31" xfId="0" applyNumberFormat="1" applyBorder="1"/>
    <xf numFmtId="21" fontId="6" fillId="0" borderId="0" xfId="0" applyNumberFormat="1" applyFont="1"/>
    <xf numFmtId="21" fontId="7" fillId="0" borderId="0" xfId="0" applyNumberFormat="1" applyFont="1"/>
    <xf numFmtId="0" fontId="14" fillId="0" borderId="34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20" fontId="0" fillId="0" borderId="27" xfId="0" applyNumberFormat="1" applyBorder="1"/>
    <xf numFmtId="20" fontId="0" fillId="0" borderId="29" xfId="0" applyNumberFormat="1" applyBorder="1"/>
    <xf numFmtId="20" fontId="0" fillId="0" borderId="32" xfId="0" applyNumberFormat="1" applyBorder="1"/>
    <xf numFmtId="0" fontId="6" fillId="0" borderId="24" xfId="0" applyFont="1" applyBorder="1"/>
    <xf numFmtId="0" fontId="6" fillId="0" borderId="39" xfId="0" applyFont="1" applyBorder="1"/>
    <xf numFmtId="0" fontId="6" fillId="0" borderId="37" xfId="0" applyFont="1" applyBorder="1"/>
    <xf numFmtId="0" fontId="6" fillId="0" borderId="25" xfId="0" applyFont="1" applyBorder="1"/>
    <xf numFmtId="0" fontId="6" fillId="0" borderId="17" xfId="0" applyFont="1" applyBorder="1"/>
    <xf numFmtId="0" fontId="6" fillId="0" borderId="31" xfId="0" applyFont="1" applyBorder="1"/>
    <xf numFmtId="0" fontId="6" fillId="0" borderId="40" xfId="0" applyFont="1" applyBorder="1"/>
    <xf numFmtId="0" fontId="6" fillId="0" borderId="38" xfId="0" applyFont="1" applyBorder="1"/>
    <xf numFmtId="165" fontId="0" fillId="0" borderId="31" xfId="0" applyNumberFormat="1" applyBorder="1"/>
    <xf numFmtId="165" fontId="7" fillId="0" borderId="0" xfId="0" applyNumberFormat="1" applyFont="1"/>
    <xf numFmtId="20" fontId="0" fillId="5" borderId="0" xfId="0" applyNumberFormat="1" applyFill="1" applyAlignment="1">
      <alignment horizontal="center" vertical="center"/>
    </xf>
    <xf numFmtId="21" fontId="0" fillId="2" borderId="0" xfId="0" applyNumberFormat="1" applyFill="1"/>
    <xf numFmtId="20" fontId="0" fillId="5" borderId="0" xfId="0" applyNumberFormat="1" applyFill="1" applyAlignment="1">
      <alignment horizontal="right" vertical="center"/>
    </xf>
    <xf numFmtId="20" fontId="0" fillId="2" borderId="0" xfId="0" applyNumberFormat="1" applyFill="1" applyAlignment="1">
      <alignment horizontal="center"/>
    </xf>
    <xf numFmtId="166" fontId="8" fillId="0" borderId="41" xfId="0" applyNumberFormat="1" applyFont="1" applyBorder="1" applyAlignment="1">
      <alignment horizontal="center"/>
    </xf>
    <xf numFmtId="14" fontId="0" fillId="0" borderId="31" xfId="0" applyNumberFormat="1" applyBorder="1"/>
    <xf numFmtId="14" fontId="7" fillId="0" borderId="0" xfId="0" applyNumberFormat="1" applyFont="1"/>
    <xf numFmtId="22" fontId="0" fillId="0" borderId="0" xfId="0" applyNumberFormat="1"/>
    <xf numFmtId="20" fontId="0" fillId="0" borderId="24" xfId="0" applyNumberFormat="1" applyBorder="1"/>
    <xf numFmtId="20" fontId="0" fillId="0" borderId="31" xfId="0" applyNumberFormat="1" applyBorder="1"/>
    <xf numFmtId="20" fontId="6" fillId="0" borderId="0" xfId="0" applyNumberFormat="1" applyFont="1"/>
    <xf numFmtId="20" fontId="7" fillId="0" borderId="0" xfId="0" applyNumberFormat="1" applyFont="1"/>
    <xf numFmtId="167" fontId="0" fillId="6" borderId="0" xfId="0" applyNumberFormat="1" applyFill="1" applyAlignment="1">
      <alignment horizontal="center" vertical="center"/>
    </xf>
    <xf numFmtId="168" fontId="0" fillId="6" borderId="0" xfId="0" applyNumberFormat="1" applyFill="1" applyAlignment="1">
      <alignment horizontal="center" vertical="center"/>
    </xf>
    <xf numFmtId="21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5" fillId="0" borderId="7" xfId="0" applyNumberFormat="1" applyFont="1" applyBorder="1" applyAlignment="1">
      <alignment horizontal="center" textRotation="90"/>
    </xf>
    <xf numFmtId="20" fontId="17" fillId="0" borderId="41" xfId="0" applyNumberFormat="1" applyFont="1" applyBorder="1" applyAlignment="1">
      <alignment horizontal="center"/>
    </xf>
    <xf numFmtId="0" fontId="17" fillId="0" borderId="33" xfId="0" applyFont="1" applyBorder="1" applyAlignment="1">
      <alignment horizontal="center" vertical="center"/>
    </xf>
    <xf numFmtId="0" fontId="10" fillId="0" borderId="17" xfId="0" applyFont="1" applyBorder="1"/>
    <xf numFmtId="0" fontId="0" fillId="0" borderId="32" xfId="0" applyBorder="1"/>
    <xf numFmtId="0" fontId="3" fillId="0" borderId="17" xfId="0" applyFont="1" applyBorder="1"/>
    <xf numFmtId="0" fontId="0" fillId="0" borderId="27" xfId="0" applyBorder="1"/>
    <xf numFmtId="0" fontId="0" fillId="0" borderId="29" xfId="0" applyBorder="1"/>
    <xf numFmtId="0" fontId="0" fillId="4" borderId="32" xfId="0" applyFill="1" applyBorder="1"/>
    <xf numFmtId="0" fontId="0" fillId="4" borderId="27" xfId="0" applyFill="1" applyBorder="1"/>
    <xf numFmtId="0" fontId="0" fillId="4" borderId="29" xfId="0" applyFill="1" applyBorder="1"/>
    <xf numFmtId="14" fontId="15" fillId="0" borderId="41" xfId="0" applyNumberFormat="1" applyFont="1" applyBorder="1" applyAlignment="1">
      <alignment horizontal="center" textRotation="90"/>
    </xf>
    <xf numFmtId="16" fontId="2" fillId="0" borderId="20" xfId="0" applyNumberFormat="1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16" fontId="2" fillId="0" borderId="11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center"/>
    </xf>
    <xf numFmtId="16" fontId="10" fillId="0" borderId="7" xfId="0" applyNumberFormat="1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164" fontId="10" fillId="0" borderId="13" xfId="0" applyNumberFormat="1" applyFont="1" applyBorder="1" applyAlignment="1">
      <alignment horizontal="center"/>
    </xf>
    <xf numFmtId="164" fontId="10" fillId="0" borderId="21" xfId="0" applyNumberFormat="1" applyFont="1" applyBorder="1" applyAlignment="1">
      <alignment horizontal="center"/>
    </xf>
    <xf numFmtId="164" fontId="10" fillId="0" borderId="16" xfId="0" applyNumberFormat="1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theme="7" tint="0.79998168889431442"/>
        </patternFill>
      </fill>
    </dxf>
    <dxf>
      <numFmt numFmtId="25" formatCode="hh:mm"/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numFmt numFmtId="165" formatCode="[$-F400]h:mm:ss\ AM/PM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rgb="FF000000"/>
        </bottom>
      </border>
    </dxf>
    <dxf>
      <fill>
        <patternFill patternType="none">
          <fgColor rgb="FF000000"/>
          <bgColor rgb="FFFFFFFF"/>
        </patternFill>
      </fill>
    </dxf>
    <dxf>
      <alignment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numFmt numFmtId="165" formatCode="[$-F400]h:mm:ss\ AM/PM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3399"/>
      <color rgb="FF99FF99"/>
      <color rgb="FFCCFFFF"/>
      <color rgb="FFFFFFCC"/>
      <color rgb="FFFF9999"/>
      <color rgb="FFCCCCFF"/>
      <color rgb="FFED7D31"/>
      <color rgb="FFFFFF99"/>
      <color rgb="FF6600FF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2" fmlaLink="Inc_J" horiz="1" max="31" page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6A787B-EC75-403D-A434-AB24221F3875}" name="Tableau2" displayName="Tableau2" ref="A4:K46" totalsRowShown="0" dataDxfId="27" tableBorderDxfId="26">
  <autoFilter ref="A4:K46" xr:uid="{376A787B-EC75-403D-A434-AB24221F3875}"/>
  <tableColumns count="11">
    <tableColumn id="1" xr3:uid="{B928E04F-8E0F-4D16-ACA7-9820D9A4A9BD}" name="Ligne" dataDxfId="25"/>
    <tableColumn id="2" xr3:uid="{DE658876-155D-496C-BD47-61AB890E895B}" name="OP" dataDxfId="24"/>
    <tableColumn id="3" xr3:uid="{E8032A88-A005-40E0-817E-DF810A454475}" name="dénomination" dataDxfId="23"/>
    <tableColumn id="4" xr3:uid="{5ECED3BF-3FBB-4818-A576-5578C38D6C36}" name="date début" dataDxfId="22"/>
    <tableColumn id="5" xr3:uid="{79FFC56F-02AB-4DBA-97A7-1000645187B3}" name="H Début" dataDxfId="21"/>
    <tableColumn id="7" xr3:uid="{894C8C2B-1CA7-4629-B994-178FC7507B5C}" name="date fin" dataDxfId="20">
      <calculatedColumnFormula>WORKDAY(Tableau2[[#This Row],[date début]],Tableau2[[#This Row],[Durée du nb d''équipe ]])</calculatedColumnFormula>
    </tableColumn>
    <tableColumn id="8" xr3:uid="{63BFECA6-8812-40D3-B255-AAD0A4A17093}" name="H Fin théorique" dataDxfId="19">
      <calculatedColumnFormula>Tableau2[[#This Row],[H Début]]+Tableau2[[#This Row],[Durée du nb d''équipe ]]</calculatedColumnFormula>
    </tableColumn>
    <tableColumn id="12" xr3:uid="{312B852C-44FC-4A6D-BB44-EEB997BF8519}" name="H fin réel" dataDxfId="18"/>
    <tableColumn id="9" xr3:uid="{4B9174B1-74E8-444D-94C7-BB9E9227FC75}" name="durée réel" dataDxfId="17"/>
    <tableColumn id="10" xr3:uid="{99F8BF81-626D-4E94-8DCC-F04476899B03}" name="nb équipe" dataDxfId="16"/>
    <tableColumn id="11" xr3:uid="{63DFF945-D135-411A-83D1-DE697FE6B685}" name="Durée du nb d'équipe " dataDxfId="15">
      <calculatedColumnFormula>$C$2*Tableau2[[#This Row],[nb équipe]]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F8D206-721F-4326-8263-B4A7F1FB4578}" name="Tab_Source" displayName="Tab_Source" ref="A5:K47" totalsRowShown="0" headerRowDxfId="14" dataDxfId="13" tableBorderDxfId="12">
  <autoFilter ref="A5:K47" xr:uid="{376A787B-EC75-403D-A434-AB24221F3875}"/>
  <tableColumns count="11">
    <tableColumn id="1" xr3:uid="{B594F046-58A0-47D7-B225-84865EF09D4D}" name="Ligne" dataDxfId="11"/>
    <tableColumn id="2" xr3:uid="{8A4CAEA9-7EC0-444E-A790-6A863280D3BF}" name="OP" dataDxfId="10"/>
    <tableColumn id="3" xr3:uid="{AD8B2220-E7C1-4AB2-B455-A6E86B1D1765}" name="dénomination" dataDxfId="9"/>
    <tableColumn id="4" xr3:uid="{DB804C45-83D6-4BD3-B47D-7BCA241846F8}" name="date début" dataDxfId="8"/>
    <tableColumn id="5" xr3:uid="{B9BD9883-603A-458F-B92B-DE0B0477C0BF}" name="H Début" dataDxfId="7"/>
    <tableColumn id="7" xr3:uid="{C554602B-946F-478D-8FAF-5266A08869D1}" name="date fin" dataDxfId="6">
      <calculatedColumnFormula>IF(Tab_Source[[#This Row],[date début]]&lt;&gt;"",WORKDAY(Tab_Source[[#This Row],[date début]],Tab_Source[[#This Row],[H Début]]+Tab_Source[[#This Row],[Durée du nb d''équipe ]]),"")</calculatedColumnFormula>
    </tableColumn>
    <tableColumn id="8" xr3:uid="{C632F5D2-13DC-4A36-80F5-9D5CDB9930E8}" name="H Fin théorique" dataDxfId="5">
      <calculatedColumnFormula>IF(AND(Tab_Source[[#This Row],[H Début]]&lt;&gt;"",Tab_Source[[#This Row],[Durée du nb d''équipe ]]&lt;&gt;""),Tab_Source[[#This Row],[H Début]]+Tab_Source[[#This Row],[Durée du nb d''équipe ]],"")</calculatedColumnFormula>
    </tableColumn>
    <tableColumn id="12" xr3:uid="{271C9D6D-85A1-4F5F-8916-0641F91858C4}" name="H fin réel" dataDxfId="4"/>
    <tableColumn id="9" xr3:uid="{7774765A-7C74-462A-82E5-3786696E3D5D}" name="durée réel" dataDxfId="3"/>
    <tableColumn id="10" xr3:uid="{A4E9EAC6-7612-463C-A479-1744DBF1D9F6}" name="nb équipe" dataDxfId="2"/>
    <tableColumn id="11" xr3:uid="{2B9E1448-39BA-4EA2-A853-2E0D74061F6E}" name="Durée du nb d'équipe " dataDxfId="1">
      <calculatedColumnFormula>IF(Tab_Source[[#This Row],[nb équipe]]&lt;&gt;"",H_Colonne*Tab_Source[[#This Row],[nb équipe]],"")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7A6D6-BA41-4FF5-8546-F956BF6A0F26}">
  <sheetPr codeName="Feuil2"/>
  <dimension ref="A1:O28"/>
  <sheetViews>
    <sheetView workbookViewId="0">
      <selection activeCell="B37" sqref="B37"/>
    </sheetView>
  </sheetViews>
  <sheetFormatPr baseColWidth="10" defaultRowHeight="15" x14ac:dyDescent="0.25"/>
  <sheetData>
    <row r="1" spans="1:15" ht="22.5" thickTop="1" thickBot="1" x14ac:dyDescent="0.4">
      <c r="B1" s="129">
        <v>45337</v>
      </c>
      <c r="C1" s="130"/>
      <c r="D1" s="129">
        <v>45338</v>
      </c>
      <c r="E1" s="130"/>
      <c r="F1" s="121">
        <v>45341</v>
      </c>
      <c r="G1" s="122"/>
      <c r="H1" s="121">
        <v>45342</v>
      </c>
      <c r="I1" s="122"/>
      <c r="J1" s="121">
        <v>45343</v>
      </c>
      <c r="K1" s="122"/>
      <c r="L1" s="121">
        <v>45344</v>
      </c>
      <c r="M1" s="122"/>
      <c r="N1" s="121">
        <v>45345</v>
      </c>
      <c r="O1" s="122"/>
    </row>
    <row r="2" spans="1:15" ht="16.5" thickTop="1" thickBot="1" x14ac:dyDescent="0.3">
      <c r="B2" s="1" t="s">
        <v>1</v>
      </c>
      <c r="C2" s="2" t="s">
        <v>2</v>
      </c>
      <c r="D2" s="1" t="s">
        <v>1</v>
      </c>
      <c r="E2" s="2" t="s">
        <v>2</v>
      </c>
      <c r="F2" s="1" t="s">
        <v>1</v>
      </c>
      <c r="G2" s="2" t="s">
        <v>2</v>
      </c>
      <c r="H2" s="1" t="s">
        <v>1</v>
      </c>
      <c r="I2" s="2" t="s">
        <v>2</v>
      </c>
      <c r="J2" s="1" t="s">
        <v>1</v>
      </c>
      <c r="K2" s="2" t="s">
        <v>2</v>
      </c>
      <c r="L2" s="1" t="s">
        <v>1</v>
      </c>
      <c r="M2" s="2" t="s">
        <v>2</v>
      </c>
      <c r="N2" s="1" t="s">
        <v>1</v>
      </c>
      <c r="O2" s="2" t="s">
        <v>2</v>
      </c>
    </row>
    <row r="3" spans="1:15" ht="15.75" customHeight="1" thickTop="1" x14ac:dyDescent="0.25">
      <c r="A3" s="123" t="s">
        <v>0</v>
      </c>
      <c r="B3" s="3"/>
      <c r="C3" s="8"/>
      <c r="D3" s="3"/>
      <c r="E3" s="8"/>
      <c r="F3" s="3"/>
      <c r="G3" s="11"/>
      <c r="H3" s="3"/>
      <c r="I3" s="8"/>
      <c r="J3" s="3"/>
      <c r="K3" s="8"/>
      <c r="L3" s="3"/>
      <c r="M3" s="8"/>
      <c r="N3" s="3"/>
      <c r="O3" s="8"/>
    </row>
    <row r="4" spans="1:15" ht="15" customHeight="1" x14ac:dyDescent="0.25">
      <c r="A4" s="124"/>
      <c r="B4" s="4"/>
      <c r="C4" s="5"/>
      <c r="D4" s="4"/>
      <c r="E4" s="5"/>
      <c r="F4" s="4"/>
      <c r="G4" s="5"/>
      <c r="H4" s="4"/>
      <c r="I4" s="5"/>
      <c r="J4" s="4"/>
      <c r="K4" s="5"/>
      <c r="L4" s="4"/>
      <c r="M4" s="5"/>
      <c r="N4" s="4"/>
      <c r="O4" s="5"/>
    </row>
    <row r="5" spans="1:15" ht="15" customHeight="1" x14ac:dyDescent="0.25">
      <c r="A5" s="124"/>
      <c r="B5" s="4"/>
      <c r="C5" s="5"/>
      <c r="D5" s="4"/>
      <c r="E5" s="5"/>
      <c r="F5" s="4"/>
      <c r="G5" s="5"/>
      <c r="H5" s="4"/>
      <c r="I5" s="5"/>
      <c r="J5" s="4"/>
      <c r="K5" s="5"/>
      <c r="L5" s="4"/>
      <c r="M5" s="5"/>
      <c r="N5" s="4"/>
      <c r="O5" s="5"/>
    </row>
    <row r="6" spans="1:15" ht="15" customHeight="1" x14ac:dyDescent="0.25">
      <c r="A6" s="124"/>
      <c r="B6" s="4"/>
      <c r="C6" s="5"/>
      <c r="D6" s="4"/>
      <c r="E6" s="5"/>
      <c r="F6" s="4"/>
      <c r="G6" s="5"/>
      <c r="H6" s="4"/>
      <c r="I6" s="5"/>
      <c r="J6" s="4"/>
      <c r="K6" s="5"/>
      <c r="L6" s="4"/>
      <c r="M6" s="5"/>
      <c r="N6" s="4"/>
      <c r="O6" s="5"/>
    </row>
    <row r="7" spans="1:15" ht="15.75" customHeight="1" thickBot="1" x14ac:dyDescent="0.3">
      <c r="A7" s="125"/>
      <c r="B7" s="6"/>
      <c r="C7" s="7"/>
      <c r="D7" s="6"/>
      <c r="E7" s="7"/>
      <c r="F7" s="6"/>
      <c r="G7" s="7"/>
      <c r="H7" s="6"/>
      <c r="I7" s="7"/>
      <c r="J7" s="6"/>
      <c r="K7" s="7"/>
      <c r="L7" s="6"/>
      <c r="M7" s="7"/>
      <c r="N7" s="6"/>
      <c r="O7" s="7"/>
    </row>
    <row r="8" spans="1:15" ht="15.75" customHeight="1" thickTop="1" x14ac:dyDescent="0.25">
      <c r="A8" s="123" t="s">
        <v>3</v>
      </c>
      <c r="B8" s="3"/>
      <c r="C8" s="8"/>
      <c r="D8" s="3"/>
      <c r="E8" s="8"/>
      <c r="F8" s="3"/>
      <c r="G8" s="5"/>
      <c r="H8" s="3"/>
      <c r="I8" s="8"/>
      <c r="J8" s="3"/>
      <c r="L8" s="3"/>
      <c r="M8" s="8"/>
      <c r="N8" s="3"/>
      <c r="O8" s="8"/>
    </row>
    <row r="9" spans="1:15" ht="15" customHeight="1" x14ac:dyDescent="0.25">
      <c r="A9" s="124"/>
      <c r="B9" s="4"/>
      <c r="C9" s="5"/>
      <c r="D9" s="4"/>
      <c r="E9" s="5"/>
      <c r="F9" s="4"/>
      <c r="G9" s="5"/>
      <c r="H9" s="4"/>
      <c r="I9" s="5"/>
      <c r="J9" s="4"/>
      <c r="K9" s="5"/>
      <c r="L9" s="4"/>
      <c r="M9" s="5"/>
      <c r="N9" s="4"/>
      <c r="O9" s="5"/>
    </row>
    <row r="10" spans="1:15" ht="15" customHeight="1" x14ac:dyDescent="0.25">
      <c r="A10" s="124"/>
      <c r="B10" s="4"/>
      <c r="C10" s="5"/>
      <c r="D10" s="4"/>
      <c r="E10" s="5"/>
      <c r="F10" s="4"/>
      <c r="G10" s="5"/>
      <c r="H10" s="4"/>
      <c r="I10" s="5"/>
      <c r="J10" s="4"/>
      <c r="K10" s="5"/>
      <c r="L10" s="4"/>
      <c r="M10" s="5"/>
      <c r="N10" s="4"/>
      <c r="O10" s="5"/>
    </row>
    <row r="11" spans="1:15" ht="15" customHeight="1" x14ac:dyDescent="0.25">
      <c r="A11" s="124"/>
      <c r="B11" s="4"/>
      <c r="C11" s="5"/>
      <c r="D11" s="4"/>
      <c r="E11" s="5"/>
      <c r="F11" s="4"/>
      <c r="G11" s="5"/>
      <c r="H11" s="4"/>
      <c r="I11" s="5"/>
      <c r="J11" s="4"/>
      <c r="K11" s="5"/>
      <c r="L11" s="4"/>
      <c r="M11" s="5"/>
      <c r="N11" s="4"/>
      <c r="O11" s="5"/>
    </row>
    <row r="12" spans="1:15" ht="15.75" customHeight="1" thickBot="1" x14ac:dyDescent="0.3">
      <c r="A12" s="125"/>
      <c r="B12" s="6"/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6"/>
      <c r="O12" s="7"/>
    </row>
    <row r="13" spans="1:15" ht="15.75" customHeight="1" thickTop="1" x14ac:dyDescent="0.25">
      <c r="A13" s="123" t="s">
        <v>4</v>
      </c>
      <c r="B13" s="3"/>
      <c r="C13" s="8"/>
      <c r="E13" s="8"/>
      <c r="F13" s="4"/>
      <c r="H13" s="3"/>
      <c r="I13" s="8"/>
      <c r="J13" s="3"/>
      <c r="K13" s="8"/>
      <c r="L13" s="3"/>
      <c r="M13" s="8"/>
      <c r="O13" s="8"/>
    </row>
    <row r="14" spans="1:15" ht="15" customHeight="1" x14ac:dyDescent="0.25">
      <c r="A14" s="124"/>
      <c r="B14" s="4"/>
      <c r="C14" s="9"/>
      <c r="D14" s="4"/>
      <c r="E14" s="5"/>
      <c r="F14" s="4"/>
      <c r="H14" s="4"/>
      <c r="J14" s="4"/>
      <c r="L14" s="4"/>
      <c r="M14" s="9"/>
      <c r="N14" s="4"/>
      <c r="O14" s="5"/>
    </row>
    <row r="15" spans="1:15" ht="15" customHeight="1" x14ac:dyDescent="0.25">
      <c r="A15" s="124"/>
      <c r="B15" s="4"/>
      <c r="C15" s="5"/>
      <c r="D15" s="4"/>
      <c r="E15" s="5"/>
      <c r="F15" s="12"/>
      <c r="G15" s="5"/>
      <c r="H15" s="4"/>
      <c r="I15" s="9"/>
      <c r="J15" s="4"/>
      <c r="K15" s="5"/>
      <c r="L15" s="4"/>
      <c r="M15" s="5"/>
      <c r="N15" s="4"/>
      <c r="O15" s="5"/>
    </row>
    <row r="16" spans="1:15" ht="15" customHeight="1" x14ac:dyDescent="0.25">
      <c r="A16" s="124"/>
      <c r="B16" s="4"/>
      <c r="C16" s="5"/>
      <c r="D16" s="4"/>
      <c r="E16" s="5"/>
      <c r="F16" s="4"/>
      <c r="G16" s="5"/>
      <c r="H16" s="4"/>
      <c r="I16" s="5"/>
      <c r="J16" s="4"/>
      <c r="K16" s="5"/>
      <c r="L16" s="4"/>
      <c r="M16" s="5"/>
      <c r="N16" s="4"/>
      <c r="O16" s="5"/>
    </row>
    <row r="17" spans="1:15" ht="15.75" customHeight="1" thickBot="1" x14ac:dyDescent="0.3">
      <c r="A17" s="125"/>
      <c r="B17" s="6"/>
      <c r="C17" s="7"/>
      <c r="D17" s="6"/>
      <c r="E17" s="7"/>
      <c r="F17" s="6"/>
      <c r="G17" s="7"/>
      <c r="H17" s="6"/>
      <c r="I17" s="7"/>
      <c r="J17" s="6"/>
      <c r="K17" s="7"/>
      <c r="L17" s="6"/>
      <c r="M17" s="7"/>
      <c r="N17" s="6"/>
      <c r="O17" s="7"/>
    </row>
    <row r="18" spans="1:15" ht="15.75" customHeight="1" thickTop="1" x14ac:dyDescent="0.25">
      <c r="A18" s="123" t="s">
        <v>5</v>
      </c>
      <c r="B18" s="3"/>
      <c r="C18" s="8"/>
      <c r="D18" s="3"/>
      <c r="E18" s="8"/>
      <c r="F18" s="3"/>
      <c r="G18" s="10"/>
      <c r="H18" s="3"/>
      <c r="I18" s="10"/>
      <c r="J18" s="3"/>
      <c r="K18" s="10"/>
      <c r="L18" s="3"/>
      <c r="M18" s="8"/>
      <c r="N18" s="3"/>
      <c r="O18" s="8"/>
    </row>
    <row r="19" spans="1:15" ht="15" customHeight="1" x14ac:dyDescent="0.25">
      <c r="A19" s="124"/>
      <c r="B19" s="4"/>
      <c r="C19" s="5"/>
      <c r="D19" s="4"/>
      <c r="E19" s="5"/>
      <c r="F19" s="4"/>
      <c r="G19" s="5"/>
      <c r="H19" s="4"/>
      <c r="I19" s="5"/>
      <c r="J19" s="4"/>
      <c r="K19" s="5"/>
      <c r="L19" s="4"/>
      <c r="M19" s="5"/>
      <c r="N19" s="4"/>
      <c r="O19" s="5"/>
    </row>
    <row r="20" spans="1:15" ht="15" customHeight="1" x14ac:dyDescent="0.25">
      <c r="A20" s="124"/>
      <c r="B20" s="4"/>
      <c r="C20" s="5"/>
      <c r="D20" s="4"/>
      <c r="E20" s="5"/>
      <c r="F20" s="4"/>
      <c r="G20" s="5"/>
      <c r="H20" s="4"/>
      <c r="I20" s="5"/>
      <c r="J20" s="4"/>
      <c r="K20" s="5"/>
      <c r="L20" s="4"/>
      <c r="M20" s="5"/>
      <c r="N20" s="4"/>
      <c r="O20" s="5"/>
    </row>
    <row r="21" spans="1:15" ht="15" customHeight="1" x14ac:dyDescent="0.25">
      <c r="A21" s="124"/>
      <c r="B21" s="4"/>
      <c r="C21" s="5"/>
      <c r="D21" s="4"/>
      <c r="E21" s="5"/>
      <c r="F21" s="4"/>
      <c r="G21" s="5"/>
      <c r="H21" s="4"/>
      <c r="I21" s="5"/>
      <c r="J21" s="4"/>
      <c r="K21" s="5"/>
      <c r="L21" s="4"/>
      <c r="M21" s="5"/>
      <c r="N21" s="4"/>
      <c r="O21" s="5"/>
    </row>
    <row r="22" spans="1:15" ht="15.75" customHeight="1" thickBot="1" x14ac:dyDescent="0.3">
      <c r="A22" s="125"/>
      <c r="B22" s="6"/>
      <c r="C22" s="7"/>
      <c r="D22" s="6"/>
      <c r="E22" s="7"/>
      <c r="F22" s="6"/>
      <c r="G22" s="7"/>
      <c r="H22" s="6"/>
      <c r="I22" s="7"/>
      <c r="J22" s="6"/>
      <c r="K22" s="7"/>
      <c r="L22" s="6"/>
      <c r="M22" s="7"/>
      <c r="N22" s="6"/>
      <c r="O22" s="7"/>
    </row>
    <row r="23" spans="1:15" ht="15.75" customHeight="1" thickTop="1" x14ac:dyDescent="0.25">
      <c r="A23" s="126" t="s">
        <v>6</v>
      </c>
      <c r="B23" s="16"/>
      <c r="C23" s="13"/>
      <c r="D23" s="16"/>
      <c r="E23" s="13"/>
      <c r="F23" s="16"/>
      <c r="G23" s="17"/>
      <c r="H23" s="16"/>
      <c r="I23" s="17"/>
      <c r="J23" s="16"/>
      <c r="K23" s="17"/>
      <c r="L23" s="16"/>
      <c r="M23" s="13"/>
      <c r="N23" s="16"/>
      <c r="O23" s="13"/>
    </row>
    <row r="24" spans="1:15" ht="15" customHeight="1" x14ac:dyDescent="0.25">
      <c r="A24" s="127"/>
      <c r="B24" s="18"/>
      <c r="C24" s="14"/>
      <c r="D24" s="18"/>
      <c r="E24" s="14"/>
      <c r="F24" s="18"/>
      <c r="G24" s="14"/>
      <c r="H24" s="18"/>
      <c r="I24" s="14"/>
      <c r="J24" s="18"/>
      <c r="K24" s="14"/>
      <c r="L24" s="18"/>
      <c r="M24" s="14"/>
      <c r="N24" s="18"/>
      <c r="O24" s="14"/>
    </row>
    <row r="25" spans="1:15" ht="15" customHeight="1" x14ac:dyDescent="0.25">
      <c r="A25" s="127"/>
      <c r="B25" s="18"/>
      <c r="C25" s="14"/>
      <c r="D25" s="18"/>
      <c r="E25" s="14"/>
      <c r="F25" s="18"/>
      <c r="G25" s="14"/>
      <c r="H25" s="18"/>
      <c r="I25" s="14"/>
      <c r="J25" s="18"/>
      <c r="K25" s="14"/>
      <c r="L25" s="18"/>
      <c r="M25" s="14"/>
      <c r="N25" s="18"/>
      <c r="O25" s="14"/>
    </row>
    <row r="26" spans="1:15" ht="15" customHeight="1" x14ac:dyDescent="0.25">
      <c r="A26" s="127"/>
      <c r="B26" s="18"/>
      <c r="C26" s="14"/>
      <c r="D26" s="18"/>
      <c r="E26" s="14"/>
      <c r="F26" s="18"/>
      <c r="G26" s="14"/>
      <c r="H26" s="18"/>
      <c r="I26" s="14"/>
      <c r="J26" s="18"/>
      <c r="K26" s="14"/>
      <c r="L26" s="18"/>
      <c r="M26" s="14"/>
      <c r="N26" s="18"/>
      <c r="O26" s="14"/>
    </row>
    <row r="27" spans="1:15" ht="15.75" customHeight="1" thickBot="1" x14ac:dyDescent="0.3">
      <c r="A27" s="128"/>
      <c r="B27" s="19"/>
      <c r="C27" s="15"/>
      <c r="D27" s="19"/>
      <c r="E27" s="15"/>
      <c r="F27" s="19"/>
      <c r="G27" s="15"/>
      <c r="H27" s="19"/>
      <c r="I27" s="15"/>
      <c r="J27" s="19"/>
      <c r="K27" s="15"/>
      <c r="L27" s="19"/>
      <c r="M27" s="15"/>
      <c r="N27" s="19"/>
      <c r="O27" s="15"/>
    </row>
    <row r="28" spans="1:15" ht="15.75" thickTop="1" x14ac:dyDescent="0.25"/>
  </sheetData>
  <mergeCells count="12">
    <mergeCell ref="L1:M1"/>
    <mergeCell ref="N1:O1"/>
    <mergeCell ref="A3:A7"/>
    <mergeCell ref="A8:A12"/>
    <mergeCell ref="A23:A27"/>
    <mergeCell ref="A13:A17"/>
    <mergeCell ref="A18:A22"/>
    <mergeCell ref="F1:G1"/>
    <mergeCell ref="H1:I1"/>
    <mergeCell ref="J1:K1"/>
    <mergeCell ref="B1:C1"/>
    <mergeCell ref="D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EF886-3D29-4E71-8737-32CAB7AECFC8}">
  <sheetPr codeName="Feuil3">
    <pageSetUpPr fitToPage="1"/>
  </sheetPr>
  <dimension ref="A1:FB54"/>
  <sheetViews>
    <sheetView zoomScale="80" zoomScaleNormal="80" workbookViewId="0">
      <pane xSplit="51" topLeftCell="AZ1" activePane="topRight" state="frozen"/>
      <selection activeCell="C1" sqref="C1"/>
      <selection pane="topRight" activeCell="E1" sqref="E1"/>
    </sheetView>
  </sheetViews>
  <sheetFormatPr baseColWidth="10" defaultRowHeight="15" x14ac:dyDescent="0.25"/>
  <cols>
    <col min="1" max="2" width="13.85546875" customWidth="1"/>
    <col min="3" max="3" width="19.140625" customWidth="1"/>
    <col min="4" max="4" width="13.28515625" customWidth="1"/>
    <col min="5" max="5" width="17" style="68" bestFit="1" customWidth="1"/>
    <col min="6" max="6" width="15.28515625" customWidth="1"/>
    <col min="7" max="7" width="11.42578125" style="68" customWidth="1"/>
    <col min="8" max="8" width="14.140625" style="68" customWidth="1"/>
    <col min="9" max="9" width="11.42578125" customWidth="1"/>
    <col min="10" max="10" width="12.85546875" customWidth="1"/>
    <col min="11" max="11" width="12.42578125" customWidth="1"/>
    <col min="12" max="51" width="7.42578125" hidden="1" customWidth="1"/>
    <col min="52" max="53" width="7.42578125" customWidth="1"/>
    <col min="54" max="56" width="7.28515625" customWidth="1"/>
    <col min="57" max="57" width="8" customWidth="1"/>
    <col min="58" max="156" width="7.28515625" customWidth="1"/>
    <col min="157" max="159" width="11.5703125" customWidth="1"/>
    <col min="160" max="797" width="3.42578125" customWidth="1"/>
  </cols>
  <sheetData>
    <row r="1" spans="1:158" s="21" customFormat="1" ht="26.25" x14ac:dyDescent="0.4">
      <c r="E1" s="99"/>
      <c r="G1" s="67"/>
      <c r="H1" s="67"/>
      <c r="L1" s="146">
        <v>45337</v>
      </c>
      <c r="M1" s="147"/>
      <c r="N1" s="147"/>
      <c r="O1" s="147"/>
      <c r="P1" s="147"/>
      <c r="Q1" s="147"/>
      <c r="R1" s="147"/>
      <c r="S1" s="147"/>
      <c r="T1" s="147"/>
      <c r="U1" s="147"/>
      <c r="V1" s="147"/>
      <c r="W1" s="147"/>
      <c r="X1" s="147"/>
      <c r="Y1" s="147"/>
      <c r="Z1" s="147"/>
      <c r="AA1" s="147"/>
      <c r="AB1" s="147"/>
      <c r="AC1" s="147"/>
      <c r="AD1" s="147"/>
      <c r="AE1" s="148"/>
      <c r="AF1" s="146">
        <v>45338</v>
      </c>
      <c r="AG1" s="147"/>
      <c r="AH1" s="147"/>
      <c r="AI1" s="147"/>
      <c r="AJ1" s="147"/>
      <c r="AK1" s="147"/>
      <c r="AL1" s="147"/>
      <c r="AM1" s="147"/>
      <c r="AN1" s="147"/>
      <c r="AO1" s="147"/>
      <c r="AP1" s="147"/>
      <c r="AQ1" s="147"/>
      <c r="AR1" s="147"/>
      <c r="AS1" s="147"/>
      <c r="AT1" s="147"/>
      <c r="AU1" s="147"/>
      <c r="AV1" s="147"/>
      <c r="AW1" s="147"/>
      <c r="AX1" s="147"/>
      <c r="AY1" s="148"/>
      <c r="AZ1" s="149">
        <v>45341</v>
      </c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1"/>
      <c r="BU1" s="149">
        <f>AZ1+1</f>
        <v>45342</v>
      </c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1"/>
      <c r="CP1" s="149">
        <f t="shared" ref="CP1" si="0">BU1+1</f>
        <v>45343</v>
      </c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1"/>
      <c r="DK1" s="149">
        <f t="shared" ref="DK1" si="1">CP1+1</f>
        <v>45344</v>
      </c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1"/>
      <c r="EF1" s="149">
        <f t="shared" ref="EF1" si="2">DK1+1</f>
        <v>45345</v>
      </c>
      <c r="EG1" s="150"/>
      <c r="EH1" s="150"/>
      <c r="EI1" s="150"/>
      <c r="EJ1" s="150"/>
      <c r="EK1" s="150"/>
      <c r="EL1" s="150"/>
      <c r="EM1" s="150"/>
      <c r="EN1" s="150"/>
      <c r="EO1" s="150"/>
      <c r="EP1" s="150"/>
      <c r="EQ1" s="150"/>
      <c r="ER1" s="150"/>
      <c r="ES1" s="150"/>
      <c r="ET1" s="150"/>
      <c r="EU1" s="150"/>
      <c r="EV1" s="150"/>
      <c r="EW1" s="150"/>
      <c r="EX1" s="150"/>
      <c r="EY1" s="150"/>
      <c r="EZ1" s="151"/>
    </row>
    <row r="2" spans="1:158" s="21" customFormat="1" ht="26.25" x14ac:dyDescent="0.4">
      <c r="B2" s="94" t="s">
        <v>21</v>
      </c>
      <c r="C2" s="92">
        <f>(I2*1)/10</f>
        <v>3.3333333333333333E-2</v>
      </c>
      <c r="D2" s="62"/>
      <c r="E2" s="68">
        <v>0.875</v>
      </c>
      <c r="F2" s="56">
        <v>0.20833333333333334</v>
      </c>
      <c r="G2" s="67"/>
      <c r="H2" s="93" t="s">
        <v>22</v>
      </c>
      <c r="I2" s="95">
        <v>0.33333333333333331</v>
      </c>
      <c r="L2" s="157" t="s">
        <v>7</v>
      </c>
      <c r="M2" s="158"/>
      <c r="N2" s="158"/>
      <c r="O2" s="158"/>
      <c r="P2" s="158"/>
      <c r="Q2" s="158"/>
      <c r="R2" s="158"/>
      <c r="S2" s="158"/>
      <c r="T2" s="158"/>
      <c r="U2" s="159"/>
      <c r="V2" s="154" t="s">
        <v>8</v>
      </c>
      <c r="W2" s="155"/>
      <c r="X2" s="155"/>
      <c r="Y2" s="155"/>
      <c r="Z2" s="155"/>
      <c r="AA2" s="155"/>
      <c r="AB2" s="155"/>
      <c r="AC2" s="155"/>
      <c r="AD2" s="155"/>
      <c r="AE2" s="156"/>
      <c r="AF2" s="157" t="s">
        <v>7</v>
      </c>
      <c r="AG2" s="158"/>
      <c r="AH2" s="158"/>
      <c r="AI2" s="158"/>
      <c r="AJ2" s="158"/>
      <c r="AK2" s="158"/>
      <c r="AL2" s="158"/>
      <c r="AM2" s="158"/>
      <c r="AN2" s="158"/>
      <c r="AO2" s="159"/>
      <c r="AP2" s="154" t="s">
        <v>8</v>
      </c>
      <c r="AQ2" s="155"/>
      <c r="AR2" s="155"/>
      <c r="AS2" s="155"/>
      <c r="AT2" s="155"/>
      <c r="AU2" s="155"/>
      <c r="AV2" s="155"/>
      <c r="AW2" s="155"/>
      <c r="AX2" s="155"/>
      <c r="AY2" s="156"/>
      <c r="AZ2" s="157" t="s">
        <v>7</v>
      </c>
      <c r="BA2" s="158"/>
      <c r="BB2" s="158"/>
      <c r="BC2" s="158"/>
      <c r="BD2" s="158"/>
      <c r="BE2" s="158"/>
      <c r="BF2" s="158"/>
      <c r="BG2" s="158"/>
      <c r="BH2" s="158"/>
      <c r="BI2" s="158"/>
      <c r="BJ2" s="159"/>
      <c r="BK2" s="154" t="s">
        <v>8</v>
      </c>
      <c r="BL2" s="155"/>
      <c r="BM2" s="155"/>
      <c r="BN2" s="155"/>
      <c r="BO2" s="155"/>
      <c r="BP2" s="155"/>
      <c r="BQ2" s="155"/>
      <c r="BR2" s="155"/>
      <c r="BS2" s="155"/>
      <c r="BT2" s="156"/>
      <c r="BU2" s="157" t="s">
        <v>7</v>
      </c>
      <c r="BV2" s="158"/>
      <c r="BW2" s="158"/>
      <c r="BX2" s="158"/>
      <c r="BY2" s="158"/>
      <c r="BZ2" s="158"/>
      <c r="CA2" s="158"/>
      <c r="CB2" s="158"/>
      <c r="CC2" s="158"/>
      <c r="CD2" s="158"/>
      <c r="CE2" s="159"/>
      <c r="CF2" s="154" t="s">
        <v>8</v>
      </c>
      <c r="CG2" s="155"/>
      <c r="CH2" s="155"/>
      <c r="CI2" s="155"/>
      <c r="CJ2" s="155"/>
      <c r="CK2" s="155"/>
      <c r="CL2" s="155"/>
      <c r="CM2" s="155"/>
      <c r="CN2" s="155"/>
      <c r="CO2" s="156"/>
      <c r="CP2" s="157" t="s">
        <v>7</v>
      </c>
      <c r="CQ2" s="158"/>
      <c r="CR2" s="158"/>
      <c r="CS2" s="158"/>
      <c r="CT2" s="158"/>
      <c r="CU2" s="158"/>
      <c r="CV2" s="158"/>
      <c r="CW2" s="158"/>
      <c r="CX2" s="158"/>
      <c r="CY2" s="158"/>
      <c r="CZ2" s="159"/>
      <c r="DA2" s="154" t="s">
        <v>8</v>
      </c>
      <c r="DB2" s="155"/>
      <c r="DC2" s="155"/>
      <c r="DD2" s="155"/>
      <c r="DE2" s="155"/>
      <c r="DF2" s="155"/>
      <c r="DG2" s="155"/>
      <c r="DH2" s="155"/>
      <c r="DI2" s="155"/>
      <c r="DJ2" s="156"/>
      <c r="DK2" s="157" t="s">
        <v>7</v>
      </c>
      <c r="DL2" s="158"/>
      <c r="DM2" s="158"/>
      <c r="DN2" s="158"/>
      <c r="DO2" s="158"/>
      <c r="DP2" s="158"/>
      <c r="DQ2" s="158"/>
      <c r="DR2" s="158"/>
      <c r="DS2" s="158"/>
      <c r="DT2" s="158"/>
      <c r="DU2" s="159"/>
      <c r="DV2" s="154" t="s">
        <v>8</v>
      </c>
      <c r="DW2" s="155"/>
      <c r="DX2" s="155"/>
      <c r="DY2" s="155"/>
      <c r="DZ2" s="155"/>
      <c r="EA2" s="155"/>
      <c r="EB2" s="155"/>
      <c r="EC2" s="155"/>
      <c r="ED2" s="155"/>
      <c r="EE2" s="156"/>
      <c r="EF2" s="157" t="s">
        <v>7</v>
      </c>
      <c r="EG2" s="158"/>
      <c r="EH2" s="158"/>
      <c r="EI2" s="158"/>
      <c r="EJ2" s="158"/>
      <c r="EK2" s="158"/>
      <c r="EL2" s="158"/>
      <c r="EM2" s="158"/>
      <c r="EN2" s="158"/>
      <c r="EO2" s="158"/>
      <c r="EP2" s="159"/>
      <c r="EQ2" s="154" t="s">
        <v>8</v>
      </c>
      <c r="ER2" s="155"/>
      <c r="ES2" s="155"/>
      <c r="ET2" s="155"/>
      <c r="EU2" s="155"/>
      <c r="EV2" s="155"/>
      <c r="EW2" s="155"/>
      <c r="EX2" s="155"/>
      <c r="EY2" s="155"/>
      <c r="EZ2" s="156"/>
      <c r="FA2" s="152" t="s">
        <v>9</v>
      </c>
      <c r="FB2" s="153"/>
    </row>
    <row r="3" spans="1:158" s="20" customFormat="1" ht="19.5" customHeight="1" x14ac:dyDescent="0.3">
      <c r="E3" s="69"/>
      <c r="G3" s="69"/>
      <c r="H3" s="69"/>
      <c r="K3" s="57"/>
      <c r="L3" s="58">
        <v>0.20833333333333334</v>
      </c>
      <c r="M3" s="58" t="e">
        <f>L3+$B$2</f>
        <v>#VALUE!</v>
      </c>
      <c r="N3" s="58" t="e">
        <f t="shared" ref="N3" si="3">M3+$B$2</f>
        <v>#VALUE!</v>
      </c>
      <c r="O3" s="58" t="e">
        <f t="shared" ref="O3" si="4">N3+$B$2</f>
        <v>#VALUE!</v>
      </c>
      <c r="P3" s="58" t="e">
        <f t="shared" ref="P3" si="5">O3+$B$2</f>
        <v>#VALUE!</v>
      </c>
      <c r="Q3" s="58" t="e">
        <f t="shared" ref="Q3" si="6">P3+$B$2</f>
        <v>#VALUE!</v>
      </c>
      <c r="R3" s="58" t="e">
        <f t="shared" ref="R3" si="7">Q3+$B$2</f>
        <v>#VALUE!</v>
      </c>
      <c r="S3" s="58" t="e">
        <f t="shared" ref="S3" si="8">R3+$B$2</f>
        <v>#VALUE!</v>
      </c>
      <c r="T3" s="58" t="e">
        <f t="shared" ref="T3" si="9">S3+$B$2</f>
        <v>#VALUE!</v>
      </c>
      <c r="U3" s="58" t="e">
        <f t="shared" ref="U3" si="10">T3+$B$2</f>
        <v>#VALUE!</v>
      </c>
      <c r="V3" s="59">
        <v>0.54166666666666663</v>
      </c>
      <c r="W3" s="59" t="e">
        <f t="shared" ref="W3" si="11">V3+$B$2</f>
        <v>#VALUE!</v>
      </c>
      <c r="X3" s="59" t="e">
        <f t="shared" ref="X3" si="12">W3+$B$2</f>
        <v>#VALUE!</v>
      </c>
      <c r="Y3" s="59" t="e">
        <f t="shared" ref="Y3" si="13">X3+$B$2</f>
        <v>#VALUE!</v>
      </c>
      <c r="Z3" s="59" t="e">
        <f t="shared" ref="Z3" si="14">Y3+$B$2</f>
        <v>#VALUE!</v>
      </c>
      <c r="AA3" s="59" t="e">
        <f t="shared" ref="AA3" si="15">Z3+$B$2</f>
        <v>#VALUE!</v>
      </c>
      <c r="AB3" s="59" t="e">
        <f t="shared" ref="AB3" si="16">AA3+$B$2</f>
        <v>#VALUE!</v>
      </c>
      <c r="AC3" s="59" t="e">
        <f t="shared" ref="AC3" si="17">AB3+$B$2</f>
        <v>#VALUE!</v>
      </c>
      <c r="AD3" s="59" t="e">
        <f t="shared" ref="AD3" si="18">AC3+$B$2</f>
        <v>#VALUE!</v>
      </c>
      <c r="AE3" s="59" t="e">
        <f t="shared" ref="AE3" si="19">AD3+$B$2</f>
        <v>#VALUE!</v>
      </c>
      <c r="AF3" s="58">
        <v>0.20833333333333334</v>
      </c>
      <c r="AG3" s="58" t="e">
        <f>AF3+$B$2</f>
        <v>#VALUE!</v>
      </c>
      <c r="AH3" s="58" t="e">
        <f t="shared" ref="AH3" si="20">AG3+$B$2</f>
        <v>#VALUE!</v>
      </c>
      <c r="AI3" s="58" t="e">
        <f t="shared" ref="AI3" si="21">AH3+$B$2</f>
        <v>#VALUE!</v>
      </c>
      <c r="AJ3" s="58" t="e">
        <f t="shared" ref="AJ3" si="22">AI3+$B$2</f>
        <v>#VALUE!</v>
      </c>
      <c r="AK3" s="58" t="e">
        <f t="shared" ref="AK3" si="23">AJ3+$B$2</f>
        <v>#VALUE!</v>
      </c>
      <c r="AL3" s="58" t="e">
        <f t="shared" ref="AL3" si="24">AK3+$B$2</f>
        <v>#VALUE!</v>
      </c>
      <c r="AM3" s="58" t="e">
        <f t="shared" ref="AM3" si="25">AL3+$B$2</f>
        <v>#VALUE!</v>
      </c>
      <c r="AN3" s="58" t="e">
        <f t="shared" ref="AN3" si="26">AM3+$B$2</f>
        <v>#VALUE!</v>
      </c>
      <c r="AO3" s="58" t="e">
        <f t="shared" ref="AO3" si="27">AN3+$B$2</f>
        <v>#VALUE!</v>
      </c>
      <c r="AP3" s="59">
        <v>0.54166666666666663</v>
      </c>
      <c r="AQ3" s="59" t="e">
        <f t="shared" ref="AQ3" si="28">AP3+$B$2</f>
        <v>#VALUE!</v>
      </c>
      <c r="AR3" s="59" t="e">
        <f t="shared" ref="AR3" si="29">AQ3+$B$2</f>
        <v>#VALUE!</v>
      </c>
      <c r="AS3" s="59" t="e">
        <f t="shared" ref="AS3" si="30">AR3+$B$2</f>
        <v>#VALUE!</v>
      </c>
      <c r="AT3" s="59" t="e">
        <f t="shared" ref="AT3" si="31">AS3+$B$2</f>
        <v>#VALUE!</v>
      </c>
      <c r="AU3" s="59" t="e">
        <f t="shared" ref="AU3" si="32">AT3+$B$2</f>
        <v>#VALUE!</v>
      </c>
      <c r="AV3" s="59" t="e">
        <f t="shared" ref="AV3" si="33">AU3+$B$2</f>
        <v>#VALUE!</v>
      </c>
      <c r="AW3" s="59" t="e">
        <f t="shared" ref="AW3" si="34">AV3+$B$2</f>
        <v>#VALUE!</v>
      </c>
      <c r="AX3" s="59" t="e">
        <f t="shared" ref="AX3" si="35">AW3+$B$2</f>
        <v>#VALUE!</v>
      </c>
      <c r="AY3" s="59" t="e">
        <f t="shared" ref="AY3" si="36">AX3+$B$2</f>
        <v>#VALUE!</v>
      </c>
      <c r="AZ3" s="96">
        <v>0.20833333333333334</v>
      </c>
      <c r="BA3" s="58">
        <f>AZ3+$C$2</f>
        <v>0.24166666666666667</v>
      </c>
      <c r="BB3" s="58">
        <f t="shared" ref="BB3:BI3" si="37">BA3+$C$2</f>
        <v>0.27500000000000002</v>
      </c>
      <c r="BC3" s="58">
        <f t="shared" si="37"/>
        <v>0.30833333333333335</v>
      </c>
      <c r="BD3" s="58">
        <f t="shared" si="37"/>
        <v>0.34166666666666667</v>
      </c>
      <c r="BE3" s="58">
        <f t="shared" si="37"/>
        <v>0.375</v>
      </c>
      <c r="BF3" s="58">
        <f t="shared" si="37"/>
        <v>0.40833333333333333</v>
      </c>
      <c r="BG3" s="58">
        <f t="shared" si="37"/>
        <v>0.44166666666666665</v>
      </c>
      <c r="BH3" s="58">
        <f t="shared" si="37"/>
        <v>0.47499999999999998</v>
      </c>
      <c r="BI3" s="58">
        <f t="shared" si="37"/>
        <v>0.5083333333333333</v>
      </c>
      <c r="BJ3" s="58">
        <f>BI3+$C$2</f>
        <v>0.54166666666666663</v>
      </c>
      <c r="BK3" s="59">
        <f>BJ3+$C$2</f>
        <v>0.57499999999999996</v>
      </c>
      <c r="BL3" s="59">
        <f t="shared" ref="BL3:BT3" si="38">BK3+$C$2</f>
        <v>0.60833333333333328</v>
      </c>
      <c r="BM3" s="59">
        <f t="shared" si="38"/>
        <v>0.64166666666666661</v>
      </c>
      <c r="BN3" s="59">
        <f t="shared" si="38"/>
        <v>0.67499999999999993</v>
      </c>
      <c r="BO3" s="59">
        <f t="shared" si="38"/>
        <v>0.70833333333333326</v>
      </c>
      <c r="BP3" s="59">
        <f t="shared" si="38"/>
        <v>0.74166666666666659</v>
      </c>
      <c r="BQ3" s="59">
        <f t="shared" si="38"/>
        <v>0.77499999999999991</v>
      </c>
      <c r="BR3" s="59">
        <f t="shared" si="38"/>
        <v>0.80833333333333324</v>
      </c>
      <c r="BS3" s="59">
        <f t="shared" si="38"/>
        <v>0.84166666666666656</v>
      </c>
      <c r="BT3" s="59">
        <f t="shared" si="38"/>
        <v>0.87499999999999989</v>
      </c>
      <c r="BU3" s="58">
        <v>0.20833333333333334</v>
      </c>
      <c r="BV3" s="58">
        <f>BU3+$C$2</f>
        <v>0.24166666666666667</v>
      </c>
      <c r="BW3" s="58">
        <f t="shared" ref="BW3" si="39">BV3+$C$2</f>
        <v>0.27500000000000002</v>
      </c>
      <c r="BX3" s="58">
        <f t="shared" ref="BX3" si="40">BW3+$C$2</f>
        <v>0.30833333333333335</v>
      </c>
      <c r="BY3" s="58">
        <f t="shared" ref="BY3" si="41">BX3+$C$2</f>
        <v>0.34166666666666667</v>
      </c>
      <c r="BZ3" s="58">
        <f t="shared" ref="BZ3" si="42">BY3+$C$2</f>
        <v>0.375</v>
      </c>
      <c r="CA3" s="58">
        <f t="shared" ref="CA3" si="43">BZ3+$C$2</f>
        <v>0.40833333333333333</v>
      </c>
      <c r="CB3" s="58">
        <f t="shared" ref="CB3" si="44">CA3+$C$2</f>
        <v>0.44166666666666665</v>
      </c>
      <c r="CC3" s="58">
        <f t="shared" ref="CC3" si="45">CB3+$C$2</f>
        <v>0.47499999999999998</v>
      </c>
      <c r="CD3" s="58">
        <f t="shared" ref="CD3" si="46">CC3+$C$2</f>
        <v>0.5083333333333333</v>
      </c>
      <c r="CE3" s="58">
        <f t="shared" ref="CE3" si="47">CD3+$C$2</f>
        <v>0.54166666666666663</v>
      </c>
      <c r="CF3" s="59">
        <f>CE3+$C$2</f>
        <v>0.57499999999999996</v>
      </c>
      <c r="CG3" s="59">
        <f t="shared" ref="CG3" si="48">CF3+$C$2</f>
        <v>0.60833333333333328</v>
      </c>
      <c r="CH3" s="59">
        <f t="shared" ref="CH3" si="49">CG3+$C$2</f>
        <v>0.64166666666666661</v>
      </c>
      <c r="CI3" s="59">
        <f t="shared" ref="CI3" si="50">CH3+$C$2</f>
        <v>0.67499999999999993</v>
      </c>
      <c r="CJ3" s="59">
        <f t="shared" ref="CJ3" si="51">CI3+$C$2</f>
        <v>0.70833333333333326</v>
      </c>
      <c r="CK3" s="59">
        <f t="shared" ref="CK3" si="52">CJ3+$C$2</f>
        <v>0.74166666666666659</v>
      </c>
      <c r="CL3" s="59">
        <f t="shared" ref="CL3" si="53">CK3+$C$2</f>
        <v>0.77499999999999991</v>
      </c>
      <c r="CM3" s="59">
        <f t="shared" ref="CM3" si="54">CL3+$C$2</f>
        <v>0.80833333333333324</v>
      </c>
      <c r="CN3" s="59">
        <f t="shared" ref="CN3" si="55">CM3+$C$2</f>
        <v>0.84166666666666656</v>
      </c>
      <c r="CO3" s="59">
        <f t="shared" ref="CO3" si="56">CN3+$C$2</f>
        <v>0.87499999999999989</v>
      </c>
      <c r="CP3" s="58">
        <v>0.20833333333333334</v>
      </c>
      <c r="CQ3" s="58">
        <f>CP3+$C$2</f>
        <v>0.24166666666666667</v>
      </c>
      <c r="CR3" s="58">
        <f t="shared" ref="CR3" si="57">CQ3+$C$2</f>
        <v>0.27500000000000002</v>
      </c>
      <c r="CS3" s="58">
        <f t="shared" ref="CS3" si="58">CR3+$C$2</f>
        <v>0.30833333333333335</v>
      </c>
      <c r="CT3" s="58">
        <f t="shared" ref="CT3" si="59">CS3+$C$2</f>
        <v>0.34166666666666667</v>
      </c>
      <c r="CU3" s="58">
        <f t="shared" ref="CU3" si="60">CT3+$C$2</f>
        <v>0.375</v>
      </c>
      <c r="CV3" s="58">
        <f t="shared" ref="CV3" si="61">CU3+$C$2</f>
        <v>0.40833333333333333</v>
      </c>
      <c r="CW3" s="58">
        <f t="shared" ref="CW3" si="62">CV3+$C$2</f>
        <v>0.44166666666666665</v>
      </c>
      <c r="CX3" s="58">
        <f t="shared" ref="CX3" si="63">CW3+$C$2</f>
        <v>0.47499999999999998</v>
      </c>
      <c r="CY3" s="58">
        <f t="shared" ref="CY3" si="64">CX3+$C$2</f>
        <v>0.5083333333333333</v>
      </c>
      <c r="CZ3" s="58">
        <f t="shared" ref="CZ3" si="65">CY3+$C$2</f>
        <v>0.54166666666666663</v>
      </c>
      <c r="DA3" s="59">
        <f>CZ3+$C$2</f>
        <v>0.57499999999999996</v>
      </c>
      <c r="DB3" s="59">
        <f t="shared" ref="DB3" si="66">DA3+$C$2</f>
        <v>0.60833333333333328</v>
      </c>
      <c r="DC3" s="59">
        <f t="shared" ref="DC3" si="67">DB3+$C$2</f>
        <v>0.64166666666666661</v>
      </c>
      <c r="DD3" s="59">
        <f t="shared" ref="DD3" si="68">DC3+$C$2</f>
        <v>0.67499999999999993</v>
      </c>
      <c r="DE3" s="59">
        <f t="shared" ref="DE3" si="69">DD3+$C$2</f>
        <v>0.70833333333333326</v>
      </c>
      <c r="DF3" s="59">
        <f t="shared" ref="DF3" si="70">DE3+$C$2</f>
        <v>0.74166666666666659</v>
      </c>
      <c r="DG3" s="59">
        <f t="shared" ref="DG3" si="71">DF3+$C$2</f>
        <v>0.77499999999999991</v>
      </c>
      <c r="DH3" s="59">
        <f t="shared" ref="DH3" si="72">DG3+$C$2</f>
        <v>0.80833333333333324</v>
      </c>
      <c r="DI3" s="59">
        <f t="shared" ref="DI3" si="73">DH3+$C$2</f>
        <v>0.84166666666666656</v>
      </c>
      <c r="DJ3" s="59">
        <f t="shared" ref="DJ3" si="74">DI3+$C$2</f>
        <v>0.87499999999999989</v>
      </c>
      <c r="DK3" s="58">
        <v>0.20833333333333334</v>
      </c>
      <c r="DL3" s="58">
        <f>DK3+$C$2</f>
        <v>0.24166666666666667</v>
      </c>
      <c r="DM3" s="58">
        <f t="shared" ref="DM3" si="75">DL3+$C$2</f>
        <v>0.27500000000000002</v>
      </c>
      <c r="DN3" s="58">
        <f t="shared" ref="DN3" si="76">DM3+$C$2</f>
        <v>0.30833333333333335</v>
      </c>
      <c r="DO3" s="58">
        <f t="shared" ref="DO3" si="77">DN3+$C$2</f>
        <v>0.34166666666666667</v>
      </c>
      <c r="DP3" s="58">
        <f t="shared" ref="DP3" si="78">DO3+$C$2</f>
        <v>0.375</v>
      </c>
      <c r="DQ3" s="58">
        <f t="shared" ref="DQ3" si="79">DP3+$C$2</f>
        <v>0.40833333333333333</v>
      </c>
      <c r="DR3" s="58">
        <f t="shared" ref="DR3" si="80">DQ3+$C$2</f>
        <v>0.44166666666666665</v>
      </c>
      <c r="DS3" s="58">
        <f t="shared" ref="DS3" si="81">DR3+$C$2</f>
        <v>0.47499999999999998</v>
      </c>
      <c r="DT3" s="58">
        <f t="shared" ref="DT3" si="82">DS3+$C$2</f>
        <v>0.5083333333333333</v>
      </c>
      <c r="DU3" s="58">
        <f t="shared" ref="DU3" si="83">DT3+$C$2</f>
        <v>0.54166666666666663</v>
      </c>
      <c r="DV3" s="59">
        <f>DU3+$C$2</f>
        <v>0.57499999999999996</v>
      </c>
      <c r="DW3" s="59">
        <f t="shared" ref="DW3" si="84">DV3+$C$2</f>
        <v>0.60833333333333328</v>
      </c>
      <c r="DX3" s="59">
        <f t="shared" ref="DX3" si="85">DW3+$C$2</f>
        <v>0.64166666666666661</v>
      </c>
      <c r="DY3" s="59">
        <f t="shared" ref="DY3" si="86">DX3+$C$2</f>
        <v>0.67499999999999993</v>
      </c>
      <c r="DZ3" s="59">
        <f t="shared" ref="DZ3" si="87">DY3+$C$2</f>
        <v>0.70833333333333326</v>
      </c>
      <c r="EA3" s="59">
        <f t="shared" ref="EA3" si="88">DZ3+$C$2</f>
        <v>0.74166666666666659</v>
      </c>
      <c r="EB3" s="59">
        <f t="shared" ref="EB3" si="89">EA3+$C$2</f>
        <v>0.77499999999999991</v>
      </c>
      <c r="EC3" s="59">
        <f t="shared" ref="EC3" si="90">EB3+$C$2</f>
        <v>0.80833333333333324</v>
      </c>
      <c r="ED3" s="59">
        <f t="shared" ref="ED3" si="91">EC3+$C$2</f>
        <v>0.84166666666666656</v>
      </c>
      <c r="EE3" s="59">
        <f t="shared" ref="EE3" si="92">ED3+$C$2</f>
        <v>0.87499999999999989</v>
      </c>
      <c r="EF3" s="58">
        <v>0.20833333333333334</v>
      </c>
      <c r="EG3" s="58">
        <f>EF3+$C$2</f>
        <v>0.24166666666666667</v>
      </c>
      <c r="EH3" s="58">
        <f t="shared" ref="EH3" si="93">EG3+$C$2</f>
        <v>0.27500000000000002</v>
      </c>
      <c r="EI3" s="58">
        <f t="shared" ref="EI3" si="94">EH3+$C$2</f>
        <v>0.30833333333333335</v>
      </c>
      <c r="EJ3" s="58">
        <f t="shared" ref="EJ3" si="95">EI3+$C$2</f>
        <v>0.34166666666666667</v>
      </c>
      <c r="EK3" s="58">
        <f t="shared" ref="EK3" si="96">EJ3+$C$2</f>
        <v>0.375</v>
      </c>
      <c r="EL3" s="58">
        <f t="shared" ref="EL3" si="97">EK3+$C$2</f>
        <v>0.40833333333333333</v>
      </c>
      <c r="EM3" s="58">
        <f t="shared" ref="EM3" si="98">EL3+$C$2</f>
        <v>0.44166666666666665</v>
      </c>
      <c r="EN3" s="58">
        <f t="shared" ref="EN3" si="99">EM3+$C$2</f>
        <v>0.47499999999999998</v>
      </c>
      <c r="EO3" s="58">
        <f t="shared" ref="EO3" si="100">EN3+$C$2</f>
        <v>0.5083333333333333</v>
      </c>
      <c r="EP3" s="58">
        <f t="shared" ref="EP3" si="101">EO3+$C$2</f>
        <v>0.54166666666666663</v>
      </c>
      <c r="EQ3" s="59">
        <f>EP3+$C$2</f>
        <v>0.57499999999999996</v>
      </c>
      <c r="ER3" s="59">
        <f t="shared" ref="ER3" si="102">EQ3+$C$2</f>
        <v>0.60833333333333328</v>
      </c>
      <c r="ES3" s="59">
        <f t="shared" ref="ES3" si="103">ER3+$C$2</f>
        <v>0.64166666666666661</v>
      </c>
      <c r="ET3" s="59">
        <f t="shared" ref="ET3" si="104">ES3+$C$2</f>
        <v>0.67499999999999993</v>
      </c>
      <c r="EU3" s="59">
        <f t="shared" ref="EU3" si="105">ET3+$C$2</f>
        <v>0.70833333333333326</v>
      </c>
      <c r="EV3" s="59">
        <f t="shared" ref="EV3" si="106">EU3+$C$2</f>
        <v>0.74166666666666659</v>
      </c>
      <c r="EW3" s="59">
        <f t="shared" ref="EW3" si="107">EV3+$C$2</f>
        <v>0.77499999999999991</v>
      </c>
      <c r="EX3" s="59">
        <f t="shared" ref="EX3" si="108">EW3+$C$2</f>
        <v>0.80833333333333324</v>
      </c>
      <c r="EY3" s="59">
        <f t="shared" ref="EY3" si="109">EX3+$C$2</f>
        <v>0.84166666666666656</v>
      </c>
      <c r="EZ3" s="59">
        <f t="shared" ref="EZ3" si="110">EY3+$C$2</f>
        <v>0.87499999999999989</v>
      </c>
      <c r="FA3" s="54"/>
      <c r="FB3" s="55"/>
    </row>
    <row r="4" spans="1:158" s="20" customFormat="1" ht="18.75" customHeight="1" thickBot="1" x14ac:dyDescent="0.35">
      <c r="A4" s="20" t="s">
        <v>12</v>
      </c>
      <c r="B4" s="20" t="s">
        <v>13</v>
      </c>
      <c r="C4" s="20" t="s">
        <v>14</v>
      </c>
      <c r="D4" s="20" t="s">
        <v>17</v>
      </c>
      <c r="E4" s="69" t="s">
        <v>10</v>
      </c>
      <c r="F4" s="20" t="s">
        <v>18</v>
      </c>
      <c r="G4" s="69" t="s">
        <v>19</v>
      </c>
      <c r="H4" s="69" t="s">
        <v>20</v>
      </c>
      <c r="I4" s="20" t="s">
        <v>16</v>
      </c>
      <c r="J4" s="78" t="s">
        <v>11</v>
      </c>
      <c r="K4" s="78" t="s">
        <v>15</v>
      </c>
      <c r="L4" s="23">
        <v>0.1</v>
      </c>
      <c r="M4" s="23">
        <v>0.2</v>
      </c>
      <c r="N4" s="23">
        <v>0.3</v>
      </c>
      <c r="O4" s="23">
        <v>0.4</v>
      </c>
      <c r="P4" s="23">
        <v>0.5</v>
      </c>
      <c r="Q4" s="23">
        <v>0.6</v>
      </c>
      <c r="R4" s="23">
        <v>0.7</v>
      </c>
      <c r="S4" s="23">
        <v>0.8</v>
      </c>
      <c r="T4" s="23">
        <v>0.9</v>
      </c>
      <c r="U4" s="23">
        <v>1</v>
      </c>
      <c r="V4" s="24">
        <v>0.1</v>
      </c>
      <c r="W4" s="24">
        <v>0.2</v>
      </c>
      <c r="X4" s="24">
        <v>0.3</v>
      </c>
      <c r="Y4" s="24">
        <v>0.4</v>
      </c>
      <c r="Z4" s="24">
        <v>0.5</v>
      </c>
      <c r="AA4" s="24">
        <v>0.6</v>
      </c>
      <c r="AB4" s="24">
        <v>0.7</v>
      </c>
      <c r="AC4" s="24">
        <v>0.8</v>
      </c>
      <c r="AD4" s="24">
        <v>0.9</v>
      </c>
      <c r="AE4" s="24">
        <v>1</v>
      </c>
      <c r="AF4" s="23">
        <v>0.1</v>
      </c>
      <c r="AG4" s="23">
        <v>0.2</v>
      </c>
      <c r="AH4" s="23">
        <v>0.3</v>
      </c>
      <c r="AI4" s="23">
        <v>0.4</v>
      </c>
      <c r="AJ4" s="23">
        <v>0.5</v>
      </c>
      <c r="AK4" s="23">
        <v>0.6</v>
      </c>
      <c r="AL4" s="23">
        <v>0.7</v>
      </c>
      <c r="AM4" s="23">
        <v>0.8</v>
      </c>
      <c r="AN4" s="23">
        <v>0.9</v>
      </c>
      <c r="AO4" s="23">
        <v>1</v>
      </c>
      <c r="AP4" s="24">
        <v>0.1</v>
      </c>
      <c r="AQ4" s="24">
        <v>0.2</v>
      </c>
      <c r="AR4" s="24">
        <v>0.3</v>
      </c>
      <c r="AS4" s="24">
        <v>0.4</v>
      </c>
      <c r="AT4" s="24">
        <v>0.5</v>
      </c>
      <c r="AU4" s="24">
        <v>0.6</v>
      </c>
      <c r="AV4" s="24">
        <v>0.7</v>
      </c>
      <c r="AW4" s="24">
        <v>0.8</v>
      </c>
      <c r="AX4" s="24">
        <v>0.9</v>
      </c>
      <c r="AY4" s="24">
        <v>1</v>
      </c>
      <c r="AZ4" s="23">
        <v>0</v>
      </c>
      <c r="BA4" s="23">
        <v>0.1</v>
      </c>
      <c r="BB4" s="23">
        <v>0.2</v>
      </c>
      <c r="BC4" s="23">
        <v>0.3</v>
      </c>
      <c r="BD4" s="23">
        <v>0.4</v>
      </c>
      <c r="BE4" s="23">
        <v>0.5</v>
      </c>
      <c r="BF4" s="23">
        <v>0.6</v>
      </c>
      <c r="BG4" s="23">
        <v>0.7</v>
      </c>
      <c r="BH4" s="23">
        <v>0.8</v>
      </c>
      <c r="BI4" s="23">
        <v>0.9</v>
      </c>
      <c r="BJ4" s="29">
        <v>1</v>
      </c>
      <c r="BK4" s="24">
        <v>0.1</v>
      </c>
      <c r="BL4" s="24">
        <v>0.2</v>
      </c>
      <c r="BM4" s="24">
        <v>0.3</v>
      </c>
      <c r="BN4" s="24">
        <v>0.4</v>
      </c>
      <c r="BO4" s="24">
        <v>0.5</v>
      </c>
      <c r="BP4" s="24">
        <v>0.6</v>
      </c>
      <c r="BQ4" s="24">
        <v>0.7</v>
      </c>
      <c r="BR4" s="24">
        <v>0.8</v>
      </c>
      <c r="BS4" s="24">
        <v>0.9</v>
      </c>
      <c r="BT4" s="24">
        <v>1</v>
      </c>
      <c r="BU4" s="26">
        <v>0</v>
      </c>
      <c r="BV4" s="26">
        <v>0.1</v>
      </c>
      <c r="BW4" s="23">
        <v>0.2</v>
      </c>
      <c r="BX4" s="23">
        <v>0.3</v>
      </c>
      <c r="BY4" s="23">
        <v>0.4</v>
      </c>
      <c r="BZ4" s="23">
        <v>0.5</v>
      </c>
      <c r="CA4" s="23">
        <v>0.6</v>
      </c>
      <c r="CB4" s="23">
        <v>0.7</v>
      </c>
      <c r="CC4" s="23">
        <v>0.8</v>
      </c>
      <c r="CD4" s="23">
        <v>0.9</v>
      </c>
      <c r="CE4" s="23">
        <v>1</v>
      </c>
      <c r="CF4" s="24">
        <v>0.1</v>
      </c>
      <c r="CG4" s="24">
        <v>0.2</v>
      </c>
      <c r="CH4" s="24">
        <v>0.3</v>
      </c>
      <c r="CI4" s="24">
        <v>0.4</v>
      </c>
      <c r="CJ4" s="24">
        <v>0.5</v>
      </c>
      <c r="CK4" s="24">
        <v>0.6</v>
      </c>
      <c r="CL4" s="24">
        <v>0.7</v>
      </c>
      <c r="CM4" s="24">
        <v>0.8</v>
      </c>
      <c r="CN4" s="24">
        <v>0.9</v>
      </c>
      <c r="CO4" s="24">
        <v>1</v>
      </c>
      <c r="CP4" s="23">
        <v>0</v>
      </c>
      <c r="CQ4" s="23">
        <v>0.1</v>
      </c>
      <c r="CR4" s="23">
        <v>0.2</v>
      </c>
      <c r="CS4" s="23">
        <v>0.3</v>
      </c>
      <c r="CT4" s="23">
        <v>0.4</v>
      </c>
      <c r="CU4" s="23">
        <v>0.5</v>
      </c>
      <c r="CV4" s="23">
        <v>0.6</v>
      </c>
      <c r="CW4" s="23">
        <v>0.7</v>
      </c>
      <c r="CX4" s="23">
        <v>0.8</v>
      </c>
      <c r="CY4" s="23">
        <v>0.9</v>
      </c>
      <c r="CZ4" s="23">
        <v>1</v>
      </c>
      <c r="DA4" s="24">
        <v>0.1</v>
      </c>
      <c r="DB4" s="24">
        <v>0.2</v>
      </c>
      <c r="DC4" s="24">
        <v>0.3</v>
      </c>
      <c r="DD4" s="24">
        <v>0.4</v>
      </c>
      <c r="DE4" s="24">
        <v>0.5</v>
      </c>
      <c r="DF4" s="24">
        <v>0.6</v>
      </c>
      <c r="DG4" s="24">
        <v>0.7</v>
      </c>
      <c r="DH4" s="24">
        <v>0.8</v>
      </c>
      <c r="DI4" s="24">
        <v>0.9</v>
      </c>
      <c r="DJ4" s="24">
        <v>1</v>
      </c>
      <c r="DK4" s="23">
        <v>0</v>
      </c>
      <c r="DL4" s="23">
        <v>0.1</v>
      </c>
      <c r="DM4" s="23">
        <v>0.2</v>
      </c>
      <c r="DN4" s="23">
        <v>0.3</v>
      </c>
      <c r="DO4" s="23">
        <v>0.4</v>
      </c>
      <c r="DP4" s="23">
        <v>0.5</v>
      </c>
      <c r="DQ4" s="23">
        <v>0.6</v>
      </c>
      <c r="DR4" s="23">
        <v>0.7</v>
      </c>
      <c r="DS4" s="23">
        <v>0.8</v>
      </c>
      <c r="DT4" s="23">
        <v>0.9</v>
      </c>
      <c r="DU4" s="23">
        <v>1</v>
      </c>
      <c r="DV4" s="24">
        <v>0.1</v>
      </c>
      <c r="DW4" s="24">
        <v>0.2</v>
      </c>
      <c r="DX4" s="24">
        <v>0.3</v>
      </c>
      <c r="DY4" s="24">
        <v>0.4</v>
      </c>
      <c r="DZ4" s="24">
        <v>0.5</v>
      </c>
      <c r="EA4" s="24">
        <v>0.6</v>
      </c>
      <c r="EB4" s="24">
        <v>0.7</v>
      </c>
      <c r="EC4" s="24">
        <v>0.8</v>
      </c>
      <c r="ED4" s="24">
        <v>0.9</v>
      </c>
      <c r="EE4" s="24">
        <v>1</v>
      </c>
      <c r="EF4" s="23">
        <v>0</v>
      </c>
      <c r="EG4" s="23">
        <v>0.1</v>
      </c>
      <c r="EH4" s="23">
        <v>0.2</v>
      </c>
      <c r="EI4" s="23">
        <v>0.3</v>
      </c>
      <c r="EJ4" s="23">
        <v>0.4</v>
      </c>
      <c r="EK4" s="23">
        <v>0.5</v>
      </c>
      <c r="EL4" s="23">
        <v>0.6</v>
      </c>
      <c r="EM4" s="23">
        <v>0.7</v>
      </c>
      <c r="EN4" s="23">
        <v>0.8</v>
      </c>
      <c r="EO4" s="23">
        <v>0.9</v>
      </c>
      <c r="EP4" s="23">
        <v>1</v>
      </c>
      <c r="EQ4" s="24">
        <v>0.1</v>
      </c>
      <c r="ER4" s="24">
        <v>0.2</v>
      </c>
      <c r="ES4" s="24">
        <v>0.3</v>
      </c>
      <c r="ET4" s="24">
        <v>0.4</v>
      </c>
      <c r="EU4" s="24">
        <v>0.5</v>
      </c>
      <c r="EV4" s="24">
        <v>0.6</v>
      </c>
      <c r="EW4" s="24">
        <v>0.7</v>
      </c>
      <c r="EX4" s="24">
        <v>0.8</v>
      </c>
      <c r="EY4" s="24">
        <v>0.9</v>
      </c>
      <c r="EZ4" s="24">
        <v>1</v>
      </c>
      <c r="FA4" s="144"/>
      <c r="FB4" s="145"/>
    </row>
    <row r="5" spans="1:158" ht="15.75" customHeight="1" x14ac:dyDescent="0.25">
      <c r="A5" s="73" t="s">
        <v>0</v>
      </c>
      <c r="B5" s="31"/>
      <c r="C5" s="22"/>
      <c r="D5" s="63">
        <v>45341</v>
      </c>
      <c r="E5" s="66">
        <f>AZ3</f>
        <v>0.20833333333333334</v>
      </c>
      <c r="F5" s="63">
        <f>WORKDAY(Tableau2[[#This Row],[date début]],Tableau2[[#This Row],[Durée du nb d''équipe ]])</f>
        <v>45341</v>
      </c>
      <c r="G5" s="66">
        <f>Tableau2[[#This Row],[H Début]]+Tableau2[[#This Row],[Durée du nb d''équipe ]]</f>
        <v>0.7416666666666667</v>
      </c>
      <c r="H5" s="66"/>
      <c r="I5" s="60"/>
      <c r="J5" s="22">
        <v>16</v>
      </c>
      <c r="K5" s="79">
        <f>$C$2*Tableau2[[#This Row],[nb équipe]]</f>
        <v>0.53333333333333333</v>
      </c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3"/>
      <c r="BL5" s="22"/>
      <c r="BM5" s="22"/>
      <c r="BN5" s="22"/>
      <c r="BO5" s="22"/>
      <c r="BP5" s="22"/>
      <c r="BQ5" s="22"/>
      <c r="BR5" s="22"/>
      <c r="BS5" s="22"/>
      <c r="BT5" s="28"/>
      <c r="BU5" s="82"/>
      <c r="BV5" s="82"/>
      <c r="BW5" s="82"/>
      <c r="BX5" s="82"/>
      <c r="BY5" s="82"/>
      <c r="BZ5" s="82"/>
      <c r="CA5" s="82"/>
      <c r="CB5" s="82"/>
      <c r="CC5" s="82"/>
      <c r="CD5" s="82"/>
      <c r="CE5" s="82"/>
      <c r="CF5" s="83"/>
      <c r="CG5" s="82"/>
      <c r="CH5" s="82"/>
      <c r="CI5" s="82"/>
      <c r="CJ5" s="82"/>
      <c r="CK5" s="82"/>
      <c r="CL5" s="82"/>
      <c r="CM5" s="82"/>
      <c r="CN5" s="82"/>
      <c r="CO5" s="84"/>
      <c r="CP5" s="82"/>
      <c r="CQ5" s="82"/>
      <c r="CR5" s="82"/>
      <c r="CS5" s="82"/>
      <c r="CT5" s="82"/>
      <c r="CU5" s="82"/>
      <c r="CV5" s="82"/>
      <c r="CW5" s="82"/>
      <c r="CX5" s="82"/>
      <c r="CY5" s="82"/>
      <c r="CZ5" s="82"/>
      <c r="DA5" s="83"/>
      <c r="DB5" s="82"/>
      <c r="DC5" s="82"/>
      <c r="DD5" s="82"/>
      <c r="DE5" s="82"/>
      <c r="DF5" s="82"/>
      <c r="DG5" s="82"/>
      <c r="DH5" s="82"/>
      <c r="DI5" s="82"/>
      <c r="DJ5" s="84"/>
      <c r="DK5" s="82"/>
      <c r="DL5" s="82"/>
      <c r="DM5" s="82"/>
      <c r="DN5" s="82"/>
      <c r="DO5" s="82"/>
      <c r="DP5" s="82"/>
      <c r="DQ5" s="82"/>
      <c r="DR5" s="82"/>
      <c r="DS5" s="82"/>
      <c r="DT5" s="82"/>
      <c r="DU5" s="82"/>
      <c r="DV5" s="83"/>
      <c r="DW5" s="82"/>
      <c r="DX5" s="82"/>
      <c r="DY5" s="82"/>
      <c r="DZ5" s="82"/>
      <c r="EA5" s="82"/>
      <c r="EB5" s="82"/>
      <c r="EC5" s="82"/>
      <c r="ED5" s="82"/>
      <c r="EE5" s="84"/>
      <c r="EF5" s="82"/>
      <c r="EG5" s="82"/>
      <c r="EH5" s="82"/>
      <c r="EI5" s="82"/>
      <c r="EJ5" s="82"/>
      <c r="EK5" s="82"/>
      <c r="EL5" s="82"/>
      <c r="EM5" s="82"/>
      <c r="EN5" s="82"/>
      <c r="EO5" s="82"/>
      <c r="EP5" s="82"/>
      <c r="EQ5" s="83"/>
      <c r="ER5" s="82"/>
      <c r="ES5" s="82"/>
      <c r="ET5" s="82"/>
      <c r="EU5" s="82"/>
      <c r="EV5" s="82"/>
      <c r="EW5" s="82"/>
      <c r="EX5" s="82"/>
      <c r="EY5" s="82"/>
      <c r="EZ5" s="84"/>
      <c r="FA5" s="132"/>
      <c r="FB5" s="133"/>
    </row>
    <row r="6" spans="1:158" ht="15.75" x14ac:dyDescent="0.25">
      <c r="A6" s="74" t="s">
        <v>0</v>
      </c>
      <c r="D6" s="64">
        <v>45341</v>
      </c>
      <c r="E6" s="68">
        <f>G5</f>
        <v>0.7416666666666667</v>
      </c>
      <c r="F6" s="64">
        <f>WORKDAY(Tableau2[[#This Row],[date début]],Tableau2[[#This Row],[Durée du nb d''équipe ]])</f>
        <v>45341</v>
      </c>
      <c r="G6" s="68">
        <f>Tableau2[[#This Row],[H Début]]+Tableau2[[#This Row],[Durée du nb d''équipe ]]</f>
        <v>1.2083333333333335</v>
      </c>
      <c r="I6" s="61"/>
      <c r="J6">
        <v>14</v>
      </c>
      <c r="K6" s="80">
        <f>$C$2*Tableau2[[#This Row],[nb équipe]]</f>
        <v>0.46666666666666667</v>
      </c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0"/>
      <c r="BT6" s="27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86"/>
      <c r="CG6" s="52"/>
      <c r="CH6" s="52"/>
      <c r="CI6" s="52"/>
      <c r="CJ6" s="52"/>
      <c r="CK6" s="52"/>
      <c r="CL6" s="52"/>
      <c r="CM6" s="52"/>
      <c r="CN6" s="52"/>
      <c r="CO6" s="85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86"/>
      <c r="DB6" s="52"/>
      <c r="DC6" s="52"/>
      <c r="DD6" s="52"/>
      <c r="DE6" s="52"/>
      <c r="DF6" s="52"/>
      <c r="DG6" s="52"/>
      <c r="DH6" s="52"/>
      <c r="DI6" s="52"/>
      <c r="DJ6" s="85"/>
      <c r="DK6" s="52"/>
      <c r="DL6" s="52"/>
      <c r="DM6" s="52"/>
      <c r="DN6" s="52"/>
      <c r="DO6" s="52"/>
      <c r="DP6" s="52"/>
      <c r="DQ6" s="52"/>
      <c r="DR6" s="52"/>
      <c r="DS6" s="52"/>
      <c r="DT6" s="52"/>
      <c r="DU6" s="52"/>
      <c r="DV6" s="86"/>
      <c r="DW6" s="52"/>
      <c r="DX6" s="52"/>
      <c r="DY6" s="52"/>
      <c r="DZ6" s="52"/>
      <c r="EA6" s="52"/>
      <c r="EB6" s="52"/>
      <c r="EC6" s="52"/>
      <c r="ED6" s="52"/>
      <c r="EE6" s="85"/>
      <c r="EF6" s="52"/>
      <c r="EG6" s="52"/>
      <c r="EH6" s="52"/>
      <c r="EI6" s="52"/>
      <c r="EJ6" s="52"/>
      <c r="EK6" s="52"/>
      <c r="EL6" s="52"/>
      <c r="EM6" s="52"/>
      <c r="EN6" s="52"/>
      <c r="EO6" s="52"/>
      <c r="EP6" s="52"/>
      <c r="EQ6" s="86"/>
      <c r="ER6" s="52"/>
      <c r="ES6" s="52"/>
      <c r="ET6" s="52"/>
      <c r="EU6" s="52"/>
      <c r="EV6" s="52"/>
      <c r="EW6" s="52"/>
      <c r="EX6" s="52"/>
      <c r="EY6" s="52"/>
      <c r="EZ6" s="85"/>
      <c r="FA6" s="131"/>
      <c r="FB6" s="134"/>
    </row>
    <row r="7" spans="1:158" ht="15.75" x14ac:dyDescent="0.25">
      <c r="A7" s="74" t="s">
        <v>0</v>
      </c>
      <c r="B7" s="25"/>
      <c r="D7" s="64">
        <v>45342</v>
      </c>
      <c r="E7" s="68">
        <f>G6</f>
        <v>1.2083333333333335</v>
      </c>
      <c r="F7" s="64">
        <f>WORKDAY(Tableau2[[#This Row],[date début]],Tableau2[[#This Row],[Durée du nb d''équipe ]])</f>
        <v>45342</v>
      </c>
      <c r="G7" s="68">
        <f>Tableau2[[#This Row],[H Début]]+Tableau2[[#This Row],[Durée du nb d''équipe ]]</f>
        <v>1.5416666666666667</v>
      </c>
      <c r="I7" s="61"/>
      <c r="J7">
        <v>10</v>
      </c>
      <c r="K7" s="80">
        <f>$C$2*Tableau2[[#This Row],[nb équipe]]</f>
        <v>0.33333333333333331</v>
      </c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0"/>
      <c r="BT7" s="27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86"/>
      <c r="CG7" s="52"/>
      <c r="CH7" s="52"/>
      <c r="CI7" s="52"/>
      <c r="CJ7" s="52"/>
      <c r="CK7" s="52"/>
      <c r="CL7" s="52"/>
      <c r="CM7" s="52"/>
      <c r="CN7" s="52"/>
      <c r="CO7" s="85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86"/>
      <c r="DB7" s="52"/>
      <c r="DC7" s="52"/>
      <c r="DD7" s="52"/>
      <c r="DE7" s="52"/>
      <c r="DF7" s="52"/>
      <c r="DG7" s="52"/>
      <c r="DH7" s="52"/>
      <c r="DI7" s="52"/>
      <c r="DJ7" s="85"/>
      <c r="DK7" s="52"/>
      <c r="DL7" s="52"/>
      <c r="DM7" s="52"/>
      <c r="DN7" s="52"/>
      <c r="DO7" s="52"/>
      <c r="DP7" s="52"/>
      <c r="DQ7" s="52"/>
      <c r="DR7" s="52"/>
      <c r="DS7" s="52"/>
      <c r="DT7" s="52"/>
      <c r="DU7" s="52"/>
      <c r="DV7" s="86"/>
      <c r="DW7" s="52"/>
      <c r="DX7" s="52"/>
      <c r="DY7" s="52"/>
      <c r="DZ7" s="52"/>
      <c r="EA7" s="52"/>
      <c r="EB7" s="52"/>
      <c r="EC7" s="52"/>
      <c r="ED7" s="52"/>
      <c r="EE7" s="85"/>
      <c r="EF7" s="52"/>
      <c r="EG7" s="52"/>
      <c r="EH7" s="52"/>
      <c r="EI7" s="52"/>
      <c r="EJ7" s="52"/>
      <c r="EK7" s="52"/>
      <c r="EL7" s="52"/>
      <c r="EM7" s="52"/>
      <c r="EN7" s="52"/>
      <c r="EO7" s="52"/>
      <c r="EP7" s="52"/>
      <c r="EQ7" s="86"/>
      <c r="ER7" s="52"/>
      <c r="ES7" s="52"/>
      <c r="ET7" s="52"/>
      <c r="EU7" s="52"/>
      <c r="EV7" s="52"/>
      <c r="EW7" s="52"/>
      <c r="EX7" s="52"/>
      <c r="EY7" s="52"/>
      <c r="EZ7" s="85"/>
      <c r="FA7" s="131"/>
      <c r="FB7" s="134"/>
    </row>
    <row r="8" spans="1:158" ht="15.75" x14ac:dyDescent="0.25">
      <c r="A8" s="74" t="s">
        <v>0</v>
      </c>
      <c r="B8" s="25"/>
      <c r="D8" s="64"/>
      <c r="E8" s="68">
        <f>G7</f>
        <v>1.5416666666666667</v>
      </c>
      <c r="F8" s="64">
        <f>WORKDAY(Tableau2[[#This Row],[date début]],Tableau2[[#This Row],[Durée du nb d''équipe ]])</f>
        <v>0</v>
      </c>
      <c r="G8" s="68">
        <f>Tableau2[[#This Row],[H Début]]+Tableau2[[#This Row],[Durée du nb d''équipe ]]</f>
        <v>1.5416666666666667</v>
      </c>
      <c r="I8" s="61"/>
      <c r="K8" s="80">
        <f>$C$2*Tableau2[[#This Row],[nb équipe]]</f>
        <v>0</v>
      </c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0"/>
      <c r="BT8" s="27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86"/>
      <c r="CG8" s="52"/>
      <c r="CH8" s="52"/>
      <c r="CI8" s="52"/>
      <c r="CJ8" s="52"/>
      <c r="CK8" s="52"/>
      <c r="CL8" s="52"/>
      <c r="CM8" s="52"/>
      <c r="CN8" s="52"/>
      <c r="CO8" s="85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86"/>
      <c r="DB8" s="52"/>
      <c r="DC8" s="52"/>
      <c r="DD8" s="52"/>
      <c r="DE8" s="52"/>
      <c r="DF8" s="52"/>
      <c r="DG8" s="52"/>
      <c r="DH8" s="52"/>
      <c r="DI8" s="52"/>
      <c r="DJ8" s="85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86"/>
      <c r="DW8" s="52"/>
      <c r="DX8" s="52"/>
      <c r="DY8" s="52"/>
      <c r="DZ8" s="52"/>
      <c r="EA8" s="52"/>
      <c r="EB8" s="52"/>
      <c r="EC8" s="52"/>
      <c r="ED8" s="52"/>
      <c r="EE8" s="85"/>
      <c r="EF8" s="52"/>
      <c r="EG8" s="52"/>
      <c r="EH8" s="52"/>
      <c r="EI8" s="52"/>
      <c r="EJ8" s="52"/>
      <c r="EK8" s="52"/>
      <c r="EL8" s="52"/>
      <c r="EM8" s="52"/>
      <c r="EN8" s="52"/>
      <c r="EO8" s="52"/>
      <c r="EP8" s="52"/>
      <c r="EQ8" s="86"/>
      <c r="ER8" s="52"/>
      <c r="ES8" s="52"/>
      <c r="ET8" s="52"/>
      <c r="EU8" s="52"/>
      <c r="EV8" s="52"/>
      <c r="EW8" s="52"/>
      <c r="EX8" s="52"/>
      <c r="EY8" s="52"/>
      <c r="EZ8" s="85"/>
      <c r="FA8" s="131"/>
      <c r="FB8" s="134"/>
    </row>
    <row r="9" spans="1:158" ht="15.75" x14ac:dyDescent="0.25">
      <c r="A9" s="74" t="s">
        <v>0</v>
      </c>
      <c r="B9" s="25"/>
      <c r="D9" s="64"/>
      <c r="F9" s="64">
        <f>WORKDAY(Tableau2[[#This Row],[date début]],Tableau2[[#This Row],[Durée du nb d''équipe ]])</f>
        <v>0</v>
      </c>
      <c r="G9" s="68">
        <f>Tableau2[[#This Row],[H Début]]+Tableau2[[#This Row],[Durée du nb d''équipe ]]</f>
        <v>0</v>
      </c>
      <c r="I9" s="61"/>
      <c r="K9" s="80">
        <f>$C$2*Tableau2[[#This Row],[nb équipe]]</f>
        <v>0</v>
      </c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0"/>
      <c r="BT9" s="27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86"/>
      <c r="CG9" s="52"/>
      <c r="CH9" s="52"/>
      <c r="CI9" s="52"/>
      <c r="CJ9" s="52"/>
      <c r="CK9" s="52"/>
      <c r="CL9" s="52"/>
      <c r="CM9" s="52"/>
      <c r="CN9" s="52"/>
      <c r="CO9" s="85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86"/>
      <c r="DB9" s="52"/>
      <c r="DC9" s="52"/>
      <c r="DD9" s="52"/>
      <c r="DE9" s="52"/>
      <c r="DF9" s="52"/>
      <c r="DG9" s="52"/>
      <c r="DH9" s="52"/>
      <c r="DI9" s="52"/>
      <c r="DJ9" s="85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86"/>
      <c r="DW9" s="52"/>
      <c r="DX9" s="52"/>
      <c r="DY9" s="52"/>
      <c r="DZ9" s="52"/>
      <c r="EA9" s="52"/>
      <c r="EB9" s="52"/>
      <c r="EC9" s="52"/>
      <c r="ED9" s="52"/>
      <c r="EE9" s="85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86"/>
      <c r="ER9" s="52"/>
      <c r="ES9" s="52"/>
      <c r="ET9" s="52"/>
      <c r="EU9" s="52"/>
      <c r="EV9" s="52"/>
      <c r="EW9" s="52"/>
      <c r="EX9" s="52"/>
      <c r="EY9" s="52"/>
      <c r="EZ9" s="85"/>
      <c r="FA9" s="131"/>
      <c r="FB9" s="134"/>
    </row>
    <row r="10" spans="1:158" ht="15.75" x14ac:dyDescent="0.25">
      <c r="A10" s="74" t="s">
        <v>0</v>
      </c>
      <c r="B10" s="25"/>
      <c r="D10" s="64"/>
      <c r="F10" s="64">
        <f>WORKDAY(Tableau2[[#This Row],[date début]],Tableau2[[#This Row],[Durée du nb d''équipe ]])</f>
        <v>0</v>
      </c>
      <c r="G10" s="68">
        <f>Tableau2[[#This Row],[H Début]]+Tableau2[[#This Row],[Durée du nb d''équipe ]]</f>
        <v>0</v>
      </c>
      <c r="I10" s="61"/>
      <c r="K10" s="80">
        <f>$C$2*Tableau2[[#This Row],[nb équipe]]</f>
        <v>0</v>
      </c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0"/>
      <c r="BT10" s="27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86"/>
      <c r="CG10" s="52"/>
      <c r="CH10" s="52"/>
      <c r="CI10" s="52"/>
      <c r="CJ10" s="52"/>
      <c r="CK10" s="52"/>
      <c r="CL10" s="52"/>
      <c r="CM10" s="52"/>
      <c r="CN10" s="52"/>
      <c r="CO10" s="85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86"/>
      <c r="DB10" s="52"/>
      <c r="DC10" s="52"/>
      <c r="DD10" s="52"/>
      <c r="DE10" s="52"/>
      <c r="DF10" s="52"/>
      <c r="DG10" s="52"/>
      <c r="DH10" s="52"/>
      <c r="DI10" s="52"/>
      <c r="DJ10" s="85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86"/>
      <c r="DW10" s="52"/>
      <c r="DX10" s="52"/>
      <c r="DY10" s="52"/>
      <c r="DZ10" s="52"/>
      <c r="EA10" s="52"/>
      <c r="EB10" s="52"/>
      <c r="EC10" s="52"/>
      <c r="ED10" s="52"/>
      <c r="EE10" s="85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86"/>
      <c r="ER10" s="52"/>
      <c r="ES10" s="52"/>
      <c r="ET10" s="52"/>
      <c r="EU10" s="52"/>
      <c r="EV10" s="52"/>
      <c r="EW10" s="52"/>
      <c r="EX10" s="52"/>
      <c r="EY10" s="52"/>
      <c r="EZ10" s="85"/>
      <c r="FA10" s="131"/>
      <c r="FB10" s="134"/>
    </row>
    <row r="11" spans="1:158" ht="15.75" x14ac:dyDescent="0.25">
      <c r="A11" s="74" t="s">
        <v>0</v>
      </c>
      <c r="B11" s="25"/>
      <c r="D11" s="64"/>
      <c r="F11" s="64">
        <f>WORKDAY(Tableau2[[#This Row],[date début]],Tableau2[[#This Row],[Durée du nb d''équipe ]])</f>
        <v>0</v>
      </c>
      <c r="G11" s="68">
        <f>Tableau2[[#This Row],[H Début]]+Tableau2[[#This Row],[Durée du nb d''équipe ]]</f>
        <v>0</v>
      </c>
      <c r="I11" s="61"/>
      <c r="K11" s="80">
        <f>$C$2*Tableau2[[#This Row],[nb équipe]]</f>
        <v>0</v>
      </c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0"/>
      <c r="BT11" s="27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86"/>
      <c r="CG11" s="52"/>
      <c r="CH11" s="52"/>
      <c r="CI11" s="52"/>
      <c r="CJ11" s="52"/>
      <c r="CK11" s="52"/>
      <c r="CL11" s="52"/>
      <c r="CM11" s="52"/>
      <c r="CN11" s="52"/>
      <c r="CO11" s="85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86"/>
      <c r="DB11" s="52"/>
      <c r="DC11" s="52"/>
      <c r="DD11" s="52"/>
      <c r="DE11" s="52"/>
      <c r="DF11" s="52"/>
      <c r="DG11" s="52"/>
      <c r="DH11" s="52"/>
      <c r="DI11" s="52"/>
      <c r="DJ11" s="85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86"/>
      <c r="DW11" s="52"/>
      <c r="DX11" s="52"/>
      <c r="DY11" s="52"/>
      <c r="DZ11" s="52"/>
      <c r="EA11" s="52"/>
      <c r="EB11" s="52"/>
      <c r="EC11" s="52"/>
      <c r="ED11" s="52"/>
      <c r="EE11" s="85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86"/>
      <c r="ER11" s="52"/>
      <c r="ES11" s="52"/>
      <c r="ET11" s="52"/>
      <c r="EU11" s="52"/>
      <c r="EV11" s="52"/>
      <c r="EW11" s="52"/>
      <c r="EX11" s="52"/>
      <c r="EY11" s="52"/>
      <c r="EZ11" s="85"/>
      <c r="FA11" s="131"/>
      <c r="FB11" s="134"/>
    </row>
    <row r="12" spans="1:158" ht="15.75" x14ac:dyDescent="0.25">
      <c r="A12" s="74" t="s">
        <v>0</v>
      </c>
      <c r="B12" s="25"/>
      <c r="C12" s="64"/>
      <c r="D12" s="64"/>
      <c r="F12" s="64">
        <f>WORKDAY(Tableau2[[#This Row],[date début]],Tableau2[[#This Row],[Durée du nb d''équipe ]])</f>
        <v>0</v>
      </c>
      <c r="G12" s="68">
        <f>Tableau2[[#This Row],[H Début]]+Tableau2[[#This Row],[Durée du nb d''équipe ]]</f>
        <v>0</v>
      </c>
      <c r="I12" s="61"/>
      <c r="K12" s="80">
        <f>$C$2*Tableau2[[#This Row],[nb équipe]]</f>
        <v>0</v>
      </c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0"/>
      <c r="BT12" s="27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86"/>
      <c r="CG12" s="52"/>
      <c r="CH12" s="52"/>
      <c r="CI12" s="52"/>
      <c r="CJ12" s="52"/>
      <c r="CK12" s="52"/>
      <c r="CL12" s="52"/>
      <c r="CM12" s="52"/>
      <c r="CN12" s="52"/>
      <c r="CO12" s="85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86"/>
      <c r="DB12" s="52"/>
      <c r="DC12" s="52"/>
      <c r="DD12" s="52"/>
      <c r="DE12" s="52"/>
      <c r="DF12" s="52"/>
      <c r="DG12" s="52"/>
      <c r="DH12" s="52"/>
      <c r="DI12" s="52"/>
      <c r="DJ12" s="85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86"/>
      <c r="DW12" s="52"/>
      <c r="DX12" s="52"/>
      <c r="DY12" s="52"/>
      <c r="DZ12" s="52"/>
      <c r="EA12" s="52"/>
      <c r="EB12" s="52"/>
      <c r="EC12" s="52"/>
      <c r="ED12" s="52"/>
      <c r="EE12" s="85"/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52"/>
      <c r="EQ12" s="86"/>
      <c r="ER12" s="52"/>
      <c r="ES12" s="52"/>
      <c r="ET12" s="52"/>
      <c r="EU12" s="52"/>
      <c r="EV12" s="52"/>
      <c r="EW12" s="52"/>
      <c r="EX12" s="52"/>
      <c r="EY12" s="52"/>
      <c r="EZ12" s="85"/>
      <c r="FA12" s="131"/>
      <c r="FB12" s="134"/>
    </row>
    <row r="13" spans="1:158" ht="15.75" x14ac:dyDescent="0.25">
      <c r="A13" s="74" t="s">
        <v>0</v>
      </c>
      <c r="B13" s="25"/>
      <c r="C13" s="68"/>
      <c r="D13" s="64"/>
      <c r="F13" s="64">
        <f>WORKDAY(Tableau2[[#This Row],[date début]],Tableau2[[#This Row],[Durée du nb d''équipe ]])</f>
        <v>0</v>
      </c>
      <c r="G13" s="68">
        <f>Tableau2[[#This Row],[H Début]]+Tableau2[[#This Row],[Durée du nb d''équipe ]]</f>
        <v>0</v>
      </c>
      <c r="I13" s="61"/>
      <c r="K13" s="80">
        <f>$C$2*Tableau2[[#This Row],[nb équipe]]</f>
        <v>0</v>
      </c>
      <c r="BA13" s="34"/>
      <c r="BB13" s="34"/>
      <c r="BC13" s="34"/>
      <c r="BD13" s="34"/>
      <c r="BE13" s="34"/>
      <c r="BF13" s="34"/>
      <c r="BG13" s="34"/>
      <c r="BH13" s="34"/>
      <c r="BI13" s="34"/>
      <c r="BJ13" s="34"/>
      <c r="BK13" s="30"/>
      <c r="BT13" s="27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86"/>
      <c r="CG13" s="52"/>
      <c r="CH13" s="52"/>
      <c r="CI13" s="52"/>
      <c r="CJ13" s="52"/>
      <c r="CK13" s="52"/>
      <c r="CL13" s="52"/>
      <c r="CM13" s="52"/>
      <c r="CN13" s="52"/>
      <c r="CO13" s="85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86"/>
      <c r="DB13" s="52"/>
      <c r="DC13" s="52"/>
      <c r="DD13" s="52"/>
      <c r="DE13" s="52"/>
      <c r="DF13" s="52"/>
      <c r="DG13" s="52"/>
      <c r="DH13" s="52"/>
      <c r="DI13" s="52"/>
      <c r="DJ13" s="85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86"/>
      <c r="DW13" s="52"/>
      <c r="DX13" s="52"/>
      <c r="DY13" s="52"/>
      <c r="DZ13" s="52"/>
      <c r="EA13" s="52"/>
      <c r="EB13" s="52"/>
      <c r="EC13" s="52"/>
      <c r="ED13" s="52"/>
      <c r="EE13" s="85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86"/>
      <c r="ER13" s="52"/>
      <c r="ES13" s="52"/>
      <c r="ET13" s="52"/>
      <c r="EU13" s="52"/>
      <c r="EV13" s="52"/>
      <c r="EW13" s="52"/>
      <c r="EX13" s="52"/>
      <c r="EY13" s="52"/>
      <c r="EZ13" s="85"/>
      <c r="FA13" s="131"/>
      <c r="FB13" s="134"/>
    </row>
    <row r="14" spans="1:158" ht="15" customHeight="1" x14ac:dyDescent="0.25">
      <c r="A14" s="74" t="s">
        <v>0</v>
      </c>
      <c r="B14" s="25"/>
      <c r="D14" s="64"/>
      <c r="F14" s="64">
        <f>WORKDAY(Tableau2[[#This Row],[date début]],Tableau2[[#This Row],[Durée du nb d''équipe ]])</f>
        <v>0</v>
      </c>
      <c r="G14" s="68">
        <f>Tableau2[[#This Row],[H Début]]+Tableau2[[#This Row],[Durée du nb d''équipe ]]</f>
        <v>0</v>
      </c>
      <c r="I14" s="61"/>
      <c r="K14" s="80">
        <f>$C$2*Tableau2[[#This Row],[nb équipe]]</f>
        <v>0</v>
      </c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0"/>
      <c r="BT14" s="27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86"/>
      <c r="CG14" s="52"/>
      <c r="CH14" s="52"/>
      <c r="CI14" s="52"/>
      <c r="CJ14" s="52"/>
      <c r="CK14" s="52"/>
      <c r="CL14" s="52"/>
      <c r="CM14" s="52"/>
      <c r="CN14" s="52"/>
      <c r="CO14" s="85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86"/>
      <c r="DB14" s="52"/>
      <c r="DC14" s="52"/>
      <c r="DD14" s="52"/>
      <c r="DE14" s="52"/>
      <c r="DF14" s="52"/>
      <c r="DG14" s="52"/>
      <c r="DH14" s="52"/>
      <c r="DI14" s="52"/>
      <c r="DJ14" s="85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86"/>
      <c r="DW14" s="52"/>
      <c r="DX14" s="52"/>
      <c r="DY14" s="52"/>
      <c r="DZ14" s="52"/>
      <c r="EA14" s="52"/>
      <c r="EB14" s="52"/>
      <c r="EC14" s="52"/>
      <c r="ED14" s="52"/>
      <c r="EE14" s="85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86"/>
      <c r="ER14" s="52"/>
      <c r="ES14" s="52"/>
      <c r="ET14" s="52"/>
      <c r="EU14" s="52"/>
      <c r="EV14" s="52"/>
      <c r="EW14" s="52"/>
      <c r="EX14" s="52"/>
      <c r="EY14" s="52"/>
      <c r="EZ14" s="85"/>
      <c r="FA14" s="131"/>
      <c r="FB14" s="134"/>
    </row>
    <row r="15" spans="1:158" ht="16.5" thickBot="1" x14ac:dyDescent="0.3">
      <c r="A15" s="75" t="s">
        <v>0</v>
      </c>
      <c r="B15" s="35"/>
      <c r="D15" s="64"/>
      <c r="F15" s="97">
        <f>WORKDAY(Tableau2[[#This Row],[date début]],Tableau2[[#This Row],[Durée du nb d''équipe ]])</f>
        <v>0</v>
      </c>
      <c r="G15" s="68">
        <f>Tableau2[[#This Row],[H Début]]+Tableau2[[#This Row],[Durée du nb d''équipe ]]</f>
        <v>0</v>
      </c>
      <c r="I15" s="61"/>
      <c r="J15" s="36"/>
      <c r="K15" s="81">
        <f>$C$2*Tableau2[[#This Row],[nb équipe]]</f>
        <v>0</v>
      </c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8"/>
      <c r="BL15" s="36"/>
      <c r="BM15" s="36"/>
      <c r="BN15" s="36"/>
      <c r="BO15" s="36"/>
      <c r="BP15" s="36"/>
      <c r="BQ15" s="36"/>
      <c r="BR15" s="36"/>
      <c r="BS15" s="36"/>
      <c r="BT15" s="39"/>
      <c r="BU15" s="87"/>
      <c r="BV15" s="87"/>
      <c r="BW15" s="87"/>
      <c r="BX15" s="87"/>
      <c r="BY15" s="87"/>
      <c r="BZ15" s="87"/>
      <c r="CA15" s="87"/>
      <c r="CB15" s="87"/>
      <c r="CC15" s="87"/>
      <c r="CD15" s="87"/>
      <c r="CE15" s="87"/>
      <c r="CF15" s="88"/>
      <c r="CG15" s="87"/>
      <c r="CH15" s="87"/>
      <c r="CI15" s="87"/>
      <c r="CJ15" s="87"/>
      <c r="CK15" s="87"/>
      <c r="CL15" s="87"/>
      <c r="CM15" s="87"/>
      <c r="CN15" s="87"/>
      <c r="CO15" s="89"/>
      <c r="CP15" s="87"/>
      <c r="CQ15" s="87"/>
      <c r="CR15" s="87"/>
      <c r="CS15" s="87"/>
      <c r="CT15" s="87"/>
      <c r="CU15" s="87"/>
      <c r="CV15" s="87"/>
      <c r="CW15" s="87"/>
      <c r="CX15" s="87"/>
      <c r="CY15" s="87"/>
      <c r="CZ15" s="87"/>
      <c r="DA15" s="88"/>
      <c r="DB15" s="87"/>
      <c r="DC15" s="87"/>
      <c r="DD15" s="87"/>
      <c r="DE15" s="87"/>
      <c r="DF15" s="87"/>
      <c r="DG15" s="87"/>
      <c r="DH15" s="87"/>
      <c r="DI15" s="87"/>
      <c r="DJ15" s="89"/>
      <c r="DK15" s="87"/>
      <c r="DL15" s="87"/>
      <c r="DM15" s="87"/>
      <c r="DN15" s="87"/>
      <c r="DO15" s="87"/>
      <c r="DP15" s="87"/>
      <c r="DQ15" s="87"/>
      <c r="DR15" s="87"/>
      <c r="DS15" s="87"/>
      <c r="DT15" s="87"/>
      <c r="DU15" s="87"/>
      <c r="DV15" s="88"/>
      <c r="DW15" s="87"/>
      <c r="DX15" s="87"/>
      <c r="DY15" s="87"/>
      <c r="DZ15" s="87"/>
      <c r="EA15" s="87"/>
      <c r="EB15" s="87"/>
      <c r="EC15" s="87"/>
      <c r="ED15" s="87"/>
      <c r="EE15" s="89"/>
      <c r="EF15" s="87"/>
      <c r="EG15" s="87"/>
      <c r="EH15" s="87"/>
      <c r="EI15" s="87"/>
      <c r="EJ15" s="87"/>
      <c r="EK15" s="87"/>
      <c r="EL15" s="87"/>
      <c r="EM15" s="87"/>
      <c r="EN15" s="87"/>
      <c r="EO15" s="87"/>
      <c r="EP15" s="87"/>
      <c r="EQ15" s="88"/>
      <c r="ER15" s="87"/>
      <c r="ES15" s="87"/>
      <c r="ET15" s="87"/>
      <c r="EU15" s="87"/>
      <c r="EV15" s="87"/>
      <c r="EW15" s="87"/>
      <c r="EX15" s="87"/>
      <c r="EY15" s="87"/>
      <c r="EZ15" s="89"/>
      <c r="FA15" s="142"/>
      <c r="FB15" s="143"/>
    </row>
    <row r="16" spans="1:158" ht="15.75" x14ac:dyDescent="0.25">
      <c r="A16" s="73" t="s">
        <v>3</v>
      </c>
      <c r="B16" s="31"/>
      <c r="C16" s="22"/>
      <c r="D16" s="63"/>
      <c r="E16" s="66"/>
      <c r="F16" s="63">
        <f>WORKDAY(Tableau2[[#This Row],[date début]],Tableau2[[#This Row],[Durée du nb d''équipe ]])</f>
        <v>0</v>
      </c>
      <c r="G16" s="66">
        <f>Tableau2[[#This Row],[H Début]]+Tableau2[[#This Row],[Durée du nb d''équipe ]]</f>
        <v>0</v>
      </c>
      <c r="H16" s="66"/>
      <c r="I16" s="60"/>
      <c r="J16" s="22"/>
      <c r="K16" s="79">
        <f>$C$2*Tableau2[[#This Row],[nb équipe]]</f>
        <v>0</v>
      </c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3"/>
      <c r="BL16" s="22"/>
      <c r="BM16" s="22"/>
      <c r="BN16" s="22"/>
      <c r="BO16" s="22"/>
      <c r="BP16" s="22"/>
      <c r="BQ16" s="22"/>
      <c r="BR16" s="22"/>
      <c r="BS16" s="22"/>
      <c r="BT16" s="28"/>
      <c r="BU16" s="2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3"/>
      <c r="CG16" s="22"/>
      <c r="CH16" s="22"/>
      <c r="CI16" s="22"/>
      <c r="CJ16" s="22"/>
      <c r="CK16" s="22"/>
      <c r="CL16" s="22"/>
      <c r="CM16" s="22"/>
      <c r="CN16" s="22"/>
      <c r="CO16" s="28"/>
      <c r="CP16" s="2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3"/>
      <c r="DB16" s="22"/>
      <c r="DC16" s="22"/>
      <c r="DD16" s="22"/>
      <c r="DE16" s="22"/>
      <c r="DF16" s="22"/>
      <c r="DG16" s="22"/>
      <c r="DH16" s="22"/>
      <c r="DI16" s="22"/>
      <c r="DJ16" s="28"/>
      <c r="DK16" s="2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3"/>
      <c r="DW16" s="22"/>
      <c r="DX16" s="22"/>
      <c r="DY16" s="22"/>
      <c r="DZ16" s="22"/>
      <c r="EA16" s="22"/>
      <c r="EB16" s="22"/>
      <c r="EC16" s="22"/>
      <c r="ED16" s="22"/>
      <c r="EE16" s="28"/>
      <c r="EF16" s="2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3"/>
      <c r="ER16" s="22"/>
      <c r="ES16" s="22"/>
      <c r="ET16" s="22"/>
      <c r="EU16" s="22"/>
      <c r="EV16" s="22"/>
      <c r="EW16" s="22"/>
      <c r="EX16" s="22"/>
      <c r="EY16" s="22"/>
      <c r="EZ16" s="28"/>
      <c r="FA16" s="132"/>
      <c r="FB16" s="133"/>
    </row>
    <row r="17" spans="1:158" ht="15.75" x14ac:dyDescent="0.25">
      <c r="A17" s="74" t="s">
        <v>3</v>
      </c>
      <c r="B17" s="25"/>
      <c r="F17" s="64">
        <f>WORKDAY(Tableau2[[#This Row],[date début]],Tableau2[[#This Row],[Durée du nb d''équipe ]])</f>
        <v>0</v>
      </c>
      <c r="G17" s="68">
        <f>Tableau2[[#This Row],[H Début]]+Tableau2[[#This Row],[Durée du nb d''équipe ]]</f>
        <v>0</v>
      </c>
      <c r="I17" s="61"/>
      <c r="K17" s="80">
        <f>$C$2*Tableau2[[#This Row],[nb équipe]]</f>
        <v>0</v>
      </c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0"/>
      <c r="BT17" s="27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0"/>
      <c r="CO17" s="27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0"/>
      <c r="DJ17" s="27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0"/>
      <c r="EE17" s="27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0"/>
      <c r="EZ17" s="27"/>
      <c r="FA17" s="131"/>
      <c r="FB17" s="134"/>
    </row>
    <row r="18" spans="1:158" ht="15.75" x14ac:dyDescent="0.25">
      <c r="A18" s="74" t="s">
        <v>3</v>
      </c>
      <c r="B18" s="25"/>
      <c r="F18" s="64">
        <f>WORKDAY(Tableau2[[#This Row],[date début]],Tableau2[[#This Row],[Durée du nb d''équipe ]])</f>
        <v>0</v>
      </c>
      <c r="G18" s="68">
        <f>Tableau2[[#This Row],[H Début]]+Tableau2[[#This Row],[Durée du nb d''équipe ]]</f>
        <v>0</v>
      </c>
      <c r="I18" s="61"/>
      <c r="K18" s="80">
        <f>$C$2*Tableau2[[#This Row],[nb équipe]]</f>
        <v>0</v>
      </c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0"/>
      <c r="BT18" s="27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0"/>
      <c r="CO18" s="27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0"/>
      <c r="DJ18" s="27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0"/>
      <c r="EE18" s="27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0"/>
      <c r="EZ18" s="27"/>
      <c r="FA18" s="131"/>
      <c r="FB18" s="134"/>
    </row>
    <row r="19" spans="1:158" ht="15.75" x14ac:dyDescent="0.25">
      <c r="A19" s="74" t="s">
        <v>3</v>
      </c>
      <c r="B19" s="25"/>
      <c r="F19" s="64">
        <f>WORKDAY(Tableau2[[#This Row],[date début]],Tableau2[[#This Row],[Durée du nb d''équipe ]])</f>
        <v>0</v>
      </c>
      <c r="G19" s="68">
        <f>Tableau2[[#This Row],[H Début]]+Tableau2[[#This Row],[Durée du nb d''équipe ]]</f>
        <v>0</v>
      </c>
      <c r="I19" s="61"/>
      <c r="K19" s="80">
        <f>$C$2*Tableau2[[#This Row],[nb équipe]]</f>
        <v>0</v>
      </c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0"/>
      <c r="BT19" s="27"/>
      <c r="BV19" s="34"/>
      <c r="BW19" s="34"/>
      <c r="BX19" s="34"/>
      <c r="BY19" s="34"/>
      <c r="BZ19" s="34"/>
      <c r="CA19" s="34"/>
      <c r="CB19" s="34"/>
      <c r="CC19" s="34"/>
      <c r="CD19" s="34"/>
      <c r="CE19" s="34"/>
      <c r="CF19" s="30"/>
      <c r="CO19" s="27"/>
      <c r="CQ19" s="34"/>
      <c r="CR19" s="34"/>
      <c r="CS19" s="34"/>
      <c r="CT19" s="34"/>
      <c r="CU19" s="34"/>
      <c r="CV19" s="34"/>
      <c r="CW19" s="34"/>
      <c r="CX19" s="34"/>
      <c r="CY19" s="34"/>
      <c r="CZ19" s="34"/>
      <c r="DA19" s="30"/>
      <c r="DJ19" s="27"/>
      <c r="DL19" s="34"/>
      <c r="DM19" s="34"/>
      <c r="DN19" s="34"/>
      <c r="DO19" s="34"/>
      <c r="DP19" s="34"/>
      <c r="DQ19" s="34"/>
      <c r="DR19" s="34"/>
      <c r="DS19" s="34"/>
      <c r="DT19" s="34"/>
      <c r="DU19" s="34"/>
      <c r="DV19" s="30"/>
      <c r="EE19" s="27"/>
      <c r="EG19" s="34"/>
      <c r="EH19" s="34"/>
      <c r="EI19" s="34"/>
      <c r="EJ19" s="34"/>
      <c r="EK19" s="34"/>
      <c r="EL19" s="34"/>
      <c r="EM19" s="34"/>
      <c r="EN19" s="34"/>
      <c r="EO19" s="34"/>
      <c r="EP19" s="34"/>
      <c r="EQ19" s="30"/>
      <c r="EZ19" s="27"/>
      <c r="FA19" s="131"/>
      <c r="FB19" s="134"/>
    </row>
    <row r="20" spans="1:158" ht="15.75" x14ac:dyDescent="0.25">
      <c r="A20" s="74" t="s">
        <v>3</v>
      </c>
      <c r="B20" s="25"/>
      <c r="F20" s="64">
        <f>WORKDAY(Tableau2[[#This Row],[date début]],Tableau2[[#This Row],[Durée du nb d''équipe ]])</f>
        <v>0</v>
      </c>
      <c r="G20" s="68">
        <f>Tableau2[[#This Row],[H Début]]+Tableau2[[#This Row],[Durée du nb d''équipe ]]</f>
        <v>0</v>
      </c>
      <c r="I20" s="61"/>
      <c r="K20" s="80">
        <f>$C$2*Tableau2[[#This Row],[nb équipe]]</f>
        <v>0</v>
      </c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0"/>
      <c r="BT20" s="27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0"/>
      <c r="CO20" s="27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0"/>
      <c r="DJ20" s="27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0"/>
      <c r="EE20" s="27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0"/>
      <c r="EZ20" s="27"/>
      <c r="FA20" s="131"/>
      <c r="FB20" s="134"/>
    </row>
    <row r="21" spans="1:158" ht="15.75" x14ac:dyDescent="0.25">
      <c r="A21" s="74" t="s">
        <v>3</v>
      </c>
      <c r="B21" s="25"/>
      <c r="F21" s="64">
        <f>WORKDAY(Tableau2[[#This Row],[date début]],Tableau2[[#This Row],[Durée du nb d''équipe ]])</f>
        <v>0</v>
      </c>
      <c r="G21" s="68">
        <f>Tableau2[[#This Row],[H Début]]+Tableau2[[#This Row],[Durée du nb d''équipe ]]</f>
        <v>0</v>
      </c>
      <c r="I21" s="61"/>
      <c r="K21" s="80">
        <f>$C$2*Tableau2[[#This Row],[nb équipe]]</f>
        <v>0</v>
      </c>
      <c r="BA21" s="34"/>
      <c r="BB21" s="34"/>
      <c r="BC21" s="34"/>
      <c r="BD21" s="34"/>
      <c r="BE21" s="34"/>
      <c r="BF21" s="34"/>
      <c r="BG21" s="34"/>
      <c r="BH21" s="34"/>
      <c r="BI21" s="34"/>
      <c r="BJ21" s="34"/>
      <c r="BK21" s="30"/>
      <c r="BT21" s="27"/>
      <c r="BV21" s="34"/>
      <c r="BW21" s="34"/>
      <c r="BX21" s="34"/>
      <c r="BY21" s="34"/>
      <c r="BZ21" s="34"/>
      <c r="CA21" s="34"/>
      <c r="CB21" s="34"/>
      <c r="CC21" s="34"/>
      <c r="CD21" s="34"/>
      <c r="CE21" s="34"/>
      <c r="CF21" s="30"/>
      <c r="CO21" s="27"/>
      <c r="CQ21" s="34"/>
      <c r="CR21" s="34"/>
      <c r="CS21" s="34"/>
      <c r="CT21" s="34"/>
      <c r="CU21" s="34"/>
      <c r="CV21" s="34"/>
      <c r="CW21" s="34"/>
      <c r="CX21" s="34"/>
      <c r="CY21" s="34"/>
      <c r="CZ21" s="34"/>
      <c r="DA21" s="30"/>
      <c r="DJ21" s="27"/>
      <c r="DL21" s="34"/>
      <c r="DM21" s="34"/>
      <c r="DN21" s="34"/>
      <c r="DO21" s="34"/>
      <c r="DP21" s="34"/>
      <c r="DQ21" s="34"/>
      <c r="DR21" s="34"/>
      <c r="DS21" s="34"/>
      <c r="DT21" s="34"/>
      <c r="DU21" s="34"/>
      <c r="DV21" s="30"/>
      <c r="EE21" s="27"/>
      <c r="EG21" s="34"/>
      <c r="EH21" s="34"/>
      <c r="EI21" s="34"/>
      <c r="EJ21" s="34"/>
      <c r="EK21" s="34"/>
      <c r="EL21" s="34"/>
      <c r="EM21" s="34"/>
      <c r="EN21" s="34"/>
      <c r="EO21" s="34"/>
      <c r="EP21" s="34"/>
      <c r="EQ21" s="30"/>
      <c r="EZ21" s="27"/>
      <c r="FA21" s="131"/>
      <c r="FB21" s="134"/>
    </row>
    <row r="22" spans="1:158" ht="15.75" x14ac:dyDescent="0.25">
      <c r="A22" s="74" t="s">
        <v>3</v>
      </c>
      <c r="B22" s="25"/>
      <c r="F22" s="64">
        <f>WORKDAY(Tableau2[[#This Row],[date début]],Tableau2[[#This Row],[Durée du nb d''équipe ]])</f>
        <v>0</v>
      </c>
      <c r="G22" s="68">
        <f>Tableau2[[#This Row],[H Début]]+Tableau2[[#This Row],[Durée du nb d''équipe ]]</f>
        <v>0</v>
      </c>
      <c r="I22" s="61"/>
      <c r="K22" s="80">
        <f>$C$2*Tableau2[[#This Row],[nb équipe]]</f>
        <v>0</v>
      </c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0"/>
      <c r="BT22" s="27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0"/>
      <c r="CO22" s="27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0"/>
      <c r="DJ22" s="27"/>
      <c r="DL22" s="34"/>
      <c r="DM22" s="34"/>
      <c r="DN22" s="34"/>
      <c r="DO22" s="34"/>
      <c r="DP22" s="34"/>
      <c r="DQ22" s="34"/>
      <c r="DR22" s="34"/>
      <c r="DS22" s="34"/>
      <c r="DT22" s="34"/>
      <c r="DU22" s="34"/>
      <c r="DV22" s="30"/>
      <c r="EE22" s="27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0"/>
      <c r="EZ22" s="27"/>
      <c r="FA22" s="131"/>
      <c r="FB22" s="134"/>
    </row>
    <row r="23" spans="1:158" ht="15.75" x14ac:dyDescent="0.25">
      <c r="A23" s="74" t="s">
        <v>3</v>
      </c>
      <c r="B23" s="25"/>
      <c r="F23" s="64">
        <f>WORKDAY(Tableau2[[#This Row],[date début]],Tableau2[[#This Row],[Durée du nb d''équipe ]])</f>
        <v>0</v>
      </c>
      <c r="G23" s="68">
        <f>Tableau2[[#This Row],[H Début]]+Tableau2[[#This Row],[Durée du nb d''équipe ]]</f>
        <v>0</v>
      </c>
      <c r="I23" s="61"/>
      <c r="K23" s="80">
        <f>$C$2*Tableau2[[#This Row],[nb équipe]]</f>
        <v>0</v>
      </c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0"/>
      <c r="BT23" s="27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0"/>
      <c r="CO23" s="27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0"/>
      <c r="DJ23" s="27"/>
      <c r="DL23" s="34"/>
      <c r="DM23" s="34"/>
      <c r="DN23" s="34"/>
      <c r="DO23" s="34"/>
      <c r="DP23" s="34"/>
      <c r="DQ23" s="34"/>
      <c r="DR23" s="34"/>
      <c r="DS23" s="34"/>
      <c r="DT23" s="34"/>
      <c r="DU23" s="34"/>
      <c r="DV23" s="30"/>
      <c r="EE23" s="27"/>
      <c r="EG23" s="34"/>
      <c r="EH23" s="34"/>
      <c r="EI23" s="34"/>
      <c r="EJ23" s="34"/>
      <c r="EK23" s="34"/>
      <c r="EL23" s="34"/>
      <c r="EM23" s="34"/>
      <c r="EN23" s="34"/>
      <c r="EO23" s="34"/>
      <c r="EP23" s="34"/>
      <c r="EQ23" s="30"/>
      <c r="EZ23" s="27"/>
      <c r="FA23" s="131"/>
      <c r="FB23" s="134"/>
    </row>
    <row r="24" spans="1:158" ht="15.75" x14ac:dyDescent="0.25">
      <c r="A24" s="74" t="s">
        <v>3</v>
      </c>
      <c r="B24" s="25"/>
      <c r="F24" s="64">
        <f>WORKDAY(Tableau2[[#This Row],[date début]],Tableau2[[#This Row],[Durée du nb d''équipe ]])</f>
        <v>0</v>
      </c>
      <c r="G24" s="68">
        <f>Tableau2[[#This Row],[H Début]]+Tableau2[[#This Row],[Durée du nb d''équipe ]]</f>
        <v>0</v>
      </c>
      <c r="I24" s="61"/>
      <c r="K24" s="80">
        <f>$C$2*Tableau2[[#This Row],[nb équipe]]</f>
        <v>0</v>
      </c>
      <c r="BK24" s="30"/>
      <c r="BT24" s="27"/>
      <c r="CF24" s="30"/>
      <c r="CO24" s="27"/>
      <c r="DA24" s="30"/>
      <c r="DJ24" s="27"/>
      <c r="DV24" s="30"/>
      <c r="EE24" s="27"/>
      <c r="EQ24" s="30"/>
      <c r="EZ24" s="27"/>
      <c r="FA24" s="131"/>
      <c r="FB24" s="134"/>
    </row>
    <row r="25" spans="1:158" ht="15.75" x14ac:dyDescent="0.25">
      <c r="A25" s="74" t="s">
        <v>3</v>
      </c>
      <c r="B25" s="25"/>
      <c r="F25" s="64">
        <f>WORKDAY(Tableau2[[#This Row],[date début]],Tableau2[[#This Row],[Durée du nb d''équipe ]])</f>
        <v>0</v>
      </c>
      <c r="G25" s="68">
        <f>Tableau2[[#This Row],[H Début]]+Tableau2[[#This Row],[Durée du nb d''équipe ]]</f>
        <v>0</v>
      </c>
      <c r="I25" s="61"/>
      <c r="K25" s="80">
        <f>$C$2*Tableau2[[#This Row],[nb équipe]]</f>
        <v>0</v>
      </c>
      <c r="BK25" s="30"/>
      <c r="BT25" s="27"/>
      <c r="CF25" s="30"/>
      <c r="CO25" s="27"/>
      <c r="DA25" s="30"/>
      <c r="DJ25" s="27"/>
      <c r="DV25" s="30"/>
      <c r="EE25" s="27"/>
      <c r="EQ25" s="30"/>
      <c r="EZ25" s="27"/>
      <c r="FA25" s="131"/>
      <c r="FB25" s="134"/>
    </row>
    <row r="26" spans="1:158" ht="15.75" x14ac:dyDescent="0.25">
      <c r="A26" s="74" t="s">
        <v>3</v>
      </c>
      <c r="B26" s="25"/>
      <c r="F26" s="64">
        <f>WORKDAY(Tableau2[[#This Row],[date début]],Tableau2[[#This Row],[Durée du nb d''équipe ]])</f>
        <v>0</v>
      </c>
      <c r="G26" s="68">
        <f>Tableau2[[#This Row],[H Début]]+Tableau2[[#This Row],[Durée du nb d''équipe ]]</f>
        <v>0</v>
      </c>
      <c r="I26" s="61"/>
      <c r="K26" s="80">
        <f>$C$2*Tableau2[[#This Row],[nb équipe]]</f>
        <v>0</v>
      </c>
      <c r="BK26" s="30"/>
      <c r="BT26" s="27"/>
      <c r="CF26" s="30"/>
      <c r="CO26" s="27"/>
      <c r="DA26" s="30"/>
      <c r="DJ26" s="27"/>
      <c r="DV26" s="30"/>
      <c r="EE26" s="27"/>
      <c r="EQ26" s="30"/>
      <c r="EZ26" s="27"/>
      <c r="FA26" s="131"/>
      <c r="FB26" s="134"/>
    </row>
    <row r="27" spans="1:158" ht="16.5" thickBot="1" x14ac:dyDescent="0.3">
      <c r="A27" s="75" t="s">
        <v>3</v>
      </c>
      <c r="B27" s="35"/>
      <c r="C27" s="36"/>
      <c r="D27" s="36"/>
      <c r="E27" s="70"/>
      <c r="F27" s="97">
        <f>WORKDAY(Tableau2[[#This Row],[date début]],Tableau2[[#This Row],[Durée du nb d''équipe ]])</f>
        <v>0</v>
      </c>
      <c r="G27" s="70">
        <f>Tableau2[[#This Row],[H Début]]+Tableau2[[#This Row],[Durée du nb d''équipe ]]</f>
        <v>0</v>
      </c>
      <c r="H27" s="70"/>
      <c r="I27" s="90"/>
      <c r="J27" s="36"/>
      <c r="K27" s="81">
        <f>$C$2*Tableau2[[#This Row],[nb équipe]]</f>
        <v>0</v>
      </c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8"/>
      <c r="BL27" s="36"/>
      <c r="BM27" s="36"/>
      <c r="BN27" s="36"/>
      <c r="BO27" s="36"/>
      <c r="BP27" s="36"/>
      <c r="BQ27" s="36"/>
      <c r="BR27" s="36"/>
      <c r="BS27" s="36"/>
      <c r="BT27" s="39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8"/>
      <c r="CG27" s="36"/>
      <c r="CH27" s="36"/>
      <c r="CI27" s="36"/>
      <c r="CJ27" s="36"/>
      <c r="CK27" s="36"/>
      <c r="CL27" s="36"/>
      <c r="CM27" s="36"/>
      <c r="CN27" s="36"/>
      <c r="CO27" s="39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8"/>
      <c r="DB27" s="36"/>
      <c r="DC27" s="36"/>
      <c r="DD27" s="36"/>
      <c r="DE27" s="36"/>
      <c r="DF27" s="36"/>
      <c r="DG27" s="36"/>
      <c r="DH27" s="36"/>
      <c r="DI27" s="36"/>
      <c r="DJ27" s="39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8"/>
      <c r="DW27" s="36"/>
      <c r="DX27" s="36"/>
      <c r="DY27" s="36"/>
      <c r="DZ27" s="36"/>
      <c r="EA27" s="36"/>
      <c r="EB27" s="36"/>
      <c r="EC27" s="36"/>
      <c r="ED27" s="36"/>
      <c r="EE27" s="39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8"/>
      <c r="ER27" s="36"/>
      <c r="ES27" s="36"/>
      <c r="ET27" s="36"/>
      <c r="EU27" s="36"/>
      <c r="EV27" s="36"/>
      <c r="EW27" s="36"/>
      <c r="EX27" s="36"/>
      <c r="EY27" s="36"/>
      <c r="EZ27" s="39"/>
      <c r="FA27" s="142"/>
      <c r="FB27" s="143"/>
    </row>
    <row r="28" spans="1:158" ht="15" customHeight="1" x14ac:dyDescent="0.25">
      <c r="A28" s="73" t="s">
        <v>4</v>
      </c>
      <c r="B28" s="31"/>
      <c r="C28" s="66"/>
      <c r="D28" s="63"/>
      <c r="E28" s="66"/>
      <c r="F28" s="63">
        <f>WORKDAY(Tableau2[[#This Row],[date début]],Tableau2[[#This Row],[Durée du nb d''équipe ]])</f>
        <v>0</v>
      </c>
      <c r="G28" s="66">
        <f>Tableau2[[#This Row],[H Début]]+Tableau2[[#This Row],[Durée du nb d''équipe ]]</f>
        <v>0</v>
      </c>
      <c r="H28" s="66"/>
      <c r="I28" s="60"/>
      <c r="J28" s="22"/>
      <c r="K28" s="79">
        <f>$C$2*Tableau2[[#This Row],[nb équipe]]</f>
        <v>0</v>
      </c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33"/>
      <c r="BL28" s="22"/>
      <c r="BM28" s="22"/>
      <c r="BN28" s="22"/>
      <c r="BO28" s="22"/>
      <c r="BP28" s="22"/>
      <c r="BQ28" s="22"/>
      <c r="BR28" s="22"/>
      <c r="BS28" s="22"/>
      <c r="BT28" s="28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33"/>
      <c r="CG28" s="22"/>
      <c r="CH28" s="22"/>
      <c r="CI28" s="22"/>
      <c r="CJ28" s="22"/>
      <c r="CK28" s="22"/>
      <c r="CL28" s="22"/>
      <c r="CM28" s="22"/>
      <c r="CN28" s="22"/>
      <c r="CO28" s="28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33"/>
      <c r="DB28" s="22"/>
      <c r="DC28" s="22"/>
      <c r="DD28" s="22"/>
      <c r="DE28" s="22"/>
      <c r="DF28" s="22"/>
      <c r="DG28" s="22"/>
      <c r="DH28" s="22"/>
      <c r="DI28" s="22"/>
      <c r="DJ28" s="28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33"/>
      <c r="DW28" s="22"/>
      <c r="DX28" s="22"/>
      <c r="DY28" s="22"/>
      <c r="DZ28" s="22"/>
      <c r="EA28" s="22"/>
      <c r="EB28" s="22"/>
      <c r="EC28" s="22"/>
      <c r="ED28" s="22"/>
      <c r="EE28" s="28"/>
      <c r="EF28" s="22"/>
      <c r="EG28" s="22"/>
      <c r="EH28" s="22"/>
      <c r="EI28" s="22"/>
      <c r="EJ28" s="22"/>
      <c r="EK28" s="22"/>
      <c r="EL28" s="22"/>
      <c r="EM28" s="22"/>
      <c r="EN28" s="22"/>
      <c r="EO28" s="22"/>
      <c r="EP28" s="22"/>
      <c r="EQ28" s="33"/>
      <c r="ER28" s="22"/>
      <c r="ES28" s="22"/>
      <c r="ET28" s="22"/>
      <c r="EU28" s="22"/>
      <c r="EV28" s="22"/>
      <c r="EW28" s="22"/>
      <c r="EX28" s="22"/>
      <c r="EY28" s="22"/>
      <c r="EZ28" s="28"/>
      <c r="FA28" s="132"/>
      <c r="FB28" s="133"/>
    </row>
    <row r="29" spans="1:158" ht="15.75" x14ac:dyDescent="0.25">
      <c r="A29" s="74" t="s">
        <v>4</v>
      </c>
      <c r="B29" s="51"/>
      <c r="C29" s="52"/>
      <c r="D29" s="65"/>
      <c r="E29" s="71"/>
      <c r="F29" s="65">
        <f>WORKDAY(Tableau2[[#This Row],[date début]],Tableau2[[#This Row],[Durée du nb d''équipe ]])</f>
        <v>0</v>
      </c>
      <c r="G29" s="68">
        <f>Tableau2[[#This Row],[H Début]]+Tableau2[[#This Row],[Durée du nb d''équipe ]]</f>
        <v>0</v>
      </c>
      <c r="I29" s="61"/>
      <c r="K29" s="80">
        <f>$C$2*Tableau2[[#This Row],[nb équipe]]</f>
        <v>0</v>
      </c>
      <c r="BK29" s="30"/>
      <c r="BT29" s="27"/>
      <c r="CF29" s="30"/>
      <c r="CO29" s="27"/>
      <c r="DA29" s="30"/>
      <c r="DJ29" s="27"/>
      <c r="DV29" s="30"/>
      <c r="EE29" s="27"/>
      <c r="EQ29" s="30"/>
      <c r="EZ29" s="27"/>
      <c r="FA29" s="131"/>
      <c r="FB29" s="134"/>
    </row>
    <row r="30" spans="1:158" ht="15.75" x14ac:dyDescent="0.25">
      <c r="A30" s="74" t="s">
        <v>4</v>
      </c>
      <c r="B30" s="25"/>
      <c r="D30" s="64"/>
      <c r="E30" s="71"/>
      <c r="F30" s="64">
        <f>WORKDAY(Tableau2[[#This Row],[date début]],Tableau2[[#This Row],[Durée du nb d''équipe ]])</f>
        <v>0</v>
      </c>
      <c r="G30" s="68">
        <f>Tableau2[[#This Row],[H Début]]+Tableau2[[#This Row],[Durée du nb d''équipe ]]</f>
        <v>0</v>
      </c>
      <c r="I30" s="61"/>
      <c r="K30" s="80">
        <f>$C$2*Tableau2[[#This Row],[nb équipe]]</f>
        <v>0</v>
      </c>
      <c r="BK30" s="30"/>
      <c r="BT30" s="27"/>
      <c r="CF30" s="30"/>
      <c r="CO30" s="27"/>
      <c r="DA30" s="30"/>
      <c r="DJ30" s="27"/>
      <c r="DV30" s="30"/>
      <c r="EE30" s="27"/>
      <c r="EQ30" s="30"/>
      <c r="EZ30" s="27"/>
      <c r="FA30" s="131"/>
      <c r="FB30" s="134"/>
    </row>
    <row r="31" spans="1:158" ht="15.75" x14ac:dyDescent="0.25">
      <c r="A31" s="74" t="s">
        <v>4</v>
      </c>
      <c r="B31" s="25"/>
      <c r="D31" s="64"/>
      <c r="E31" s="71"/>
      <c r="F31" s="64">
        <f>WORKDAY(Tableau2[[#This Row],[date début]],Tableau2[[#This Row],[Durée du nb d''équipe ]])</f>
        <v>0</v>
      </c>
      <c r="G31" s="68">
        <f>Tableau2[[#This Row],[H Début]]+Tableau2[[#This Row],[Durée du nb d''équipe ]]</f>
        <v>0</v>
      </c>
      <c r="I31" s="61"/>
      <c r="K31" s="80">
        <f>$C$2*Tableau2[[#This Row],[nb équipe]]</f>
        <v>0</v>
      </c>
      <c r="BK31" s="30"/>
      <c r="BT31" s="27"/>
      <c r="CF31" s="30"/>
      <c r="CO31" s="27"/>
      <c r="DA31" s="30"/>
      <c r="DJ31" s="27"/>
      <c r="DV31" s="30"/>
      <c r="EE31" s="27"/>
      <c r="EQ31" s="30"/>
      <c r="EZ31" s="27"/>
      <c r="FA31" s="131"/>
      <c r="FB31" s="134"/>
    </row>
    <row r="32" spans="1:158" ht="15.75" x14ac:dyDescent="0.25">
      <c r="A32" s="74" t="s">
        <v>4</v>
      </c>
      <c r="B32" s="25"/>
      <c r="E32" s="71"/>
      <c r="F32" s="64">
        <f>WORKDAY(Tableau2[[#This Row],[date début]],Tableau2[[#This Row],[Durée du nb d''équipe ]])</f>
        <v>0</v>
      </c>
      <c r="G32" s="68">
        <f>Tableau2[[#This Row],[H Début]]+Tableau2[[#This Row],[Durée du nb d''équipe ]]</f>
        <v>0</v>
      </c>
      <c r="I32" s="61"/>
      <c r="K32" s="80">
        <f>$C$2*Tableau2[[#This Row],[nb équipe]]</f>
        <v>0</v>
      </c>
      <c r="BK32" s="30"/>
      <c r="BT32" s="27"/>
      <c r="CF32" s="30"/>
      <c r="CN32" s="64"/>
      <c r="CO32" s="27"/>
      <c r="DA32" s="30"/>
      <c r="DJ32" s="27"/>
      <c r="DV32" s="30"/>
      <c r="EE32" s="27"/>
      <c r="EQ32" s="30"/>
      <c r="EZ32" s="27"/>
      <c r="FA32" s="135"/>
      <c r="FB32" s="134"/>
    </row>
    <row r="33" spans="1:158" ht="15.75" x14ac:dyDescent="0.25">
      <c r="A33" s="74" t="s">
        <v>4</v>
      </c>
      <c r="B33" s="25"/>
      <c r="F33" s="64">
        <f>WORKDAY(Tableau2[[#This Row],[date début]],Tableau2[[#This Row],[Durée du nb d''équipe ]])</f>
        <v>0</v>
      </c>
      <c r="G33" s="68">
        <f>Tableau2[[#This Row],[H Début]]+Tableau2[[#This Row],[Durée du nb d''équipe ]]</f>
        <v>0</v>
      </c>
      <c r="I33" s="61"/>
      <c r="K33" s="80">
        <f>$C$2*Tableau2[[#This Row],[nb équipe]]</f>
        <v>0</v>
      </c>
      <c r="BK33" s="30"/>
      <c r="BT33" s="27"/>
      <c r="CF33" s="30"/>
      <c r="CO33" s="27"/>
      <c r="DA33" s="30"/>
      <c r="DJ33" s="27"/>
      <c r="DV33" s="30"/>
      <c r="EE33" s="27"/>
      <c r="EQ33" s="30"/>
      <c r="EZ33" s="27"/>
      <c r="FA33" s="135"/>
      <c r="FB33" s="134"/>
    </row>
    <row r="34" spans="1:158" ht="15.75" x14ac:dyDescent="0.25">
      <c r="A34" s="74" t="s">
        <v>4</v>
      </c>
      <c r="B34" s="25"/>
      <c r="F34" s="64">
        <f>WORKDAY(Tableau2[[#This Row],[date début]],Tableau2[[#This Row],[Durée du nb d''équipe ]])</f>
        <v>0</v>
      </c>
      <c r="G34" s="68">
        <f>Tableau2[[#This Row],[H Début]]+Tableau2[[#This Row],[Durée du nb d''équipe ]]</f>
        <v>0</v>
      </c>
      <c r="I34" s="61"/>
      <c r="K34" s="80">
        <f>$C$2*Tableau2[[#This Row],[nb équipe]]</f>
        <v>0</v>
      </c>
      <c r="BK34" s="30"/>
      <c r="BT34" s="27"/>
      <c r="CF34" s="30"/>
      <c r="CO34" s="27"/>
      <c r="DA34" s="30"/>
      <c r="DJ34" s="27"/>
      <c r="DV34" s="30"/>
      <c r="EE34" s="27"/>
      <c r="EQ34" s="30"/>
      <c r="EZ34" s="27"/>
      <c r="FA34" s="135"/>
      <c r="FB34" s="134"/>
    </row>
    <row r="35" spans="1:158" ht="15.75" x14ac:dyDescent="0.25">
      <c r="A35" s="74" t="s">
        <v>4</v>
      </c>
      <c r="B35" s="25"/>
      <c r="F35" s="64">
        <f>WORKDAY(Tableau2[[#This Row],[date début]],Tableau2[[#This Row],[Durée du nb d''équipe ]])</f>
        <v>0</v>
      </c>
      <c r="G35" s="68">
        <f>Tableau2[[#This Row],[H Début]]+Tableau2[[#This Row],[Durée du nb d''équipe ]]</f>
        <v>0</v>
      </c>
      <c r="I35" s="61"/>
      <c r="K35" s="80">
        <f>$C$2*Tableau2[[#This Row],[nb équipe]]</f>
        <v>0</v>
      </c>
      <c r="BK35" s="30"/>
      <c r="BT35" s="27"/>
      <c r="CF35" s="30"/>
      <c r="CO35" s="27"/>
      <c r="DA35" s="30"/>
      <c r="DJ35" s="27"/>
      <c r="DV35" s="30"/>
      <c r="EE35" s="27"/>
      <c r="EQ35" s="30"/>
      <c r="EZ35" s="27"/>
      <c r="FA35" s="135"/>
      <c r="FB35" s="134"/>
    </row>
    <row r="36" spans="1:158" ht="16.5" thickBot="1" x14ac:dyDescent="0.3">
      <c r="A36" s="75" t="s">
        <v>4</v>
      </c>
      <c r="B36" s="25"/>
      <c r="F36" s="64">
        <f>WORKDAY(Tableau2[[#This Row],[date début]],Tableau2[[#This Row],[Durée du nb d''équipe ]])</f>
        <v>0</v>
      </c>
      <c r="G36" s="68">
        <f>Tableau2[[#This Row],[H Début]]+Tableau2[[#This Row],[Durée du nb d''équipe ]]</f>
        <v>0</v>
      </c>
      <c r="I36" s="61"/>
      <c r="K36" s="80">
        <f>$C$2*Tableau2[[#This Row],[nb équipe]]</f>
        <v>0</v>
      </c>
      <c r="BK36" s="30"/>
      <c r="BT36" s="27"/>
      <c r="CF36" s="30"/>
      <c r="CO36" s="27"/>
      <c r="DA36" s="30"/>
      <c r="DJ36" s="27"/>
      <c r="DV36" s="30"/>
      <c r="EE36" s="27"/>
      <c r="EQ36" s="30"/>
      <c r="EZ36" s="27"/>
      <c r="FA36" s="135"/>
      <c r="FB36" s="134"/>
    </row>
    <row r="37" spans="1:158" ht="15" customHeight="1" x14ac:dyDescent="0.25">
      <c r="A37" s="73" t="s">
        <v>5</v>
      </c>
      <c r="B37" s="31"/>
      <c r="C37" s="22"/>
      <c r="D37" s="63"/>
      <c r="E37" s="66"/>
      <c r="F37" s="63">
        <f>WORKDAY(Tableau2[[#This Row],[date début]],Tableau2[[#This Row],[Durée du nb d''équipe ]])</f>
        <v>0</v>
      </c>
      <c r="G37" s="66">
        <f>Tableau2[[#This Row],[H Début]]+Tableau2[[#This Row],[Durée du nb d''équipe ]]</f>
        <v>0</v>
      </c>
      <c r="H37" s="66"/>
      <c r="I37" s="60"/>
      <c r="J37" s="22"/>
      <c r="K37" s="79">
        <f>$C$2*Tableau2[[#This Row],[nb équipe]]</f>
        <v>0</v>
      </c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33"/>
      <c r="BL37" s="22"/>
      <c r="BM37" s="22"/>
      <c r="BN37" s="22"/>
      <c r="BO37" s="22"/>
      <c r="BP37" s="22"/>
      <c r="BQ37" s="22"/>
      <c r="BR37" s="22"/>
      <c r="BS37" s="22"/>
      <c r="BT37" s="28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33"/>
      <c r="CG37" s="22"/>
      <c r="CH37" s="22"/>
      <c r="CI37" s="22"/>
      <c r="CJ37" s="22"/>
      <c r="CK37" s="22"/>
      <c r="CL37" s="22"/>
      <c r="CM37" s="22"/>
      <c r="CN37" s="22"/>
      <c r="CO37" s="28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33"/>
      <c r="DB37" s="22"/>
      <c r="DC37" s="22"/>
      <c r="DD37" s="22"/>
      <c r="DE37" s="22"/>
      <c r="DF37" s="22"/>
      <c r="DG37" s="22"/>
      <c r="DH37" s="22"/>
      <c r="DI37" s="22"/>
      <c r="DJ37" s="28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33"/>
      <c r="DW37" s="22"/>
      <c r="DX37" s="22"/>
      <c r="DY37" s="22"/>
      <c r="DZ37" s="22"/>
      <c r="EA37" s="22"/>
      <c r="EB37" s="22"/>
      <c r="EC37" s="22"/>
      <c r="ED37" s="22"/>
      <c r="EE37" s="28"/>
      <c r="EF37" s="22"/>
      <c r="EG37" s="22"/>
      <c r="EH37" s="22"/>
      <c r="EI37" s="22"/>
      <c r="EJ37" s="22"/>
      <c r="EK37" s="22"/>
      <c r="EL37" s="22"/>
      <c r="EM37" s="22"/>
      <c r="EN37" s="22"/>
      <c r="EO37" s="22"/>
      <c r="EP37" s="22"/>
      <c r="EQ37" s="33"/>
      <c r="ER37" s="22"/>
      <c r="ES37" s="22"/>
      <c r="ET37" s="22"/>
      <c r="EU37" s="22"/>
      <c r="EV37" s="22"/>
      <c r="EW37" s="22"/>
      <c r="EX37" s="22"/>
      <c r="EY37" s="22"/>
      <c r="EZ37" s="28"/>
      <c r="FA37" s="132"/>
      <c r="FB37" s="133"/>
    </row>
    <row r="38" spans="1:158" ht="15.75" x14ac:dyDescent="0.25">
      <c r="A38" s="74" t="s">
        <v>5</v>
      </c>
      <c r="B38" s="51"/>
      <c r="C38" s="53"/>
      <c r="D38" s="53"/>
      <c r="E38" s="72"/>
      <c r="F38" s="98">
        <f>WORKDAY(Tableau2[[#This Row],[date début]],Tableau2[[#This Row],[Durée du nb d''équipe ]])</f>
        <v>0</v>
      </c>
      <c r="G38" s="68">
        <f>Tableau2[[#This Row],[H Début]]+Tableau2[[#This Row],[Durée du nb d''équipe ]]</f>
        <v>0</v>
      </c>
      <c r="I38" s="91"/>
      <c r="K38" s="80">
        <f>$C$2*Tableau2[[#This Row],[nb équipe]]</f>
        <v>0</v>
      </c>
      <c r="BK38" s="30"/>
      <c r="BT38" s="27"/>
      <c r="CF38" s="30"/>
      <c r="CO38" s="27"/>
      <c r="DA38" s="30"/>
      <c r="DJ38" s="27"/>
      <c r="DV38" s="30"/>
      <c r="EE38" s="27"/>
      <c r="EQ38" s="30"/>
      <c r="EZ38" s="27"/>
      <c r="FA38" s="131"/>
      <c r="FB38" s="134"/>
    </row>
    <row r="39" spans="1:158" ht="15.75" x14ac:dyDescent="0.25">
      <c r="A39" s="74" t="s">
        <v>5</v>
      </c>
      <c r="B39" s="25"/>
      <c r="F39" s="64">
        <f>WORKDAY(Tableau2[[#This Row],[date début]],Tableau2[[#This Row],[Durée du nb d''équipe ]])</f>
        <v>0</v>
      </c>
      <c r="G39" s="68">
        <f>Tableau2[[#This Row],[H Début]]+Tableau2[[#This Row],[Durée du nb d''équipe ]]</f>
        <v>0</v>
      </c>
      <c r="I39" s="61"/>
      <c r="K39" s="80">
        <f>$C$2*Tableau2[[#This Row],[nb équipe]]</f>
        <v>0</v>
      </c>
      <c r="BK39" s="30"/>
      <c r="BT39" s="27"/>
      <c r="CF39" s="30"/>
      <c r="CO39" s="27"/>
      <c r="DA39" s="30"/>
      <c r="DJ39" s="27"/>
      <c r="DV39" s="30"/>
      <c r="EE39" s="27"/>
      <c r="EQ39" s="30"/>
      <c r="EZ39" s="27"/>
      <c r="FA39" s="131"/>
      <c r="FB39" s="134"/>
    </row>
    <row r="40" spans="1:158" ht="15.75" x14ac:dyDescent="0.25">
      <c r="A40" s="74" t="s">
        <v>5</v>
      </c>
      <c r="B40" s="25"/>
      <c r="F40" s="64">
        <f>WORKDAY(Tableau2[[#This Row],[date début]],Tableau2[[#This Row],[Durée du nb d''équipe ]])</f>
        <v>0</v>
      </c>
      <c r="G40" s="68">
        <f>Tableau2[[#This Row],[H Début]]+Tableau2[[#This Row],[Durée du nb d''équipe ]]</f>
        <v>0</v>
      </c>
      <c r="I40" s="61"/>
      <c r="K40" s="80">
        <f>$C$2*Tableau2[[#This Row],[nb équipe]]</f>
        <v>0</v>
      </c>
      <c r="BK40" s="30"/>
      <c r="BT40" s="27"/>
      <c r="CF40" s="30"/>
      <c r="CO40" s="27"/>
      <c r="DA40" s="30"/>
      <c r="DJ40" s="27"/>
      <c r="DV40" s="30"/>
      <c r="EE40" s="27"/>
      <c r="EQ40" s="30"/>
      <c r="EZ40" s="27"/>
      <c r="FA40" s="131"/>
      <c r="FB40" s="134"/>
    </row>
    <row r="41" spans="1:158" ht="15.75" x14ac:dyDescent="0.25">
      <c r="A41" s="74" t="s">
        <v>5</v>
      </c>
      <c r="B41" s="25"/>
      <c r="F41" s="64">
        <f>WORKDAY(Tableau2[[#This Row],[date début]],Tableau2[[#This Row],[Durée du nb d''équipe ]])</f>
        <v>0</v>
      </c>
      <c r="G41" s="68">
        <f>Tableau2[[#This Row],[H Début]]+Tableau2[[#This Row],[Durée du nb d''équipe ]]</f>
        <v>0</v>
      </c>
      <c r="I41" s="61"/>
      <c r="K41" s="80">
        <f>$C$2*Tableau2[[#This Row],[nb équipe]]</f>
        <v>0</v>
      </c>
      <c r="BK41" s="30"/>
      <c r="BT41" s="27"/>
      <c r="CF41" s="30"/>
      <c r="CO41" s="27"/>
      <c r="DA41" s="30"/>
      <c r="DJ41" s="27"/>
      <c r="DV41" s="30"/>
      <c r="EE41" s="27"/>
      <c r="EQ41" s="30"/>
      <c r="EZ41" s="27"/>
      <c r="FA41" s="135"/>
      <c r="FB41" s="134"/>
    </row>
    <row r="42" spans="1:158" ht="16.5" thickBot="1" x14ac:dyDescent="0.3">
      <c r="A42" s="75" t="s">
        <v>5</v>
      </c>
      <c r="B42" s="25"/>
      <c r="F42" s="64">
        <f>WORKDAY(Tableau2[[#This Row],[date début]],Tableau2[[#This Row],[Durée du nb d''équipe ]])</f>
        <v>0</v>
      </c>
      <c r="G42" s="68">
        <f>Tableau2[[#This Row],[H Début]]+Tableau2[[#This Row],[Durée du nb d''équipe ]]</f>
        <v>0</v>
      </c>
      <c r="I42" s="61"/>
      <c r="K42" s="80">
        <f>$C$2*Tableau2[[#This Row],[nb équipe]]</f>
        <v>0</v>
      </c>
      <c r="BK42" s="30"/>
      <c r="BT42" s="27"/>
      <c r="CF42" s="30"/>
      <c r="CO42" s="27"/>
      <c r="DA42" s="30"/>
      <c r="DJ42" s="27"/>
      <c r="DV42" s="30"/>
      <c r="EE42" s="27"/>
      <c r="EQ42" s="30"/>
      <c r="EZ42" s="27"/>
      <c r="FA42" s="135"/>
      <c r="FB42" s="134"/>
    </row>
    <row r="43" spans="1:158" ht="15" customHeight="1" x14ac:dyDescent="0.25">
      <c r="A43" s="76" t="s">
        <v>6</v>
      </c>
      <c r="B43" s="31"/>
      <c r="C43" s="22"/>
      <c r="D43" s="22"/>
      <c r="E43" s="66"/>
      <c r="F43" s="63">
        <f>WORKDAY(Tableau2[[#This Row],[date début]],Tableau2[[#This Row],[Durée du nb d''équipe ]])</f>
        <v>0</v>
      </c>
      <c r="G43" s="66">
        <f>Tableau2[[#This Row],[H Début]]+Tableau2[[#This Row],[Durée du nb d''équipe ]]</f>
        <v>0</v>
      </c>
      <c r="H43" s="66"/>
      <c r="I43" s="60"/>
      <c r="J43" s="22"/>
      <c r="K43" s="79">
        <f>$C$2*Tableau2[[#This Row],[nb équipe]]</f>
        <v>0</v>
      </c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33"/>
      <c r="BL43" s="22"/>
      <c r="BM43" s="22"/>
      <c r="BN43" s="22"/>
      <c r="BO43" s="22"/>
      <c r="BP43" s="22"/>
      <c r="BQ43" s="22"/>
      <c r="BR43" s="22"/>
      <c r="BS43" s="22"/>
      <c r="BT43" s="28"/>
      <c r="BU43" s="43"/>
      <c r="BV43" s="43"/>
      <c r="BW43" s="43"/>
      <c r="BX43" s="43"/>
      <c r="BY43" s="43"/>
      <c r="BZ43" s="43"/>
      <c r="CA43" s="43"/>
      <c r="CB43" s="43"/>
      <c r="CC43" s="43"/>
      <c r="CD43" s="43"/>
      <c r="CE43" s="43"/>
      <c r="CF43" s="42"/>
      <c r="CG43" s="43"/>
      <c r="CH43" s="43"/>
      <c r="CI43" s="43"/>
      <c r="CJ43" s="43"/>
      <c r="CK43" s="43"/>
      <c r="CL43" s="43"/>
      <c r="CM43" s="43"/>
      <c r="CN43" s="43"/>
      <c r="CO43" s="44"/>
      <c r="CP43" s="43"/>
      <c r="CQ43" s="43"/>
      <c r="CR43" s="43"/>
      <c r="CS43" s="43"/>
      <c r="CT43" s="43"/>
      <c r="CU43" s="43"/>
      <c r="CV43" s="43"/>
      <c r="CW43" s="43"/>
      <c r="CX43" s="43"/>
      <c r="CY43" s="43"/>
      <c r="CZ43" s="43"/>
      <c r="DA43" s="42"/>
      <c r="DB43" s="43"/>
      <c r="DC43" s="43"/>
      <c r="DD43" s="43"/>
      <c r="DE43" s="43"/>
      <c r="DF43" s="43"/>
      <c r="DG43" s="43"/>
      <c r="DH43" s="43"/>
      <c r="DI43" s="43"/>
      <c r="DJ43" s="44"/>
      <c r="DK43" s="43"/>
      <c r="DL43" s="43"/>
      <c r="DM43" s="43"/>
      <c r="DN43" s="43"/>
      <c r="DO43" s="43"/>
      <c r="DP43" s="43"/>
      <c r="DQ43" s="43"/>
      <c r="DR43" s="43"/>
      <c r="DS43" s="43"/>
      <c r="DT43" s="43"/>
      <c r="DU43" s="43"/>
      <c r="DV43" s="42"/>
      <c r="DW43" s="43"/>
      <c r="DX43" s="43"/>
      <c r="DY43" s="43"/>
      <c r="DZ43" s="43"/>
      <c r="EA43" s="43"/>
      <c r="EB43" s="43"/>
      <c r="EC43" s="43"/>
      <c r="ED43" s="43"/>
      <c r="EE43" s="44"/>
      <c r="EF43" s="43"/>
      <c r="EG43" s="43"/>
      <c r="EH43" s="43"/>
      <c r="EI43" s="43"/>
      <c r="EJ43" s="43"/>
      <c r="EK43" s="43"/>
      <c r="EL43" s="43"/>
      <c r="EM43" s="43"/>
      <c r="EN43" s="43"/>
      <c r="EO43" s="43"/>
      <c r="EP43" s="43"/>
      <c r="EQ43" s="42"/>
      <c r="ER43" s="43"/>
      <c r="ES43" s="43"/>
      <c r="ET43" s="43"/>
      <c r="EU43" s="43"/>
      <c r="EV43" s="43"/>
      <c r="EW43" s="43"/>
      <c r="EX43" s="43"/>
      <c r="EY43" s="43"/>
      <c r="EZ43" s="44"/>
      <c r="FA43" s="136"/>
      <c r="FB43" s="137"/>
    </row>
    <row r="44" spans="1:158" ht="15.75" x14ac:dyDescent="0.25">
      <c r="A44" s="77" t="s">
        <v>6</v>
      </c>
      <c r="B44" s="40"/>
      <c r="C44" s="53"/>
      <c r="D44" s="53"/>
      <c r="E44" s="72"/>
      <c r="F44" s="98">
        <f>WORKDAY(Tableau2[[#This Row],[date début]],Tableau2[[#This Row],[Durée du nb d''équipe ]])</f>
        <v>0</v>
      </c>
      <c r="G44" s="68">
        <f>Tableau2[[#This Row],[H Début]]+Tableau2[[#This Row],[Durée du nb d''équipe ]]</f>
        <v>0</v>
      </c>
      <c r="I44" s="91"/>
      <c r="K44" s="80">
        <f>$C$2*Tableau2[[#This Row],[nb équipe]]</f>
        <v>0</v>
      </c>
      <c r="BK44" s="30"/>
      <c r="BT44" s="27"/>
      <c r="BU44" s="46"/>
      <c r="BV44" s="46"/>
      <c r="BW44" s="46"/>
      <c r="BX44" s="46"/>
      <c r="BY44" s="46"/>
      <c r="BZ44" s="46"/>
      <c r="CA44" s="46"/>
      <c r="CB44" s="46"/>
      <c r="CC44" s="46"/>
      <c r="CD44" s="46"/>
      <c r="CE44" s="46"/>
      <c r="CF44" s="45"/>
      <c r="CG44" s="46"/>
      <c r="CH44" s="46"/>
      <c r="CI44" s="46"/>
      <c r="CJ44" s="46"/>
      <c r="CK44" s="46"/>
      <c r="CL44" s="46"/>
      <c r="CM44" s="46"/>
      <c r="CN44" s="46"/>
      <c r="CO44" s="47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5"/>
      <c r="DB44" s="46"/>
      <c r="DC44" s="46"/>
      <c r="DD44" s="46"/>
      <c r="DE44" s="46"/>
      <c r="DF44" s="46"/>
      <c r="DG44" s="46"/>
      <c r="DH44" s="46"/>
      <c r="DI44" s="46"/>
      <c r="DJ44" s="47"/>
      <c r="DK44" s="46"/>
      <c r="DL44" s="46"/>
      <c r="DM44" s="46"/>
      <c r="DN44" s="46"/>
      <c r="DO44" s="46"/>
      <c r="DP44" s="46"/>
      <c r="DQ44" s="46"/>
      <c r="DR44" s="46"/>
      <c r="DS44" s="46"/>
      <c r="DT44" s="46"/>
      <c r="DU44" s="46"/>
      <c r="DV44" s="45"/>
      <c r="DW44" s="46"/>
      <c r="DX44" s="46"/>
      <c r="DY44" s="46"/>
      <c r="DZ44" s="46"/>
      <c r="EA44" s="46"/>
      <c r="EB44" s="46"/>
      <c r="EC44" s="46"/>
      <c r="ED44" s="46"/>
      <c r="EE44" s="47"/>
      <c r="EF44" s="46"/>
      <c r="EG44" s="46"/>
      <c r="EH44" s="46"/>
      <c r="EI44" s="46"/>
      <c r="EJ44" s="46"/>
      <c r="EK44" s="46"/>
      <c r="EL44" s="46"/>
      <c r="EM44" s="46"/>
      <c r="EN44" s="46"/>
      <c r="EO44" s="46"/>
      <c r="EP44" s="46"/>
      <c r="EQ44" s="45"/>
      <c r="ER44" s="46"/>
      <c r="ES44" s="46"/>
      <c r="ET44" s="46"/>
      <c r="EU44" s="46"/>
      <c r="EV44" s="46"/>
      <c r="EW44" s="46"/>
      <c r="EX44" s="46"/>
      <c r="EY44" s="46"/>
      <c r="EZ44" s="47"/>
      <c r="FA44" s="138"/>
      <c r="FB44" s="139"/>
    </row>
    <row r="45" spans="1:158" ht="15.75" x14ac:dyDescent="0.25">
      <c r="A45" s="77" t="s">
        <v>6</v>
      </c>
      <c r="B45" s="25"/>
      <c r="F45" s="64">
        <f>WORKDAY(Tableau2[[#This Row],[date début]],Tableau2[[#This Row],[Durée du nb d''équipe ]])</f>
        <v>0</v>
      </c>
      <c r="G45" s="68">
        <f>Tableau2[[#This Row],[H Début]]+Tableau2[[#This Row],[Durée du nb d''équipe ]]</f>
        <v>0</v>
      </c>
      <c r="I45" s="61"/>
      <c r="K45" s="80">
        <f>$C$2*Tableau2[[#This Row],[nb équipe]]</f>
        <v>0</v>
      </c>
      <c r="BK45" s="30"/>
      <c r="BT45" s="27"/>
      <c r="BU45" s="46"/>
      <c r="BV45" s="46"/>
      <c r="BW45" s="46"/>
      <c r="BX45" s="46"/>
      <c r="BY45" s="46"/>
      <c r="BZ45" s="46"/>
      <c r="CA45" s="46"/>
      <c r="CB45" s="46"/>
      <c r="CC45" s="46"/>
      <c r="CD45" s="46"/>
      <c r="CE45" s="46"/>
      <c r="CF45" s="45"/>
      <c r="CG45" s="46"/>
      <c r="CH45" s="46"/>
      <c r="CI45" s="46"/>
      <c r="CJ45" s="46"/>
      <c r="CK45" s="46"/>
      <c r="CL45" s="46"/>
      <c r="CM45" s="46"/>
      <c r="CN45" s="46"/>
      <c r="CO45" s="47"/>
      <c r="CP45" s="46"/>
      <c r="CQ45" s="46"/>
      <c r="CR45" s="46"/>
      <c r="CS45" s="46"/>
      <c r="CT45" s="46"/>
      <c r="CU45" s="46"/>
      <c r="CV45" s="46"/>
      <c r="CW45" s="46"/>
      <c r="CX45" s="46"/>
      <c r="CY45" s="46"/>
      <c r="CZ45" s="46"/>
      <c r="DA45" s="45"/>
      <c r="DB45" s="46"/>
      <c r="DC45" s="46"/>
      <c r="DD45" s="46"/>
      <c r="DE45" s="46"/>
      <c r="DF45" s="46"/>
      <c r="DG45" s="46"/>
      <c r="DH45" s="46"/>
      <c r="DI45" s="46"/>
      <c r="DJ45" s="47"/>
      <c r="DK45" s="46"/>
      <c r="DL45" s="46"/>
      <c r="DM45" s="46"/>
      <c r="DN45" s="46"/>
      <c r="DO45" s="46"/>
      <c r="DP45" s="46"/>
      <c r="DQ45" s="46"/>
      <c r="DR45" s="46"/>
      <c r="DS45" s="46"/>
      <c r="DT45" s="46"/>
      <c r="DU45" s="46"/>
      <c r="DV45" s="45"/>
      <c r="DW45" s="46"/>
      <c r="DX45" s="46"/>
      <c r="DY45" s="46"/>
      <c r="DZ45" s="46"/>
      <c r="EA45" s="46"/>
      <c r="EB45" s="46"/>
      <c r="EC45" s="46"/>
      <c r="ED45" s="46"/>
      <c r="EE45" s="47"/>
      <c r="EF45" s="46"/>
      <c r="EG45" s="46"/>
      <c r="EH45" s="46"/>
      <c r="EI45" s="46"/>
      <c r="EJ45" s="46"/>
      <c r="EK45" s="46"/>
      <c r="EL45" s="46"/>
      <c r="EM45" s="46"/>
      <c r="EN45" s="46"/>
      <c r="EO45" s="46"/>
      <c r="EP45" s="46"/>
      <c r="EQ45" s="45"/>
      <c r="ER45" s="46"/>
      <c r="ES45" s="46"/>
      <c r="ET45" s="46"/>
      <c r="EU45" s="46"/>
      <c r="EV45" s="46"/>
      <c r="EW45" s="46"/>
      <c r="EX45" s="46"/>
      <c r="EY45" s="46"/>
      <c r="EZ45" s="47"/>
      <c r="FA45" s="138"/>
      <c r="FB45" s="139"/>
    </row>
    <row r="46" spans="1:158" ht="16.5" thickBot="1" x14ac:dyDescent="0.3">
      <c r="A46" s="77" t="s">
        <v>6</v>
      </c>
      <c r="B46" s="25"/>
      <c r="F46" s="64">
        <f>WORKDAY(Tableau2[[#This Row],[date début]],Tableau2[[#This Row],[Durée du nb d''équipe ]])</f>
        <v>0</v>
      </c>
      <c r="G46" s="68">
        <f>Tableau2[[#This Row],[H Début]]+Tableau2[[#This Row],[Durée du nb d''équipe ]]</f>
        <v>0</v>
      </c>
      <c r="I46" s="61"/>
      <c r="K46" s="80">
        <f>$C$2*Tableau2[[#This Row],[nb équipe]]</f>
        <v>0</v>
      </c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8"/>
      <c r="BL46" s="36"/>
      <c r="BM46" s="36"/>
      <c r="BN46" s="36"/>
      <c r="BO46" s="36"/>
      <c r="BP46" s="36"/>
      <c r="BQ46" s="36"/>
      <c r="BR46" s="36"/>
      <c r="BS46" s="36"/>
      <c r="BT46" s="39"/>
      <c r="BU46" s="49"/>
      <c r="BV46" s="49"/>
      <c r="BW46" s="49"/>
      <c r="BX46" s="49"/>
      <c r="BY46" s="49"/>
      <c r="BZ46" s="49"/>
      <c r="CA46" s="49"/>
      <c r="CB46" s="49"/>
      <c r="CC46" s="49"/>
      <c r="CD46" s="49"/>
      <c r="CE46" s="49"/>
      <c r="CF46" s="48"/>
      <c r="CG46" s="49"/>
      <c r="CH46" s="49"/>
      <c r="CI46" s="49"/>
      <c r="CJ46" s="49"/>
      <c r="CK46" s="49"/>
      <c r="CL46" s="49"/>
      <c r="CM46" s="49"/>
      <c r="CN46" s="49"/>
      <c r="CO46" s="50"/>
      <c r="CP46" s="49"/>
      <c r="CQ46" s="49"/>
      <c r="CR46" s="49"/>
      <c r="CS46" s="49"/>
      <c r="CT46" s="49"/>
      <c r="CU46" s="49"/>
      <c r="CV46" s="49"/>
      <c r="CW46" s="49"/>
      <c r="CX46" s="49"/>
      <c r="CY46" s="49"/>
      <c r="CZ46" s="49"/>
      <c r="DA46" s="48"/>
      <c r="DB46" s="49"/>
      <c r="DC46" s="49"/>
      <c r="DD46" s="49"/>
      <c r="DE46" s="49"/>
      <c r="DF46" s="49"/>
      <c r="DG46" s="49"/>
      <c r="DH46" s="49"/>
      <c r="DI46" s="49"/>
      <c r="DJ46" s="50"/>
      <c r="DK46" s="49"/>
      <c r="DL46" s="49"/>
      <c r="DM46" s="49"/>
      <c r="DN46" s="49"/>
      <c r="DO46" s="49"/>
      <c r="DP46" s="49"/>
      <c r="DQ46" s="49"/>
      <c r="DR46" s="49"/>
      <c r="DS46" s="49"/>
      <c r="DT46" s="49"/>
      <c r="DU46" s="49"/>
      <c r="DV46" s="48"/>
      <c r="DW46" s="49"/>
      <c r="DX46" s="49"/>
      <c r="DY46" s="49"/>
      <c r="DZ46" s="49"/>
      <c r="EA46" s="49"/>
      <c r="EB46" s="49"/>
      <c r="EC46" s="49"/>
      <c r="ED46" s="49"/>
      <c r="EE46" s="50"/>
      <c r="EF46" s="49"/>
      <c r="EG46" s="49"/>
      <c r="EH46" s="49"/>
      <c r="EI46" s="49"/>
      <c r="EJ46" s="49"/>
      <c r="EK46" s="49"/>
      <c r="EL46" s="49"/>
      <c r="EM46" s="49"/>
      <c r="EN46" s="49"/>
      <c r="EO46" s="49"/>
      <c r="EP46" s="49"/>
      <c r="EQ46" s="48"/>
      <c r="ER46" s="49"/>
      <c r="ES46" s="49"/>
      <c r="ET46" s="49"/>
      <c r="EU46" s="49"/>
      <c r="EV46" s="49"/>
      <c r="EW46" s="49"/>
      <c r="EX46" s="49"/>
      <c r="EY46" s="49"/>
      <c r="EZ46" s="50"/>
      <c r="FA46" s="140"/>
      <c r="FB46" s="141"/>
    </row>
    <row r="47" spans="1:158" x14ac:dyDescent="0.25">
      <c r="A47" s="41"/>
      <c r="FA47" s="131"/>
      <c r="FB47" s="131"/>
    </row>
    <row r="48" spans="1:158" x14ac:dyDescent="0.25">
      <c r="A48" s="41"/>
      <c r="FA48" s="131"/>
      <c r="FB48" s="131"/>
    </row>
    <row r="49" spans="1:158" x14ac:dyDescent="0.25">
      <c r="A49" s="41"/>
      <c r="BF49" s="56"/>
      <c r="BG49" s="56"/>
      <c r="FA49" s="131"/>
      <c r="FB49" s="131"/>
    </row>
    <row r="50" spans="1:158" x14ac:dyDescent="0.25">
      <c r="A50" s="41"/>
      <c r="FA50" s="131"/>
      <c r="FB50" s="131"/>
    </row>
    <row r="51" spans="1:158" x14ac:dyDescent="0.25">
      <c r="A51" s="41"/>
      <c r="FA51" s="131"/>
      <c r="FB51" s="131"/>
    </row>
    <row r="52" spans="1:158" x14ac:dyDescent="0.25">
      <c r="A52" s="41"/>
      <c r="FA52" s="131"/>
      <c r="FB52" s="131"/>
    </row>
    <row r="53" spans="1:158" x14ac:dyDescent="0.25">
      <c r="A53" s="41"/>
      <c r="FA53" s="131"/>
      <c r="FB53" s="131"/>
    </row>
    <row r="54" spans="1:158" x14ac:dyDescent="0.25">
      <c r="A54" s="41"/>
      <c r="FA54" s="131"/>
      <c r="FB54" s="131"/>
    </row>
  </sheetData>
  <mergeCells count="73">
    <mergeCell ref="DK1:EE1"/>
    <mergeCell ref="DK2:DU2"/>
    <mergeCell ref="EQ2:EZ2"/>
    <mergeCell ref="CF2:CO2"/>
    <mergeCell ref="DA2:DJ2"/>
    <mergeCell ref="DV2:EE2"/>
    <mergeCell ref="L1:AE1"/>
    <mergeCell ref="AF1:AY1"/>
    <mergeCell ref="AZ1:BT1"/>
    <mergeCell ref="BU1:CO1"/>
    <mergeCell ref="FA2:FB2"/>
    <mergeCell ref="BK2:BT2"/>
    <mergeCell ref="L2:U2"/>
    <mergeCell ref="V2:AE2"/>
    <mergeCell ref="AF2:AO2"/>
    <mergeCell ref="AP2:AY2"/>
    <mergeCell ref="AZ2:BJ2"/>
    <mergeCell ref="EF1:EZ1"/>
    <mergeCell ref="EF2:EP2"/>
    <mergeCell ref="BU2:CE2"/>
    <mergeCell ref="CP1:DJ1"/>
    <mergeCell ref="CP2:CZ2"/>
    <mergeCell ref="FA4:FB4"/>
    <mergeCell ref="FA5:FB5"/>
    <mergeCell ref="FA6:FB6"/>
    <mergeCell ref="FA7:FB7"/>
    <mergeCell ref="FA8:FB8"/>
    <mergeCell ref="FA9:FB9"/>
    <mergeCell ref="FA10:FB10"/>
    <mergeCell ref="FA11:FB11"/>
    <mergeCell ref="FA12:FB12"/>
    <mergeCell ref="FA13:FB13"/>
    <mergeCell ref="FA14:FB14"/>
    <mergeCell ref="FA15:FB15"/>
    <mergeCell ref="FA16:FB16"/>
    <mergeCell ref="FA17:FB17"/>
    <mergeCell ref="FA27:FB27"/>
    <mergeCell ref="FA18:FB18"/>
    <mergeCell ref="FA19:FB19"/>
    <mergeCell ref="FA20:FB20"/>
    <mergeCell ref="FA21:FB21"/>
    <mergeCell ref="FA22:FB22"/>
    <mergeCell ref="FA35:FB35"/>
    <mergeCell ref="FA36:FB36"/>
    <mergeCell ref="FA23:FB23"/>
    <mergeCell ref="FA24:FB24"/>
    <mergeCell ref="FA25:FB25"/>
    <mergeCell ref="FA26:FB26"/>
    <mergeCell ref="FA32:FB32"/>
    <mergeCell ref="FA33:FB33"/>
    <mergeCell ref="FA34:FB34"/>
    <mergeCell ref="FA28:FB28"/>
    <mergeCell ref="FA29:FB29"/>
    <mergeCell ref="FA30:FB30"/>
    <mergeCell ref="FA31:FB31"/>
    <mergeCell ref="FA42:FB42"/>
    <mergeCell ref="FA43:FB43"/>
    <mergeCell ref="FA44:FB44"/>
    <mergeCell ref="FA45:FB45"/>
    <mergeCell ref="FA46:FB46"/>
    <mergeCell ref="FA37:FB37"/>
    <mergeCell ref="FA38:FB38"/>
    <mergeCell ref="FA39:FB39"/>
    <mergeCell ref="FA40:FB40"/>
    <mergeCell ref="FA41:FB41"/>
    <mergeCell ref="FA47:FB47"/>
    <mergeCell ref="FA53:FB53"/>
    <mergeCell ref="FA54:FB54"/>
    <mergeCell ref="FA48:FB48"/>
    <mergeCell ref="FA49:FB49"/>
    <mergeCell ref="FA50:FB50"/>
    <mergeCell ref="FA51:FB51"/>
    <mergeCell ref="FA52:FB52"/>
  </mergeCells>
  <phoneticPr fontId="1" type="noConversion"/>
  <pageMargins left="0.7" right="0.7" top="0.75" bottom="0.75" header="0.3" footer="0.3"/>
  <pageSetup paperSize="9" scale="13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CE411-F6B4-4B19-83C7-7CA6F7057664}">
  <sheetPr codeName="Feuil4">
    <pageSetUpPr fitToPage="1"/>
  </sheetPr>
  <dimension ref="A1:HW55"/>
  <sheetViews>
    <sheetView tabSelected="1" zoomScaleNormal="100" workbookViewId="0">
      <pane xSplit="11" topLeftCell="L1" activePane="topRight" state="frozen"/>
      <selection pane="topRight" activeCell="M1" sqref="M1:AQ1"/>
    </sheetView>
  </sheetViews>
  <sheetFormatPr baseColWidth="10" defaultRowHeight="15" outlineLevelCol="1" x14ac:dyDescent="0.25"/>
  <cols>
    <col min="1" max="2" width="13.85546875" customWidth="1"/>
    <col min="3" max="3" width="19.140625" customWidth="1"/>
    <col min="4" max="4" width="13.28515625" customWidth="1"/>
    <col min="5" max="5" width="17" style="68" bestFit="1" customWidth="1"/>
    <col min="6" max="6" width="15.28515625" customWidth="1"/>
    <col min="7" max="7" width="11.42578125" style="68" customWidth="1"/>
    <col min="8" max="8" width="14.140625" style="68" customWidth="1"/>
    <col min="9" max="9" width="11.42578125" customWidth="1"/>
    <col min="10" max="10" width="12.85546875" customWidth="1"/>
    <col min="11" max="11" width="12.42578125" customWidth="1"/>
    <col min="12" max="12" width="6.85546875" hidden="1" customWidth="1"/>
    <col min="13" max="33" width="7.5703125" customWidth="1"/>
    <col min="34" max="43" width="7.5703125" hidden="1" customWidth="1" outlineLevel="1"/>
    <col min="44" max="44" width="7.5703125" customWidth="1" collapsed="1"/>
    <col min="45" max="64" width="7.5703125" customWidth="1"/>
    <col min="65" max="74" width="7.5703125" hidden="1" customWidth="1" outlineLevel="1"/>
    <col min="75" max="75" width="7.5703125" customWidth="1" collapsed="1"/>
    <col min="76" max="95" width="7.5703125" customWidth="1"/>
    <col min="96" max="105" width="7.5703125" hidden="1" customWidth="1" outlineLevel="1"/>
    <col min="106" max="106" width="7.5703125" customWidth="1" collapsed="1"/>
    <col min="107" max="126" width="7.5703125" customWidth="1"/>
    <col min="127" max="136" width="7.5703125" hidden="1" customWidth="1" outlineLevel="1"/>
    <col min="137" max="137" width="7.5703125" customWidth="1" collapsed="1"/>
    <col min="138" max="157" width="7.5703125" customWidth="1"/>
    <col min="158" max="167" width="7.5703125" hidden="1" customWidth="1" outlineLevel="1"/>
    <col min="168" max="168" width="7.5703125" customWidth="1" collapsed="1"/>
    <col min="169" max="188" width="7.5703125" customWidth="1"/>
    <col min="189" max="198" width="7.5703125" hidden="1" customWidth="1" outlineLevel="1"/>
    <col min="199" max="199" width="7.5703125" customWidth="1" collapsed="1"/>
    <col min="200" max="219" width="7.5703125" customWidth="1"/>
    <col min="220" max="229" width="7.5703125" hidden="1" customWidth="1" outlineLevel="1"/>
    <col min="230" max="230" width="11.5703125" customWidth="1" collapsed="1"/>
    <col min="231" max="232" width="11.5703125" customWidth="1"/>
    <col min="233" max="870" width="3.42578125" customWidth="1"/>
  </cols>
  <sheetData>
    <row r="1" spans="1:231" s="21" customFormat="1" ht="26.25" x14ac:dyDescent="0.4">
      <c r="A1" s="108"/>
      <c r="B1" s="108"/>
      <c r="C1" s="108"/>
      <c r="D1" s="108"/>
      <c r="E1" s="108"/>
      <c r="F1" s="163" t="s">
        <v>24</v>
      </c>
      <c r="G1" s="163"/>
      <c r="H1" s="108"/>
      <c r="I1" s="104">
        <v>0.20833333333333334</v>
      </c>
      <c r="J1" s="105">
        <v>0.875</v>
      </c>
      <c r="K1" s="108"/>
      <c r="M1" s="149">
        <f>MIN(Tab_Source[date début])+G3</f>
        <v>45341</v>
      </c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1"/>
      <c r="AR1" s="149">
        <f>M1+1</f>
        <v>45342</v>
      </c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1"/>
      <c r="BW1" s="149">
        <f t="shared" ref="BW1" si="0">AR1+1</f>
        <v>45343</v>
      </c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1"/>
      <c r="DB1" s="149">
        <f t="shared" ref="DB1" si="1">BW1+1</f>
        <v>45344</v>
      </c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1"/>
      <c r="EG1" s="149">
        <f t="shared" ref="EG1" si="2">DB1+1</f>
        <v>45345</v>
      </c>
      <c r="EH1" s="150"/>
      <c r="EI1" s="150"/>
      <c r="EJ1" s="150"/>
      <c r="EK1" s="150"/>
      <c r="EL1" s="150"/>
      <c r="EM1" s="150"/>
      <c r="EN1" s="150"/>
      <c r="EO1" s="150"/>
      <c r="EP1" s="150"/>
      <c r="EQ1" s="150"/>
      <c r="ER1" s="150"/>
      <c r="ES1" s="150"/>
      <c r="ET1" s="150"/>
      <c r="EU1" s="150"/>
      <c r="EV1" s="150"/>
      <c r="EW1" s="150"/>
      <c r="EX1" s="150"/>
      <c r="EY1" s="150"/>
      <c r="EZ1" s="150"/>
      <c r="FA1" s="150"/>
      <c r="FB1" s="150"/>
      <c r="FC1" s="150"/>
      <c r="FD1" s="150"/>
      <c r="FE1" s="150"/>
      <c r="FF1" s="150"/>
      <c r="FG1" s="150"/>
      <c r="FH1" s="150"/>
      <c r="FI1" s="150"/>
      <c r="FJ1" s="150"/>
      <c r="FK1" s="151"/>
      <c r="FL1" s="149">
        <f t="shared" ref="FL1" si="3">EG1+1</f>
        <v>45346</v>
      </c>
      <c r="FM1" s="150"/>
      <c r="FN1" s="150"/>
      <c r="FO1" s="150"/>
      <c r="FP1" s="150"/>
      <c r="FQ1" s="150"/>
      <c r="FR1" s="150"/>
      <c r="FS1" s="150"/>
      <c r="FT1" s="150"/>
      <c r="FU1" s="150"/>
      <c r="FV1" s="150"/>
      <c r="FW1" s="150"/>
      <c r="FX1" s="150"/>
      <c r="FY1" s="150"/>
      <c r="FZ1" s="150"/>
      <c r="GA1" s="150"/>
      <c r="GB1" s="150"/>
      <c r="GC1" s="150"/>
      <c r="GD1" s="150"/>
      <c r="GE1" s="150"/>
      <c r="GF1" s="150"/>
      <c r="GG1" s="150"/>
      <c r="GH1" s="150"/>
      <c r="GI1" s="150"/>
      <c r="GJ1" s="150"/>
      <c r="GK1" s="150"/>
      <c r="GL1" s="150"/>
      <c r="GM1" s="150"/>
      <c r="GN1" s="150"/>
      <c r="GO1" s="150"/>
      <c r="GP1" s="151"/>
      <c r="GQ1" s="149">
        <f t="shared" ref="GQ1" si="4">FL1+1</f>
        <v>45347</v>
      </c>
      <c r="GR1" s="150"/>
      <c r="GS1" s="150"/>
      <c r="GT1" s="150"/>
      <c r="GU1" s="150"/>
      <c r="GV1" s="150"/>
      <c r="GW1" s="150"/>
      <c r="GX1" s="150"/>
      <c r="GY1" s="150"/>
      <c r="GZ1" s="150"/>
      <c r="HA1" s="150"/>
      <c r="HB1" s="150"/>
      <c r="HC1" s="150"/>
      <c r="HD1" s="150"/>
      <c r="HE1" s="150"/>
      <c r="HF1" s="150"/>
      <c r="HG1" s="150"/>
      <c r="HH1" s="150"/>
      <c r="HI1" s="150"/>
      <c r="HJ1" s="150"/>
      <c r="HK1" s="150"/>
      <c r="HL1" s="150"/>
      <c r="HM1" s="150"/>
      <c r="HN1" s="150"/>
      <c r="HO1" s="150"/>
      <c r="HP1" s="150"/>
      <c r="HQ1" s="150"/>
      <c r="HR1" s="150"/>
      <c r="HS1" s="150"/>
      <c r="HT1" s="150"/>
      <c r="HU1" s="151"/>
    </row>
    <row r="2" spans="1:231" s="21" customFormat="1" ht="47.25" hidden="1" x14ac:dyDescent="0.4">
      <c r="A2" s="108"/>
      <c r="B2" s="108"/>
      <c r="C2" s="108"/>
      <c r="D2" s="108"/>
      <c r="E2" s="108"/>
      <c r="F2" s="108"/>
      <c r="G2" s="108"/>
      <c r="H2" s="108"/>
      <c r="I2" s="108"/>
      <c r="J2" s="108"/>
      <c r="K2" s="108"/>
      <c r="M2" s="109">
        <f>M1</f>
        <v>45341</v>
      </c>
      <c r="N2" s="109">
        <f>M2</f>
        <v>45341</v>
      </c>
      <c r="O2" s="109">
        <f t="shared" ref="O2:AG2" si="5">N2</f>
        <v>45341</v>
      </c>
      <c r="P2" s="109">
        <f t="shared" si="5"/>
        <v>45341</v>
      </c>
      <c r="Q2" s="109">
        <f t="shared" si="5"/>
        <v>45341</v>
      </c>
      <c r="R2" s="109">
        <f t="shared" si="5"/>
        <v>45341</v>
      </c>
      <c r="S2" s="109">
        <f t="shared" si="5"/>
        <v>45341</v>
      </c>
      <c r="T2" s="109">
        <f t="shared" si="5"/>
        <v>45341</v>
      </c>
      <c r="U2" s="109">
        <f t="shared" si="5"/>
        <v>45341</v>
      </c>
      <c r="V2" s="109">
        <f t="shared" si="5"/>
        <v>45341</v>
      </c>
      <c r="W2" s="109">
        <f t="shared" si="5"/>
        <v>45341</v>
      </c>
      <c r="X2" s="109">
        <f t="shared" si="5"/>
        <v>45341</v>
      </c>
      <c r="Y2" s="109">
        <f t="shared" si="5"/>
        <v>45341</v>
      </c>
      <c r="Z2" s="109">
        <f t="shared" si="5"/>
        <v>45341</v>
      </c>
      <c r="AA2" s="109">
        <f t="shared" si="5"/>
        <v>45341</v>
      </c>
      <c r="AB2" s="109">
        <f t="shared" si="5"/>
        <v>45341</v>
      </c>
      <c r="AC2" s="109">
        <f t="shared" si="5"/>
        <v>45341</v>
      </c>
      <c r="AD2" s="109">
        <f t="shared" si="5"/>
        <v>45341</v>
      </c>
      <c r="AE2" s="109">
        <f t="shared" si="5"/>
        <v>45341</v>
      </c>
      <c r="AF2" s="109">
        <f t="shared" si="5"/>
        <v>45341</v>
      </c>
      <c r="AG2" s="109">
        <f t="shared" si="5"/>
        <v>45341</v>
      </c>
      <c r="AH2" s="109">
        <f t="shared" ref="AH2" si="6">AG2</f>
        <v>45341</v>
      </c>
      <c r="AI2" s="109">
        <f t="shared" ref="AI2" si="7">AH2</f>
        <v>45341</v>
      </c>
      <c r="AJ2" s="109">
        <f t="shared" ref="AJ2" si="8">AI2</f>
        <v>45341</v>
      </c>
      <c r="AK2" s="109">
        <f t="shared" ref="AK2" si="9">AJ2</f>
        <v>45341</v>
      </c>
      <c r="AL2" s="109">
        <f t="shared" ref="AL2" si="10">AK2</f>
        <v>45341</v>
      </c>
      <c r="AM2" s="109">
        <f t="shared" ref="AM2" si="11">AL2</f>
        <v>45341</v>
      </c>
      <c r="AN2" s="109">
        <f t="shared" ref="AN2" si="12">AM2</f>
        <v>45341</v>
      </c>
      <c r="AO2" s="109">
        <f t="shared" ref="AO2" si="13">AN2</f>
        <v>45341</v>
      </c>
      <c r="AP2" s="109">
        <f t="shared" ref="AP2" si="14">AO2</f>
        <v>45341</v>
      </c>
      <c r="AQ2" s="109">
        <f t="shared" ref="AQ2" si="15">AP2</f>
        <v>45341</v>
      </c>
      <c r="AR2" s="109">
        <f>AR1</f>
        <v>45342</v>
      </c>
      <c r="AS2" s="109">
        <f>AR2</f>
        <v>45342</v>
      </c>
      <c r="AT2" s="109">
        <f t="shared" ref="AT2" si="16">AS2</f>
        <v>45342</v>
      </c>
      <c r="AU2" s="109">
        <f t="shared" ref="AU2" si="17">AT2</f>
        <v>45342</v>
      </c>
      <c r="AV2" s="109">
        <f t="shared" ref="AV2" si="18">AU2</f>
        <v>45342</v>
      </c>
      <c r="AW2" s="109">
        <f t="shared" ref="AW2" si="19">AV2</f>
        <v>45342</v>
      </c>
      <c r="AX2" s="109">
        <f t="shared" ref="AX2" si="20">AW2</f>
        <v>45342</v>
      </c>
      <c r="AY2" s="109">
        <f t="shared" ref="AY2" si="21">AX2</f>
        <v>45342</v>
      </c>
      <c r="AZ2" s="109">
        <f t="shared" ref="AZ2" si="22">AY2</f>
        <v>45342</v>
      </c>
      <c r="BA2" s="109">
        <f t="shared" ref="BA2" si="23">AZ2</f>
        <v>45342</v>
      </c>
      <c r="BB2" s="109">
        <f t="shared" ref="BB2" si="24">BA2</f>
        <v>45342</v>
      </c>
      <c r="BC2" s="109">
        <f t="shared" ref="BC2" si="25">BB2</f>
        <v>45342</v>
      </c>
      <c r="BD2" s="109">
        <f t="shared" ref="BD2" si="26">BC2</f>
        <v>45342</v>
      </c>
      <c r="BE2" s="109">
        <f t="shared" ref="BE2" si="27">BD2</f>
        <v>45342</v>
      </c>
      <c r="BF2" s="109">
        <f t="shared" ref="BF2" si="28">BE2</f>
        <v>45342</v>
      </c>
      <c r="BG2" s="109">
        <f t="shared" ref="BG2" si="29">BF2</f>
        <v>45342</v>
      </c>
      <c r="BH2" s="109">
        <f t="shared" ref="BH2" si="30">BG2</f>
        <v>45342</v>
      </c>
      <c r="BI2" s="109">
        <f t="shared" ref="BI2" si="31">BH2</f>
        <v>45342</v>
      </c>
      <c r="BJ2" s="109">
        <f t="shared" ref="BJ2" si="32">BI2</f>
        <v>45342</v>
      </c>
      <c r="BK2" s="109">
        <f t="shared" ref="BK2" si="33">BJ2</f>
        <v>45342</v>
      </c>
      <c r="BL2" s="109">
        <f t="shared" ref="BL2" si="34">BK2</f>
        <v>45342</v>
      </c>
      <c r="BM2" s="109">
        <f t="shared" ref="BM2" si="35">BL2</f>
        <v>45342</v>
      </c>
      <c r="BN2" s="109">
        <f t="shared" ref="BN2" si="36">BM2</f>
        <v>45342</v>
      </c>
      <c r="BO2" s="109">
        <f t="shared" ref="BO2" si="37">BN2</f>
        <v>45342</v>
      </c>
      <c r="BP2" s="109">
        <f t="shared" ref="BP2" si="38">BO2</f>
        <v>45342</v>
      </c>
      <c r="BQ2" s="109">
        <f t="shared" ref="BQ2" si="39">BP2</f>
        <v>45342</v>
      </c>
      <c r="BR2" s="109">
        <f t="shared" ref="BR2" si="40">BQ2</f>
        <v>45342</v>
      </c>
      <c r="BS2" s="109">
        <f t="shared" ref="BS2" si="41">BR2</f>
        <v>45342</v>
      </c>
      <c r="BT2" s="109">
        <f t="shared" ref="BT2" si="42">BS2</f>
        <v>45342</v>
      </c>
      <c r="BU2" s="109">
        <f t="shared" ref="BU2" si="43">BT2</f>
        <v>45342</v>
      </c>
      <c r="BV2" s="109">
        <f t="shared" ref="BV2" si="44">BU2</f>
        <v>45342</v>
      </c>
      <c r="BW2" s="109">
        <f t="shared" ref="BW2" si="45">BW1</f>
        <v>45343</v>
      </c>
      <c r="BX2" s="109">
        <f t="shared" ref="BX2" si="46">BW2</f>
        <v>45343</v>
      </c>
      <c r="BY2" s="109">
        <f t="shared" ref="BY2" si="47">BX2</f>
        <v>45343</v>
      </c>
      <c r="BZ2" s="109">
        <f t="shared" ref="BZ2" si="48">BY2</f>
        <v>45343</v>
      </c>
      <c r="CA2" s="109">
        <f t="shared" ref="CA2" si="49">BZ2</f>
        <v>45343</v>
      </c>
      <c r="CB2" s="109">
        <f t="shared" ref="CB2" si="50">CA2</f>
        <v>45343</v>
      </c>
      <c r="CC2" s="109">
        <f t="shared" ref="CC2" si="51">CB2</f>
        <v>45343</v>
      </c>
      <c r="CD2" s="109">
        <f t="shared" ref="CD2" si="52">CC2</f>
        <v>45343</v>
      </c>
      <c r="CE2" s="109">
        <f t="shared" ref="CE2" si="53">CD2</f>
        <v>45343</v>
      </c>
      <c r="CF2" s="109">
        <f t="shared" ref="CF2" si="54">CE2</f>
        <v>45343</v>
      </c>
      <c r="CG2" s="109">
        <f t="shared" ref="CG2" si="55">CF2</f>
        <v>45343</v>
      </c>
      <c r="CH2" s="109">
        <f t="shared" ref="CH2" si="56">CG2</f>
        <v>45343</v>
      </c>
      <c r="CI2" s="109">
        <f t="shared" ref="CI2" si="57">CH2</f>
        <v>45343</v>
      </c>
      <c r="CJ2" s="109">
        <f t="shared" ref="CJ2" si="58">CI2</f>
        <v>45343</v>
      </c>
      <c r="CK2" s="109">
        <f t="shared" ref="CK2" si="59">CJ2</f>
        <v>45343</v>
      </c>
      <c r="CL2" s="109">
        <f t="shared" ref="CL2" si="60">CK2</f>
        <v>45343</v>
      </c>
      <c r="CM2" s="109">
        <f t="shared" ref="CM2" si="61">CL2</f>
        <v>45343</v>
      </c>
      <c r="CN2" s="109">
        <f t="shared" ref="CN2" si="62">CM2</f>
        <v>45343</v>
      </c>
      <c r="CO2" s="109">
        <f t="shared" ref="CO2" si="63">CN2</f>
        <v>45343</v>
      </c>
      <c r="CP2" s="109">
        <f t="shared" ref="CP2" si="64">CO2</f>
        <v>45343</v>
      </c>
      <c r="CQ2" s="109">
        <f t="shared" ref="CQ2" si="65">CP2</f>
        <v>45343</v>
      </c>
      <c r="CR2" s="109">
        <f t="shared" ref="CR2" si="66">CQ2</f>
        <v>45343</v>
      </c>
      <c r="CS2" s="109">
        <f t="shared" ref="CS2" si="67">CR2</f>
        <v>45343</v>
      </c>
      <c r="CT2" s="109">
        <f t="shared" ref="CT2" si="68">CS2</f>
        <v>45343</v>
      </c>
      <c r="CU2" s="109">
        <f t="shared" ref="CU2" si="69">CT2</f>
        <v>45343</v>
      </c>
      <c r="CV2" s="109">
        <f t="shared" ref="CV2" si="70">CU2</f>
        <v>45343</v>
      </c>
      <c r="CW2" s="109">
        <f t="shared" ref="CW2" si="71">CV2</f>
        <v>45343</v>
      </c>
      <c r="CX2" s="109">
        <f t="shared" ref="CX2" si="72">CW2</f>
        <v>45343</v>
      </c>
      <c r="CY2" s="109">
        <f t="shared" ref="CY2" si="73">CX2</f>
        <v>45343</v>
      </c>
      <c r="CZ2" s="109">
        <f t="shared" ref="CZ2" si="74">CY2</f>
        <v>45343</v>
      </c>
      <c r="DA2" s="109">
        <f t="shared" ref="DA2" si="75">CZ2</f>
        <v>45343</v>
      </c>
      <c r="DB2" s="109">
        <f t="shared" ref="DB2" si="76">DB1</f>
        <v>45344</v>
      </c>
      <c r="DC2" s="109">
        <f t="shared" ref="DC2" si="77">DB2</f>
        <v>45344</v>
      </c>
      <c r="DD2" s="109">
        <f t="shared" ref="DD2" si="78">DC2</f>
        <v>45344</v>
      </c>
      <c r="DE2" s="109">
        <f t="shared" ref="DE2" si="79">DD2</f>
        <v>45344</v>
      </c>
      <c r="DF2" s="109">
        <f t="shared" ref="DF2" si="80">DE2</f>
        <v>45344</v>
      </c>
      <c r="DG2" s="109">
        <f t="shared" ref="DG2" si="81">DF2</f>
        <v>45344</v>
      </c>
      <c r="DH2" s="109">
        <f t="shared" ref="DH2" si="82">DG2</f>
        <v>45344</v>
      </c>
      <c r="DI2" s="109">
        <f t="shared" ref="DI2" si="83">DH2</f>
        <v>45344</v>
      </c>
      <c r="DJ2" s="109">
        <f t="shared" ref="DJ2" si="84">DI2</f>
        <v>45344</v>
      </c>
      <c r="DK2" s="109">
        <f t="shared" ref="DK2" si="85">DJ2</f>
        <v>45344</v>
      </c>
      <c r="DL2" s="109">
        <f t="shared" ref="DL2" si="86">DK2</f>
        <v>45344</v>
      </c>
      <c r="DM2" s="109">
        <f t="shared" ref="DM2" si="87">DL2</f>
        <v>45344</v>
      </c>
      <c r="DN2" s="109">
        <f t="shared" ref="DN2" si="88">DM2</f>
        <v>45344</v>
      </c>
      <c r="DO2" s="109">
        <f t="shared" ref="DO2" si="89">DN2</f>
        <v>45344</v>
      </c>
      <c r="DP2" s="109">
        <f t="shared" ref="DP2" si="90">DO2</f>
        <v>45344</v>
      </c>
      <c r="DQ2" s="109">
        <f t="shared" ref="DQ2" si="91">DP2</f>
        <v>45344</v>
      </c>
      <c r="DR2" s="109">
        <f t="shared" ref="DR2" si="92">DQ2</f>
        <v>45344</v>
      </c>
      <c r="DS2" s="109">
        <f t="shared" ref="DS2" si="93">DR2</f>
        <v>45344</v>
      </c>
      <c r="DT2" s="109">
        <f t="shared" ref="DT2" si="94">DS2</f>
        <v>45344</v>
      </c>
      <c r="DU2" s="109">
        <f t="shared" ref="DU2" si="95">DT2</f>
        <v>45344</v>
      </c>
      <c r="DV2" s="109">
        <f t="shared" ref="DV2" si="96">DU2</f>
        <v>45344</v>
      </c>
      <c r="DW2" s="109">
        <f t="shared" ref="DW2" si="97">DV2</f>
        <v>45344</v>
      </c>
      <c r="DX2" s="109">
        <f t="shared" ref="DX2" si="98">DW2</f>
        <v>45344</v>
      </c>
      <c r="DY2" s="109">
        <f t="shared" ref="DY2" si="99">DX2</f>
        <v>45344</v>
      </c>
      <c r="DZ2" s="109">
        <f t="shared" ref="DZ2" si="100">DY2</f>
        <v>45344</v>
      </c>
      <c r="EA2" s="109">
        <f t="shared" ref="EA2" si="101">DZ2</f>
        <v>45344</v>
      </c>
      <c r="EB2" s="109">
        <f t="shared" ref="EB2" si="102">EA2</f>
        <v>45344</v>
      </c>
      <c r="EC2" s="109">
        <f t="shared" ref="EC2" si="103">EB2</f>
        <v>45344</v>
      </c>
      <c r="ED2" s="109">
        <f t="shared" ref="ED2" si="104">EC2</f>
        <v>45344</v>
      </c>
      <c r="EE2" s="109">
        <f t="shared" ref="EE2" si="105">ED2</f>
        <v>45344</v>
      </c>
      <c r="EF2" s="109">
        <f t="shared" ref="EF2" si="106">EE2</f>
        <v>45344</v>
      </c>
      <c r="EG2" s="109">
        <f t="shared" ref="EG2" si="107">EG1</f>
        <v>45345</v>
      </c>
      <c r="EH2" s="109">
        <f t="shared" ref="EH2" si="108">EG2</f>
        <v>45345</v>
      </c>
      <c r="EI2" s="109">
        <f t="shared" ref="EI2" si="109">EH2</f>
        <v>45345</v>
      </c>
      <c r="EJ2" s="109">
        <f t="shared" ref="EJ2" si="110">EI2</f>
        <v>45345</v>
      </c>
      <c r="EK2" s="109">
        <f t="shared" ref="EK2" si="111">EJ2</f>
        <v>45345</v>
      </c>
      <c r="EL2" s="109">
        <f t="shared" ref="EL2" si="112">EK2</f>
        <v>45345</v>
      </c>
      <c r="EM2" s="109">
        <f t="shared" ref="EM2" si="113">EL2</f>
        <v>45345</v>
      </c>
      <c r="EN2" s="109">
        <f t="shared" ref="EN2" si="114">EM2</f>
        <v>45345</v>
      </c>
      <c r="EO2" s="109">
        <f t="shared" ref="EO2" si="115">EN2</f>
        <v>45345</v>
      </c>
      <c r="EP2" s="109">
        <f t="shared" ref="EP2" si="116">EO2</f>
        <v>45345</v>
      </c>
      <c r="EQ2" s="109">
        <f t="shared" ref="EQ2" si="117">EP2</f>
        <v>45345</v>
      </c>
      <c r="ER2" s="109">
        <f t="shared" ref="ER2" si="118">EQ2</f>
        <v>45345</v>
      </c>
      <c r="ES2" s="109">
        <f t="shared" ref="ES2" si="119">ER2</f>
        <v>45345</v>
      </c>
      <c r="ET2" s="109">
        <f t="shared" ref="ET2" si="120">ES2</f>
        <v>45345</v>
      </c>
      <c r="EU2" s="109">
        <f t="shared" ref="EU2" si="121">ET2</f>
        <v>45345</v>
      </c>
      <c r="EV2" s="109">
        <f t="shared" ref="EV2" si="122">EU2</f>
        <v>45345</v>
      </c>
      <c r="EW2" s="109">
        <f t="shared" ref="EW2" si="123">EV2</f>
        <v>45345</v>
      </c>
      <c r="EX2" s="109">
        <f t="shared" ref="EX2" si="124">EW2</f>
        <v>45345</v>
      </c>
      <c r="EY2" s="109">
        <f t="shared" ref="EY2" si="125">EX2</f>
        <v>45345</v>
      </c>
      <c r="EZ2" s="109">
        <f t="shared" ref="EZ2" si="126">EY2</f>
        <v>45345</v>
      </c>
      <c r="FA2" s="109">
        <f t="shared" ref="FA2" si="127">EZ2</f>
        <v>45345</v>
      </c>
      <c r="FB2" s="109">
        <f t="shared" ref="FB2" si="128">FA2</f>
        <v>45345</v>
      </c>
      <c r="FC2" s="109">
        <f t="shared" ref="FC2" si="129">FB2</f>
        <v>45345</v>
      </c>
      <c r="FD2" s="109">
        <f t="shared" ref="FD2" si="130">FC2</f>
        <v>45345</v>
      </c>
      <c r="FE2" s="109">
        <f t="shared" ref="FE2" si="131">FD2</f>
        <v>45345</v>
      </c>
      <c r="FF2" s="109">
        <f t="shared" ref="FF2" si="132">FE2</f>
        <v>45345</v>
      </c>
      <c r="FG2" s="109">
        <f t="shared" ref="FG2" si="133">FF2</f>
        <v>45345</v>
      </c>
      <c r="FH2" s="109">
        <f t="shared" ref="FH2" si="134">FG2</f>
        <v>45345</v>
      </c>
      <c r="FI2" s="109">
        <f t="shared" ref="FI2" si="135">FH2</f>
        <v>45345</v>
      </c>
      <c r="FJ2" s="109">
        <f t="shared" ref="FJ2" si="136">FI2</f>
        <v>45345</v>
      </c>
      <c r="FK2" s="109">
        <f t="shared" ref="FK2" si="137">FJ2</f>
        <v>45345</v>
      </c>
      <c r="FL2" s="109">
        <f t="shared" ref="FL2" si="138">FL1</f>
        <v>45346</v>
      </c>
      <c r="FM2" s="109">
        <f t="shared" ref="FM2" si="139">FL2</f>
        <v>45346</v>
      </c>
      <c r="FN2" s="109">
        <f t="shared" ref="FN2" si="140">FM2</f>
        <v>45346</v>
      </c>
      <c r="FO2" s="109">
        <f t="shared" ref="FO2" si="141">FN2</f>
        <v>45346</v>
      </c>
      <c r="FP2" s="109">
        <f t="shared" ref="FP2" si="142">FO2</f>
        <v>45346</v>
      </c>
      <c r="FQ2" s="109">
        <f t="shared" ref="FQ2" si="143">FP2</f>
        <v>45346</v>
      </c>
      <c r="FR2" s="109">
        <f t="shared" ref="FR2" si="144">FQ2</f>
        <v>45346</v>
      </c>
      <c r="FS2" s="109">
        <f t="shared" ref="FS2" si="145">FR2</f>
        <v>45346</v>
      </c>
      <c r="FT2" s="109">
        <f t="shared" ref="FT2" si="146">FS2</f>
        <v>45346</v>
      </c>
      <c r="FU2" s="109">
        <f t="shared" ref="FU2" si="147">FT2</f>
        <v>45346</v>
      </c>
      <c r="FV2" s="109">
        <f t="shared" ref="FV2" si="148">FU2</f>
        <v>45346</v>
      </c>
      <c r="FW2" s="109">
        <f t="shared" ref="FW2" si="149">FV2</f>
        <v>45346</v>
      </c>
      <c r="FX2" s="109">
        <f t="shared" ref="FX2" si="150">FW2</f>
        <v>45346</v>
      </c>
      <c r="FY2" s="109">
        <f t="shared" ref="FY2" si="151">FX2</f>
        <v>45346</v>
      </c>
      <c r="FZ2" s="109">
        <f t="shared" ref="FZ2" si="152">FY2</f>
        <v>45346</v>
      </c>
      <c r="GA2" s="109">
        <f t="shared" ref="GA2" si="153">FZ2</f>
        <v>45346</v>
      </c>
      <c r="GB2" s="109">
        <f t="shared" ref="GB2" si="154">GA2</f>
        <v>45346</v>
      </c>
      <c r="GC2" s="109">
        <f t="shared" ref="GC2" si="155">GB2</f>
        <v>45346</v>
      </c>
      <c r="GD2" s="109">
        <f t="shared" ref="GD2" si="156">GC2</f>
        <v>45346</v>
      </c>
      <c r="GE2" s="109">
        <f t="shared" ref="GE2" si="157">GD2</f>
        <v>45346</v>
      </c>
      <c r="GF2" s="109">
        <f t="shared" ref="GF2" si="158">GE2</f>
        <v>45346</v>
      </c>
      <c r="GG2" s="109">
        <f t="shared" ref="GG2" si="159">GF2</f>
        <v>45346</v>
      </c>
      <c r="GH2" s="109">
        <f t="shared" ref="GH2" si="160">GG2</f>
        <v>45346</v>
      </c>
      <c r="GI2" s="109">
        <f t="shared" ref="GI2" si="161">GH2</f>
        <v>45346</v>
      </c>
      <c r="GJ2" s="109">
        <f t="shared" ref="GJ2" si="162">GI2</f>
        <v>45346</v>
      </c>
      <c r="GK2" s="109">
        <f t="shared" ref="GK2" si="163">GJ2</f>
        <v>45346</v>
      </c>
      <c r="GL2" s="109">
        <f t="shared" ref="GL2" si="164">GK2</f>
        <v>45346</v>
      </c>
      <c r="GM2" s="109">
        <f t="shared" ref="GM2" si="165">GL2</f>
        <v>45346</v>
      </c>
      <c r="GN2" s="109">
        <f t="shared" ref="GN2" si="166">GM2</f>
        <v>45346</v>
      </c>
      <c r="GO2" s="109">
        <f t="shared" ref="GO2" si="167">GN2</f>
        <v>45346</v>
      </c>
      <c r="GP2" s="109">
        <f t="shared" ref="GP2" si="168">GO2</f>
        <v>45346</v>
      </c>
      <c r="GQ2" s="109">
        <f t="shared" ref="GQ2" si="169">GQ1</f>
        <v>45347</v>
      </c>
      <c r="GR2" s="109">
        <f t="shared" ref="GR2" si="170">GQ2</f>
        <v>45347</v>
      </c>
      <c r="GS2" s="109">
        <f t="shared" ref="GS2" si="171">GR2</f>
        <v>45347</v>
      </c>
      <c r="GT2" s="109">
        <f t="shared" ref="GT2" si="172">GS2</f>
        <v>45347</v>
      </c>
      <c r="GU2" s="109">
        <f t="shared" ref="GU2" si="173">GT2</f>
        <v>45347</v>
      </c>
      <c r="GV2" s="109">
        <f t="shared" ref="GV2" si="174">GU2</f>
        <v>45347</v>
      </c>
      <c r="GW2" s="109">
        <f t="shared" ref="GW2" si="175">GV2</f>
        <v>45347</v>
      </c>
      <c r="GX2" s="109">
        <f t="shared" ref="GX2" si="176">GW2</f>
        <v>45347</v>
      </c>
      <c r="GY2" s="109">
        <f t="shared" ref="GY2" si="177">GX2</f>
        <v>45347</v>
      </c>
      <c r="GZ2" s="109">
        <f t="shared" ref="GZ2" si="178">GY2</f>
        <v>45347</v>
      </c>
      <c r="HA2" s="109">
        <f t="shared" ref="HA2" si="179">GZ2</f>
        <v>45347</v>
      </c>
      <c r="HB2" s="109">
        <f t="shared" ref="HB2" si="180">HA2</f>
        <v>45347</v>
      </c>
      <c r="HC2" s="109">
        <f t="shared" ref="HC2" si="181">HB2</f>
        <v>45347</v>
      </c>
      <c r="HD2" s="109">
        <f t="shared" ref="HD2" si="182">HC2</f>
        <v>45347</v>
      </c>
      <c r="HE2" s="109">
        <f t="shared" ref="HE2" si="183">HD2</f>
        <v>45347</v>
      </c>
      <c r="HF2" s="109">
        <f t="shared" ref="HF2" si="184">HE2</f>
        <v>45347</v>
      </c>
      <c r="HG2" s="109">
        <f t="shared" ref="HG2" si="185">HF2</f>
        <v>45347</v>
      </c>
      <c r="HH2" s="109">
        <f t="shared" ref="HH2" si="186">HG2</f>
        <v>45347</v>
      </c>
      <c r="HI2" s="109">
        <f t="shared" ref="HI2" si="187">HH2</f>
        <v>45347</v>
      </c>
      <c r="HJ2" s="109">
        <f t="shared" ref="HJ2" si="188">HI2</f>
        <v>45347</v>
      </c>
      <c r="HK2" s="109">
        <f t="shared" ref="HK2" si="189">HJ2</f>
        <v>45347</v>
      </c>
      <c r="HL2" s="109">
        <f t="shared" ref="HL2" si="190">HK2</f>
        <v>45347</v>
      </c>
      <c r="HM2" s="109">
        <f t="shared" ref="HM2" si="191">HL2</f>
        <v>45347</v>
      </c>
      <c r="HN2" s="109">
        <f t="shared" ref="HN2" si="192">HM2</f>
        <v>45347</v>
      </c>
      <c r="HO2" s="109">
        <f t="shared" ref="HO2" si="193">HN2</f>
        <v>45347</v>
      </c>
      <c r="HP2" s="109">
        <f t="shared" ref="HP2" si="194">HO2</f>
        <v>45347</v>
      </c>
      <c r="HQ2" s="109">
        <f t="shared" ref="HQ2" si="195">HP2</f>
        <v>45347</v>
      </c>
      <c r="HR2" s="109">
        <f t="shared" ref="HR2" si="196">HQ2</f>
        <v>45347</v>
      </c>
      <c r="HS2" s="109">
        <f t="shared" ref="HS2" si="197">HR2</f>
        <v>45347</v>
      </c>
      <c r="HT2" s="109">
        <f t="shared" ref="HT2" si="198">HS2</f>
        <v>45347</v>
      </c>
      <c r="HU2" s="120">
        <f t="shared" ref="HU2" si="199">HT2</f>
        <v>45347</v>
      </c>
    </row>
    <row r="3" spans="1:231" s="21" customFormat="1" ht="26.25" x14ac:dyDescent="0.4">
      <c r="A3" s="108"/>
      <c r="D3" s="108"/>
      <c r="E3" s="108"/>
      <c r="G3" s="108">
        <v>0</v>
      </c>
      <c r="H3" s="108"/>
      <c r="I3" s="106" t="s">
        <v>23</v>
      </c>
      <c r="J3" s="107">
        <f>($J$1-$I$1)/2</f>
        <v>0.33333333333333331</v>
      </c>
      <c r="K3" s="108"/>
      <c r="M3" s="157" t="s">
        <v>7</v>
      </c>
      <c r="N3" s="158"/>
      <c r="O3" s="158"/>
      <c r="P3" s="158"/>
      <c r="Q3" s="158"/>
      <c r="R3" s="158"/>
      <c r="S3" s="158"/>
      <c r="T3" s="158"/>
      <c r="U3" s="158"/>
      <c r="V3" s="158"/>
      <c r="W3" s="159"/>
      <c r="X3" s="154" t="s">
        <v>8</v>
      </c>
      <c r="Y3" s="155"/>
      <c r="Z3" s="155"/>
      <c r="AA3" s="155"/>
      <c r="AB3" s="155"/>
      <c r="AC3" s="155"/>
      <c r="AD3" s="155"/>
      <c r="AE3" s="155"/>
      <c r="AF3" s="155"/>
      <c r="AG3" s="156"/>
      <c r="AH3" s="160" t="s">
        <v>8</v>
      </c>
      <c r="AI3" s="161"/>
      <c r="AJ3" s="161"/>
      <c r="AK3" s="161"/>
      <c r="AL3" s="161"/>
      <c r="AM3" s="161"/>
      <c r="AN3" s="161"/>
      <c r="AO3" s="161"/>
      <c r="AP3" s="161"/>
      <c r="AQ3" s="162"/>
      <c r="AR3" s="157" t="s">
        <v>7</v>
      </c>
      <c r="AS3" s="158"/>
      <c r="AT3" s="158"/>
      <c r="AU3" s="158"/>
      <c r="AV3" s="158"/>
      <c r="AW3" s="158"/>
      <c r="AX3" s="158"/>
      <c r="AY3" s="158"/>
      <c r="AZ3" s="158"/>
      <c r="BA3" s="158"/>
      <c r="BB3" s="159"/>
      <c r="BC3" s="154" t="s">
        <v>8</v>
      </c>
      <c r="BD3" s="155"/>
      <c r="BE3" s="155"/>
      <c r="BF3" s="155"/>
      <c r="BG3" s="155"/>
      <c r="BH3" s="155"/>
      <c r="BI3" s="155"/>
      <c r="BJ3" s="155"/>
      <c r="BK3" s="155"/>
      <c r="BL3" s="156"/>
      <c r="BM3" s="160" t="s">
        <v>8</v>
      </c>
      <c r="BN3" s="161"/>
      <c r="BO3" s="161"/>
      <c r="BP3" s="161"/>
      <c r="BQ3" s="161"/>
      <c r="BR3" s="161"/>
      <c r="BS3" s="161"/>
      <c r="BT3" s="161"/>
      <c r="BU3" s="161"/>
      <c r="BV3" s="162"/>
      <c r="BW3" s="157" t="s">
        <v>7</v>
      </c>
      <c r="BX3" s="158"/>
      <c r="BY3" s="158"/>
      <c r="BZ3" s="158"/>
      <c r="CA3" s="158"/>
      <c r="CB3" s="158"/>
      <c r="CC3" s="158"/>
      <c r="CD3" s="158"/>
      <c r="CE3" s="158"/>
      <c r="CF3" s="158"/>
      <c r="CG3" s="159"/>
      <c r="CH3" s="154" t="s">
        <v>8</v>
      </c>
      <c r="CI3" s="155"/>
      <c r="CJ3" s="155"/>
      <c r="CK3" s="155"/>
      <c r="CL3" s="155"/>
      <c r="CM3" s="155"/>
      <c r="CN3" s="155"/>
      <c r="CO3" s="155"/>
      <c r="CP3" s="155"/>
      <c r="CQ3" s="156"/>
      <c r="CR3" s="160" t="s">
        <v>8</v>
      </c>
      <c r="CS3" s="161"/>
      <c r="CT3" s="161"/>
      <c r="CU3" s="161"/>
      <c r="CV3" s="161"/>
      <c r="CW3" s="161"/>
      <c r="CX3" s="161"/>
      <c r="CY3" s="161"/>
      <c r="CZ3" s="161"/>
      <c r="DA3" s="162"/>
      <c r="DB3" s="157" t="s">
        <v>7</v>
      </c>
      <c r="DC3" s="158"/>
      <c r="DD3" s="158"/>
      <c r="DE3" s="158"/>
      <c r="DF3" s="158"/>
      <c r="DG3" s="158"/>
      <c r="DH3" s="158"/>
      <c r="DI3" s="158"/>
      <c r="DJ3" s="158"/>
      <c r="DK3" s="158"/>
      <c r="DL3" s="159"/>
      <c r="DM3" s="154" t="s">
        <v>8</v>
      </c>
      <c r="DN3" s="155"/>
      <c r="DO3" s="155"/>
      <c r="DP3" s="155"/>
      <c r="DQ3" s="155"/>
      <c r="DR3" s="155"/>
      <c r="DS3" s="155"/>
      <c r="DT3" s="155"/>
      <c r="DU3" s="155"/>
      <c r="DV3" s="156"/>
      <c r="DW3" s="160" t="s">
        <v>8</v>
      </c>
      <c r="DX3" s="161"/>
      <c r="DY3" s="161"/>
      <c r="DZ3" s="161"/>
      <c r="EA3" s="161"/>
      <c r="EB3" s="161"/>
      <c r="EC3" s="161"/>
      <c r="ED3" s="161"/>
      <c r="EE3" s="161"/>
      <c r="EF3" s="162"/>
      <c r="EG3" s="157" t="s">
        <v>7</v>
      </c>
      <c r="EH3" s="158"/>
      <c r="EI3" s="158"/>
      <c r="EJ3" s="158"/>
      <c r="EK3" s="158"/>
      <c r="EL3" s="158"/>
      <c r="EM3" s="158"/>
      <c r="EN3" s="158"/>
      <c r="EO3" s="158"/>
      <c r="EP3" s="158"/>
      <c r="EQ3" s="159"/>
      <c r="ER3" s="154" t="s">
        <v>8</v>
      </c>
      <c r="ES3" s="155"/>
      <c r="ET3" s="155"/>
      <c r="EU3" s="155"/>
      <c r="EV3" s="155"/>
      <c r="EW3" s="155"/>
      <c r="EX3" s="155"/>
      <c r="EY3" s="155"/>
      <c r="EZ3" s="155"/>
      <c r="FA3" s="156"/>
      <c r="FB3" s="160" t="s">
        <v>8</v>
      </c>
      <c r="FC3" s="161"/>
      <c r="FD3" s="161"/>
      <c r="FE3" s="161"/>
      <c r="FF3" s="161"/>
      <c r="FG3" s="161"/>
      <c r="FH3" s="161"/>
      <c r="FI3" s="161"/>
      <c r="FJ3" s="161"/>
      <c r="FK3" s="162"/>
      <c r="FL3" s="157" t="s">
        <v>7</v>
      </c>
      <c r="FM3" s="158"/>
      <c r="FN3" s="158"/>
      <c r="FO3" s="158"/>
      <c r="FP3" s="158"/>
      <c r="FQ3" s="158"/>
      <c r="FR3" s="158"/>
      <c r="FS3" s="158"/>
      <c r="FT3" s="158"/>
      <c r="FU3" s="158"/>
      <c r="FV3" s="159"/>
      <c r="FW3" s="154" t="s">
        <v>8</v>
      </c>
      <c r="FX3" s="155"/>
      <c r="FY3" s="155"/>
      <c r="FZ3" s="155"/>
      <c r="GA3" s="155"/>
      <c r="GB3" s="155"/>
      <c r="GC3" s="155"/>
      <c r="GD3" s="155"/>
      <c r="GE3" s="155"/>
      <c r="GF3" s="156"/>
      <c r="GG3" s="160" t="s">
        <v>8</v>
      </c>
      <c r="GH3" s="161"/>
      <c r="GI3" s="161"/>
      <c r="GJ3" s="161"/>
      <c r="GK3" s="161"/>
      <c r="GL3" s="161"/>
      <c r="GM3" s="161"/>
      <c r="GN3" s="161"/>
      <c r="GO3" s="161"/>
      <c r="GP3" s="162"/>
      <c r="GQ3" s="157" t="s">
        <v>7</v>
      </c>
      <c r="GR3" s="158"/>
      <c r="GS3" s="158"/>
      <c r="GT3" s="158"/>
      <c r="GU3" s="158"/>
      <c r="GV3" s="158"/>
      <c r="GW3" s="158"/>
      <c r="GX3" s="158"/>
      <c r="GY3" s="158"/>
      <c r="GZ3" s="158"/>
      <c r="HA3" s="159"/>
      <c r="HB3" s="154" t="s">
        <v>8</v>
      </c>
      <c r="HC3" s="155"/>
      <c r="HD3" s="155"/>
      <c r="HE3" s="155"/>
      <c r="HF3" s="155"/>
      <c r="HG3" s="155"/>
      <c r="HH3" s="155"/>
      <c r="HI3" s="155"/>
      <c r="HJ3" s="155"/>
      <c r="HK3" s="156"/>
      <c r="HL3" s="160" t="s">
        <v>8</v>
      </c>
      <c r="HM3" s="161"/>
      <c r="HN3" s="161"/>
      <c r="HO3" s="161"/>
      <c r="HP3" s="161"/>
      <c r="HQ3" s="161"/>
      <c r="HR3" s="161"/>
      <c r="HS3" s="161"/>
      <c r="HT3" s="161"/>
      <c r="HU3" s="162"/>
      <c r="HV3" s="112" t="s">
        <v>9</v>
      </c>
    </row>
    <row r="4" spans="1:231" s="20" customFormat="1" ht="19.5" customHeight="1" x14ac:dyDescent="0.3">
      <c r="A4" s="108"/>
      <c r="B4" s="108"/>
      <c r="C4" s="108"/>
      <c r="D4" s="108"/>
      <c r="E4" s="108"/>
      <c r="F4" s="108"/>
      <c r="G4" s="108"/>
      <c r="H4" s="108"/>
      <c r="I4" s="94" t="s">
        <v>25</v>
      </c>
      <c r="J4" s="92">
        <f>($J$3*1)/10</f>
        <v>3.3333333333333333E-2</v>
      </c>
      <c r="K4" s="108"/>
      <c r="M4" s="58">
        <f>$I$1</f>
        <v>0.20833333333333334</v>
      </c>
      <c r="N4" s="58">
        <f t="shared" ref="N4:W4" si="200">$M$4+($J$3*N$5)</f>
        <v>0.24166666666666667</v>
      </c>
      <c r="O4" s="58">
        <f t="shared" si="200"/>
        <v>0.27500000000000002</v>
      </c>
      <c r="P4" s="58">
        <f t="shared" si="200"/>
        <v>0.30833333333333335</v>
      </c>
      <c r="Q4" s="58">
        <f t="shared" si="200"/>
        <v>0.34166666666666667</v>
      </c>
      <c r="R4" s="58">
        <f t="shared" si="200"/>
        <v>0.375</v>
      </c>
      <c r="S4" s="58">
        <f t="shared" si="200"/>
        <v>0.40833333333333333</v>
      </c>
      <c r="T4" s="58">
        <f t="shared" si="200"/>
        <v>0.44166666666666665</v>
      </c>
      <c r="U4" s="58">
        <f t="shared" si="200"/>
        <v>0.47499999999999998</v>
      </c>
      <c r="V4" s="58">
        <f t="shared" si="200"/>
        <v>0.5083333333333333</v>
      </c>
      <c r="W4" s="58">
        <f t="shared" si="200"/>
        <v>0.54166666666666663</v>
      </c>
      <c r="X4" s="59">
        <f t="shared" ref="X4:AG4" si="201">$I$1+$J$3+($J$3*X$5)</f>
        <v>0.57499999999999996</v>
      </c>
      <c r="Y4" s="59">
        <f t="shared" si="201"/>
        <v>0.60833333333333328</v>
      </c>
      <c r="Z4" s="59">
        <f t="shared" si="201"/>
        <v>0.64166666666666661</v>
      </c>
      <c r="AA4" s="59">
        <f t="shared" si="201"/>
        <v>0.67499999999999993</v>
      </c>
      <c r="AB4" s="59">
        <f t="shared" si="201"/>
        <v>0.70833333333333326</v>
      </c>
      <c r="AC4" s="59">
        <f t="shared" si="201"/>
        <v>0.74166666666666659</v>
      </c>
      <c r="AD4" s="59">
        <f t="shared" si="201"/>
        <v>0.77499999999999991</v>
      </c>
      <c r="AE4" s="59">
        <f t="shared" si="201"/>
        <v>0.80833333333333324</v>
      </c>
      <c r="AF4" s="59">
        <f t="shared" si="201"/>
        <v>0.84166666666666656</v>
      </c>
      <c r="AG4" s="59">
        <f t="shared" si="201"/>
        <v>0.87499999999999989</v>
      </c>
      <c r="AH4" s="110">
        <f>$I$1+($J$3*2)+($J$3*AH$5)</f>
        <v>0.90833333333333333</v>
      </c>
      <c r="AI4" s="110">
        <f t="shared" ref="AI4:AQ4" si="202">$I$1+($J$3*2)+($J$3*AI$5)</f>
        <v>0.94166666666666665</v>
      </c>
      <c r="AJ4" s="110">
        <f t="shared" si="202"/>
        <v>0.97499999999999998</v>
      </c>
      <c r="AK4" s="110">
        <f t="shared" si="202"/>
        <v>1.0083333333333333</v>
      </c>
      <c r="AL4" s="110">
        <f t="shared" si="202"/>
        <v>1.0416666666666667</v>
      </c>
      <c r="AM4" s="110">
        <f t="shared" si="202"/>
        <v>1.075</v>
      </c>
      <c r="AN4" s="110">
        <f t="shared" si="202"/>
        <v>1.1083333333333334</v>
      </c>
      <c r="AO4" s="110">
        <f t="shared" si="202"/>
        <v>1.1416666666666666</v>
      </c>
      <c r="AP4" s="110">
        <f t="shared" si="202"/>
        <v>1.1749999999999998</v>
      </c>
      <c r="AQ4" s="110">
        <f t="shared" si="202"/>
        <v>1.2083333333333333</v>
      </c>
      <c r="AR4" s="58">
        <f>$I$1</f>
        <v>0.20833333333333334</v>
      </c>
      <c r="AS4" s="58">
        <f t="shared" ref="AS4:BB4" si="203">$M$4+($J$3*AS$5)</f>
        <v>0.24166666666666667</v>
      </c>
      <c r="AT4" s="58">
        <f t="shared" si="203"/>
        <v>0.27500000000000002</v>
      </c>
      <c r="AU4" s="58">
        <f t="shared" si="203"/>
        <v>0.30833333333333335</v>
      </c>
      <c r="AV4" s="58">
        <f t="shared" si="203"/>
        <v>0.34166666666666667</v>
      </c>
      <c r="AW4" s="58">
        <f t="shared" si="203"/>
        <v>0.375</v>
      </c>
      <c r="AX4" s="58">
        <f t="shared" si="203"/>
        <v>0.40833333333333333</v>
      </c>
      <c r="AY4" s="58">
        <f t="shared" si="203"/>
        <v>0.44166666666666665</v>
      </c>
      <c r="AZ4" s="58">
        <f t="shared" si="203"/>
        <v>0.47499999999999998</v>
      </c>
      <c r="BA4" s="58">
        <f t="shared" si="203"/>
        <v>0.5083333333333333</v>
      </c>
      <c r="BB4" s="58">
        <f t="shared" si="203"/>
        <v>0.54166666666666663</v>
      </c>
      <c r="BC4" s="59">
        <f t="shared" ref="BC4:BL4" si="204">$I$1+$J$3+($J$3*BC$5)</f>
        <v>0.57499999999999996</v>
      </c>
      <c r="BD4" s="59">
        <f t="shared" si="204"/>
        <v>0.60833333333333328</v>
      </c>
      <c r="BE4" s="59">
        <f t="shared" si="204"/>
        <v>0.64166666666666661</v>
      </c>
      <c r="BF4" s="59">
        <f t="shared" si="204"/>
        <v>0.67499999999999993</v>
      </c>
      <c r="BG4" s="59">
        <f t="shared" si="204"/>
        <v>0.70833333333333326</v>
      </c>
      <c r="BH4" s="59">
        <f t="shared" si="204"/>
        <v>0.74166666666666659</v>
      </c>
      <c r="BI4" s="59">
        <f t="shared" si="204"/>
        <v>0.77499999999999991</v>
      </c>
      <c r="BJ4" s="59">
        <f t="shared" si="204"/>
        <v>0.80833333333333324</v>
      </c>
      <c r="BK4" s="59">
        <f t="shared" si="204"/>
        <v>0.84166666666666656</v>
      </c>
      <c r="BL4" s="59">
        <f t="shared" si="204"/>
        <v>0.87499999999999989</v>
      </c>
      <c r="BM4" s="110">
        <f>$I$1+($J$3*2)+($J$3*BM$5)</f>
        <v>0.90833333333333333</v>
      </c>
      <c r="BN4" s="110">
        <f t="shared" ref="BN4:BV4" si="205">$I$1+($J$3*2)+($J$3*BN$5)</f>
        <v>0.94166666666666665</v>
      </c>
      <c r="BO4" s="110">
        <f t="shared" si="205"/>
        <v>0.97499999999999998</v>
      </c>
      <c r="BP4" s="110">
        <f t="shared" si="205"/>
        <v>1.0083333333333333</v>
      </c>
      <c r="BQ4" s="110">
        <f t="shared" si="205"/>
        <v>1.0416666666666667</v>
      </c>
      <c r="BR4" s="110">
        <f t="shared" si="205"/>
        <v>1.075</v>
      </c>
      <c r="BS4" s="110">
        <f t="shared" si="205"/>
        <v>1.1083333333333334</v>
      </c>
      <c r="BT4" s="110">
        <f t="shared" si="205"/>
        <v>1.1416666666666666</v>
      </c>
      <c r="BU4" s="110">
        <f t="shared" si="205"/>
        <v>1.1749999999999998</v>
      </c>
      <c r="BV4" s="110">
        <f t="shared" si="205"/>
        <v>1.2083333333333333</v>
      </c>
      <c r="BW4" s="58">
        <f t="shared" ref="BW4" si="206">$I$1</f>
        <v>0.20833333333333334</v>
      </c>
      <c r="BX4" s="58">
        <f t="shared" ref="BX4:EI4" si="207">$M$4+($J$3*BX$5)</f>
        <v>0.24166666666666667</v>
      </c>
      <c r="BY4" s="58">
        <f t="shared" si="207"/>
        <v>0.27500000000000002</v>
      </c>
      <c r="BZ4" s="58">
        <f t="shared" si="207"/>
        <v>0.30833333333333335</v>
      </c>
      <c r="CA4" s="58">
        <f t="shared" si="207"/>
        <v>0.34166666666666667</v>
      </c>
      <c r="CB4" s="58">
        <f t="shared" si="207"/>
        <v>0.375</v>
      </c>
      <c r="CC4" s="58">
        <f t="shared" si="207"/>
        <v>0.40833333333333333</v>
      </c>
      <c r="CD4" s="58">
        <f t="shared" si="207"/>
        <v>0.44166666666666665</v>
      </c>
      <c r="CE4" s="58">
        <f t="shared" si="207"/>
        <v>0.47499999999999998</v>
      </c>
      <c r="CF4" s="58">
        <f t="shared" si="207"/>
        <v>0.5083333333333333</v>
      </c>
      <c r="CG4" s="58">
        <f t="shared" si="207"/>
        <v>0.54166666666666663</v>
      </c>
      <c r="CH4" s="59">
        <f t="shared" ref="CH4:ES4" si="208">$I$1+$J$3+($J$3*CH$5)</f>
        <v>0.57499999999999996</v>
      </c>
      <c r="CI4" s="59">
        <f t="shared" si="208"/>
        <v>0.60833333333333328</v>
      </c>
      <c r="CJ4" s="59">
        <f t="shared" si="208"/>
        <v>0.64166666666666661</v>
      </c>
      <c r="CK4" s="59">
        <f t="shared" si="208"/>
        <v>0.67499999999999993</v>
      </c>
      <c r="CL4" s="59">
        <f t="shared" si="208"/>
        <v>0.70833333333333326</v>
      </c>
      <c r="CM4" s="59">
        <f t="shared" si="208"/>
        <v>0.74166666666666659</v>
      </c>
      <c r="CN4" s="59">
        <f t="shared" si="208"/>
        <v>0.77499999999999991</v>
      </c>
      <c r="CO4" s="59">
        <f t="shared" si="208"/>
        <v>0.80833333333333324</v>
      </c>
      <c r="CP4" s="59">
        <f t="shared" si="208"/>
        <v>0.84166666666666656</v>
      </c>
      <c r="CQ4" s="59">
        <f t="shared" si="208"/>
        <v>0.87499999999999989</v>
      </c>
      <c r="CR4" s="110">
        <f t="shared" ref="CR4:FC4" si="209">$I$1+($J$3*2)+($J$3*CR$5)</f>
        <v>0.90833333333333333</v>
      </c>
      <c r="CS4" s="110">
        <f t="shared" si="209"/>
        <v>0.94166666666666665</v>
      </c>
      <c r="CT4" s="110">
        <f t="shared" si="209"/>
        <v>0.97499999999999998</v>
      </c>
      <c r="CU4" s="110">
        <f t="shared" si="209"/>
        <v>1.0083333333333333</v>
      </c>
      <c r="CV4" s="110">
        <f t="shared" si="209"/>
        <v>1.0416666666666667</v>
      </c>
      <c r="CW4" s="110">
        <f t="shared" si="209"/>
        <v>1.075</v>
      </c>
      <c r="CX4" s="110">
        <f t="shared" si="209"/>
        <v>1.1083333333333334</v>
      </c>
      <c r="CY4" s="110">
        <f t="shared" si="209"/>
        <v>1.1416666666666666</v>
      </c>
      <c r="CZ4" s="110">
        <f t="shared" si="209"/>
        <v>1.1749999999999998</v>
      </c>
      <c r="DA4" s="110">
        <f t="shared" si="209"/>
        <v>1.2083333333333333</v>
      </c>
      <c r="DB4" s="58">
        <f t="shared" ref="DB4" si="210">$I$1</f>
        <v>0.20833333333333334</v>
      </c>
      <c r="DC4" s="58">
        <f t="shared" si="207"/>
        <v>0.24166666666666667</v>
      </c>
      <c r="DD4" s="58">
        <f t="shared" si="207"/>
        <v>0.27500000000000002</v>
      </c>
      <c r="DE4" s="58">
        <f t="shared" si="207"/>
        <v>0.30833333333333335</v>
      </c>
      <c r="DF4" s="58">
        <f t="shared" si="207"/>
        <v>0.34166666666666667</v>
      </c>
      <c r="DG4" s="58">
        <f t="shared" si="207"/>
        <v>0.375</v>
      </c>
      <c r="DH4" s="58">
        <f t="shared" si="207"/>
        <v>0.40833333333333333</v>
      </c>
      <c r="DI4" s="58">
        <f t="shared" si="207"/>
        <v>0.44166666666666665</v>
      </c>
      <c r="DJ4" s="58">
        <f t="shared" si="207"/>
        <v>0.47499999999999998</v>
      </c>
      <c r="DK4" s="58">
        <f t="shared" si="207"/>
        <v>0.5083333333333333</v>
      </c>
      <c r="DL4" s="58">
        <f t="shared" si="207"/>
        <v>0.54166666666666663</v>
      </c>
      <c r="DM4" s="59">
        <f t="shared" si="208"/>
        <v>0.57499999999999996</v>
      </c>
      <c r="DN4" s="59">
        <f t="shared" si="208"/>
        <v>0.60833333333333328</v>
      </c>
      <c r="DO4" s="59">
        <f t="shared" si="208"/>
        <v>0.64166666666666661</v>
      </c>
      <c r="DP4" s="59">
        <f t="shared" si="208"/>
        <v>0.67499999999999993</v>
      </c>
      <c r="DQ4" s="59">
        <f t="shared" si="208"/>
        <v>0.70833333333333326</v>
      </c>
      <c r="DR4" s="59">
        <f t="shared" si="208"/>
        <v>0.74166666666666659</v>
      </c>
      <c r="DS4" s="59">
        <f t="shared" si="208"/>
        <v>0.77499999999999991</v>
      </c>
      <c r="DT4" s="59">
        <f t="shared" si="208"/>
        <v>0.80833333333333324</v>
      </c>
      <c r="DU4" s="59">
        <f t="shared" si="208"/>
        <v>0.84166666666666656</v>
      </c>
      <c r="DV4" s="59">
        <f t="shared" si="208"/>
        <v>0.87499999999999989</v>
      </c>
      <c r="DW4" s="110">
        <f t="shared" ref="DW4" si="211">$I$1+($J$3*2)+($J$3*DW$5)</f>
        <v>0.90833333333333333</v>
      </c>
      <c r="DX4" s="110">
        <f t="shared" si="209"/>
        <v>0.94166666666666665</v>
      </c>
      <c r="DY4" s="110">
        <f t="shared" si="209"/>
        <v>0.97499999999999998</v>
      </c>
      <c r="DZ4" s="110">
        <f t="shared" si="209"/>
        <v>1.0083333333333333</v>
      </c>
      <c r="EA4" s="110">
        <f t="shared" si="209"/>
        <v>1.0416666666666667</v>
      </c>
      <c r="EB4" s="110">
        <f t="shared" si="209"/>
        <v>1.075</v>
      </c>
      <c r="EC4" s="110">
        <f t="shared" si="209"/>
        <v>1.1083333333333334</v>
      </c>
      <c r="ED4" s="110">
        <f t="shared" si="209"/>
        <v>1.1416666666666666</v>
      </c>
      <c r="EE4" s="110">
        <f t="shared" si="209"/>
        <v>1.1749999999999998</v>
      </c>
      <c r="EF4" s="110">
        <f t="shared" si="209"/>
        <v>1.2083333333333333</v>
      </c>
      <c r="EG4" s="58">
        <f t="shared" ref="EG4" si="212">$I$1</f>
        <v>0.20833333333333334</v>
      </c>
      <c r="EH4" s="58">
        <f t="shared" si="207"/>
        <v>0.24166666666666667</v>
      </c>
      <c r="EI4" s="58">
        <f t="shared" si="207"/>
        <v>0.27500000000000002</v>
      </c>
      <c r="EJ4" s="58">
        <f t="shared" ref="EJ4:FV4" si="213">$M$4+($J$3*EJ$5)</f>
        <v>0.30833333333333335</v>
      </c>
      <c r="EK4" s="58">
        <f t="shared" si="213"/>
        <v>0.34166666666666667</v>
      </c>
      <c r="EL4" s="58">
        <f t="shared" si="213"/>
        <v>0.375</v>
      </c>
      <c r="EM4" s="58">
        <f t="shared" si="213"/>
        <v>0.40833333333333333</v>
      </c>
      <c r="EN4" s="58">
        <f t="shared" si="213"/>
        <v>0.44166666666666665</v>
      </c>
      <c r="EO4" s="58">
        <f t="shared" si="213"/>
        <v>0.47499999999999998</v>
      </c>
      <c r="EP4" s="58">
        <f t="shared" si="213"/>
        <v>0.5083333333333333</v>
      </c>
      <c r="EQ4" s="58">
        <f t="shared" si="213"/>
        <v>0.54166666666666663</v>
      </c>
      <c r="ER4" s="59">
        <f t="shared" si="208"/>
        <v>0.57499999999999996</v>
      </c>
      <c r="ES4" s="59">
        <f t="shared" si="208"/>
        <v>0.60833333333333328</v>
      </c>
      <c r="ET4" s="59">
        <f t="shared" ref="ET4:GF4" si="214">$I$1+$J$3+($J$3*ET$5)</f>
        <v>0.64166666666666661</v>
      </c>
      <c r="EU4" s="59">
        <f t="shared" si="214"/>
        <v>0.67499999999999993</v>
      </c>
      <c r="EV4" s="59">
        <f t="shared" si="214"/>
        <v>0.70833333333333326</v>
      </c>
      <c r="EW4" s="59">
        <f t="shared" si="214"/>
        <v>0.74166666666666659</v>
      </c>
      <c r="EX4" s="59">
        <f t="shared" si="214"/>
        <v>0.77499999999999991</v>
      </c>
      <c r="EY4" s="59">
        <f t="shared" si="214"/>
        <v>0.80833333333333324</v>
      </c>
      <c r="EZ4" s="59">
        <f t="shared" si="214"/>
        <v>0.84166666666666656</v>
      </c>
      <c r="FA4" s="59">
        <f t="shared" si="214"/>
        <v>0.87499999999999989</v>
      </c>
      <c r="FB4" s="110">
        <f t="shared" ref="FB4" si="215">$I$1+($J$3*2)+($J$3*FB$5)</f>
        <v>0.90833333333333333</v>
      </c>
      <c r="FC4" s="110">
        <f t="shared" si="209"/>
        <v>0.94166666666666665</v>
      </c>
      <c r="FD4" s="110">
        <f t="shared" ref="FD4:GP4" si="216">$I$1+($J$3*2)+($J$3*FD$5)</f>
        <v>0.97499999999999998</v>
      </c>
      <c r="FE4" s="110">
        <f t="shared" si="216"/>
        <v>1.0083333333333333</v>
      </c>
      <c r="FF4" s="110">
        <f t="shared" si="216"/>
        <v>1.0416666666666667</v>
      </c>
      <c r="FG4" s="110">
        <f t="shared" si="216"/>
        <v>1.075</v>
      </c>
      <c r="FH4" s="110">
        <f t="shared" si="216"/>
        <v>1.1083333333333334</v>
      </c>
      <c r="FI4" s="110">
        <f t="shared" si="216"/>
        <v>1.1416666666666666</v>
      </c>
      <c r="FJ4" s="110">
        <f t="shared" si="216"/>
        <v>1.1749999999999998</v>
      </c>
      <c r="FK4" s="110">
        <f t="shared" si="216"/>
        <v>1.2083333333333333</v>
      </c>
      <c r="FL4" s="58">
        <f t="shared" ref="FL4" si="217">$I$1</f>
        <v>0.20833333333333334</v>
      </c>
      <c r="FM4" s="58">
        <f t="shared" si="213"/>
        <v>0.24166666666666667</v>
      </c>
      <c r="FN4" s="58">
        <f t="shared" si="213"/>
        <v>0.27500000000000002</v>
      </c>
      <c r="FO4" s="58">
        <f t="shared" si="213"/>
        <v>0.30833333333333335</v>
      </c>
      <c r="FP4" s="58">
        <f t="shared" si="213"/>
        <v>0.34166666666666667</v>
      </c>
      <c r="FQ4" s="58">
        <f t="shared" si="213"/>
        <v>0.375</v>
      </c>
      <c r="FR4" s="58">
        <f t="shared" si="213"/>
        <v>0.40833333333333333</v>
      </c>
      <c r="FS4" s="58">
        <f t="shared" si="213"/>
        <v>0.44166666666666665</v>
      </c>
      <c r="FT4" s="58">
        <f t="shared" si="213"/>
        <v>0.47499999999999998</v>
      </c>
      <c r="FU4" s="58">
        <f t="shared" si="213"/>
        <v>0.5083333333333333</v>
      </c>
      <c r="FV4" s="58">
        <f t="shared" si="213"/>
        <v>0.54166666666666663</v>
      </c>
      <c r="FW4" s="59">
        <f t="shared" si="214"/>
        <v>0.57499999999999996</v>
      </c>
      <c r="FX4" s="59">
        <f t="shared" si="214"/>
        <v>0.60833333333333328</v>
      </c>
      <c r="FY4" s="59">
        <f t="shared" si="214"/>
        <v>0.64166666666666661</v>
      </c>
      <c r="FZ4" s="59">
        <f t="shared" si="214"/>
        <v>0.67499999999999993</v>
      </c>
      <c r="GA4" s="59">
        <f t="shared" si="214"/>
        <v>0.70833333333333326</v>
      </c>
      <c r="GB4" s="59">
        <f t="shared" si="214"/>
        <v>0.74166666666666659</v>
      </c>
      <c r="GC4" s="59">
        <f t="shared" si="214"/>
        <v>0.77499999999999991</v>
      </c>
      <c r="GD4" s="59">
        <f t="shared" si="214"/>
        <v>0.80833333333333324</v>
      </c>
      <c r="GE4" s="59">
        <f t="shared" si="214"/>
        <v>0.84166666666666656</v>
      </c>
      <c r="GF4" s="59">
        <f t="shared" si="214"/>
        <v>0.87499999999999989</v>
      </c>
      <c r="GG4" s="110">
        <f t="shared" ref="GG4" si="218">$I$1+($J$3*2)+($J$3*GG$5)</f>
        <v>0.90833333333333333</v>
      </c>
      <c r="GH4" s="110">
        <f t="shared" si="216"/>
        <v>0.94166666666666665</v>
      </c>
      <c r="GI4" s="110">
        <f t="shared" si="216"/>
        <v>0.97499999999999998</v>
      </c>
      <c r="GJ4" s="110">
        <f t="shared" si="216"/>
        <v>1.0083333333333333</v>
      </c>
      <c r="GK4" s="110">
        <f t="shared" si="216"/>
        <v>1.0416666666666667</v>
      </c>
      <c r="GL4" s="110">
        <f t="shared" si="216"/>
        <v>1.075</v>
      </c>
      <c r="GM4" s="110">
        <f t="shared" si="216"/>
        <v>1.1083333333333334</v>
      </c>
      <c r="GN4" s="110">
        <f t="shared" si="216"/>
        <v>1.1416666666666666</v>
      </c>
      <c r="GO4" s="110">
        <f t="shared" si="216"/>
        <v>1.1749999999999998</v>
      </c>
      <c r="GP4" s="110">
        <f t="shared" si="216"/>
        <v>1.2083333333333333</v>
      </c>
      <c r="GQ4" s="58">
        <f t="shared" ref="GQ4" si="219">$I$1</f>
        <v>0.20833333333333334</v>
      </c>
      <c r="GR4" s="58">
        <f t="shared" ref="GR4:HA4" si="220">$M$4+($J$3*GR$5)</f>
        <v>0.24166666666666667</v>
      </c>
      <c r="GS4" s="58">
        <f t="shared" si="220"/>
        <v>0.27500000000000002</v>
      </c>
      <c r="GT4" s="58">
        <f t="shared" si="220"/>
        <v>0.30833333333333335</v>
      </c>
      <c r="GU4" s="58">
        <f t="shared" si="220"/>
        <v>0.34166666666666667</v>
      </c>
      <c r="GV4" s="58">
        <f t="shared" si="220"/>
        <v>0.375</v>
      </c>
      <c r="GW4" s="58">
        <f t="shared" si="220"/>
        <v>0.40833333333333333</v>
      </c>
      <c r="GX4" s="58">
        <f t="shared" si="220"/>
        <v>0.44166666666666665</v>
      </c>
      <c r="GY4" s="58">
        <f t="shared" si="220"/>
        <v>0.47499999999999998</v>
      </c>
      <c r="GZ4" s="58">
        <f t="shared" si="220"/>
        <v>0.5083333333333333</v>
      </c>
      <c r="HA4" s="58">
        <f t="shared" si="220"/>
        <v>0.54166666666666663</v>
      </c>
      <c r="HB4" s="59">
        <f t="shared" ref="HB4:HK4" si="221">$I$1+$J$3+($J$3*HB$5)</f>
        <v>0.57499999999999996</v>
      </c>
      <c r="HC4" s="59">
        <f t="shared" si="221"/>
        <v>0.60833333333333328</v>
      </c>
      <c r="HD4" s="59">
        <f t="shared" si="221"/>
        <v>0.64166666666666661</v>
      </c>
      <c r="HE4" s="59">
        <f t="shared" si="221"/>
        <v>0.67499999999999993</v>
      </c>
      <c r="HF4" s="59">
        <f t="shared" si="221"/>
        <v>0.70833333333333326</v>
      </c>
      <c r="HG4" s="59">
        <f t="shared" si="221"/>
        <v>0.74166666666666659</v>
      </c>
      <c r="HH4" s="59">
        <f t="shared" si="221"/>
        <v>0.77499999999999991</v>
      </c>
      <c r="HI4" s="59">
        <f t="shared" si="221"/>
        <v>0.80833333333333324</v>
      </c>
      <c r="HJ4" s="59">
        <f t="shared" si="221"/>
        <v>0.84166666666666656</v>
      </c>
      <c r="HK4" s="59">
        <f t="shared" si="221"/>
        <v>0.87499999999999989</v>
      </c>
      <c r="HL4" s="110">
        <f t="shared" ref="HL4:HU4" si="222">$I$1+($J$3*2)+($J$3*HL$5)</f>
        <v>0.90833333333333333</v>
      </c>
      <c r="HM4" s="110">
        <f t="shared" si="222"/>
        <v>0.94166666666666665</v>
      </c>
      <c r="HN4" s="110">
        <f t="shared" si="222"/>
        <v>0.97499999999999998</v>
      </c>
      <c r="HO4" s="110">
        <f t="shared" si="222"/>
        <v>1.0083333333333333</v>
      </c>
      <c r="HP4" s="110">
        <f t="shared" si="222"/>
        <v>1.0416666666666667</v>
      </c>
      <c r="HQ4" s="110">
        <f t="shared" si="222"/>
        <v>1.075</v>
      </c>
      <c r="HR4" s="110">
        <f t="shared" si="222"/>
        <v>1.1083333333333334</v>
      </c>
      <c r="HS4" s="110">
        <f t="shared" si="222"/>
        <v>1.1416666666666666</v>
      </c>
      <c r="HT4" s="110">
        <f t="shared" si="222"/>
        <v>1.1749999999999998</v>
      </c>
      <c r="HU4" s="110">
        <f t="shared" si="222"/>
        <v>1.2083333333333333</v>
      </c>
      <c r="HV4" s="54"/>
      <c r="HW4" s="55"/>
    </row>
    <row r="5" spans="1:231" s="20" customFormat="1" ht="19.5" thickBot="1" x14ac:dyDescent="0.35">
      <c r="A5" s="20" t="s">
        <v>12</v>
      </c>
      <c r="B5" s="20" t="s">
        <v>13</v>
      </c>
      <c r="C5" s="20" t="s">
        <v>14</v>
      </c>
      <c r="D5" s="20" t="s">
        <v>17</v>
      </c>
      <c r="E5" s="69" t="s">
        <v>10</v>
      </c>
      <c r="F5" s="20" t="s">
        <v>18</v>
      </c>
      <c r="G5" s="69" t="s">
        <v>19</v>
      </c>
      <c r="H5" s="69" t="s">
        <v>20</v>
      </c>
      <c r="I5" s="20" t="s">
        <v>16</v>
      </c>
      <c r="J5" s="78" t="s">
        <v>11</v>
      </c>
      <c r="K5" s="78" t="s">
        <v>15</v>
      </c>
      <c r="L5" s="78"/>
      <c r="M5" s="23">
        <v>0</v>
      </c>
      <c r="N5" s="23">
        <f>M$5+0.1</f>
        <v>0.1</v>
      </c>
      <c r="O5" s="23">
        <f t="shared" ref="O5:W5" si="223">N$5+0.1</f>
        <v>0.2</v>
      </c>
      <c r="P5" s="23">
        <f t="shared" si="223"/>
        <v>0.30000000000000004</v>
      </c>
      <c r="Q5" s="23">
        <f t="shared" si="223"/>
        <v>0.4</v>
      </c>
      <c r="R5" s="23">
        <f t="shared" si="223"/>
        <v>0.5</v>
      </c>
      <c r="S5" s="23">
        <f t="shared" si="223"/>
        <v>0.6</v>
      </c>
      <c r="T5" s="23">
        <f t="shared" si="223"/>
        <v>0.7</v>
      </c>
      <c r="U5" s="23">
        <f t="shared" si="223"/>
        <v>0.79999999999999993</v>
      </c>
      <c r="V5" s="23">
        <f t="shared" si="223"/>
        <v>0.89999999999999991</v>
      </c>
      <c r="W5" s="23">
        <f t="shared" si="223"/>
        <v>0.99999999999999989</v>
      </c>
      <c r="X5" s="24">
        <f>M$5+0.1</f>
        <v>0.1</v>
      </c>
      <c r="Y5" s="24">
        <f t="shared" ref="Y5:AG5" si="224">N$5+0.1</f>
        <v>0.2</v>
      </c>
      <c r="Z5" s="24">
        <f t="shared" si="224"/>
        <v>0.30000000000000004</v>
      </c>
      <c r="AA5" s="24">
        <f t="shared" si="224"/>
        <v>0.4</v>
      </c>
      <c r="AB5" s="24">
        <f t="shared" si="224"/>
        <v>0.5</v>
      </c>
      <c r="AC5" s="24">
        <f t="shared" si="224"/>
        <v>0.6</v>
      </c>
      <c r="AD5" s="24">
        <f t="shared" si="224"/>
        <v>0.7</v>
      </c>
      <c r="AE5" s="24">
        <f t="shared" si="224"/>
        <v>0.79999999999999993</v>
      </c>
      <c r="AF5" s="24">
        <f t="shared" si="224"/>
        <v>0.89999999999999991</v>
      </c>
      <c r="AG5" s="24">
        <f t="shared" si="224"/>
        <v>0.99999999999999989</v>
      </c>
      <c r="AH5" s="111">
        <f>M$5+0.1</f>
        <v>0.1</v>
      </c>
      <c r="AI5" s="111">
        <f t="shared" ref="AI5:AQ5" si="225">N$5+0.1</f>
        <v>0.2</v>
      </c>
      <c r="AJ5" s="111">
        <f t="shared" si="225"/>
        <v>0.30000000000000004</v>
      </c>
      <c r="AK5" s="111">
        <f t="shared" si="225"/>
        <v>0.4</v>
      </c>
      <c r="AL5" s="111">
        <f t="shared" si="225"/>
        <v>0.5</v>
      </c>
      <c r="AM5" s="111">
        <f t="shared" si="225"/>
        <v>0.6</v>
      </c>
      <c r="AN5" s="111">
        <f t="shared" si="225"/>
        <v>0.7</v>
      </c>
      <c r="AO5" s="111">
        <f t="shared" si="225"/>
        <v>0.79999999999999993</v>
      </c>
      <c r="AP5" s="111">
        <f t="shared" si="225"/>
        <v>0.89999999999999991</v>
      </c>
      <c r="AQ5" s="111">
        <f t="shared" si="225"/>
        <v>0.99999999999999989</v>
      </c>
      <c r="AR5" s="23">
        <v>0</v>
      </c>
      <c r="AS5" s="23">
        <f>AR$5+0.1</f>
        <v>0.1</v>
      </c>
      <c r="AT5" s="23">
        <f t="shared" ref="AT5" si="226">AS$5+0.1</f>
        <v>0.2</v>
      </c>
      <c r="AU5" s="23">
        <f t="shared" ref="AU5" si="227">AT$5+0.1</f>
        <v>0.30000000000000004</v>
      </c>
      <c r="AV5" s="23">
        <f t="shared" ref="AV5" si="228">AU$5+0.1</f>
        <v>0.4</v>
      </c>
      <c r="AW5" s="23">
        <f t="shared" ref="AW5" si="229">AV$5+0.1</f>
        <v>0.5</v>
      </c>
      <c r="AX5" s="23">
        <f t="shared" ref="AX5" si="230">AW$5+0.1</f>
        <v>0.6</v>
      </c>
      <c r="AY5" s="23">
        <f t="shared" ref="AY5" si="231">AX$5+0.1</f>
        <v>0.7</v>
      </c>
      <c r="AZ5" s="23">
        <f t="shared" ref="AZ5" si="232">AY$5+0.1</f>
        <v>0.79999999999999993</v>
      </c>
      <c r="BA5" s="23">
        <f t="shared" ref="BA5" si="233">AZ$5+0.1</f>
        <v>0.89999999999999991</v>
      </c>
      <c r="BB5" s="23">
        <f t="shared" ref="BB5" si="234">BA$5+0.1</f>
        <v>0.99999999999999989</v>
      </c>
      <c r="BC5" s="24">
        <f>AR$5+0.1</f>
        <v>0.1</v>
      </c>
      <c r="BD5" s="24">
        <f t="shared" ref="BD5" si="235">AS$5+0.1</f>
        <v>0.2</v>
      </c>
      <c r="BE5" s="24">
        <f t="shared" ref="BE5" si="236">AT$5+0.1</f>
        <v>0.30000000000000004</v>
      </c>
      <c r="BF5" s="24">
        <f t="shared" ref="BF5" si="237">AU$5+0.1</f>
        <v>0.4</v>
      </c>
      <c r="BG5" s="24">
        <f t="shared" ref="BG5" si="238">AV$5+0.1</f>
        <v>0.5</v>
      </c>
      <c r="BH5" s="24">
        <f t="shared" ref="BH5" si="239">AW$5+0.1</f>
        <v>0.6</v>
      </c>
      <c r="BI5" s="24">
        <f t="shared" ref="BI5" si="240">AX$5+0.1</f>
        <v>0.7</v>
      </c>
      <c r="BJ5" s="24">
        <f t="shared" ref="BJ5" si="241">AY$5+0.1</f>
        <v>0.79999999999999993</v>
      </c>
      <c r="BK5" s="24">
        <f t="shared" ref="BK5" si="242">AZ$5+0.1</f>
        <v>0.89999999999999991</v>
      </c>
      <c r="BL5" s="24">
        <f t="shared" ref="BL5" si="243">BA$5+0.1</f>
        <v>0.99999999999999989</v>
      </c>
      <c r="BM5" s="111">
        <f>AR$5+0.1</f>
        <v>0.1</v>
      </c>
      <c r="BN5" s="111">
        <f t="shared" ref="BN5" si="244">AS$5+0.1</f>
        <v>0.2</v>
      </c>
      <c r="BO5" s="111">
        <f t="shared" ref="BO5" si="245">AT$5+0.1</f>
        <v>0.30000000000000004</v>
      </c>
      <c r="BP5" s="111">
        <f t="shared" ref="BP5" si="246">AU$5+0.1</f>
        <v>0.4</v>
      </c>
      <c r="BQ5" s="111">
        <f t="shared" ref="BQ5" si="247">AV$5+0.1</f>
        <v>0.5</v>
      </c>
      <c r="BR5" s="111">
        <f t="shared" ref="BR5" si="248">AW$5+0.1</f>
        <v>0.6</v>
      </c>
      <c r="BS5" s="111">
        <f t="shared" ref="BS5" si="249">AX$5+0.1</f>
        <v>0.7</v>
      </c>
      <c r="BT5" s="111">
        <f t="shared" ref="BT5" si="250">AY$5+0.1</f>
        <v>0.79999999999999993</v>
      </c>
      <c r="BU5" s="111">
        <f t="shared" ref="BU5" si="251">AZ$5+0.1</f>
        <v>0.89999999999999991</v>
      </c>
      <c r="BV5" s="111">
        <f t="shared" ref="BV5" si="252">BA$5+0.1</f>
        <v>0.99999999999999989</v>
      </c>
      <c r="BW5" s="23">
        <v>0</v>
      </c>
      <c r="BX5" s="23">
        <f>BW$5+0.1</f>
        <v>0.1</v>
      </c>
      <c r="BY5" s="23">
        <f t="shared" ref="BY5" si="253">BX$5+0.1</f>
        <v>0.2</v>
      </c>
      <c r="BZ5" s="23">
        <f t="shared" ref="BZ5" si="254">BY$5+0.1</f>
        <v>0.30000000000000004</v>
      </c>
      <c r="CA5" s="23">
        <f t="shared" ref="CA5" si="255">BZ$5+0.1</f>
        <v>0.4</v>
      </c>
      <c r="CB5" s="23">
        <f t="shared" ref="CB5" si="256">CA$5+0.1</f>
        <v>0.5</v>
      </c>
      <c r="CC5" s="23">
        <f t="shared" ref="CC5" si="257">CB$5+0.1</f>
        <v>0.6</v>
      </c>
      <c r="CD5" s="23">
        <f t="shared" ref="CD5" si="258">CC$5+0.1</f>
        <v>0.7</v>
      </c>
      <c r="CE5" s="23">
        <f t="shared" ref="CE5" si="259">CD$5+0.1</f>
        <v>0.79999999999999993</v>
      </c>
      <c r="CF5" s="23">
        <f t="shared" ref="CF5" si="260">CE$5+0.1</f>
        <v>0.89999999999999991</v>
      </c>
      <c r="CG5" s="23">
        <f t="shared" ref="CG5" si="261">CF$5+0.1</f>
        <v>0.99999999999999989</v>
      </c>
      <c r="CH5" s="24">
        <f t="shared" ref="CH5" si="262">BW$5+0.1</f>
        <v>0.1</v>
      </c>
      <c r="CI5" s="24">
        <f t="shared" ref="CI5" si="263">BX$5+0.1</f>
        <v>0.2</v>
      </c>
      <c r="CJ5" s="24">
        <f t="shared" ref="CJ5" si="264">BY$5+0.1</f>
        <v>0.30000000000000004</v>
      </c>
      <c r="CK5" s="24">
        <f t="shared" ref="CK5" si="265">BZ$5+0.1</f>
        <v>0.4</v>
      </c>
      <c r="CL5" s="24">
        <f t="shared" ref="CL5" si="266">CA$5+0.1</f>
        <v>0.5</v>
      </c>
      <c r="CM5" s="24">
        <f t="shared" ref="CM5" si="267">CB$5+0.1</f>
        <v>0.6</v>
      </c>
      <c r="CN5" s="24">
        <f t="shared" ref="CN5" si="268">CC$5+0.1</f>
        <v>0.7</v>
      </c>
      <c r="CO5" s="24">
        <f t="shared" ref="CO5" si="269">CD$5+0.1</f>
        <v>0.79999999999999993</v>
      </c>
      <c r="CP5" s="24">
        <f t="shared" ref="CP5" si="270">CE$5+0.1</f>
        <v>0.89999999999999991</v>
      </c>
      <c r="CQ5" s="24">
        <f t="shared" ref="CQ5" si="271">CF$5+0.1</f>
        <v>0.99999999999999989</v>
      </c>
      <c r="CR5" s="111">
        <f t="shared" ref="CR5" si="272">BW$5+0.1</f>
        <v>0.1</v>
      </c>
      <c r="CS5" s="111">
        <f t="shared" ref="CS5" si="273">BX$5+0.1</f>
        <v>0.2</v>
      </c>
      <c r="CT5" s="111">
        <f t="shared" ref="CT5" si="274">BY$5+0.1</f>
        <v>0.30000000000000004</v>
      </c>
      <c r="CU5" s="111">
        <f t="shared" ref="CU5" si="275">BZ$5+0.1</f>
        <v>0.4</v>
      </c>
      <c r="CV5" s="111">
        <f t="shared" ref="CV5" si="276">CA$5+0.1</f>
        <v>0.5</v>
      </c>
      <c r="CW5" s="111">
        <f t="shared" ref="CW5" si="277">CB$5+0.1</f>
        <v>0.6</v>
      </c>
      <c r="CX5" s="111">
        <f t="shared" ref="CX5" si="278">CC$5+0.1</f>
        <v>0.7</v>
      </c>
      <c r="CY5" s="111">
        <f t="shared" ref="CY5" si="279">CD$5+0.1</f>
        <v>0.79999999999999993</v>
      </c>
      <c r="CZ5" s="111">
        <f t="shared" ref="CZ5" si="280">CE$5+0.1</f>
        <v>0.89999999999999991</v>
      </c>
      <c r="DA5" s="111">
        <f t="shared" ref="DA5" si="281">CF$5+0.1</f>
        <v>0.99999999999999989</v>
      </c>
      <c r="DB5" s="23">
        <v>0</v>
      </c>
      <c r="DC5" s="23">
        <f t="shared" ref="DC5" si="282">DB$5+0.1</f>
        <v>0.1</v>
      </c>
      <c r="DD5" s="23">
        <f t="shared" ref="DD5" si="283">DC$5+0.1</f>
        <v>0.2</v>
      </c>
      <c r="DE5" s="23">
        <f t="shared" ref="DE5" si="284">DD$5+0.1</f>
        <v>0.30000000000000004</v>
      </c>
      <c r="DF5" s="23">
        <f t="shared" ref="DF5" si="285">DE$5+0.1</f>
        <v>0.4</v>
      </c>
      <c r="DG5" s="23">
        <f t="shared" ref="DG5" si="286">DF$5+0.1</f>
        <v>0.5</v>
      </c>
      <c r="DH5" s="23">
        <f t="shared" ref="DH5" si="287">DG$5+0.1</f>
        <v>0.6</v>
      </c>
      <c r="DI5" s="23">
        <f t="shared" ref="DI5" si="288">DH$5+0.1</f>
        <v>0.7</v>
      </c>
      <c r="DJ5" s="23">
        <f t="shared" ref="DJ5" si="289">DI$5+0.1</f>
        <v>0.79999999999999993</v>
      </c>
      <c r="DK5" s="23">
        <f t="shared" ref="DK5" si="290">DJ$5+0.1</f>
        <v>0.89999999999999991</v>
      </c>
      <c r="DL5" s="23">
        <f t="shared" ref="DL5" si="291">DK$5+0.1</f>
        <v>0.99999999999999989</v>
      </c>
      <c r="DM5" s="24">
        <f t="shared" ref="DM5" si="292">DB$5+0.1</f>
        <v>0.1</v>
      </c>
      <c r="DN5" s="24">
        <f t="shared" ref="DN5" si="293">DC$5+0.1</f>
        <v>0.2</v>
      </c>
      <c r="DO5" s="24">
        <f t="shared" ref="DO5" si="294">DD$5+0.1</f>
        <v>0.30000000000000004</v>
      </c>
      <c r="DP5" s="24">
        <f t="shared" ref="DP5" si="295">DE$5+0.1</f>
        <v>0.4</v>
      </c>
      <c r="DQ5" s="24">
        <f t="shared" ref="DQ5" si="296">DF$5+0.1</f>
        <v>0.5</v>
      </c>
      <c r="DR5" s="24">
        <f t="shared" ref="DR5" si="297">DG$5+0.1</f>
        <v>0.6</v>
      </c>
      <c r="DS5" s="24">
        <f t="shared" ref="DS5" si="298">DH$5+0.1</f>
        <v>0.7</v>
      </c>
      <c r="DT5" s="24">
        <f t="shared" ref="DT5" si="299">DI$5+0.1</f>
        <v>0.79999999999999993</v>
      </c>
      <c r="DU5" s="24">
        <f t="shared" ref="DU5" si="300">DJ$5+0.1</f>
        <v>0.89999999999999991</v>
      </c>
      <c r="DV5" s="24">
        <f t="shared" ref="DV5" si="301">DK$5+0.1</f>
        <v>0.99999999999999989</v>
      </c>
      <c r="DW5" s="111">
        <f t="shared" ref="DW5" si="302">DB$5+0.1</f>
        <v>0.1</v>
      </c>
      <c r="DX5" s="111">
        <f t="shared" ref="DX5" si="303">DC$5+0.1</f>
        <v>0.2</v>
      </c>
      <c r="DY5" s="111">
        <f t="shared" ref="DY5" si="304">DD$5+0.1</f>
        <v>0.30000000000000004</v>
      </c>
      <c r="DZ5" s="111">
        <f t="shared" ref="DZ5" si="305">DE$5+0.1</f>
        <v>0.4</v>
      </c>
      <c r="EA5" s="111">
        <f t="shared" ref="EA5" si="306">DF$5+0.1</f>
        <v>0.5</v>
      </c>
      <c r="EB5" s="111">
        <f t="shared" ref="EB5" si="307">DG$5+0.1</f>
        <v>0.6</v>
      </c>
      <c r="EC5" s="111">
        <f t="shared" ref="EC5" si="308">DH$5+0.1</f>
        <v>0.7</v>
      </c>
      <c r="ED5" s="111">
        <f t="shared" ref="ED5" si="309">DI$5+0.1</f>
        <v>0.79999999999999993</v>
      </c>
      <c r="EE5" s="111">
        <f t="shared" ref="EE5" si="310">DJ$5+0.1</f>
        <v>0.89999999999999991</v>
      </c>
      <c r="EF5" s="111">
        <f t="shared" ref="EF5" si="311">DK$5+0.1</f>
        <v>0.99999999999999989</v>
      </c>
      <c r="EG5" s="23">
        <v>0</v>
      </c>
      <c r="EH5" s="23">
        <f t="shared" ref="EH5" si="312">EG$5+0.1</f>
        <v>0.1</v>
      </c>
      <c r="EI5" s="23">
        <f t="shared" ref="EI5" si="313">EH$5+0.1</f>
        <v>0.2</v>
      </c>
      <c r="EJ5" s="23">
        <f t="shared" ref="EJ5" si="314">EI$5+0.1</f>
        <v>0.30000000000000004</v>
      </c>
      <c r="EK5" s="23">
        <f t="shared" ref="EK5" si="315">EJ$5+0.1</f>
        <v>0.4</v>
      </c>
      <c r="EL5" s="23">
        <f t="shared" ref="EL5" si="316">EK$5+0.1</f>
        <v>0.5</v>
      </c>
      <c r="EM5" s="23">
        <f t="shared" ref="EM5" si="317">EL$5+0.1</f>
        <v>0.6</v>
      </c>
      <c r="EN5" s="23">
        <f t="shared" ref="EN5" si="318">EM$5+0.1</f>
        <v>0.7</v>
      </c>
      <c r="EO5" s="23">
        <f t="shared" ref="EO5" si="319">EN$5+0.1</f>
        <v>0.79999999999999993</v>
      </c>
      <c r="EP5" s="23">
        <f t="shared" ref="EP5" si="320">EO$5+0.1</f>
        <v>0.89999999999999991</v>
      </c>
      <c r="EQ5" s="23">
        <f t="shared" ref="EQ5" si="321">EP$5+0.1</f>
        <v>0.99999999999999989</v>
      </c>
      <c r="ER5" s="24">
        <f t="shared" ref="ER5" si="322">EG$5+0.1</f>
        <v>0.1</v>
      </c>
      <c r="ES5" s="24">
        <f t="shared" ref="ES5" si="323">EH$5+0.1</f>
        <v>0.2</v>
      </c>
      <c r="ET5" s="24">
        <f t="shared" ref="ET5" si="324">EI$5+0.1</f>
        <v>0.30000000000000004</v>
      </c>
      <c r="EU5" s="24">
        <f t="shared" ref="EU5" si="325">EJ$5+0.1</f>
        <v>0.4</v>
      </c>
      <c r="EV5" s="24">
        <f t="shared" ref="EV5" si="326">EK$5+0.1</f>
        <v>0.5</v>
      </c>
      <c r="EW5" s="24">
        <f t="shared" ref="EW5" si="327">EL$5+0.1</f>
        <v>0.6</v>
      </c>
      <c r="EX5" s="24">
        <f t="shared" ref="EX5" si="328">EM$5+0.1</f>
        <v>0.7</v>
      </c>
      <c r="EY5" s="24">
        <f t="shared" ref="EY5" si="329">EN$5+0.1</f>
        <v>0.79999999999999993</v>
      </c>
      <c r="EZ5" s="24">
        <f t="shared" ref="EZ5" si="330">EO$5+0.1</f>
        <v>0.89999999999999991</v>
      </c>
      <c r="FA5" s="24">
        <f t="shared" ref="FA5" si="331">EP$5+0.1</f>
        <v>0.99999999999999989</v>
      </c>
      <c r="FB5" s="111">
        <f t="shared" ref="FB5" si="332">EG$5+0.1</f>
        <v>0.1</v>
      </c>
      <c r="FC5" s="111">
        <f t="shared" ref="FC5" si="333">EH$5+0.1</f>
        <v>0.2</v>
      </c>
      <c r="FD5" s="111">
        <f t="shared" ref="FD5" si="334">EI$5+0.1</f>
        <v>0.30000000000000004</v>
      </c>
      <c r="FE5" s="111">
        <f t="shared" ref="FE5" si="335">EJ$5+0.1</f>
        <v>0.4</v>
      </c>
      <c r="FF5" s="111">
        <f t="shared" ref="FF5" si="336">EK$5+0.1</f>
        <v>0.5</v>
      </c>
      <c r="FG5" s="111">
        <f t="shared" ref="FG5" si="337">EL$5+0.1</f>
        <v>0.6</v>
      </c>
      <c r="FH5" s="111">
        <f t="shared" ref="FH5" si="338">EM$5+0.1</f>
        <v>0.7</v>
      </c>
      <c r="FI5" s="111">
        <f t="shared" ref="FI5" si="339">EN$5+0.1</f>
        <v>0.79999999999999993</v>
      </c>
      <c r="FJ5" s="111">
        <f t="shared" ref="FJ5" si="340">EO$5+0.1</f>
        <v>0.89999999999999991</v>
      </c>
      <c r="FK5" s="111">
        <f t="shared" ref="FK5" si="341">EP$5+0.1</f>
        <v>0.99999999999999989</v>
      </c>
      <c r="FL5" s="23">
        <v>0</v>
      </c>
      <c r="FM5" s="23">
        <f t="shared" ref="FM5" si="342">FL$5+0.1</f>
        <v>0.1</v>
      </c>
      <c r="FN5" s="23">
        <f t="shared" ref="FN5" si="343">FM$5+0.1</f>
        <v>0.2</v>
      </c>
      <c r="FO5" s="23">
        <f t="shared" ref="FO5" si="344">FN$5+0.1</f>
        <v>0.30000000000000004</v>
      </c>
      <c r="FP5" s="23">
        <f t="shared" ref="FP5" si="345">FO$5+0.1</f>
        <v>0.4</v>
      </c>
      <c r="FQ5" s="23">
        <f t="shared" ref="FQ5" si="346">FP$5+0.1</f>
        <v>0.5</v>
      </c>
      <c r="FR5" s="23">
        <f t="shared" ref="FR5" si="347">FQ$5+0.1</f>
        <v>0.6</v>
      </c>
      <c r="FS5" s="23">
        <f t="shared" ref="FS5" si="348">FR$5+0.1</f>
        <v>0.7</v>
      </c>
      <c r="FT5" s="23">
        <f t="shared" ref="FT5" si="349">FS$5+0.1</f>
        <v>0.79999999999999993</v>
      </c>
      <c r="FU5" s="23">
        <f t="shared" ref="FU5" si="350">FT$5+0.1</f>
        <v>0.89999999999999991</v>
      </c>
      <c r="FV5" s="23">
        <f t="shared" ref="FV5" si="351">FU$5+0.1</f>
        <v>0.99999999999999989</v>
      </c>
      <c r="FW5" s="24">
        <f t="shared" ref="FW5" si="352">FL$5+0.1</f>
        <v>0.1</v>
      </c>
      <c r="FX5" s="24">
        <f t="shared" ref="FX5" si="353">FM$5+0.1</f>
        <v>0.2</v>
      </c>
      <c r="FY5" s="24">
        <f t="shared" ref="FY5" si="354">FN$5+0.1</f>
        <v>0.30000000000000004</v>
      </c>
      <c r="FZ5" s="24">
        <f t="shared" ref="FZ5" si="355">FO$5+0.1</f>
        <v>0.4</v>
      </c>
      <c r="GA5" s="24">
        <f t="shared" ref="GA5" si="356">FP$5+0.1</f>
        <v>0.5</v>
      </c>
      <c r="GB5" s="24">
        <f t="shared" ref="GB5" si="357">FQ$5+0.1</f>
        <v>0.6</v>
      </c>
      <c r="GC5" s="24">
        <f t="shared" ref="GC5" si="358">FR$5+0.1</f>
        <v>0.7</v>
      </c>
      <c r="GD5" s="24">
        <f t="shared" ref="GD5" si="359">FS$5+0.1</f>
        <v>0.79999999999999993</v>
      </c>
      <c r="GE5" s="24">
        <f t="shared" ref="GE5" si="360">FT$5+0.1</f>
        <v>0.89999999999999991</v>
      </c>
      <c r="GF5" s="24">
        <f t="shared" ref="GF5" si="361">FU$5+0.1</f>
        <v>0.99999999999999989</v>
      </c>
      <c r="GG5" s="111">
        <f t="shared" ref="GG5" si="362">FL$5+0.1</f>
        <v>0.1</v>
      </c>
      <c r="GH5" s="111">
        <f t="shared" ref="GH5" si="363">FM$5+0.1</f>
        <v>0.2</v>
      </c>
      <c r="GI5" s="111">
        <f t="shared" ref="GI5" si="364">FN$5+0.1</f>
        <v>0.30000000000000004</v>
      </c>
      <c r="GJ5" s="111">
        <f t="shared" ref="GJ5" si="365">FO$5+0.1</f>
        <v>0.4</v>
      </c>
      <c r="GK5" s="111">
        <f t="shared" ref="GK5" si="366">FP$5+0.1</f>
        <v>0.5</v>
      </c>
      <c r="GL5" s="111">
        <f t="shared" ref="GL5" si="367">FQ$5+0.1</f>
        <v>0.6</v>
      </c>
      <c r="GM5" s="111">
        <f t="shared" ref="GM5" si="368">FR$5+0.1</f>
        <v>0.7</v>
      </c>
      <c r="GN5" s="111">
        <f t="shared" ref="GN5" si="369">FS$5+0.1</f>
        <v>0.79999999999999993</v>
      </c>
      <c r="GO5" s="111">
        <f t="shared" ref="GO5" si="370">FT$5+0.1</f>
        <v>0.89999999999999991</v>
      </c>
      <c r="GP5" s="111">
        <f t="shared" ref="GP5" si="371">FU$5+0.1</f>
        <v>0.99999999999999989</v>
      </c>
      <c r="GQ5" s="23">
        <v>0</v>
      </c>
      <c r="GR5" s="23">
        <f t="shared" ref="GR5" si="372">GQ$5+0.1</f>
        <v>0.1</v>
      </c>
      <c r="GS5" s="23">
        <f t="shared" ref="GS5" si="373">GR$5+0.1</f>
        <v>0.2</v>
      </c>
      <c r="GT5" s="23">
        <f t="shared" ref="GT5" si="374">GS$5+0.1</f>
        <v>0.30000000000000004</v>
      </c>
      <c r="GU5" s="23">
        <f t="shared" ref="GU5" si="375">GT$5+0.1</f>
        <v>0.4</v>
      </c>
      <c r="GV5" s="23">
        <f t="shared" ref="GV5" si="376">GU$5+0.1</f>
        <v>0.5</v>
      </c>
      <c r="GW5" s="23">
        <f t="shared" ref="GW5" si="377">GV$5+0.1</f>
        <v>0.6</v>
      </c>
      <c r="GX5" s="23">
        <f t="shared" ref="GX5" si="378">GW$5+0.1</f>
        <v>0.7</v>
      </c>
      <c r="GY5" s="23">
        <f t="shared" ref="GY5" si="379">GX$5+0.1</f>
        <v>0.79999999999999993</v>
      </c>
      <c r="GZ5" s="23">
        <f t="shared" ref="GZ5" si="380">GY$5+0.1</f>
        <v>0.89999999999999991</v>
      </c>
      <c r="HA5" s="23">
        <f t="shared" ref="HA5" si="381">GZ$5+0.1</f>
        <v>0.99999999999999989</v>
      </c>
      <c r="HB5" s="24">
        <f t="shared" ref="HB5" si="382">GQ$5+0.1</f>
        <v>0.1</v>
      </c>
      <c r="HC5" s="24">
        <f t="shared" ref="HC5" si="383">GR$5+0.1</f>
        <v>0.2</v>
      </c>
      <c r="HD5" s="24">
        <f t="shared" ref="HD5" si="384">GS$5+0.1</f>
        <v>0.30000000000000004</v>
      </c>
      <c r="HE5" s="24">
        <f t="shared" ref="HE5" si="385">GT$5+0.1</f>
        <v>0.4</v>
      </c>
      <c r="HF5" s="24">
        <f t="shared" ref="HF5" si="386">GU$5+0.1</f>
        <v>0.5</v>
      </c>
      <c r="HG5" s="24">
        <f t="shared" ref="HG5" si="387">GV$5+0.1</f>
        <v>0.6</v>
      </c>
      <c r="HH5" s="24">
        <f t="shared" ref="HH5" si="388">GW$5+0.1</f>
        <v>0.7</v>
      </c>
      <c r="HI5" s="24">
        <f t="shared" ref="HI5" si="389">GX$5+0.1</f>
        <v>0.79999999999999993</v>
      </c>
      <c r="HJ5" s="24">
        <f t="shared" ref="HJ5" si="390">GY$5+0.1</f>
        <v>0.89999999999999991</v>
      </c>
      <c r="HK5" s="24">
        <f t="shared" ref="HK5" si="391">GZ$5+0.1</f>
        <v>0.99999999999999989</v>
      </c>
      <c r="HL5" s="111">
        <f t="shared" ref="HL5" si="392">GQ$5+0.1</f>
        <v>0.1</v>
      </c>
      <c r="HM5" s="111">
        <f t="shared" ref="HM5" si="393">GR$5+0.1</f>
        <v>0.2</v>
      </c>
      <c r="HN5" s="111">
        <f t="shared" ref="HN5" si="394">GS$5+0.1</f>
        <v>0.30000000000000004</v>
      </c>
      <c r="HO5" s="111">
        <f t="shared" ref="HO5" si="395">GT$5+0.1</f>
        <v>0.4</v>
      </c>
      <c r="HP5" s="111">
        <f t="shared" ref="HP5" si="396">GU$5+0.1</f>
        <v>0.5</v>
      </c>
      <c r="HQ5" s="111">
        <f t="shared" ref="HQ5" si="397">GV$5+0.1</f>
        <v>0.6</v>
      </c>
      <c r="HR5" s="111">
        <f t="shared" ref="HR5" si="398">GW$5+0.1</f>
        <v>0.7</v>
      </c>
      <c r="HS5" s="111">
        <f t="shared" ref="HS5" si="399">GX$5+0.1</f>
        <v>0.79999999999999993</v>
      </c>
      <c r="HT5" s="111">
        <f t="shared" ref="HT5" si="400">GY$5+0.1</f>
        <v>0.89999999999999991</v>
      </c>
      <c r="HU5" s="111">
        <f t="shared" ref="HU5" si="401">GZ$5+0.1</f>
        <v>0.99999999999999989</v>
      </c>
      <c r="HV5" s="114"/>
    </row>
    <row r="6" spans="1:231" ht="15.75" customHeight="1" x14ac:dyDescent="0.25">
      <c r="A6" s="73" t="s">
        <v>0</v>
      </c>
      <c r="B6" s="31"/>
      <c r="C6" s="22"/>
      <c r="D6" s="63">
        <v>45341</v>
      </c>
      <c r="E6" s="100">
        <f>Debut</f>
        <v>0.20833333333333334</v>
      </c>
      <c r="F6" s="63">
        <f>IF(Tab_Source[[#This Row],[date début]]&lt;&gt;"",WORKDAY(Tab_Source[[#This Row],[date début]],Tab_Source[[#This Row],[H Début]]+Tab_Source[[#This Row],[Durée du nb d''équipe ]]),"")</f>
        <v>45341</v>
      </c>
      <c r="G6" s="100">
        <f>IF(AND(Tab_Source[[#This Row],[H Début]]&lt;&gt;"",Tab_Source[[#This Row],[Durée du nb d''équipe ]]&lt;&gt;""),Tab_Source[[#This Row],[H Début]]+Tab_Source[[#This Row],[Durée du nb d''équipe ]],"")</f>
        <v>0.7416666666666667</v>
      </c>
      <c r="H6" s="66"/>
      <c r="I6" s="60"/>
      <c r="J6" s="22">
        <v>16</v>
      </c>
      <c r="K6" s="79">
        <f>IF(Tab_Source[[#This Row],[nb équipe]]&lt;&gt;"",H_Colonne*Tab_Source[[#This Row],[nb équipe]],"")</f>
        <v>0.53333333333333333</v>
      </c>
      <c r="L6" s="100"/>
      <c r="M6" s="33"/>
      <c r="N6" s="22"/>
      <c r="O6" s="22"/>
      <c r="P6" s="22"/>
      <c r="Q6" s="22"/>
      <c r="R6" s="22"/>
      <c r="S6" s="22"/>
      <c r="T6" s="22"/>
      <c r="U6" s="22"/>
      <c r="V6" s="22"/>
      <c r="W6" s="28"/>
      <c r="X6" s="33"/>
      <c r="Y6" s="22"/>
      <c r="Z6" s="22"/>
      <c r="AA6" s="22"/>
      <c r="AB6" s="22"/>
      <c r="AC6" s="22"/>
      <c r="AD6" s="22"/>
      <c r="AE6" s="22"/>
      <c r="AF6" s="22"/>
      <c r="AG6" s="28"/>
      <c r="AH6" s="33"/>
      <c r="AI6" s="22"/>
      <c r="AJ6" s="22"/>
      <c r="AK6" s="22"/>
      <c r="AL6" s="22"/>
      <c r="AM6" s="22"/>
      <c r="AN6" s="22"/>
      <c r="AO6" s="22"/>
      <c r="AP6" s="22"/>
      <c r="AQ6" s="28"/>
      <c r="AR6" s="33"/>
      <c r="AS6" s="22"/>
      <c r="AT6" s="22"/>
      <c r="AU6" s="22"/>
      <c r="AV6" s="22"/>
      <c r="AW6" s="22"/>
      <c r="AX6" s="22"/>
      <c r="AY6" s="22"/>
      <c r="AZ6" s="22"/>
      <c r="BA6" s="22"/>
      <c r="BB6" s="28"/>
      <c r="BC6" s="33"/>
      <c r="BD6" s="22"/>
      <c r="BE6" s="22"/>
      <c r="BF6" s="22"/>
      <c r="BG6" s="22"/>
      <c r="BH6" s="22"/>
      <c r="BI6" s="22"/>
      <c r="BJ6" s="22"/>
      <c r="BK6" s="22"/>
      <c r="BL6" s="28"/>
      <c r="BM6" s="33"/>
      <c r="BN6" s="22"/>
      <c r="BO6" s="22"/>
      <c r="BP6" s="22"/>
      <c r="BQ6" s="22"/>
      <c r="BR6" s="22"/>
      <c r="BS6" s="22"/>
      <c r="BT6" s="22"/>
      <c r="BU6" s="22"/>
      <c r="BV6" s="28"/>
      <c r="BW6" s="33"/>
      <c r="BX6" s="22"/>
      <c r="BY6" s="22"/>
      <c r="BZ6" s="22"/>
      <c r="CA6" s="22"/>
      <c r="CB6" s="22"/>
      <c r="CC6" s="22"/>
      <c r="CD6" s="22"/>
      <c r="CE6" s="22"/>
      <c r="CF6" s="22"/>
      <c r="CG6" s="28"/>
      <c r="CH6" s="33"/>
      <c r="CI6" s="22"/>
      <c r="CJ6" s="22"/>
      <c r="CK6" s="22"/>
      <c r="CL6" s="22"/>
      <c r="CM6" s="22"/>
      <c r="CN6" s="22"/>
      <c r="CO6" s="22"/>
      <c r="CP6" s="22"/>
      <c r="CQ6" s="28"/>
      <c r="CR6" s="33"/>
      <c r="CS6" s="22"/>
      <c r="CT6" s="22"/>
      <c r="CU6" s="22"/>
      <c r="CV6" s="22"/>
      <c r="CW6" s="22"/>
      <c r="CX6" s="22"/>
      <c r="CY6" s="22"/>
      <c r="CZ6" s="22"/>
      <c r="DA6" s="28"/>
      <c r="DB6" s="33"/>
      <c r="DC6" s="22"/>
      <c r="DD6" s="22"/>
      <c r="DE6" s="22"/>
      <c r="DF6" s="22"/>
      <c r="DG6" s="22"/>
      <c r="DH6" s="22"/>
      <c r="DI6" s="22"/>
      <c r="DJ6" s="22"/>
      <c r="DK6" s="22"/>
      <c r="DL6" s="28"/>
      <c r="DM6" s="33"/>
      <c r="DN6" s="22"/>
      <c r="DO6" s="22"/>
      <c r="DP6" s="22"/>
      <c r="DQ6" s="22"/>
      <c r="DR6" s="22"/>
      <c r="DS6" s="22"/>
      <c r="DT6" s="22"/>
      <c r="DU6" s="22"/>
      <c r="DV6" s="28"/>
      <c r="DW6" s="33"/>
      <c r="DX6" s="22"/>
      <c r="DY6" s="22"/>
      <c r="DZ6" s="22"/>
      <c r="EA6" s="22"/>
      <c r="EB6" s="22"/>
      <c r="EC6" s="22"/>
      <c r="ED6" s="22"/>
      <c r="EE6" s="22"/>
      <c r="EF6" s="28"/>
      <c r="EG6" s="33"/>
      <c r="EH6" s="22"/>
      <c r="EI6" s="22"/>
      <c r="EJ6" s="22"/>
      <c r="EK6" s="22"/>
      <c r="EL6" s="22"/>
      <c r="EM6" s="22"/>
      <c r="EN6" s="22"/>
      <c r="EO6" s="22"/>
      <c r="EP6" s="22"/>
      <c r="EQ6" s="28"/>
      <c r="ER6" s="33"/>
      <c r="ES6" s="22"/>
      <c r="ET6" s="22"/>
      <c r="EU6" s="22"/>
      <c r="EV6" s="22"/>
      <c r="EW6" s="22"/>
      <c r="EX6" s="22"/>
      <c r="EY6" s="22"/>
      <c r="EZ6" s="22"/>
      <c r="FA6" s="28"/>
      <c r="FB6" s="33"/>
      <c r="FC6" s="22"/>
      <c r="FD6" s="22"/>
      <c r="FE6" s="22"/>
      <c r="FF6" s="22"/>
      <c r="FG6" s="22"/>
      <c r="FH6" s="22"/>
      <c r="FI6" s="22"/>
      <c r="FJ6" s="22"/>
      <c r="FK6" s="28"/>
      <c r="FL6" s="33"/>
      <c r="FM6" s="22"/>
      <c r="FN6" s="22"/>
      <c r="FO6" s="22"/>
      <c r="FP6" s="22"/>
      <c r="FQ6" s="22"/>
      <c r="FR6" s="22"/>
      <c r="FS6" s="22"/>
      <c r="FT6" s="22"/>
      <c r="FU6" s="22"/>
      <c r="FV6" s="28"/>
      <c r="FW6" s="33"/>
      <c r="FX6" s="22"/>
      <c r="FY6" s="22"/>
      <c r="FZ6" s="22"/>
      <c r="GA6" s="22"/>
      <c r="GB6" s="22"/>
      <c r="GC6" s="22"/>
      <c r="GD6" s="22"/>
      <c r="GE6" s="22"/>
      <c r="GF6" s="28"/>
      <c r="GG6" s="33"/>
      <c r="GH6" s="22"/>
      <c r="GI6" s="22"/>
      <c r="GJ6" s="22"/>
      <c r="GK6" s="22"/>
      <c r="GL6" s="22"/>
      <c r="GM6" s="22"/>
      <c r="GN6" s="22"/>
      <c r="GO6" s="22"/>
      <c r="GP6" s="28"/>
      <c r="GQ6" s="33"/>
      <c r="GR6" s="22"/>
      <c r="GS6" s="22"/>
      <c r="GT6" s="22"/>
      <c r="GU6" s="22"/>
      <c r="GV6" s="22"/>
      <c r="GW6" s="22"/>
      <c r="GX6" s="22"/>
      <c r="GY6" s="22"/>
      <c r="GZ6" s="22"/>
      <c r="HA6" s="28"/>
      <c r="HB6" s="33"/>
      <c r="HC6" s="22"/>
      <c r="HD6" s="22"/>
      <c r="HE6" s="22"/>
      <c r="HF6" s="22"/>
      <c r="HG6" s="22"/>
      <c r="HH6" s="22"/>
      <c r="HI6" s="22"/>
      <c r="HJ6" s="22"/>
      <c r="HK6" s="28"/>
      <c r="HL6" s="33"/>
      <c r="HM6" s="22"/>
      <c r="HN6" s="22"/>
      <c r="HO6" s="22"/>
      <c r="HP6" s="22"/>
      <c r="HQ6" s="22"/>
      <c r="HR6" s="22"/>
      <c r="HS6" s="22"/>
      <c r="HT6" s="22"/>
      <c r="HU6" s="28"/>
      <c r="HV6" s="22"/>
      <c r="HW6" s="115"/>
    </row>
    <row r="7" spans="1:231" ht="15.75" x14ac:dyDescent="0.25">
      <c r="A7" s="74" t="s">
        <v>0</v>
      </c>
      <c r="D7" s="64">
        <f>IF(Tab_Source[[#This Row],[nb équipe]]="","",F6)</f>
        <v>45341</v>
      </c>
      <c r="E7" s="56">
        <f>IF(Tab_Source[[#This Row],[date début]]="","",IF(F6&gt;D6,5/24,G6))</f>
        <v>0.7416666666666667</v>
      </c>
      <c r="F7" s="64">
        <f>IF(Tab_Source[[#This Row],[date début]]&lt;&gt;"",WORKDAY(Tab_Source[[#This Row],[date début]],Tab_Source[[#This Row],[H Début]]+Tab_Source[[#This Row],[Durée du nb d''équipe ]]),"")</f>
        <v>45342</v>
      </c>
      <c r="G7" s="56">
        <f>IF(AND(Tab_Source[[#This Row],[H Début]]&lt;&gt;"",Tab_Source[[#This Row],[Durée du nb d''équipe ]]&lt;&gt;""),Tab_Source[[#This Row],[H Début]]+Tab_Source[[#This Row],[Durée du nb d''équipe ]],"")</f>
        <v>1.2083333333333335</v>
      </c>
      <c r="I7" s="61"/>
      <c r="J7">
        <v>14</v>
      </c>
      <c r="K7" s="80">
        <f>IF(Tab_Source[[#This Row],[nb équipe]]&lt;&gt;"",H_Colonne*Tab_Source[[#This Row],[nb équipe]],"")</f>
        <v>0.46666666666666667</v>
      </c>
      <c r="L7" s="56"/>
      <c r="M7" s="30"/>
      <c r="W7" s="27"/>
      <c r="X7" s="30"/>
      <c r="AG7" s="27"/>
      <c r="AH7" s="30"/>
      <c r="AQ7" s="27"/>
      <c r="AR7" s="30"/>
      <c r="BB7" s="27"/>
      <c r="BC7" s="30"/>
      <c r="BL7" s="27"/>
      <c r="BM7" s="30"/>
      <c r="BV7" s="27"/>
      <c r="BW7" s="30"/>
      <c r="CG7" s="27"/>
      <c r="CH7" s="30"/>
      <c r="CQ7" s="27"/>
      <c r="CR7" s="30"/>
      <c r="DA7" s="27"/>
      <c r="DB7" s="30"/>
      <c r="DL7" s="27"/>
      <c r="DM7" s="30"/>
      <c r="DV7" s="27"/>
      <c r="DW7" s="30"/>
      <c r="EF7" s="27"/>
      <c r="EG7" s="30"/>
      <c r="EQ7" s="27"/>
      <c r="ER7" s="30"/>
      <c r="FA7" s="27"/>
      <c r="FB7" s="30"/>
      <c r="FK7" s="27"/>
      <c r="FL7" s="30"/>
      <c r="FV7" s="27"/>
      <c r="FW7" s="30"/>
      <c r="GF7" s="27"/>
      <c r="GG7" s="30"/>
      <c r="GP7" s="27"/>
      <c r="GQ7" s="30"/>
      <c r="HA7" s="27"/>
      <c r="HB7" s="30"/>
      <c r="HK7" s="27"/>
      <c r="HL7" s="30"/>
      <c r="HU7" s="27"/>
      <c r="HW7" s="116"/>
    </row>
    <row r="8" spans="1:231" ht="15.75" x14ac:dyDescent="0.25">
      <c r="A8" s="74" t="s">
        <v>0</v>
      </c>
      <c r="B8" s="25"/>
      <c r="D8" s="64">
        <f>IF(Tab_Source[[#This Row],[nb équipe]]="","",F7)</f>
        <v>45342</v>
      </c>
      <c r="E8" s="56">
        <f>IF(Tab_Source[[#This Row],[date début]]="","",IF(F7&gt;D7,5/24,G7))</f>
        <v>0.20833333333333334</v>
      </c>
      <c r="F8" s="64">
        <f>IF(Tab_Source[[#This Row],[date début]]&lt;&gt;"",WORKDAY(Tab_Source[[#This Row],[date début]],Tab_Source[[#This Row],[H Début]]+Tab_Source[[#This Row],[Durée du nb d''équipe ]]),"")</f>
        <v>45342</v>
      </c>
      <c r="G8" s="56">
        <f>IF(AND(Tab_Source[[#This Row],[H Début]]&lt;&gt;"",Tab_Source[[#This Row],[Durée du nb d''équipe ]]&lt;&gt;""),Tab_Source[[#This Row],[H Début]]+Tab_Source[[#This Row],[Durée du nb d''équipe ]],"")</f>
        <v>0.54166666666666663</v>
      </c>
      <c r="I8" s="61"/>
      <c r="J8">
        <v>10</v>
      </c>
      <c r="K8" s="80">
        <f>IF(Tab_Source[[#This Row],[nb équipe]]&lt;&gt;"",H_Colonne*Tab_Source[[#This Row],[nb équipe]],"")</f>
        <v>0.33333333333333331</v>
      </c>
      <c r="L8" s="56"/>
      <c r="M8" s="30"/>
      <c r="W8" s="27"/>
      <c r="X8" s="30"/>
      <c r="AG8" s="27"/>
      <c r="AH8" s="30"/>
      <c r="AQ8" s="27"/>
      <c r="AR8" s="30"/>
      <c r="BB8" s="27"/>
      <c r="BC8" s="30"/>
      <c r="BL8" s="27"/>
      <c r="BM8" s="30"/>
      <c r="BV8" s="27"/>
      <c r="BW8" s="30"/>
      <c r="CG8" s="27"/>
      <c r="CH8" s="30"/>
      <c r="CQ8" s="27"/>
      <c r="CR8" s="30"/>
      <c r="DA8" s="27"/>
      <c r="DB8" s="30"/>
      <c r="DL8" s="27"/>
      <c r="DM8" s="30"/>
      <c r="DV8" s="27"/>
      <c r="DW8" s="30"/>
      <c r="EF8" s="27"/>
      <c r="EG8" s="30"/>
      <c r="EQ8" s="27"/>
      <c r="ER8" s="30"/>
      <c r="FA8" s="27"/>
      <c r="FB8" s="30"/>
      <c r="FK8" s="27"/>
      <c r="FL8" s="30"/>
      <c r="FV8" s="27"/>
      <c r="FW8" s="30"/>
      <c r="GF8" s="27"/>
      <c r="GG8" s="30"/>
      <c r="GP8" s="27"/>
      <c r="GQ8" s="30"/>
      <c r="HA8" s="27"/>
      <c r="HB8" s="30"/>
      <c r="HK8" s="27"/>
      <c r="HL8" s="30"/>
      <c r="HU8" s="27"/>
      <c r="HW8" s="116"/>
    </row>
    <row r="9" spans="1:231" ht="15.75" x14ac:dyDescent="0.25">
      <c r="A9" s="74" t="s">
        <v>0</v>
      </c>
      <c r="B9" s="25"/>
      <c r="D9" s="64" t="str">
        <f>IF(Tab_Source[[#This Row],[nb équipe]]="","",F8)</f>
        <v/>
      </c>
      <c r="E9" s="56" t="str">
        <f>IF(Tab_Source[[#This Row],[date début]]="","",IF(F8&gt;D8,5/24,G8))</f>
        <v/>
      </c>
      <c r="F9" s="64" t="str">
        <f>IF(Tab_Source[[#This Row],[date début]]&lt;&gt;"",WORKDAY(Tab_Source[[#This Row],[date début]],Tab_Source[[#This Row],[H Début]]+Tab_Source[[#This Row],[Durée du nb d''équipe ]]),"")</f>
        <v/>
      </c>
      <c r="G9" s="56" t="str">
        <f>IF(AND(Tab_Source[[#This Row],[H Début]]&lt;&gt;"",Tab_Source[[#This Row],[Durée du nb d''équipe ]]&lt;&gt;""),Tab_Source[[#This Row],[H Début]]+Tab_Source[[#This Row],[Durée du nb d''équipe ]],"")</f>
        <v/>
      </c>
      <c r="I9" s="61"/>
      <c r="K9" s="80" t="str">
        <f>IF(Tab_Source[[#This Row],[nb équipe]]&lt;&gt;"",H_Colonne*Tab_Source[[#This Row],[nb équipe]],"")</f>
        <v/>
      </c>
      <c r="L9" s="56"/>
      <c r="M9" s="30"/>
      <c r="W9" s="27"/>
      <c r="X9" s="30"/>
      <c r="AG9" s="27"/>
      <c r="AH9" s="30"/>
      <c r="AQ9" s="27"/>
      <c r="AR9" s="30"/>
      <c r="BB9" s="27"/>
      <c r="BC9" s="30"/>
      <c r="BL9" s="27"/>
      <c r="BM9" s="30"/>
      <c r="BV9" s="27"/>
      <c r="BW9" s="30"/>
      <c r="CG9" s="27"/>
      <c r="CH9" s="30"/>
      <c r="CQ9" s="27"/>
      <c r="CR9" s="30"/>
      <c r="DA9" s="27"/>
      <c r="DB9" s="30"/>
      <c r="DL9" s="27"/>
      <c r="DM9" s="30"/>
      <c r="DV9" s="27"/>
      <c r="DW9" s="30"/>
      <c r="EF9" s="27"/>
      <c r="EG9" s="30"/>
      <c r="EQ9" s="27"/>
      <c r="ER9" s="30"/>
      <c r="FA9" s="27"/>
      <c r="FB9" s="30"/>
      <c r="FK9" s="27"/>
      <c r="FL9" s="30"/>
      <c r="FV9" s="27"/>
      <c r="FW9" s="30"/>
      <c r="GF9" s="27"/>
      <c r="GG9" s="30"/>
      <c r="GP9" s="27"/>
      <c r="GQ9" s="30"/>
      <c r="HA9" s="27"/>
      <c r="HB9" s="30"/>
      <c r="HK9" s="27"/>
      <c r="HL9" s="30"/>
      <c r="HU9" s="27"/>
      <c r="HW9" s="116"/>
    </row>
    <row r="10" spans="1:231" ht="15.75" x14ac:dyDescent="0.25">
      <c r="A10" s="74" t="s">
        <v>0</v>
      </c>
      <c r="B10" s="25"/>
      <c r="D10" s="64" t="str">
        <f>IF(Tab_Source[[#This Row],[nb équipe]]="","",F9)</f>
        <v/>
      </c>
      <c r="E10" s="56" t="str">
        <f>IF(Tab_Source[[#This Row],[date début]]="","",IF(F9&gt;D9,5/24,G9))</f>
        <v/>
      </c>
      <c r="F10" s="64" t="str">
        <f>IF(Tab_Source[[#This Row],[date début]]&lt;&gt;"",WORKDAY(Tab_Source[[#This Row],[date début]],Tab_Source[[#This Row],[H Début]]+Tab_Source[[#This Row],[Durée du nb d''équipe ]]),"")</f>
        <v/>
      </c>
      <c r="G10" s="56" t="str">
        <f>IF(AND(Tab_Source[[#This Row],[H Début]]&lt;&gt;"",Tab_Source[[#This Row],[Durée du nb d''équipe ]]&lt;&gt;""),Tab_Source[[#This Row],[H Début]]+Tab_Source[[#This Row],[Durée du nb d''équipe ]],"")</f>
        <v/>
      </c>
      <c r="I10" s="61"/>
      <c r="K10" s="80" t="str">
        <f>IF(Tab_Source[[#This Row],[nb équipe]]&lt;&gt;"",H_Colonne*Tab_Source[[#This Row],[nb équipe]],"")</f>
        <v/>
      </c>
      <c r="L10" s="56"/>
      <c r="M10" s="30"/>
      <c r="W10" s="27"/>
      <c r="X10" s="30"/>
      <c r="AG10" s="27"/>
      <c r="AH10" s="30"/>
      <c r="AQ10" s="27"/>
      <c r="AR10" s="30"/>
      <c r="BB10" s="27"/>
      <c r="BC10" s="30"/>
      <c r="BL10" s="27"/>
      <c r="BM10" s="30"/>
      <c r="BV10" s="27"/>
      <c r="BW10" s="30"/>
      <c r="CG10" s="27"/>
      <c r="CH10" s="30"/>
      <c r="CQ10" s="27"/>
      <c r="CR10" s="30"/>
      <c r="DA10" s="27"/>
      <c r="DB10" s="30"/>
      <c r="DL10" s="27"/>
      <c r="DM10" s="30"/>
      <c r="DV10" s="27"/>
      <c r="DW10" s="30"/>
      <c r="EF10" s="27"/>
      <c r="EG10" s="30"/>
      <c r="EQ10" s="27"/>
      <c r="ER10" s="30"/>
      <c r="FA10" s="27"/>
      <c r="FB10" s="30"/>
      <c r="FK10" s="27"/>
      <c r="FL10" s="30"/>
      <c r="FV10" s="27"/>
      <c r="FW10" s="30"/>
      <c r="GF10" s="27"/>
      <c r="GG10" s="30"/>
      <c r="GP10" s="27"/>
      <c r="GQ10" s="30"/>
      <c r="HA10" s="27"/>
      <c r="HB10" s="30"/>
      <c r="HK10" s="27"/>
      <c r="HL10" s="30"/>
      <c r="HU10" s="27"/>
      <c r="HW10" s="116"/>
    </row>
    <row r="11" spans="1:231" ht="15.75" x14ac:dyDescent="0.25">
      <c r="A11" s="74" t="s">
        <v>0</v>
      </c>
      <c r="B11" s="25"/>
      <c r="D11" s="64" t="str">
        <f>IF(Tab_Source[[#This Row],[nb équipe]]="","",F10)</f>
        <v/>
      </c>
      <c r="E11" s="56" t="str">
        <f>IF(Tab_Source[[#This Row],[date début]]="","",IF(F10&gt;D10,5/24,G10))</f>
        <v/>
      </c>
      <c r="F11" s="64" t="str">
        <f>IF(Tab_Source[[#This Row],[date début]]&lt;&gt;"",WORKDAY(Tab_Source[[#This Row],[date début]],Tab_Source[[#This Row],[H Début]]+Tab_Source[[#This Row],[Durée du nb d''équipe ]]),"")</f>
        <v/>
      </c>
      <c r="G11" s="56" t="str">
        <f>IF(AND(Tab_Source[[#This Row],[H Début]]&lt;&gt;"",Tab_Source[[#This Row],[Durée du nb d''équipe ]]&lt;&gt;""),Tab_Source[[#This Row],[H Début]]+Tab_Source[[#This Row],[Durée du nb d''équipe ]],"")</f>
        <v/>
      </c>
      <c r="I11" s="61"/>
      <c r="K11" s="80" t="str">
        <f>IF(Tab_Source[[#This Row],[nb équipe]]&lt;&gt;"",H_Colonne*Tab_Source[[#This Row],[nb équipe]],"")</f>
        <v/>
      </c>
      <c r="L11" s="56"/>
      <c r="M11" s="30"/>
      <c r="W11" s="27"/>
      <c r="X11" s="30"/>
      <c r="AG11" s="27"/>
      <c r="AH11" s="30"/>
      <c r="AQ11" s="27"/>
      <c r="AR11" s="30"/>
      <c r="BB11" s="27"/>
      <c r="BC11" s="30"/>
      <c r="BL11" s="27"/>
      <c r="BM11" s="30"/>
      <c r="BV11" s="27"/>
      <c r="BW11" s="30"/>
      <c r="CG11" s="27"/>
      <c r="CH11" s="30"/>
      <c r="CQ11" s="27"/>
      <c r="CR11" s="30"/>
      <c r="DA11" s="27"/>
      <c r="DB11" s="30"/>
      <c r="DL11" s="27"/>
      <c r="DM11" s="30"/>
      <c r="DV11" s="27"/>
      <c r="DW11" s="30"/>
      <c r="EF11" s="27"/>
      <c r="EG11" s="30"/>
      <c r="EQ11" s="27"/>
      <c r="ER11" s="30"/>
      <c r="FA11" s="27"/>
      <c r="FB11" s="30"/>
      <c r="FK11" s="27"/>
      <c r="FL11" s="30"/>
      <c r="FV11" s="27"/>
      <c r="FW11" s="30"/>
      <c r="GF11" s="27"/>
      <c r="GG11" s="30"/>
      <c r="GP11" s="27"/>
      <c r="GQ11" s="30"/>
      <c r="HA11" s="27"/>
      <c r="HB11" s="30"/>
      <c r="HK11" s="27"/>
      <c r="HL11" s="30"/>
      <c r="HU11" s="27"/>
      <c r="HW11" s="116"/>
    </row>
    <row r="12" spans="1:231" ht="15.75" x14ac:dyDescent="0.25">
      <c r="A12" s="74" t="s">
        <v>0</v>
      </c>
      <c r="B12" s="25"/>
      <c r="D12" s="64" t="str">
        <f>IF(Tab_Source[[#This Row],[nb équipe]]="","",F11)</f>
        <v/>
      </c>
      <c r="E12" s="56" t="str">
        <f>IF(Tab_Source[[#This Row],[date début]]="","",IF(F11&gt;D11,5/24,G11))</f>
        <v/>
      </c>
      <c r="F12" s="64" t="str">
        <f>IF(Tab_Source[[#This Row],[date début]]&lt;&gt;"",WORKDAY(Tab_Source[[#This Row],[date début]],Tab_Source[[#This Row],[H Début]]+Tab_Source[[#This Row],[Durée du nb d''équipe ]]),"")</f>
        <v/>
      </c>
      <c r="G12" s="56" t="str">
        <f>IF(AND(Tab_Source[[#This Row],[H Début]]&lt;&gt;"",Tab_Source[[#This Row],[Durée du nb d''équipe ]]&lt;&gt;""),Tab_Source[[#This Row],[H Début]]+Tab_Source[[#This Row],[Durée du nb d''équipe ]],"")</f>
        <v/>
      </c>
      <c r="I12" s="61"/>
      <c r="K12" s="80" t="str">
        <f>IF(Tab_Source[[#This Row],[nb équipe]]&lt;&gt;"",H_Colonne*Tab_Source[[#This Row],[nb équipe]],"")</f>
        <v/>
      </c>
      <c r="L12" s="56"/>
      <c r="M12" s="30"/>
      <c r="W12" s="27"/>
      <c r="X12" s="30"/>
      <c r="AG12" s="27"/>
      <c r="AH12" s="30"/>
      <c r="AQ12" s="27"/>
      <c r="AR12" s="30"/>
      <c r="BB12" s="27"/>
      <c r="BC12" s="30"/>
      <c r="BL12" s="27"/>
      <c r="BM12" s="30"/>
      <c r="BV12" s="27"/>
      <c r="BW12" s="30"/>
      <c r="CG12" s="27"/>
      <c r="CH12" s="30"/>
      <c r="CQ12" s="27"/>
      <c r="CR12" s="30"/>
      <c r="DA12" s="27"/>
      <c r="DB12" s="30"/>
      <c r="DL12" s="27"/>
      <c r="DM12" s="30"/>
      <c r="DV12" s="27"/>
      <c r="DW12" s="30"/>
      <c r="EF12" s="27"/>
      <c r="EG12" s="30"/>
      <c r="EQ12" s="27"/>
      <c r="ER12" s="30"/>
      <c r="FA12" s="27"/>
      <c r="FB12" s="30"/>
      <c r="FK12" s="27"/>
      <c r="FL12" s="30"/>
      <c r="FV12" s="27"/>
      <c r="FW12" s="30"/>
      <c r="GF12" s="27"/>
      <c r="GG12" s="30"/>
      <c r="GP12" s="27"/>
      <c r="GQ12" s="30"/>
      <c r="HA12" s="27"/>
      <c r="HB12" s="30"/>
      <c r="HK12" s="27"/>
      <c r="HL12" s="30"/>
      <c r="HU12" s="27"/>
      <c r="HW12" s="116"/>
    </row>
    <row r="13" spans="1:231" ht="15.75" x14ac:dyDescent="0.25">
      <c r="A13" s="74" t="s">
        <v>0</v>
      </c>
      <c r="B13" s="25"/>
      <c r="C13" s="64"/>
      <c r="D13" s="64" t="str">
        <f>IF(Tab_Source[[#This Row],[nb équipe]]="","",F12)</f>
        <v/>
      </c>
      <c r="E13" s="56" t="str">
        <f>IF(Tab_Source[[#This Row],[date début]]="","",IF(F12&gt;D12,5/24,G12))</f>
        <v/>
      </c>
      <c r="F13" s="64" t="str">
        <f>IF(Tab_Source[[#This Row],[date début]]&lt;&gt;"",WORKDAY(Tab_Source[[#This Row],[date début]],Tab_Source[[#This Row],[H Début]]+Tab_Source[[#This Row],[Durée du nb d''équipe ]]),"")</f>
        <v/>
      </c>
      <c r="G13" s="56" t="str">
        <f>IF(AND(Tab_Source[[#This Row],[H Début]]&lt;&gt;"",Tab_Source[[#This Row],[Durée du nb d''équipe ]]&lt;&gt;""),Tab_Source[[#This Row],[H Début]]+Tab_Source[[#This Row],[Durée du nb d''équipe ]],"")</f>
        <v/>
      </c>
      <c r="I13" s="61"/>
      <c r="K13" s="80" t="str">
        <f>IF(Tab_Source[[#This Row],[nb équipe]]&lt;&gt;"",H_Colonne*Tab_Source[[#This Row],[nb équipe]],"")</f>
        <v/>
      </c>
      <c r="L13" s="56"/>
      <c r="M13" s="30"/>
      <c r="W13" s="27"/>
      <c r="X13" s="30"/>
      <c r="AG13" s="27"/>
      <c r="AH13" s="30"/>
      <c r="AQ13" s="27"/>
      <c r="AR13" s="30"/>
      <c r="BB13" s="27"/>
      <c r="BC13" s="30"/>
      <c r="BL13" s="27"/>
      <c r="BM13" s="30"/>
      <c r="BV13" s="27"/>
      <c r="BW13" s="30"/>
      <c r="CG13" s="27"/>
      <c r="CH13" s="30"/>
      <c r="CQ13" s="27"/>
      <c r="CR13" s="30"/>
      <c r="DA13" s="27"/>
      <c r="DB13" s="30"/>
      <c r="DL13" s="27"/>
      <c r="DM13" s="30"/>
      <c r="DV13" s="27"/>
      <c r="DW13" s="30"/>
      <c r="EF13" s="27"/>
      <c r="EG13" s="30"/>
      <c r="EQ13" s="27"/>
      <c r="ER13" s="30"/>
      <c r="FA13" s="27"/>
      <c r="FB13" s="30"/>
      <c r="FK13" s="27"/>
      <c r="FL13" s="30"/>
      <c r="FV13" s="27"/>
      <c r="FW13" s="30"/>
      <c r="GF13" s="27"/>
      <c r="GG13" s="30"/>
      <c r="GP13" s="27"/>
      <c r="GQ13" s="30"/>
      <c r="HA13" s="27"/>
      <c r="HB13" s="30"/>
      <c r="HK13" s="27"/>
      <c r="HL13" s="30"/>
      <c r="HU13" s="27"/>
      <c r="HW13" s="116"/>
    </row>
    <row r="14" spans="1:231" ht="15.75" x14ac:dyDescent="0.25">
      <c r="A14" s="74" t="s">
        <v>0</v>
      </c>
      <c r="B14" s="25"/>
      <c r="C14" s="68"/>
      <c r="D14" s="64" t="str">
        <f>IF(Tab_Source[[#This Row],[nb équipe]]="","",F13)</f>
        <v/>
      </c>
      <c r="E14" s="56" t="str">
        <f>IF(Tab_Source[[#This Row],[date début]]="","",IF(F13&gt;D13,5/24,G13))</f>
        <v/>
      </c>
      <c r="F14" s="64" t="str">
        <f>IF(Tab_Source[[#This Row],[date début]]&lt;&gt;"",WORKDAY(Tab_Source[[#This Row],[date début]],Tab_Source[[#This Row],[H Début]]+Tab_Source[[#This Row],[Durée du nb d''équipe ]]),"")</f>
        <v/>
      </c>
      <c r="G14" s="56" t="str">
        <f>IF(AND(Tab_Source[[#This Row],[H Début]]&lt;&gt;"",Tab_Source[[#This Row],[Durée du nb d''équipe ]]&lt;&gt;""),Tab_Source[[#This Row],[H Début]]+Tab_Source[[#This Row],[Durée du nb d''équipe ]],"")</f>
        <v/>
      </c>
      <c r="I14" s="61"/>
      <c r="K14" s="80" t="str">
        <f>IF(Tab_Source[[#This Row],[nb équipe]]&lt;&gt;"",H_Colonne*Tab_Source[[#This Row],[nb équipe]],"")</f>
        <v/>
      </c>
      <c r="L14" s="56"/>
      <c r="M14" s="30"/>
      <c r="W14" s="27"/>
      <c r="X14" s="30"/>
      <c r="AG14" s="27"/>
      <c r="AH14" s="30"/>
      <c r="AQ14" s="27"/>
      <c r="AR14" s="30"/>
      <c r="BB14" s="27"/>
      <c r="BC14" s="30"/>
      <c r="BL14" s="27"/>
      <c r="BM14" s="30"/>
      <c r="BV14" s="27"/>
      <c r="BW14" s="30"/>
      <c r="CG14" s="27"/>
      <c r="CH14" s="30"/>
      <c r="CQ14" s="27"/>
      <c r="CR14" s="30"/>
      <c r="DA14" s="27"/>
      <c r="DB14" s="30"/>
      <c r="DL14" s="27"/>
      <c r="DM14" s="30"/>
      <c r="DV14" s="27"/>
      <c r="DW14" s="30"/>
      <c r="EF14" s="27"/>
      <c r="EG14" s="30"/>
      <c r="EQ14" s="27"/>
      <c r="ER14" s="30"/>
      <c r="FA14" s="27"/>
      <c r="FB14" s="30"/>
      <c r="FK14" s="27"/>
      <c r="FL14" s="30"/>
      <c r="FV14" s="27"/>
      <c r="FW14" s="30"/>
      <c r="GF14" s="27"/>
      <c r="GG14" s="30"/>
      <c r="GP14" s="27"/>
      <c r="GQ14" s="30"/>
      <c r="HA14" s="27"/>
      <c r="HB14" s="30"/>
      <c r="HK14" s="27"/>
      <c r="HL14" s="30"/>
      <c r="HU14" s="27"/>
      <c r="HW14" s="116"/>
    </row>
    <row r="15" spans="1:231" ht="15" customHeight="1" x14ac:dyDescent="0.25">
      <c r="A15" s="74" t="s">
        <v>0</v>
      </c>
      <c r="B15" s="25"/>
      <c r="D15" s="64" t="str">
        <f>IF(Tab_Source[[#This Row],[nb équipe]]="","",F14)</f>
        <v/>
      </c>
      <c r="E15" s="56" t="str">
        <f>IF(Tab_Source[[#This Row],[date début]]="","",IF(F14&gt;D14,5/24,G14))</f>
        <v/>
      </c>
      <c r="F15" s="64" t="str">
        <f>IF(Tab_Source[[#This Row],[date début]]&lt;&gt;"",WORKDAY(Tab_Source[[#This Row],[date début]],Tab_Source[[#This Row],[H Début]]+Tab_Source[[#This Row],[Durée du nb d''équipe ]]),"")</f>
        <v/>
      </c>
      <c r="G15" s="56" t="str">
        <f>IF(AND(Tab_Source[[#This Row],[H Début]]&lt;&gt;"",Tab_Source[[#This Row],[Durée du nb d''équipe ]]&lt;&gt;""),Tab_Source[[#This Row],[H Début]]+Tab_Source[[#This Row],[Durée du nb d''équipe ]],"")</f>
        <v/>
      </c>
      <c r="I15" s="61"/>
      <c r="K15" s="80" t="str">
        <f>IF(Tab_Source[[#This Row],[nb équipe]]&lt;&gt;"",H_Colonne*Tab_Source[[#This Row],[nb équipe]],"")</f>
        <v/>
      </c>
      <c r="L15" s="56"/>
      <c r="M15" s="30"/>
      <c r="W15" s="27"/>
      <c r="X15" s="30"/>
      <c r="AG15" s="27"/>
      <c r="AH15" s="30"/>
      <c r="AQ15" s="27"/>
      <c r="AR15" s="30"/>
      <c r="BB15" s="27"/>
      <c r="BC15" s="30"/>
      <c r="BL15" s="27"/>
      <c r="BM15" s="30"/>
      <c r="BV15" s="27"/>
      <c r="BW15" s="30"/>
      <c r="CG15" s="27"/>
      <c r="CH15" s="30"/>
      <c r="CQ15" s="27"/>
      <c r="CR15" s="30"/>
      <c r="DA15" s="27"/>
      <c r="DB15" s="30"/>
      <c r="DL15" s="27"/>
      <c r="DM15" s="30"/>
      <c r="DV15" s="27"/>
      <c r="DW15" s="30"/>
      <c r="EF15" s="27"/>
      <c r="EG15" s="30"/>
      <c r="EQ15" s="27"/>
      <c r="ER15" s="30"/>
      <c r="FA15" s="27"/>
      <c r="FB15" s="30"/>
      <c r="FK15" s="27"/>
      <c r="FL15" s="30"/>
      <c r="FV15" s="27"/>
      <c r="FW15" s="30"/>
      <c r="GF15" s="27"/>
      <c r="GG15" s="30"/>
      <c r="GP15" s="27"/>
      <c r="GQ15" s="30"/>
      <c r="HA15" s="27"/>
      <c r="HB15" s="30"/>
      <c r="HK15" s="27"/>
      <c r="HL15" s="30"/>
      <c r="HU15" s="27"/>
      <c r="HW15" s="116"/>
    </row>
    <row r="16" spans="1:231" ht="16.5" thickBot="1" x14ac:dyDescent="0.3">
      <c r="A16" s="75" t="s">
        <v>0</v>
      </c>
      <c r="B16" s="35"/>
      <c r="D16" s="64" t="str">
        <f>IF(Tab_Source[[#This Row],[nb équipe]]="","",F15)</f>
        <v/>
      </c>
      <c r="E16" s="56" t="str">
        <f>IF(Tab_Source[[#This Row],[date début]]="","",IF(F15&gt;D15,5/24,G15))</f>
        <v/>
      </c>
      <c r="F16" s="97" t="str">
        <f>IF(Tab_Source[[#This Row],[date début]]&lt;&gt;"",WORKDAY(Tab_Source[[#This Row],[date début]],Tab_Source[[#This Row],[H Début]]+Tab_Source[[#This Row],[Durée du nb d''équipe ]]),"")</f>
        <v/>
      </c>
      <c r="G16" s="56" t="str">
        <f>IF(AND(Tab_Source[[#This Row],[H Début]]&lt;&gt;"",Tab_Source[[#This Row],[Durée du nb d''équipe ]]&lt;&gt;""),Tab_Source[[#This Row],[H Début]]+Tab_Source[[#This Row],[Durée du nb d''équipe ]],"")</f>
        <v/>
      </c>
      <c r="I16" s="61"/>
      <c r="J16" s="36"/>
      <c r="K16" s="81" t="str">
        <f>IF(Tab_Source[[#This Row],[nb équipe]]&lt;&gt;"",H_Colonne*Tab_Source[[#This Row],[nb équipe]],"")</f>
        <v/>
      </c>
      <c r="L16" s="101"/>
      <c r="M16" s="38"/>
      <c r="N16" s="36"/>
      <c r="O16" s="36"/>
      <c r="P16" s="36"/>
      <c r="Q16" s="36"/>
      <c r="R16" s="36"/>
      <c r="S16" s="36"/>
      <c r="T16" s="36"/>
      <c r="U16" s="36"/>
      <c r="V16" s="36"/>
      <c r="W16" s="39"/>
      <c r="X16" s="38"/>
      <c r="Y16" s="36"/>
      <c r="Z16" s="36"/>
      <c r="AA16" s="36"/>
      <c r="AB16" s="36"/>
      <c r="AC16" s="36"/>
      <c r="AD16" s="36"/>
      <c r="AE16" s="36"/>
      <c r="AF16" s="36"/>
      <c r="AG16" s="39"/>
      <c r="AH16" s="38"/>
      <c r="AI16" s="36"/>
      <c r="AJ16" s="36"/>
      <c r="AK16" s="36"/>
      <c r="AL16" s="36"/>
      <c r="AM16" s="36"/>
      <c r="AN16" s="36"/>
      <c r="AO16" s="36"/>
      <c r="AP16" s="36"/>
      <c r="AQ16" s="39"/>
      <c r="AR16" s="38"/>
      <c r="AS16" s="36"/>
      <c r="AT16" s="36"/>
      <c r="AU16" s="36"/>
      <c r="AV16" s="36"/>
      <c r="AW16" s="36"/>
      <c r="AX16" s="36"/>
      <c r="AY16" s="36"/>
      <c r="AZ16" s="36"/>
      <c r="BA16" s="36"/>
      <c r="BB16" s="39"/>
      <c r="BC16" s="38"/>
      <c r="BD16" s="36"/>
      <c r="BE16" s="36"/>
      <c r="BF16" s="36"/>
      <c r="BG16" s="36"/>
      <c r="BH16" s="36"/>
      <c r="BI16" s="36"/>
      <c r="BJ16" s="36"/>
      <c r="BK16" s="36"/>
      <c r="BL16" s="39"/>
      <c r="BM16" s="38"/>
      <c r="BN16" s="36"/>
      <c r="BO16" s="36"/>
      <c r="BP16" s="36"/>
      <c r="BQ16" s="36"/>
      <c r="BR16" s="36"/>
      <c r="BS16" s="36"/>
      <c r="BT16" s="36"/>
      <c r="BU16" s="36"/>
      <c r="BV16" s="39"/>
      <c r="BW16" s="38"/>
      <c r="BX16" s="36"/>
      <c r="BY16" s="36"/>
      <c r="BZ16" s="36"/>
      <c r="CA16" s="36"/>
      <c r="CB16" s="36"/>
      <c r="CC16" s="36"/>
      <c r="CD16" s="36"/>
      <c r="CE16" s="36"/>
      <c r="CF16" s="36"/>
      <c r="CG16" s="39"/>
      <c r="CH16" s="38"/>
      <c r="CI16" s="36"/>
      <c r="CJ16" s="36"/>
      <c r="CK16" s="36"/>
      <c r="CL16" s="36"/>
      <c r="CM16" s="36"/>
      <c r="CN16" s="36"/>
      <c r="CO16" s="36"/>
      <c r="CP16" s="36"/>
      <c r="CQ16" s="39"/>
      <c r="CR16" s="38"/>
      <c r="CS16" s="36"/>
      <c r="CT16" s="36"/>
      <c r="CU16" s="36"/>
      <c r="CV16" s="36"/>
      <c r="CW16" s="36"/>
      <c r="CX16" s="36"/>
      <c r="CY16" s="36"/>
      <c r="CZ16" s="36"/>
      <c r="DA16" s="39"/>
      <c r="DB16" s="38"/>
      <c r="DC16" s="36"/>
      <c r="DD16" s="36"/>
      <c r="DE16" s="36"/>
      <c r="DF16" s="36"/>
      <c r="DG16" s="36"/>
      <c r="DH16" s="36"/>
      <c r="DI16" s="36"/>
      <c r="DJ16" s="36"/>
      <c r="DK16" s="36"/>
      <c r="DL16" s="39"/>
      <c r="DM16" s="38"/>
      <c r="DN16" s="36"/>
      <c r="DO16" s="36"/>
      <c r="DP16" s="36"/>
      <c r="DQ16" s="36"/>
      <c r="DR16" s="36"/>
      <c r="DS16" s="36"/>
      <c r="DT16" s="36"/>
      <c r="DU16" s="36"/>
      <c r="DV16" s="39"/>
      <c r="DW16" s="38"/>
      <c r="DX16" s="36"/>
      <c r="DY16" s="36"/>
      <c r="DZ16" s="36"/>
      <c r="EA16" s="36"/>
      <c r="EB16" s="36"/>
      <c r="EC16" s="36"/>
      <c r="ED16" s="36"/>
      <c r="EE16" s="36"/>
      <c r="EF16" s="39"/>
      <c r="EG16" s="38"/>
      <c r="EH16" s="36"/>
      <c r="EI16" s="36"/>
      <c r="EJ16" s="36"/>
      <c r="EK16" s="36"/>
      <c r="EL16" s="36"/>
      <c r="EM16" s="36"/>
      <c r="EN16" s="36"/>
      <c r="EO16" s="36"/>
      <c r="EP16" s="36"/>
      <c r="EQ16" s="39"/>
      <c r="ER16" s="38"/>
      <c r="ES16" s="36"/>
      <c r="ET16" s="36"/>
      <c r="EU16" s="36"/>
      <c r="EV16" s="36"/>
      <c r="EW16" s="36"/>
      <c r="EX16" s="36"/>
      <c r="EY16" s="36"/>
      <c r="EZ16" s="36"/>
      <c r="FA16" s="39"/>
      <c r="FB16" s="38"/>
      <c r="FC16" s="36"/>
      <c r="FD16" s="36"/>
      <c r="FE16" s="36"/>
      <c r="FF16" s="36"/>
      <c r="FG16" s="36"/>
      <c r="FH16" s="36"/>
      <c r="FI16" s="36"/>
      <c r="FJ16" s="36"/>
      <c r="FK16" s="39"/>
      <c r="FL16" s="38"/>
      <c r="FM16" s="36"/>
      <c r="FN16" s="36"/>
      <c r="FO16" s="36"/>
      <c r="FP16" s="36"/>
      <c r="FQ16" s="36"/>
      <c r="FR16" s="36"/>
      <c r="FS16" s="36"/>
      <c r="FT16" s="36"/>
      <c r="FU16" s="36"/>
      <c r="FV16" s="39"/>
      <c r="FW16" s="38"/>
      <c r="FX16" s="36"/>
      <c r="FY16" s="36"/>
      <c r="FZ16" s="36"/>
      <c r="GA16" s="36"/>
      <c r="GB16" s="36"/>
      <c r="GC16" s="36"/>
      <c r="GD16" s="36"/>
      <c r="GE16" s="36"/>
      <c r="GF16" s="39"/>
      <c r="GG16" s="38"/>
      <c r="GH16" s="36"/>
      <c r="GI16" s="36"/>
      <c r="GJ16" s="36"/>
      <c r="GK16" s="36"/>
      <c r="GL16" s="36"/>
      <c r="GM16" s="36"/>
      <c r="GN16" s="36"/>
      <c r="GO16" s="36"/>
      <c r="GP16" s="39"/>
      <c r="GQ16" s="38"/>
      <c r="GR16" s="36"/>
      <c r="GS16" s="36"/>
      <c r="GT16" s="36"/>
      <c r="GU16" s="36"/>
      <c r="GV16" s="36"/>
      <c r="GW16" s="36"/>
      <c r="GX16" s="36"/>
      <c r="GY16" s="36"/>
      <c r="GZ16" s="36"/>
      <c r="HA16" s="39"/>
      <c r="HB16" s="38"/>
      <c r="HC16" s="36"/>
      <c r="HD16" s="36"/>
      <c r="HE16" s="36"/>
      <c r="HF16" s="36"/>
      <c r="HG16" s="36"/>
      <c r="HH16" s="36"/>
      <c r="HI16" s="36"/>
      <c r="HJ16" s="36"/>
      <c r="HK16" s="39"/>
      <c r="HL16" s="38"/>
      <c r="HM16" s="36"/>
      <c r="HN16" s="36"/>
      <c r="HO16" s="36"/>
      <c r="HP16" s="36"/>
      <c r="HQ16" s="36"/>
      <c r="HR16" s="36"/>
      <c r="HS16" s="36"/>
      <c r="HT16" s="36"/>
      <c r="HU16" s="39"/>
      <c r="HV16" s="36"/>
      <c r="HW16" s="113"/>
    </row>
    <row r="17" spans="1:231" ht="15.75" x14ac:dyDescent="0.25">
      <c r="A17" s="73" t="s">
        <v>3</v>
      </c>
      <c r="B17" s="31"/>
      <c r="C17" s="22"/>
      <c r="D17" s="63" t="str">
        <f>IF(Tab_Source[[#This Row],[nb équipe]]="","",F16)</f>
        <v/>
      </c>
      <c r="E17" s="100" t="str">
        <f>IF(Tab_Source[[#This Row],[date début]]="","",IF(F16&gt;D16,5/24,G16))</f>
        <v/>
      </c>
      <c r="F17" s="63" t="str">
        <f>IF(Tab_Source[[#This Row],[date début]]&lt;&gt;"",WORKDAY(Tab_Source[[#This Row],[date début]],Tab_Source[[#This Row],[H Début]]+Tab_Source[[#This Row],[Durée du nb d''équipe ]]),"")</f>
        <v/>
      </c>
      <c r="G17" s="100" t="str">
        <f>IF(AND(Tab_Source[[#This Row],[H Début]]&lt;&gt;"",Tab_Source[[#This Row],[Durée du nb d''équipe ]]&lt;&gt;""),Tab_Source[[#This Row],[H Début]]+Tab_Source[[#This Row],[Durée du nb d''équipe ]],"")</f>
        <v/>
      </c>
      <c r="H17" s="66"/>
      <c r="I17" s="60"/>
      <c r="J17" s="22"/>
      <c r="K17" s="79" t="str">
        <f>IF(Tab_Source[[#This Row],[nb équipe]]&lt;&gt;"",H_Colonne*Tab_Source[[#This Row],[nb équipe]],"")</f>
        <v/>
      </c>
      <c r="L17" s="100"/>
      <c r="M17" s="33"/>
      <c r="N17" s="22"/>
      <c r="O17" s="22"/>
      <c r="P17" s="22"/>
      <c r="Q17" s="22"/>
      <c r="R17" s="22"/>
      <c r="S17" s="22"/>
      <c r="T17" s="22"/>
      <c r="U17" s="22"/>
      <c r="V17" s="22"/>
      <c r="W17" s="28"/>
      <c r="X17" s="33"/>
      <c r="Y17" s="22"/>
      <c r="Z17" s="22"/>
      <c r="AA17" s="22"/>
      <c r="AB17" s="22"/>
      <c r="AC17" s="22"/>
      <c r="AD17" s="22"/>
      <c r="AE17" s="22"/>
      <c r="AF17" s="22"/>
      <c r="AG17" s="28"/>
      <c r="AH17" s="33"/>
      <c r="AI17" s="22"/>
      <c r="AJ17" s="22"/>
      <c r="AK17" s="22"/>
      <c r="AL17" s="22"/>
      <c r="AM17" s="22"/>
      <c r="AN17" s="22"/>
      <c r="AO17" s="22"/>
      <c r="AP17" s="22"/>
      <c r="AQ17" s="28"/>
      <c r="AR17" s="33"/>
      <c r="AS17" s="22"/>
      <c r="AT17" s="22"/>
      <c r="AU17" s="22"/>
      <c r="AV17" s="22"/>
      <c r="AW17" s="22"/>
      <c r="AX17" s="22"/>
      <c r="AY17" s="22"/>
      <c r="AZ17" s="22"/>
      <c r="BA17" s="22"/>
      <c r="BB17" s="28"/>
      <c r="BC17" s="33"/>
      <c r="BD17" s="22"/>
      <c r="BE17" s="22"/>
      <c r="BF17" s="22"/>
      <c r="BG17" s="22"/>
      <c r="BH17" s="22"/>
      <c r="BI17" s="22"/>
      <c r="BJ17" s="22"/>
      <c r="BK17" s="22"/>
      <c r="BL17" s="28"/>
      <c r="BM17" s="33"/>
      <c r="BN17" s="22"/>
      <c r="BO17" s="22"/>
      <c r="BP17" s="22"/>
      <c r="BQ17" s="22"/>
      <c r="BR17" s="22"/>
      <c r="BS17" s="22"/>
      <c r="BT17" s="22"/>
      <c r="BU17" s="22"/>
      <c r="BV17" s="28"/>
      <c r="BW17" s="33"/>
      <c r="BX17" s="22"/>
      <c r="BY17" s="22"/>
      <c r="BZ17" s="22"/>
      <c r="CA17" s="22"/>
      <c r="CB17" s="22"/>
      <c r="CC17" s="22"/>
      <c r="CD17" s="22"/>
      <c r="CE17" s="22"/>
      <c r="CF17" s="22"/>
      <c r="CG17" s="28"/>
      <c r="CH17" s="33"/>
      <c r="CI17" s="22"/>
      <c r="CJ17" s="22"/>
      <c r="CK17" s="22"/>
      <c r="CL17" s="22"/>
      <c r="CM17" s="22"/>
      <c r="CN17" s="22"/>
      <c r="CO17" s="22"/>
      <c r="CP17" s="22"/>
      <c r="CQ17" s="28"/>
      <c r="CR17" s="33"/>
      <c r="CS17" s="22"/>
      <c r="CT17" s="22"/>
      <c r="CU17" s="22"/>
      <c r="CV17" s="22"/>
      <c r="CW17" s="22"/>
      <c r="CX17" s="22"/>
      <c r="CY17" s="22"/>
      <c r="CZ17" s="22"/>
      <c r="DA17" s="28"/>
      <c r="DB17" s="33"/>
      <c r="DC17" s="22"/>
      <c r="DD17" s="22"/>
      <c r="DE17" s="22"/>
      <c r="DF17" s="22"/>
      <c r="DG17" s="22"/>
      <c r="DH17" s="22"/>
      <c r="DI17" s="22"/>
      <c r="DJ17" s="22"/>
      <c r="DK17" s="22"/>
      <c r="DL17" s="28"/>
      <c r="DM17" s="33"/>
      <c r="DN17" s="22"/>
      <c r="DO17" s="22"/>
      <c r="DP17" s="22"/>
      <c r="DQ17" s="22"/>
      <c r="DR17" s="22"/>
      <c r="DS17" s="22"/>
      <c r="DT17" s="22"/>
      <c r="DU17" s="22"/>
      <c r="DV17" s="28"/>
      <c r="DW17" s="33"/>
      <c r="DX17" s="22"/>
      <c r="DY17" s="22"/>
      <c r="DZ17" s="22"/>
      <c r="EA17" s="22"/>
      <c r="EB17" s="22"/>
      <c r="EC17" s="22"/>
      <c r="ED17" s="22"/>
      <c r="EE17" s="22"/>
      <c r="EF17" s="28"/>
      <c r="EG17" s="33"/>
      <c r="EH17" s="22"/>
      <c r="EI17" s="22"/>
      <c r="EJ17" s="22"/>
      <c r="EK17" s="22"/>
      <c r="EL17" s="22"/>
      <c r="EM17" s="22"/>
      <c r="EN17" s="22"/>
      <c r="EO17" s="22"/>
      <c r="EP17" s="22"/>
      <c r="EQ17" s="28"/>
      <c r="ER17" s="33"/>
      <c r="ES17" s="22"/>
      <c r="ET17" s="22"/>
      <c r="EU17" s="22"/>
      <c r="EV17" s="22"/>
      <c r="EW17" s="22"/>
      <c r="EX17" s="22"/>
      <c r="EY17" s="22"/>
      <c r="EZ17" s="22"/>
      <c r="FA17" s="28"/>
      <c r="FB17" s="33"/>
      <c r="FC17" s="22"/>
      <c r="FD17" s="22"/>
      <c r="FE17" s="22"/>
      <c r="FF17" s="22"/>
      <c r="FG17" s="22"/>
      <c r="FH17" s="22"/>
      <c r="FI17" s="22"/>
      <c r="FJ17" s="22"/>
      <c r="FK17" s="28"/>
      <c r="FL17" s="33"/>
      <c r="FM17" s="22"/>
      <c r="FN17" s="22"/>
      <c r="FO17" s="22"/>
      <c r="FP17" s="22"/>
      <c r="FQ17" s="22"/>
      <c r="FR17" s="22"/>
      <c r="FS17" s="22"/>
      <c r="FT17" s="22"/>
      <c r="FU17" s="22"/>
      <c r="FV17" s="28"/>
      <c r="FW17" s="33"/>
      <c r="FX17" s="22"/>
      <c r="FY17" s="22"/>
      <c r="FZ17" s="22"/>
      <c r="GA17" s="22"/>
      <c r="GB17" s="22"/>
      <c r="GC17" s="22"/>
      <c r="GD17" s="22"/>
      <c r="GE17" s="22"/>
      <c r="GF17" s="28"/>
      <c r="GG17" s="33"/>
      <c r="GH17" s="22"/>
      <c r="GI17" s="22"/>
      <c r="GJ17" s="22"/>
      <c r="GK17" s="22"/>
      <c r="GL17" s="22"/>
      <c r="GM17" s="22"/>
      <c r="GN17" s="22"/>
      <c r="GO17" s="22"/>
      <c r="GP17" s="28"/>
      <c r="GQ17" s="33"/>
      <c r="GR17" s="22"/>
      <c r="GS17" s="22"/>
      <c r="GT17" s="22"/>
      <c r="GU17" s="22"/>
      <c r="GV17" s="22"/>
      <c r="GW17" s="22"/>
      <c r="GX17" s="22"/>
      <c r="GY17" s="22"/>
      <c r="GZ17" s="22"/>
      <c r="HA17" s="28"/>
      <c r="HB17" s="33"/>
      <c r="HC17" s="22"/>
      <c r="HD17" s="22"/>
      <c r="HE17" s="22"/>
      <c r="HF17" s="22"/>
      <c r="HG17" s="22"/>
      <c r="HH17" s="22"/>
      <c r="HI17" s="22"/>
      <c r="HJ17" s="22"/>
      <c r="HK17" s="28"/>
      <c r="HL17" s="33"/>
      <c r="HM17" s="22"/>
      <c r="HN17" s="22"/>
      <c r="HO17" s="22"/>
      <c r="HP17" s="22"/>
      <c r="HQ17" s="22"/>
      <c r="HR17" s="22"/>
      <c r="HS17" s="22"/>
      <c r="HT17" s="22"/>
      <c r="HU17" s="28"/>
      <c r="HV17" s="22"/>
      <c r="HW17" s="115"/>
    </row>
    <row r="18" spans="1:231" ht="15.75" x14ac:dyDescent="0.25">
      <c r="A18" s="74" t="s">
        <v>3</v>
      </c>
      <c r="B18" s="25"/>
      <c r="D18" t="str">
        <f>IF(Tab_Source[[#This Row],[nb équipe]]="","",F17)</f>
        <v/>
      </c>
      <c r="E18" s="56" t="str">
        <f>IF(Tab_Source[[#This Row],[date début]]="","",IF(F17&gt;D17,5/24,G17))</f>
        <v/>
      </c>
      <c r="F18" s="64" t="str">
        <f>IF(Tab_Source[[#This Row],[date début]]&lt;&gt;"",WORKDAY(Tab_Source[[#This Row],[date début]],Tab_Source[[#This Row],[H Début]]+Tab_Source[[#This Row],[Durée du nb d''équipe ]]),"")</f>
        <v/>
      </c>
      <c r="G18" s="56" t="str">
        <f>IF(AND(Tab_Source[[#This Row],[H Début]]&lt;&gt;"",Tab_Source[[#This Row],[Durée du nb d''équipe ]]&lt;&gt;""),Tab_Source[[#This Row],[H Début]]+Tab_Source[[#This Row],[Durée du nb d''équipe ]],"")</f>
        <v/>
      </c>
      <c r="I18" s="61"/>
      <c r="K18" s="80" t="str">
        <f>IF(Tab_Source[[#This Row],[nb équipe]]&lt;&gt;"",H_Colonne*Tab_Source[[#This Row],[nb équipe]],"")</f>
        <v/>
      </c>
      <c r="L18" s="56"/>
      <c r="M18" s="30"/>
      <c r="W18" s="27"/>
      <c r="X18" s="30"/>
      <c r="AG18" s="27"/>
      <c r="AH18" s="30"/>
      <c r="AQ18" s="27"/>
      <c r="AR18" s="30"/>
      <c r="BB18" s="27"/>
      <c r="BC18" s="30"/>
      <c r="BL18" s="27"/>
      <c r="BM18" s="30"/>
      <c r="BV18" s="27"/>
      <c r="BW18" s="30"/>
      <c r="CG18" s="27"/>
      <c r="CH18" s="30"/>
      <c r="CQ18" s="27"/>
      <c r="CR18" s="30"/>
      <c r="DA18" s="27"/>
      <c r="DB18" s="30"/>
      <c r="DL18" s="27"/>
      <c r="DM18" s="30"/>
      <c r="DV18" s="27"/>
      <c r="DW18" s="30"/>
      <c r="EF18" s="27"/>
      <c r="EG18" s="30"/>
      <c r="EQ18" s="27"/>
      <c r="ER18" s="30"/>
      <c r="FA18" s="27"/>
      <c r="FB18" s="30"/>
      <c r="FK18" s="27"/>
      <c r="FL18" s="30"/>
      <c r="FV18" s="27"/>
      <c r="FW18" s="30"/>
      <c r="GF18" s="27"/>
      <c r="GG18" s="30"/>
      <c r="GP18" s="27"/>
      <c r="GQ18" s="30"/>
      <c r="HA18" s="27"/>
      <c r="HB18" s="30"/>
      <c r="HK18" s="27"/>
      <c r="HL18" s="30"/>
      <c r="HU18" s="27"/>
      <c r="HW18" s="116"/>
    </row>
    <row r="19" spans="1:231" ht="15.75" x14ac:dyDescent="0.25">
      <c r="A19" s="74" t="s">
        <v>3</v>
      </c>
      <c r="B19" s="25"/>
      <c r="D19" t="str">
        <f>IF(Tab_Source[[#This Row],[nb équipe]]="","",F18)</f>
        <v/>
      </c>
      <c r="E19" s="56" t="str">
        <f>IF(Tab_Source[[#This Row],[date début]]="","",IF(F18&gt;D18,5/24,G18))</f>
        <v/>
      </c>
      <c r="F19" s="64" t="str">
        <f>IF(Tab_Source[[#This Row],[date début]]&lt;&gt;"",WORKDAY(Tab_Source[[#This Row],[date début]],Tab_Source[[#This Row],[H Début]]+Tab_Source[[#This Row],[Durée du nb d''équipe ]]),"")</f>
        <v/>
      </c>
      <c r="G19" s="56" t="str">
        <f>IF(AND(Tab_Source[[#This Row],[H Début]]&lt;&gt;"",Tab_Source[[#This Row],[Durée du nb d''équipe ]]&lt;&gt;""),Tab_Source[[#This Row],[H Début]]+Tab_Source[[#This Row],[Durée du nb d''équipe ]],"")</f>
        <v/>
      </c>
      <c r="I19" s="61"/>
      <c r="K19" s="80" t="str">
        <f>IF(Tab_Source[[#This Row],[nb équipe]]&lt;&gt;"",H_Colonne*Tab_Source[[#This Row],[nb équipe]],"")</f>
        <v/>
      </c>
      <c r="L19" s="56"/>
      <c r="M19" s="30"/>
      <c r="W19" s="27"/>
      <c r="X19" s="30"/>
      <c r="AG19" s="27"/>
      <c r="AH19" s="30"/>
      <c r="AQ19" s="27"/>
      <c r="AR19" s="30"/>
      <c r="BB19" s="27"/>
      <c r="BC19" s="30"/>
      <c r="BL19" s="27"/>
      <c r="BM19" s="30"/>
      <c r="BV19" s="27"/>
      <c r="BW19" s="30"/>
      <c r="CG19" s="27"/>
      <c r="CH19" s="30"/>
      <c r="CQ19" s="27"/>
      <c r="CR19" s="30"/>
      <c r="DA19" s="27"/>
      <c r="DB19" s="30"/>
      <c r="DL19" s="27"/>
      <c r="DM19" s="30"/>
      <c r="DV19" s="27"/>
      <c r="DW19" s="30"/>
      <c r="EF19" s="27"/>
      <c r="EG19" s="30"/>
      <c r="EQ19" s="27"/>
      <c r="ER19" s="30"/>
      <c r="FA19" s="27"/>
      <c r="FB19" s="30"/>
      <c r="FK19" s="27"/>
      <c r="FL19" s="30"/>
      <c r="FV19" s="27"/>
      <c r="FW19" s="30"/>
      <c r="GF19" s="27"/>
      <c r="GG19" s="30"/>
      <c r="GP19" s="27"/>
      <c r="GQ19" s="30"/>
      <c r="HA19" s="27"/>
      <c r="HB19" s="30"/>
      <c r="HK19" s="27"/>
      <c r="HL19" s="30"/>
      <c r="HU19" s="27"/>
      <c r="HW19" s="116"/>
    </row>
    <row r="20" spans="1:231" ht="15.75" x14ac:dyDescent="0.25">
      <c r="A20" s="74" t="s">
        <v>3</v>
      </c>
      <c r="B20" s="25"/>
      <c r="D20" t="str">
        <f>IF(Tab_Source[[#This Row],[nb équipe]]="","",F19)</f>
        <v/>
      </c>
      <c r="E20" s="56" t="str">
        <f>IF(Tab_Source[[#This Row],[date début]]="","",IF(F19&gt;D19,5/24,G19))</f>
        <v/>
      </c>
      <c r="F20" s="64" t="str">
        <f>IF(Tab_Source[[#This Row],[date début]]&lt;&gt;"",WORKDAY(Tab_Source[[#This Row],[date début]],Tab_Source[[#This Row],[H Début]]+Tab_Source[[#This Row],[Durée du nb d''équipe ]]),"")</f>
        <v/>
      </c>
      <c r="G20" s="56" t="str">
        <f>IF(AND(Tab_Source[[#This Row],[H Début]]&lt;&gt;"",Tab_Source[[#This Row],[Durée du nb d''équipe ]]&lt;&gt;""),Tab_Source[[#This Row],[H Début]]+Tab_Source[[#This Row],[Durée du nb d''équipe ]],"")</f>
        <v/>
      </c>
      <c r="I20" s="61"/>
      <c r="K20" s="80" t="str">
        <f>IF(Tab_Source[[#This Row],[nb équipe]]&lt;&gt;"",H_Colonne*Tab_Source[[#This Row],[nb équipe]],"")</f>
        <v/>
      </c>
      <c r="L20" s="56"/>
      <c r="M20" s="30"/>
      <c r="W20" s="27"/>
      <c r="X20" s="30"/>
      <c r="AG20" s="27"/>
      <c r="AH20" s="30"/>
      <c r="AQ20" s="27"/>
      <c r="AR20" s="30"/>
      <c r="BB20" s="27"/>
      <c r="BC20" s="30"/>
      <c r="BL20" s="27"/>
      <c r="BM20" s="30"/>
      <c r="BV20" s="27"/>
      <c r="BW20" s="30"/>
      <c r="CG20" s="27"/>
      <c r="CH20" s="30"/>
      <c r="CQ20" s="27"/>
      <c r="CR20" s="30"/>
      <c r="DA20" s="27"/>
      <c r="DB20" s="30"/>
      <c r="DL20" s="27"/>
      <c r="DM20" s="30"/>
      <c r="DV20" s="27"/>
      <c r="DW20" s="30"/>
      <c r="EF20" s="27"/>
      <c r="EG20" s="30"/>
      <c r="EQ20" s="27"/>
      <c r="ER20" s="30"/>
      <c r="FA20" s="27"/>
      <c r="FB20" s="30"/>
      <c r="FK20" s="27"/>
      <c r="FL20" s="30"/>
      <c r="FV20" s="27"/>
      <c r="FW20" s="30"/>
      <c r="GF20" s="27"/>
      <c r="GG20" s="30"/>
      <c r="GP20" s="27"/>
      <c r="GQ20" s="30"/>
      <c r="HA20" s="27"/>
      <c r="HB20" s="30"/>
      <c r="HK20" s="27"/>
      <c r="HL20" s="30"/>
      <c r="HU20" s="27"/>
      <c r="HW20" s="116"/>
    </row>
    <row r="21" spans="1:231" ht="15.75" x14ac:dyDescent="0.25">
      <c r="A21" s="74" t="s">
        <v>3</v>
      </c>
      <c r="B21" s="25"/>
      <c r="D21" t="str">
        <f>IF(Tab_Source[[#This Row],[nb équipe]]="","",F20)</f>
        <v/>
      </c>
      <c r="E21" s="56" t="str">
        <f>IF(Tab_Source[[#This Row],[date début]]="","",IF(F20&gt;D20,5/24,G20))</f>
        <v/>
      </c>
      <c r="F21" s="64" t="str">
        <f>IF(Tab_Source[[#This Row],[date début]]&lt;&gt;"",WORKDAY(Tab_Source[[#This Row],[date début]],Tab_Source[[#This Row],[H Début]]+Tab_Source[[#This Row],[Durée du nb d''équipe ]]),"")</f>
        <v/>
      </c>
      <c r="G21" s="56" t="str">
        <f>IF(AND(Tab_Source[[#This Row],[H Début]]&lt;&gt;"",Tab_Source[[#This Row],[Durée du nb d''équipe ]]&lt;&gt;""),Tab_Source[[#This Row],[H Début]]+Tab_Source[[#This Row],[Durée du nb d''équipe ]],"")</f>
        <v/>
      </c>
      <c r="I21" s="61"/>
      <c r="K21" s="80" t="str">
        <f>IF(Tab_Source[[#This Row],[nb équipe]]&lt;&gt;"",H_Colonne*Tab_Source[[#This Row],[nb équipe]],"")</f>
        <v/>
      </c>
      <c r="L21" s="56"/>
      <c r="M21" s="30"/>
      <c r="W21" s="27"/>
      <c r="X21" s="30"/>
      <c r="AG21" s="27"/>
      <c r="AH21" s="30"/>
      <c r="AQ21" s="27"/>
      <c r="AR21" s="30"/>
      <c r="BB21" s="27"/>
      <c r="BC21" s="30"/>
      <c r="BL21" s="27"/>
      <c r="BM21" s="30"/>
      <c r="BV21" s="27"/>
      <c r="BW21" s="30"/>
      <c r="CG21" s="27"/>
      <c r="CH21" s="30"/>
      <c r="CQ21" s="27"/>
      <c r="CR21" s="30"/>
      <c r="DA21" s="27"/>
      <c r="DB21" s="30"/>
      <c r="DL21" s="27"/>
      <c r="DM21" s="30"/>
      <c r="DV21" s="27"/>
      <c r="DW21" s="30"/>
      <c r="EF21" s="27"/>
      <c r="EG21" s="30"/>
      <c r="EQ21" s="27"/>
      <c r="ER21" s="30"/>
      <c r="FA21" s="27"/>
      <c r="FB21" s="30"/>
      <c r="FK21" s="27"/>
      <c r="FL21" s="30"/>
      <c r="FV21" s="27"/>
      <c r="FW21" s="30"/>
      <c r="GF21" s="27"/>
      <c r="GG21" s="30"/>
      <c r="GP21" s="27"/>
      <c r="GQ21" s="30"/>
      <c r="HA21" s="27"/>
      <c r="HB21" s="30"/>
      <c r="HK21" s="27"/>
      <c r="HL21" s="30"/>
      <c r="HU21" s="27"/>
      <c r="HW21" s="116"/>
    </row>
    <row r="22" spans="1:231" ht="15.75" x14ac:dyDescent="0.25">
      <c r="A22" s="74" t="s">
        <v>3</v>
      </c>
      <c r="B22" s="25"/>
      <c r="D22" t="str">
        <f>IF(Tab_Source[[#This Row],[nb équipe]]="","",F21)</f>
        <v/>
      </c>
      <c r="E22" s="56" t="str">
        <f>IF(Tab_Source[[#This Row],[date début]]="","",IF(F21&gt;D21,5/24,G21))</f>
        <v/>
      </c>
      <c r="F22" s="64" t="str">
        <f>IF(Tab_Source[[#This Row],[date début]]&lt;&gt;"",WORKDAY(Tab_Source[[#This Row],[date début]],Tab_Source[[#This Row],[H Début]]+Tab_Source[[#This Row],[Durée du nb d''équipe ]]),"")</f>
        <v/>
      </c>
      <c r="G22" s="56" t="str">
        <f>IF(AND(Tab_Source[[#This Row],[H Début]]&lt;&gt;"",Tab_Source[[#This Row],[Durée du nb d''équipe ]]&lt;&gt;""),Tab_Source[[#This Row],[H Début]]+Tab_Source[[#This Row],[Durée du nb d''équipe ]],"")</f>
        <v/>
      </c>
      <c r="I22" s="61"/>
      <c r="K22" s="80" t="str">
        <f>IF(Tab_Source[[#This Row],[nb équipe]]&lt;&gt;"",H_Colonne*Tab_Source[[#This Row],[nb équipe]],"")</f>
        <v/>
      </c>
      <c r="L22" s="56"/>
      <c r="M22" s="30"/>
      <c r="W22" s="27"/>
      <c r="X22" s="30"/>
      <c r="AG22" s="27"/>
      <c r="AH22" s="30"/>
      <c r="AQ22" s="27"/>
      <c r="AR22" s="30"/>
      <c r="BB22" s="27"/>
      <c r="BC22" s="30"/>
      <c r="BL22" s="27"/>
      <c r="BM22" s="30"/>
      <c r="BV22" s="27"/>
      <c r="BW22" s="30"/>
      <c r="CG22" s="27"/>
      <c r="CH22" s="30"/>
      <c r="CQ22" s="27"/>
      <c r="CR22" s="30"/>
      <c r="DA22" s="27"/>
      <c r="DB22" s="30"/>
      <c r="DL22" s="27"/>
      <c r="DM22" s="30"/>
      <c r="DV22" s="27"/>
      <c r="DW22" s="30"/>
      <c r="EF22" s="27"/>
      <c r="EG22" s="30"/>
      <c r="EQ22" s="27"/>
      <c r="ER22" s="30"/>
      <c r="FA22" s="27"/>
      <c r="FB22" s="30"/>
      <c r="FK22" s="27"/>
      <c r="FL22" s="30"/>
      <c r="FV22" s="27"/>
      <c r="FW22" s="30"/>
      <c r="GF22" s="27"/>
      <c r="GG22" s="30"/>
      <c r="GP22" s="27"/>
      <c r="GQ22" s="30"/>
      <c r="HA22" s="27"/>
      <c r="HB22" s="30"/>
      <c r="HK22" s="27"/>
      <c r="HL22" s="30"/>
      <c r="HU22" s="27"/>
      <c r="HW22" s="116"/>
    </row>
    <row r="23" spans="1:231" ht="15.75" x14ac:dyDescent="0.25">
      <c r="A23" s="74" t="s">
        <v>3</v>
      </c>
      <c r="B23" s="25"/>
      <c r="D23" t="str">
        <f>IF(Tab_Source[[#This Row],[nb équipe]]="","",F22)</f>
        <v/>
      </c>
      <c r="E23" s="56" t="str">
        <f>IF(Tab_Source[[#This Row],[date début]]="","",IF(F22&gt;D22,5/24,G22))</f>
        <v/>
      </c>
      <c r="F23" s="64" t="str">
        <f>IF(Tab_Source[[#This Row],[date début]]&lt;&gt;"",WORKDAY(Tab_Source[[#This Row],[date début]],Tab_Source[[#This Row],[H Début]]+Tab_Source[[#This Row],[Durée du nb d''équipe ]]),"")</f>
        <v/>
      </c>
      <c r="G23" s="56" t="str">
        <f>IF(AND(Tab_Source[[#This Row],[H Début]]&lt;&gt;"",Tab_Source[[#This Row],[Durée du nb d''équipe ]]&lt;&gt;""),Tab_Source[[#This Row],[H Début]]+Tab_Source[[#This Row],[Durée du nb d''équipe ]],"")</f>
        <v/>
      </c>
      <c r="I23" s="61"/>
      <c r="K23" s="80" t="str">
        <f>IF(Tab_Source[[#This Row],[nb équipe]]&lt;&gt;"",H_Colonne*Tab_Source[[#This Row],[nb équipe]],"")</f>
        <v/>
      </c>
      <c r="L23" s="56"/>
      <c r="M23" s="30"/>
      <c r="W23" s="27"/>
      <c r="X23" s="30"/>
      <c r="AG23" s="27"/>
      <c r="AH23" s="30"/>
      <c r="AQ23" s="27"/>
      <c r="AR23" s="30"/>
      <c r="BB23" s="27"/>
      <c r="BC23" s="30"/>
      <c r="BL23" s="27"/>
      <c r="BM23" s="30"/>
      <c r="BV23" s="27"/>
      <c r="BW23" s="30"/>
      <c r="CG23" s="27"/>
      <c r="CH23" s="30"/>
      <c r="CQ23" s="27"/>
      <c r="CR23" s="30"/>
      <c r="DA23" s="27"/>
      <c r="DB23" s="30"/>
      <c r="DL23" s="27"/>
      <c r="DM23" s="30"/>
      <c r="DV23" s="27"/>
      <c r="DW23" s="30"/>
      <c r="EF23" s="27"/>
      <c r="EG23" s="30"/>
      <c r="EQ23" s="27"/>
      <c r="ER23" s="30"/>
      <c r="FA23" s="27"/>
      <c r="FB23" s="30"/>
      <c r="FK23" s="27"/>
      <c r="FL23" s="30"/>
      <c r="FV23" s="27"/>
      <c r="FW23" s="30"/>
      <c r="GF23" s="27"/>
      <c r="GG23" s="30"/>
      <c r="GP23" s="27"/>
      <c r="GQ23" s="30"/>
      <c r="HA23" s="27"/>
      <c r="HB23" s="30"/>
      <c r="HK23" s="27"/>
      <c r="HL23" s="30"/>
      <c r="HU23" s="27"/>
      <c r="HW23" s="116"/>
    </row>
    <row r="24" spans="1:231" ht="15.75" x14ac:dyDescent="0.25">
      <c r="A24" s="74" t="s">
        <v>3</v>
      </c>
      <c r="B24" s="25"/>
      <c r="D24" t="str">
        <f>IF(Tab_Source[[#This Row],[nb équipe]]="","",F23)</f>
        <v/>
      </c>
      <c r="E24" s="56" t="str">
        <f>IF(Tab_Source[[#This Row],[date début]]="","",IF(F23&gt;D23,5/24,G23))</f>
        <v/>
      </c>
      <c r="F24" s="64" t="str">
        <f>IF(Tab_Source[[#This Row],[date début]]&lt;&gt;"",WORKDAY(Tab_Source[[#This Row],[date début]],Tab_Source[[#This Row],[H Début]]+Tab_Source[[#This Row],[Durée du nb d''équipe ]]),"")</f>
        <v/>
      </c>
      <c r="G24" s="56" t="str">
        <f>IF(AND(Tab_Source[[#This Row],[H Début]]&lt;&gt;"",Tab_Source[[#This Row],[Durée du nb d''équipe ]]&lt;&gt;""),Tab_Source[[#This Row],[H Début]]+Tab_Source[[#This Row],[Durée du nb d''équipe ]],"")</f>
        <v/>
      </c>
      <c r="I24" s="61"/>
      <c r="K24" s="80" t="str">
        <f>IF(Tab_Source[[#This Row],[nb équipe]]&lt;&gt;"",H_Colonne*Tab_Source[[#This Row],[nb équipe]],"")</f>
        <v/>
      </c>
      <c r="L24" s="56"/>
      <c r="M24" s="30"/>
      <c r="W24" s="27"/>
      <c r="X24" s="30"/>
      <c r="AG24" s="27"/>
      <c r="AH24" s="30"/>
      <c r="AQ24" s="27"/>
      <c r="AR24" s="30"/>
      <c r="BB24" s="27"/>
      <c r="BC24" s="30"/>
      <c r="BL24" s="27"/>
      <c r="BM24" s="30"/>
      <c r="BV24" s="27"/>
      <c r="BW24" s="30"/>
      <c r="CG24" s="27"/>
      <c r="CH24" s="30"/>
      <c r="CQ24" s="27"/>
      <c r="CR24" s="30"/>
      <c r="DA24" s="27"/>
      <c r="DB24" s="30"/>
      <c r="DL24" s="27"/>
      <c r="DM24" s="30"/>
      <c r="DV24" s="27"/>
      <c r="DW24" s="30"/>
      <c r="EF24" s="27"/>
      <c r="EG24" s="30"/>
      <c r="EQ24" s="27"/>
      <c r="ER24" s="30"/>
      <c r="FA24" s="27"/>
      <c r="FB24" s="30"/>
      <c r="FK24" s="27"/>
      <c r="FL24" s="30"/>
      <c r="FV24" s="27"/>
      <c r="FW24" s="30"/>
      <c r="GF24" s="27"/>
      <c r="GG24" s="30"/>
      <c r="GP24" s="27"/>
      <c r="GQ24" s="30"/>
      <c r="HA24" s="27"/>
      <c r="HB24" s="30"/>
      <c r="HK24" s="27"/>
      <c r="HL24" s="30"/>
      <c r="HU24" s="27"/>
      <c r="HW24" s="116"/>
    </row>
    <row r="25" spans="1:231" ht="15.75" x14ac:dyDescent="0.25">
      <c r="A25" s="74" t="s">
        <v>3</v>
      </c>
      <c r="B25" s="25"/>
      <c r="D25" t="str">
        <f>IF(Tab_Source[[#This Row],[nb équipe]]="","",F24)</f>
        <v/>
      </c>
      <c r="E25" s="56" t="str">
        <f>IF(Tab_Source[[#This Row],[date début]]="","",IF(F24&gt;D24,5/24,G24))</f>
        <v/>
      </c>
      <c r="F25" s="64" t="str">
        <f>IF(Tab_Source[[#This Row],[date début]]&lt;&gt;"",WORKDAY(Tab_Source[[#This Row],[date début]],Tab_Source[[#This Row],[H Début]]+Tab_Source[[#This Row],[Durée du nb d''équipe ]]),"")</f>
        <v/>
      </c>
      <c r="G25" s="56" t="str">
        <f>IF(AND(Tab_Source[[#This Row],[H Début]]&lt;&gt;"",Tab_Source[[#This Row],[Durée du nb d''équipe ]]&lt;&gt;""),Tab_Source[[#This Row],[H Début]]+Tab_Source[[#This Row],[Durée du nb d''équipe ]],"")</f>
        <v/>
      </c>
      <c r="I25" s="61"/>
      <c r="K25" s="80" t="str">
        <f>IF(Tab_Source[[#This Row],[nb équipe]]&lt;&gt;"",H_Colonne*Tab_Source[[#This Row],[nb équipe]],"")</f>
        <v/>
      </c>
      <c r="L25" s="56"/>
      <c r="M25" s="30"/>
      <c r="W25" s="27"/>
      <c r="X25" s="30"/>
      <c r="AG25" s="27"/>
      <c r="AH25" s="30"/>
      <c r="AQ25" s="27"/>
      <c r="AR25" s="30"/>
      <c r="BB25" s="27"/>
      <c r="BC25" s="30"/>
      <c r="BL25" s="27"/>
      <c r="BM25" s="30"/>
      <c r="BV25" s="27"/>
      <c r="BW25" s="30"/>
      <c r="CG25" s="27"/>
      <c r="CH25" s="30"/>
      <c r="CQ25" s="27"/>
      <c r="CR25" s="30"/>
      <c r="DA25" s="27"/>
      <c r="DB25" s="30"/>
      <c r="DL25" s="27"/>
      <c r="DM25" s="30"/>
      <c r="DV25" s="27"/>
      <c r="DW25" s="30"/>
      <c r="EF25" s="27"/>
      <c r="EG25" s="30"/>
      <c r="EQ25" s="27"/>
      <c r="ER25" s="30"/>
      <c r="FA25" s="27"/>
      <c r="FB25" s="30"/>
      <c r="FK25" s="27"/>
      <c r="FL25" s="30"/>
      <c r="FV25" s="27"/>
      <c r="FW25" s="30"/>
      <c r="GF25" s="27"/>
      <c r="GG25" s="30"/>
      <c r="GP25" s="27"/>
      <c r="GQ25" s="30"/>
      <c r="HA25" s="27"/>
      <c r="HB25" s="30"/>
      <c r="HK25" s="27"/>
      <c r="HL25" s="30"/>
      <c r="HU25" s="27"/>
      <c r="HW25" s="116"/>
    </row>
    <row r="26" spans="1:231" ht="15.75" x14ac:dyDescent="0.25">
      <c r="A26" s="74" t="s">
        <v>3</v>
      </c>
      <c r="B26" s="25"/>
      <c r="D26" t="str">
        <f>IF(Tab_Source[[#This Row],[nb équipe]]="","",F25)</f>
        <v/>
      </c>
      <c r="E26" s="56" t="str">
        <f>IF(Tab_Source[[#This Row],[date début]]="","",IF(F25&gt;D25,5/24,G25))</f>
        <v/>
      </c>
      <c r="F26" s="64" t="str">
        <f>IF(Tab_Source[[#This Row],[date début]]&lt;&gt;"",WORKDAY(Tab_Source[[#This Row],[date début]],Tab_Source[[#This Row],[H Début]]+Tab_Source[[#This Row],[Durée du nb d''équipe ]]),"")</f>
        <v/>
      </c>
      <c r="G26" s="56" t="str">
        <f>IF(AND(Tab_Source[[#This Row],[H Début]]&lt;&gt;"",Tab_Source[[#This Row],[Durée du nb d''équipe ]]&lt;&gt;""),Tab_Source[[#This Row],[H Début]]+Tab_Source[[#This Row],[Durée du nb d''équipe ]],"")</f>
        <v/>
      </c>
      <c r="I26" s="61"/>
      <c r="K26" s="80" t="str">
        <f>IF(Tab_Source[[#This Row],[nb équipe]]&lt;&gt;"",H_Colonne*Tab_Source[[#This Row],[nb équipe]],"")</f>
        <v/>
      </c>
      <c r="L26" s="56"/>
      <c r="M26" s="30"/>
      <c r="W26" s="27"/>
      <c r="X26" s="30"/>
      <c r="AG26" s="27"/>
      <c r="AH26" s="30"/>
      <c r="AQ26" s="27"/>
      <c r="AR26" s="30"/>
      <c r="BB26" s="27"/>
      <c r="BC26" s="30"/>
      <c r="BL26" s="27"/>
      <c r="BM26" s="30"/>
      <c r="BV26" s="27"/>
      <c r="BW26" s="30"/>
      <c r="CG26" s="27"/>
      <c r="CH26" s="30"/>
      <c r="CQ26" s="27"/>
      <c r="CR26" s="30"/>
      <c r="DA26" s="27"/>
      <c r="DB26" s="30"/>
      <c r="DL26" s="27"/>
      <c r="DM26" s="30"/>
      <c r="DV26" s="27"/>
      <c r="DW26" s="30"/>
      <c r="EF26" s="27"/>
      <c r="EG26" s="30"/>
      <c r="EQ26" s="27"/>
      <c r="ER26" s="30"/>
      <c r="FA26" s="27"/>
      <c r="FB26" s="30"/>
      <c r="FK26" s="27"/>
      <c r="FL26" s="30"/>
      <c r="FV26" s="27"/>
      <c r="FW26" s="30"/>
      <c r="GF26" s="27"/>
      <c r="GG26" s="30"/>
      <c r="GP26" s="27"/>
      <c r="GQ26" s="30"/>
      <c r="HA26" s="27"/>
      <c r="HB26" s="30"/>
      <c r="HK26" s="27"/>
      <c r="HL26" s="30"/>
      <c r="HU26" s="27"/>
      <c r="HW26" s="116"/>
    </row>
    <row r="27" spans="1:231" ht="15.75" x14ac:dyDescent="0.25">
      <c r="A27" s="74" t="s">
        <v>3</v>
      </c>
      <c r="B27" s="25"/>
      <c r="D27" t="str">
        <f>IF(Tab_Source[[#This Row],[nb équipe]]="","",F26)</f>
        <v/>
      </c>
      <c r="E27" s="56" t="str">
        <f>IF(Tab_Source[[#This Row],[date début]]="","",IF(F26&gt;D26,5/24,G26))</f>
        <v/>
      </c>
      <c r="F27" s="64" t="str">
        <f>IF(Tab_Source[[#This Row],[date début]]&lt;&gt;"",WORKDAY(Tab_Source[[#This Row],[date début]],Tab_Source[[#This Row],[H Début]]+Tab_Source[[#This Row],[Durée du nb d''équipe ]]),"")</f>
        <v/>
      </c>
      <c r="G27" s="56" t="str">
        <f>IF(AND(Tab_Source[[#This Row],[H Début]]&lt;&gt;"",Tab_Source[[#This Row],[Durée du nb d''équipe ]]&lt;&gt;""),Tab_Source[[#This Row],[H Début]]+Tab_Source[[#This Row],[Durée du nb d''équipe ]],"")</f>
        <v/>
      </c>
      <c r="I27" s="61"/>
      <c r="K27" s="80" t="str">
        <f>IF(Tab_Source[[#This Row],[nb équipe]]&lt;&gt;"",H_Colonne*Tab_Source[[#This Row],[nb équipe]],"")</f>
        <v/>
      </c>
      <c r="L27" s="56"/>
      <c r="M27" s="30"/>
      <c r="W27" s="27"/>
      <c r="X27" s="30"/>
      <c r="AG27" s="27"/>
      <c r="AH27" s="30"/>
      <c r="AQ27" s="27"/>
      <c r="AR27" s="30"/>
      <c r="BB27" s="27"/>
      <c r="BC27" s="30"/>
      <c r="BL27" s="27"/>
      <c r="BM27" s="30"/>
      <c r="BV27" s="27"/>
      <c r="BW27" s="30"/>
      <c r="CG27" s="27"/>
      <c r="CH27" s="30"/>
      <c r="CQ27" s="27"/>
      <c r="CR27" s="30"/>
      <c r="DA27" s="27"/>
      <c r="DB27" s="30"/>
      <c r="DL27" s="27"/>
      <c r="DM27" s="30"/>
      <c r="DV27" s="27"/>
      <c r="DW27" s="30"/>
      <c r="EF27" s="27"/>
      <c r="EG27" s="30"/>
      <c r="EQ27" s="27"/>
      <c r="ER27" s="30"/>
      <c r="FA27" s="27"/>
      <c r="FB27" s="30"/>
      <c r="FK27" s="27"/>
      <c r="FL27" s="30"/>
      <c r="FV27" s="27"/>
      <c r="FW27" s="30"/>
      <c r="GF27" s="27"/>
      <c r="GG27" s="30"/>
      <c r="GP27" s="27"/>
      <c r="GQ27" s="30"/>
      <c r="HA27" s="27"/>
      <c r="HB27" s="30"/>
      <c r="HK27" s="27"/>
      <c r="HL27" s="30"/>
      <c r="HU27" s="27"/>
      <c r="HW27" s="116"/>
    </row>
    <row r="28" spans="1:231" ht="16.5" thickBot="1" x14ac:dyDescent="0.3">
      <c r="A28" s="75" t="s">
        <v>3</v>
      </c>
      <c r="B28" s="35"/>
      <c r="C28" s="36"/>
      <c r="D28" s="36" t="str">
        <f>IF(Tab_Source[[#This Row],[nb équipe]]="","",F27)</f>
        <v/>
      </c>
      <c r="E28" s="101" t="str">
        <f>IF(Tab_Source[[#This Row],[date début]]="","",IF(F27&gt;D27,5/24,G27))</f>
        <v/>
      </c>
      <c r="F28" s="97" t="str">
        <f>IF(Tab_Source[[#This Row],[date début]]&lt;&gt;"",WORKDAY(Tab_Source[[#This Row],[date début]],Tab_Source[[#This Row],[H Début]]+Tab_Source[[#This Row],[Durée du nb d''équipe ]]),"")</f>
        <v/>
      </c>
      <c r="G28" s="101" t="str">
        <f>IF(AND(Tab_Source[[#This Row],[H Début]]&lt;&gt;"",Tab_Source[[#This Row],[Durée du nb d''équipe ]]&lt;&gt;""),Tab_Source[[#This Row],[H Début]]+Tab_Source[[#This Row],[Durée du nb d''équipe ]],"")</f>
        <v/>
      </c>
      <c r="H28" s="70"/>
      <c r="I28" s="90"/>
      <c r="J28" s="36"/>
      <c r="K28" s="81" t="str">
        <f>IF(Tab_Source[[#This Row],[nb équipe]]&lt;&gt;"",H_Colonne*Tab_Source[[#This Row],[nb équipe]],"")</f>
        <v/>
      </c>
      <c r="L28" s="101"/>
      <c r="M28" s="38"/>
      <c r="N28" s="36"/>
      <c r="O28" s="36"/>
      <c r="P28" s="36"/>
      <c r="Q28" s="36"/>
      <c r="R28" s="36"/>
      <c r="S28" s="36"/>
      <c r="T28" s="36"/>
      <c r="U28" s="36"/>
      <c r="V28" s="36"/>
      <c r="W28" s="39"/>
      <c r="X28" s="38"/>
      <c r="Y28" s="36"/>
      <c r="Z28" s="36"/>
      <c r="AA28" s="36"/>
      <c r="AB28" s="36"/>
      <c r="AC28" s="36"/>
      <c r="AD28" s="36"/>
      <c r="AE28" s="36"/>
      <c r="AF28" s="36"/>
      <c r="AG28" s="39"/>
      <c r="AH28" s="38"/>
      <c r="AI28" s="36"/>
      <c r="AJ28" s="36"/>
      <c r="AK28" s="36"/>
      <c r="AL28" s="36"/>
      <c r="AM28" s="36"/>
      <c r="AN28" s="36"/>
      <c r="AO28" s="36"/>
      <c r="AP28" s="36"/>
      <c r="AQ28" s="39"/>
      <c r="AR28" s="38"/>
      <c r="AS28" s="36"/>
      <c r="AT28" s="36"/>
      <c r="AU28" s="36"/>
      <c r="AV28" s="36"/>
      <c r="AW28" s="36"/>
      <c r="AX28" s="36"/>
      <c r="AY28" s="36"/>
      <c r="AZ28" s="36"/>
      <c r="BA28" s="36"/>
      <c r="BB28" s="39"/>
      <c r="BC28" s="38"/>
      <c r="BD28" s="36"/>
      <c r="BE28" s="36"/>
      <c r="BF28" s="36"/>
      <c r="BG28" s="36"/>
      <c r="BH28" s="36"/>
      <c r="BI28" s="36"/>
      <c r="BJ28" s="36"/>
      <c r="BK28" s="36"/>
      <c r="BL28" s="39"/>
      <c r="BM28" s="38"/>
      <c r="BN28" s="36"/>
      <c r="BO28" s="36"/>
      <c r="BP28" s="36"/>
      <c r="BQ28" s="36"/>
      <c r="BR28" s="36"/>
      <c r="BS28" s="36"/>
      <c r="BT28" s="36"/>
      <c r="BU28" s="36"/>
      <c r="BV28" s="39"/>
      <c r="BW28" s="38"/>
      <c r="BX28" s="36"/>
      <c r="BY28" s="36"/>
      <c r="BZ28" s="36"/>
      <c r="CA28" s="36"/>
      <c r="CB28" s="36"/>
      <c r="CC28" s="36"/>
      <c r="CD28" s="36"/>
      <c r="CE28" s="36"/>
      <c r="CF28" s="36"/>
      <c r="CG28" s="39"/>
      <c r="CH28" s="38"/>
      <c r="CI28" s="36"/>
      <c r="CJ28" s="36"/>
      <c r="CK28" s="36"/>
      <c r="CL28" s="36"/>
      <c r="CM28" s="36"/>
      <c r="CN28" s="36"/>
      <c r="CO28" s="36"/>
      <c r="CP28" s="36"/>
      <c r="CQ28" s="39"/>
      <c r="CR28" s="38"/>
      <c r="CS28" s="36"/>
      <c r="CT28" s="36"/>
      <c r="CU28" s="36"/>
      <c r="CV28" s="36"/>
      <c r="CW28" s="36"/>
      <c r="CX28" s="36"/>
      <c r="CY28" s="36"/>
      <c r="CZ28" s="36"/>
      <c r="DA28" s="39"/>
      <c r="DB28" s="38"/>
      <c r="DC28" s="36"/>
      <c r="DD28" s="36"/>
      <c r="DE28" s="36"/>
      <c r="DF28" s="36"/>
      <c r="DG28" s="36"/>
      <c r="DH28" s="36"/>
      <c r="DI28" s="36"/>
      <c r="DJ28" s="36"/>
      <c r="DK28" s="36"/>
      <c r="DL28" s="39"/>
      <c r="DM28" s="38"/>
      <c r="DN28" s="36"/>
      <c r="DO28" s="36"/>
      <c r="DP28" s="36"/>
      <c r="DQ28" s="36"/>
      <c r="DR28" s="36"/>
      <c r="DS28" s="36"/>
      <c r="DT28" s="36"/>
      <c r="DU28" s="36"/>
      <c r="DV28" s="39"/>
      <c r="DW28" s="38"/>
      <c r="DX28" s="36"/>
      <c r="DY28" s="36"/>
      <c r="DZ28" s="36"/>
      <c r="EA28" s="36"/>
      <c r="EB28" s="36"/>
      <c r="EC28" s="36"/>
      <c r="ED28" s="36"/>
      <c r="EE28" s="36"/>
      <c r="EF28" s="39"/>
      <c r="EG28" s="38"/>
      <c r="EH28" s="36"/>
      <c r="EI28" s="36"/>
      <c r="EJ28" s="36"/>
      <c r="EK28" s="36"/>
      <c r="EL28" s="36"/>
      <c r="EM28" s="36"/>
      <c r="EN28" s="36"/>
      <c r="EO28" s="36"/>
      <c r="EP28" s="36"/>
      <c r="EQ28" s="39"/>
      <c r="ER28" s="38"/>
      <c r="ES28" s="36"/>
      <c r="ET28" s="36"/>
      <c r="EU28" s="36"/>
      <c r="EV28" s="36"/>
      <c r="EW28" s="36"/>
      <c r="EX28" s="36"/>
      <c r="EY28" s="36"/>
      <c r="EZ28" s="36"/>
      <c r="FA28" s="39"/>
      <c r="FB28" s="38"/>
      <c r="FC28" s="36"/>
      <c r="FD28" s="36"/>
      <c r="FE28" s="36"/>
      <c r="FF28" s="36"/>
      <c r="FG28" s="36"/>
      <c r="FH28" s="36"/>
      <c r="FI28" s="36"/>
      <c r="FJ28" s="36"/>
      <c r="FK28" s="39"/>
      <c r="FL28" s="38"/>
      <c r="FM28" s="36"/>
      <c r="FN28" s="36"/>
      <c r="FO28" s="36"/>
      <c r="FP28" s="36"/>
      <c r="FQ28" s="36"/>
      <c r="FR28" s="36"/>
      <c r="FS28" s="36"/>
      <c r="FT28" s="36"/>
      <c r="FU28" s="36"/>
      <c r="FV28" s="39"/>
      <c r="FW28" s="38"/>
      <c r="FX28" s="36"/>
      <c r="FY28" s="36"/>
      <c r="FZ28" s="36"/>
      <c r="GA28" s="36"/>
      <c r="GB28" s="36"/>
      <c r="GC28" s="36"/>
      <c r="GD28" s="36"/>
      <c r="GE28" s="36"/>
      <c r="GF28" s="39"/>
      <c r="GG28" s="38"/>
      <c r="GH28" s="36"/>
      <c r="GI28" s="36"/>
      <c r="GJ28" s="36"/>
      <c r="GK28" s="36"/>
      <c r="GL28" s="36"/>
      <c r="GM28" s="36"/>
      <c r="GN28" s="36"/>
      <c r="GO28" s="36"/>
      <c r="GP28" s="39"/>
      <c r="GQ28" s="38"/>
      <c r="GR28" s="36"/>
      <c r="GS28" s="36"/>
      <c r="GT28" s="36"/>
      <c r="GU28" s="36"/>
      <c r="GV28" s="36"/>
      <c r="GW28" s="36"/>
      <c r="GX28" s="36"/>
      <c r="GY28" s="36"/>
      <c r="GZ28" s="36"/>
      <c r="HA28" s="39"/>
      <c r="HB28" s="38"/>
      <c r="HC28" s="36"/>
      <c r="HD28" s="36"/>
      <c r="HE28" s="36"/>
      <c r="HF28" s="36"/>
      <c r="HG28" s="36"/>
      <c r="HH28" s="36"/>
      <c r="HI28" s="36"/>
      <c r="HJ28" s="36"/>
      <c r="HK28" s="39"/>
      <c r="HL28" s="38"/>
      <c r="HM28" s="36"/>
      <c r="HN28" s="36"/>
      <c r="HO28" s="36"/>
      <c r="HP28" s="36"/>
      <c r="HQ28" s="36"/>
      <c r="HR28" s="36"/>
      <c r="HS28" s="36"/>
      <c r="HT28" s="36"/>
      <c r="HU28" s="39"/>
      <c r="HV28" s="36"/>
      <c r="HW28" s="113"/>
    </row>
    <row r="29" spans="1:231" ht="15" customHeight="1" x14ac:dyDescent="0.25">
      <c r="A29" s="73" t="s">
        <v>4</v>
      </c>
      <c r="B29" s="31"/>
      <c r="C29" s="66"/>
      <c r="D29" s="63" t="str">
        <f>IF(Tab_Source[[#This Row],[nb équipe]]="","",F28)</f>
        <v/>
      </c>
      <c r="E29" s="100" t="str">
        <f>IF(Tab_Source[[#This Row],[date début]]="","",IF(F28&gt;D28,5/24,G28))</f>
        <v/>
      </c>
      <c r="F29" s="63" t="str">
        <f>IF(Tab_Source[[#This Row],[date début]]&lt;&gt;"",WORKDAY(Tab_Source[[#This Row],[date début]],Tab_Source[[#This Row],[H Début]]+Tab_Source[[#This Row],[Durée du nb d''équipe ]]),"")</f>
        <v/>
      </c>
      <c r="G29" s="100" t="str">
        <f>IF(AND(Tab_Source[[#This Row],[H Début]]&lt;&gt;"",Tab_Source[[#This Row],[Durée du nb d''équipe ]]&lt;&gt;""),Tab_Source[[#This Row],[H Début]]+Tab_Source[[#This Row],[Durée du nb d''équipe ]],"")</f>
        <v/>
      </c>
      <c r="H29" s="66"/>
      <c r="I29" s="60"/>
      <c r="J29" s="22"/>
      <c r="K29" s="79" t="str">
        <f>IF(Tab_Source[[#This Row],[nb équipe]]&lt;&gt;"",H_Colonne*Tab_Source[[#This Row],[nb équipe]],"")</f>
        <v/>
      </c>
      <c r="L29" s="100"/>
      <c r="M29" s="33"/>
      <c r="N29" s="22"/>
      <c r="O29" s="22"/>
      <c r="P29" s="22"/>
      <c r="Q29" s="22"/>
      <c r="R29" s="22"/>
      <c r="S29" s="22"/>
      <c r="T29" s="22"/>
      <c r="U29" s="22"/>
      <c r="V29" s="22"/>
      <c r="W29" s="28"/>
      <c r="X29" s="33"/>
      <c r="Y29" s="22"/>
      <c r="Z29" s="22"/>
      <c r="AA29" s="22"/>
      <c r="AB29" s="22"/>
      <c r="AC29" s="22"/>
      <c r="AD29" s="22"/>
      <c r="AE29" s="22"/>
      <c r="AF29" s="22"/>
      <c r="AG29" s="28"/>
      <c r="AH29" s="33"/>
      <c r="AI29" s="22"/>
      <c r="AJ29" s="22"/>
      <c r="AK29" s="22"/>
      <c r="AL29" s="22"/>
      <c r="AM29" s="22"/>
      <c r="AN29" s="22"/>
      <c r="AO29" s="22"/>
      <c r="AP29" s="22"/>
      <c r="AQ29" s="28"/>
      <c r="AR29" s="33"/>
      <c r="AS29" s="22"/>
      <c r="AT29" s="22"/>
      <c r="AU29" s="22"/>
      <c r="AV29" s="22"/>
      <c r="AW29" s="22"/>
      <c r="AX29" s="22"/>
      <c r="AY29" s="22"/>
      <c r="AZ29" s="22"/>
      <c r="BA29" s="22"/>
      <c r="BB29" s="28"/>
      <c r="BC29" s="33"/>
      <c r="BD29" s="22"/>
      <c r="BE29" s="22"/>
      <c r="BF29" s="22"/>
      <c r="BG29" s="22"/>
      <c r="BH29" s="22"/>
      <c r="BI29" s="22"/>
      <c r="BJ29" s="22"/>
      <c r="BK29" s="22"/>
      <c r="BL29" s="28"/>
      <c r="BM29" s="33"/>
      <c r="BN29" s="22"/>
      <c r="BO29" s="22"/>
      <c r="BP29" s="22"/>
      <c r="BQ29" s="22"/>
      <c r="BR29" s="22"/>
      <c r="BS29" s="22"/>
      <c r="BT29" s="22"/>
      <c r="BU29" s="22"/>
      <c r="BV29" s="28"/>
      <c r="BW29" s="33"/>
      <c r="BX29" s="22"/>
      <c r="BY29" s="22"/>
      <c r="BZ29" s="22"/>
      <c r="CA29" s="22"/>
      <c r="CB29" s="22"/>
      <c r="CC29" s="22"/>
      <c r="CD29" s="22"/>
      <c r="CE29" s="22"/>
      <c r="CF29" s="22"/>
      <c r="CG29" s="28"/>
      <c r="CH29" s="33"/>
      <c r="CI29" s="22"/>
      <c r="CJ29" s="22"/>
      <c r="CK29" s="22"/>
      <c r="CL29" s="22"/>
      <c r="CM29" s="22"/>
      <c r="CN29" s="22"/>
      <c r="CO29" s="22"/>
      <c r="CP29" s="22"/>
      <c r="CQ29" s="28"/>
      <c r="CR29" s="33"/>
      <c r="CS29" s="22"/>
      <c r="CT29" s="22"/>
      <c r="CU29" s="22"/>
      <c r="CV29" s="22"/>
      <c r="CW29" s="22"/>
      <c r="CX29" s="22"/>
      <c r="CY29" s="22"/>
      <c r="CZ29" s="22"/>
      <c r="DA29" s="28"/>
      <c r="DB29" s="33"/>
      <c r="DC29" s="22"/>
      <c r="DD29" s="22"/>
      <c r="DE29" s="22"/>
      <c r="DF29" s="22"/>
      <c r="DG29" s="22"/>
      <c r="DH29" s="22"/>
      <c r="DI29" s="22"/>
      <c r="DJ29" s="22"/>
      <c r="DK29" s="22"/>
      <c r="DL29" s="28"/>
      <c r="DM29" s="33"/>
      <c r="DN29" s="22"/>
      <c r="DO29" s="22"/>
      <c r="DP29" s="22"/>
      <c r="DQ29" s="22"/>
      <c r="DR29" s="22"/>
      <c r="DS29" s="22"/>
      <c r="DT29" s="22"/>
      <c r="DU29" s="22"/>
      <c r="DV29" s="28"/>
      <c r="DW29" s="33"/>
      <c r="DX29" s="22"/>
      <c r="DY29" s="22"/>
      <c r="DZ29" s="22"/>
      <c r="EA29" s="22"/>
      <c r="EB29" s="22"/>
      <c r="EC29" s="22"/>
      <c r="ED29" s="22"/>
      <c r="EE29" s="22"/>
      <c r="EF29" s="28"/>
      <c r="EG29" s="33"/>
      <c r="EH29" s="22"/>
      <c r="EI29" s="22"/>
      <c r="EJ29" s="22"/>
      <c r="EK29" s="22"/>
      <c r="EL29" s="22"/>
      <c r="EM29" s="22"/>
      <c r="EN29" s="22"/>
      <c r="EO29" s="22"/>
      <c r="EP29" s="22"/>
      <c r="EQ29" s="28"/>
      <c r="ER29" s="33"/>
      <c r="ES29" s="22"/>
      <c r="ET29" s="22"/>
      <c r="EU29" s="22"/>
      <c r="EV29" s="22"/>
      <c r="EW29" s="22"/>
      <c r="EX29" s="22"/>
      <c r="EY29" s="22"/>
      <c r="EZ29" s="22"/>
      <c r="FA29" s="28"/>
      <c r="FB29" s="33"/>
      <c r="FC29" s="22"/>
      <c r="FD29" s="22"/>
      <c r="FE29" s="22"/>
      <c r="FF29" s="22"/>
      <c r="FG29" s="22"/>
      <c r="FH29" s="22"/>
      <c r="FI29" s="22"/>
      <c r="FJ29" s="22"/>
      <c r="FK29" s="28"/>
      <c r="FL29" s="33"/>
      <c r="FM29" s="22"/>
      <c r="FN29" s="22"/>
      <c r="FO29" s="22"/>
      <c r="FP29" s="22"/>
      <c r="FQ29" s="22"/>
      <c r="FR29" s="22"/>
      <c r="FS29" s="22"/>
      <c r="FT29" s="22"/>
      <c r="FU29" s="22"/>
      <c r="FV29" s="28"/>
      <c r="FW29" s="33"/>
      <c r="FX29" s="22"/>
      <c r="FY29" s="22"/>
      <c r="FZ29" s="22"/>
      <c r="GA29" s="22"/>
      <c r="GB29" s="22"/>
      <c r="GC29" s="22"/>
      <c r="GD29" s="22"/>
      <c r="GE29" s="22"/>
      <c r="GF29" s="28"/>
      <c r="GG29" s="33"/>
      <c r="GH29" s="22"/>
      <c r="GI29" s="22"/>
      <c r="GJ29" s="22"/>
      <c r="GK29" s="22"/>
      <c r="GL29" s="22"/>
      <c r="GM29" s="22"/>
      <c r="GN29" s="22"/>
      <c r="GO29" s="22"/>
      <c r="GP29" s="28"/>
      <c r="GQ29" s="33"/>
      <c r="GR29" s="22"/>
      <c r="GS29" s="22"/>
      <c r="GT29" s="22"/>
      <c r="GU29" s="22"/>
      <c r="GV29" s="22"/>
      <c r="GW29" s="22"/>
      <c r="GX29" s="22"/>
      <c r="GY29" s="22"/>
      <c r="GZ29" s="22"/>
      <c r="HA29" s="28"/>
      <c r="HB29" s="33"/>
      <c r="HC29" s="22"/>
      <c r="HD29" s="22"/>
      <c r="HE29" s="22"/>
      <c r="HF29" s="22"/>
      <c r="HG29" s="22"/>
      <c r="HH29" s="22"/>
      <c r="HI29" s="22"/>
      <c r="HJ29" s="22"/>
      <c r="HK29" s="28"/>
      <c r="HL29" s="33"/>
      <c r="HM29" s="22"/>
      <c r="HN29" s="22"/>
      <c r="HO29" s="22"/>
      <c r="HP29" s="22"/>
      <c r="HQ29" s="22"/>
      <c r="HR29" s="22"/>
      <c r="HS29" s="22"/>
      <c r="HT29" s="22"/>
      <c r="HU29" s="28"/>
      <c r="HV29" s="22"/>
      <c r="HW29" s="115"/>
    </row>
    <row r="30" spans="1:231" ht="15.75" x14ac:dyDescent="0.25">
      <c r="A30" s="74" t="s">
        <v>4</v>
      </c>
      <c r="B30" s="51"/>
      <c r="C30" s="52"/>
      <c r="D30" s="65" t="str">
        <f>IF(Tab_Source[[#This Row],[nb équipe]]="","",F29)</f>
        <v/>
      </c>
      <c r="E30" s="102" t="str">
        <f>IF(Tab_Source[[#This Row],[date début]]="","",IF(F29&gt;D29,5/24,G29))</f>
        <v/>
      </c>
      <c r="F30" s="65" t="str">
        <f>IF(Tab_Source[[#This Row],[date début]]&lt;&gt;"",WORKDAY(Tab_Source[[#This Row],[date début]],Tab_Source[[#This Row],[H Début]]+Tab_Source[[#This Row],[Durée du nb d''équipe ]]),"")</f>
        <v/>
      </c>
      <c r="G30" s="56" t="str">
        <f>IF(AND(Tab_Source[[#This Row],[H Début]]&lt;&gt;"",Tab_Source[[#This Row],[Durée du nb d''équipe ]]&lt;&gt;""),Tab_Source[[#This Row],[H Début]]+Tab_Source[[#This Row],[Durée du nb d''équipe ]],"")</f>
        <v/>
      </c>
      <c r="I30" s="61"/>
      <c r="K30" s="80" t="str">
        <f>IF(Tab_Source[[#This Row],[nb équipe]]&lt;&gt;"",H_Colonne*Tab_Source[[#This Row],[nb équipe]],"")</f>
        <v/>
      </c>
      <c r="L30" s="56"/>
      <c r="M30" s="30"/>
      <c r="W30" s="27"/>
      <c r="X30" s="30"/>
      <c r="AG30" s="27"/>
      <c r="AH30" s="30"/>
      <c r="AQ30" s="27"/>
      <c r="AR30" s="30"/>
      <c r="BB30" s="27"/>
      <c r="BC30" s="30"/>
      <c r="BL30" s="27"/>
      <c r="BM30" s="30"/>
      <c r="BV30" s="27"/>
      <c r="BW30" s="30"/>
      <c r="CG30" s="27"/>
      <c r="CH30" s="30"/>
      <c r="CQ30" s="27"/>
      <c r="CR30" s="30"/>
      <c r="DA30" s="27"/>
      <c r="DB30" s="30"/>
      <c r="DL30" s="27"/>
      <c r="DM30" s="30"/>
      <c r="DV30" s="27"/>
      <c r="DW30" s="30"/>
      <c r="EF30" s="27"/>
      <c r="EG30" s="30"/>
      <c r="EQ30" s="27"/>
      <c r="ER30" s="30"/>
      <c r="FA30" s="27"/>
      <c r="FB30" s="30"/>
      <c r="FK30" s="27"/>
      <c r="FL30" s="30"/>
      <c r="FV30" s="27"/>
      <c r="FW30" s="30"/>
      <c r="GF30" s="27"/>
      <c r="GG30" s="30"/>
      <c r="GP30" s="27"/>
      <c r="GQ30" s="30"/>
      <c r="HA30" s="27"/>
      <c r="HB30" s="30"/>
      <c r="HK30" s="27"/>
      <c r="HL30" s="30"/>
      <c r="HU30" s="27"/>
      <c r="HW30" s="116"/>
    </row>
    <row r="31" spans="1:231" ht="15.75" x14ac:dyDescent="0.25">
      <c r="A31" s="74" t="s">
        <v>4</v>
      </c>
      <c r="B31" s="25"/>
      <c r="D31" s="64" t="str">
        <f>IF(Tab_Source[[#This Row],[nb équipe]]="","",F30)</f>
        <v/>
      </c>
      <c r="E31" s="102" t="str">
        <f>IF(Tab_Source[[#This Row],[date début]]="","",IF(F30&gt;D30,5/24,G30))</f>
        <v/>
      </c>
      <c r="F31" s="64" t="str">
        <f>IF(Tab_Source[[#This Row],[date début]]&lt;&gt;"",WORKDAY(Tab_Source[[#This Row],[date début]],Tab_Source[[#This Row],[H Début]]+Tab_Source[[#This Row],[Durée du nb d''équipe ]]),"")</f>
        <v/>
      </c>
      <c r="G31" s="56" t="str">
        <f>IF(AND(Tab_Source[[#This Row],[H Début]]&lt;&gt;"",Tab_Source[[#This Row],[Durée du nb d''équipe ]]&lt;&gt;""),Tab_Source[[#This Row],[H Début]]+Tab_Source[[#This Row],[Durée du nb d''équipe ]],"")</f>
        <v/>
      </c>
      <c r="I31" s="61"/>
      <c r="K31" s="80" t="str">
        <f>IF(Tab_Source[[#This Row],[nb équipe]]&lt;&gt;"",H_Colonne*Tab_Source[[#This Row],[nb équipe]],"")</f>
        <v/>
      </c>
      <c r="L31" s="56"/>
      <c r="M31" s="30"/>
      <c r="W31" s="27"/>
      <c r="X31" s="30"/>
      <c r="AG31" s="27"/>
      <c r="AH31" s="30"/>
      <c r="AQ31" s="27"/>
      <c r="AR31" s="30"/>
      <c r="BB31" s="27"/>
      <c r="BC31" s="30"/>
      <c r="BL31" s="27"/>
      <c r="BM31" s="30"/>
      <c r="BV31" s="27"/>
      <c r="BW31" s="30"/>
      <c r="CG31" s="27"/>
      <c r="CH31" s="30"/>
      <c r="CQ31" s="27"/>
      <c r="CR31" s="30"/>
      <c r="DA31" s="27"/>
      <c r="DB31" s="30"/>
      <c r="DL31" s="27"/>
      <c r="DM31" s="30"/>
      <c r="DV31" s="27"/>
      <c r="DW31" s="30"/>
      <c r="EF31" s="27"/>
      <c r="EG31" s="30"/>
      <c r="EQ31" s="27"/>
      <c r="ER31" s="30"/>
      <c r="FA31" s="27"/>
      <c r="FB31" s="30"/>
      <c r="FK31" s="27"/>
      <c r="FL31" s="30"/>
      <c r="FV31" s="27"/>
      <c r="FW31" s="30"/>
      <c r="GF31" s="27"/>
      <c r="GG31" s="30"/>
      <c r="GP31" s="27"/>
      <c r="GQ31" s="30"/>
      <c r="HA31" s="27"/>
      <c r="HB31" s="30"/>
      <c r="HK31" s="27"/>
      <c r="HL31" s="30"/>
      <c r="HU31" s="27"/>
      <c r="HW31" s="116"/>
    </row>
    <row r="32" spans="1:231" ht="15.75" x14ac:dyDescent="0.25">
      <c r="A32" s="74" t="s">
        <v>4</v>
      </c>
      <c r="B32" s="25"/>
      <c r="D32" s="64" t="str">
        <f>IF(Tab_Source[[#This Row],[nb équipe]]="","",F31)</f>
        <v/>
      </c>
      <c r="E32" s="102" t="str">
        <f>IF(Tab_Source[[#This Row],[date début]]="","",IF(F31&gt;D31,5/24,G31))</f>
        <v/>
      </c>
      <c r="F32" s="64" t="str">
        <f>IF(Tab_Source[[#This Row],[date début]]&lt;&gt;"",WORKDAY(Tab_Source[[#This Row],[date début]],Tab_Source[[#This Row],[H Début]]+Tab_Source[[#This Row],[Durée du nb d''équipe ]]),"")</f>
        <v/>
      </c>
      <c r="G32" s="56" t="str">
        <f>IF(AND(Tab_Source[[#This Row],[H Début]]&lt;&gt;"",Tab_Source[[#This Row],[Durée du nb d''équipe ]]&lt;&gt;""),Tab_Source[[#This Row],[H Début]]+Tab_Source[[#This Row],[Durée du nb d''équipe ]],"")</f>
        <v/>
      </c>
      <c r="I32" s="61"/>
      <c r="K32" s="80" t="str">
        <f>IF(Tab_Source[[#This Row],[nb équipe]]&lt;&gt;"",H_Colonne*Tab_Source[[#This Row],[nb équipe]],"")</f>
        <v/>
      </c>
      <c r="L32" s="56"/>
      <c r="M32" s="30"/>
      <c r="W32" s="27"/>
      <c r="X32" s="30"/>
      <c r="AG32" s="27"/>
      <c r="AH32" s="30"/>
      <c r="AQ32" s="27"/>
      <c r="AR32" s="30"/>
      <c r="BB32" s="27"/>
      <c r="BC32" s="30"/>
      <c r="BL32" s="27"/>
      <c r="BM32" s="30"/>
      <c r="BV32" s="27"/>
      <c r="BW32" s="30"/>
      <c r="CG32" s="27"/>
      <c r="CH32" s="30"/>
      <c r="CQ32" s="27"/>
      <c r="CR32" s="30"/>
      <c r="DA32" s="27"/>
      <c r="DB32" s="30"/>
      <c r="DL32" s="27"/>
      <c r="DM32" s="30"/>
      <c r="DV32" s="27"/>
      <c r="DW32" s="30"/>
      <c r="EF32" s="27"/>
      <c r="EG32" s="30"/>
      <c r="EQ32" s="27"/>
      <c r="ER32" s="30"/>
      <c r="FA32" s="27"/>
      <c r="FB32" s="30"/>
      <c r="FK32" s="27"/>
      <c r="FL32" s="30"/>
      <c r="FV32" s="27"/>
      <c r="FW32" s="30"/>
      <c r="GF32" s="27"/>
      <c r="GG32" s="30"/>
      <c r="GP32" s="27"/>
      <c r="GQ32" s="30"/>
      <c r="HA32" s="27"/>
      <c r="HB32" s="30"/>
      <c r="HK32" s="27"/>
      <c r="HL32" s="30"/>
      <c r="HU32" s="27"/>
      <c r="HW32" s="116"/>
    </row>
    <row r="33" spans="1:231" ht="15.75" x14ac:dyDescent="0.25">
      <c r="A33" s="74" t="s">
        <v>4</v>
      </c>
      <c r="B33" s="25"/>
      <c r="D33" t="str">
        <f>IF(Tab_Source[[#This Row],[nb équipe]]="","",F32)</f>
        <v/>
      </c>
      <c r="E33" s="102" t="str">
        <f>IF(Tab_Source[[#This Row],[date début]]="","",IF(F32&gt;D32,5/24,G32))</f>
        <v/>
      </c>
      <c r="F33" s="64" t="str">
        <f>IF(Tab_Source[[#This Row],[date début]]&lt;&gt;"",WORKDAY(Tab_Source[[#This Row],[date début]],Tab_Source[[#This Row],[H Début]]+Tab_Source[[#This Row],[Durée du nb d''équipe ]]),"")</f>
        <v/>
      </c>
      <c r="G33" s="56" t="str">
        <f>IF(AND(Tab_Source[[#This Row],[H Début]]&lt;&gt;"",Tab_Source[[#This Row],[Durée du nb d''équipe ]]&lt;&gt;""),Tab_Source[[#This Row],[H Début]]+Tab_Source[[#This Row],[Durée du nb d''équipe ]],"")</f>
        <v/>
      </c>
      <c r="I33" s="61"/>
      <c r="K33" s="80" t="str">
        <f>IF(Tab_Source[[#This Row],[nb équipe]]&lt;&gt;"",H_Colonne*Tab_Source[[#This Row],[nb équipe]],"")</f>
        <v/>
      </c>
      <c r="L33" s="56"/>
      <c r="M33" s="30"/>
      <c r="W33" s="27"/>
      <c r="X33" s="30"/>
      <c r="AG33" s="27"/>
      <c r="AH33" s="30"/>
      <c r="AQ33" s="27"/>
      <c r="AR33" s="30"/>
      <c r="BB33" s="27"/>
      <c r="BC33" s="30"/>
      <c r="BL33" s="27"/>
      <c r="BM33" s="30"/>
      <c r="BV33" s="27"/>
      <c r="BW33" s="30"/>
      <c r="CG33" s="27"/>
      <c r="CH33" s="30"/>
      <c r="CQ33" s="27"/>
      <c r="CR33" s="30"/>
      <c r="DA33" s="27"/>
      <c r="DB33" s="30"/>
      <c r="DL33" s="27"/>
      <c r="DM33" s="30"/>
      <c r="DV33" s="27"/>
      <c r="DW33" s="30"/>
      <c r="EF33" s="27"/>
      <c r="EG33" s="30"/>
      <c r="EQ33" s="27"/>
      <c r="ER33" s="30"/>
      <c r="FA33" s="27"/>
      <c r="FB33" s="30"/>
      <c r="FK33" s="27"/>
      <c r="FL33" s="30"/>
      <c r="FV33" s="27"/>
      <c r="FW33" s="30"/>
      <c r="GF33" s="27"/>
      <c r="GG33" s="30"/>
      <c r="GP33" s="27"/>
      <c r="GQ33" s="30"/>
      <c r="HA33" s="27"/>
      <c r="HB33" s="30"/>
      <c r="HK33" s="27"/>
      <c r="HL33" s="30"/>
      <c r="HU33" s="27"/>
      <c r="HV33" s="30"/>
      <c r="HW33" s="116"/>
    </row>
    <row r="34" spans="1:231" ht="15.75" x14ac:dyDescent="0.25">
      <c r="A34" s="74" t="s">
        <v>4</v>
      </c>
      <c r="B34" s="25"/>
      <c r="D34" t="str">
        <f>IF(Tab_Source[[#This Row],[nb équipe]]="","",F33)</f>
        <v/>
      </c>
      <c r="E34" s="56" t="str">
        <f>IF(Tab_Source[[#This Row],[date début]]="","",IF(F33&gt;D33,5/24,G33))</f>
        <v/>
      </c>
      <c r="F34" s="64" t="str">
        <f>IF(Tab_Source[[#This Row],[date début]]&lt;&gt;"",WORKDAY(Tab_Source[[#This Row],[date début]],Tab_Source[[#This Row],[H Début]]+Tab_Source[[#This Row],[Durée du nb d''équipe ]]),"")</f>
        <v/>
      </c>
      <c r="G34" s="56" t="str">
        <f>IF(AND(Tab_Source[[#This Row],[H Début]]&lt;&gt;"",Tab_Source[[#This Row],[Durée du nb d''équipe ]]&lt;&gt;""),Tab_Source[[#This Row],[H Début]]+Tab_Source[[#This Row],[Durée du nb d''équipe ]],"")</f>
        <v/>
      </c>
      <c r="I34" s="61"/>
      <c r="K34" s="80" t="str">
        <f>IF(Tab_Source[[#This Row],[nb équipe]]&lt;&gt;"",H_Colonne*Tab_Source[[#This Row],[nb équipe]],"")</f>
        <v/>
      </c>
      <c r="L34" s="56"/>
      <c r="M34" s="30"/>
      <c r="W34" s="27"/>
      <c r="X34" s="30"/>
      <c r="AG34" s="27"/>
      <c r="AH34" s="30"/>
      <c r="AQ34" s="27"/>
      <c r="AR34" s="30"/>
      <c r="BB34" s="27"/>
      <c r="BC34" s="30"/>
      <c r="BL34" s="27"/>
      <c r="BM34" s="30"/>
      <c r="BV34" s="27"/>
      <c r="BW34" s="30"/>
      <c r="CG34" s="27"/>
      <c r="CH34" s="30"/>
      <c r="CQ34" s="27"/>
      <c r="CR34" s="30"/>
      <c r="DA34" s="27"/>
      <c r="DB34" s="30"/>
      <c r="DL34" s="27"/>
      <c r="DM34" s="30"/>
      <c r="DV34" s="27"/>
      <c r="DW34" s="30"/>
      <c r="EF34" s="27"/>
      <c r="EG34" s="30"/>
      <c r="EQ34" s="27"/>
      <c r="ER34" s="30"/>
      <c r="FA34" s="27"/>
      <c r="FB34" s="30"/>
      <c r="FK34" s="27"/>
      <c r="FL34" s="30"/>
      <c r="FV34" s="27"/>
      <c r="FW34" s="30"/>
      <c r="GF34" s="27"/>
      <c r="GG34" s="30"/>
      <c r="GP34" s="27"/>
      <c r="GQ34" s="30"/>
      <c r="HA34" s="27"/>
      <c r="HB34" s="30"/>
      <c r="HK34" s="27"/>
      <c r="HL34" s="30"/>
      <c r="HU34" s="27"/>
      <c r="HV34" s="30"/>
      <c r="HW34" s="116"/>
    </row>
    <row r="35" spans="1:231" ht="15.75" x14ac:dyDescent="0.25">
      <c r="A35" s="74" t="s">
        <v>4</v>
      </c>
      <c r="B35" s="25"/>
      <c r="D35" t="str">
        <f>IF(Tab_Source[[#This Row],[nb équipe]]="","",F34)</f>
        <v/>
      </c>
      <c r="E35" s="56" t="str">
        <f>IF(Tab_Source[[#This Row],[date début]]="","",IF(F34&gt;D34,5/24,G34))</f>
        <v/>
      </c>
      <c r="F35" s="64" t="str">
        <f>IF(Tab_Source[[#This Row],[date début]]&lt;&gt;"",WORKDAY(Tab_Source[[#This Row],[date début]],Tab_Source[[#This Row],[H Début]]+Tab_Source[[#This Row],[Durée du nb d''équipe ]]),"")</f>
        <v/>
      </c>
      <c r="G35" s="56" t="str">
        <f>IF(AND(Tab_Source[[#This Row],[H Début]]&lt;&gt;"",Tab_Source[[#This Row],[Durée du nb d''équipe ]]&lt;&gt;""),Tab_Source[[#This Row],[H Début]]+Tab_Source[[#This Row],[Durée du nb d''équipe ]],"")</f>
        <v/>
      </c>
      <c r="I35" s="61"/>
      <c r="K35" s="80" t="str">
        <f>IF(Tab_Source[[#This Row],[nb équipe]]&lt;&gt;"",H_Colonne*Tab_Source[[#This Row],[nb équipe]],"")</f>
        <v/>
      </c>
      <c r="L35" s="56"/>
      <c r="M35" s="30"/>
      <c r="W35" s="27"/>
      <c r="X35" s="30"/>
      <c r="AG35" s="27"/>
      <c r="AH35" s="30"/>
      <c r="AQ35" s="27"/>
      <c r="AR35" s="30"/>
      <c r="BB35" s="27"/>
      <c r="BC35" s="30"/>
      <c r="BL35" s="27"/>
      <c r="BM35" s="30"/>
      <c r="BV35" s="27"/>
      <c r="BW35" s="30"/>
      <c r="CG35" s="27"/>
      <c r="CH35" s="30"/>
      <c r="CQ35" s="27"/>
      <c r="CR35" s="30"/>
      <c r="DA35" s="27"/>
      <c r="DB35" s="30"/>
      <c r="DL35" s="27"/>
      <c r="DM35" s="30"/>
      <c r="DV35" s="27"/>
      <c r="DW35" s="30"/>
      <c r="EF35" s="27"/>
      <c r="EG35" s="30"/>
      <c r="EQ35" s="27"/>
      <c r="ER35" s="30"/>
      <c r="FA35" s="27"/>
      <c r="FB35" s="30"/>
      <c r="FK35" s="27"/>
      <c r="FL35" s="30"/>
      <c r="FV35" s="27"/>
      <c r="FW35" s="30"/>
      <c r="GF35" s="27"/>
      <c r="GG35" s="30"/>
      <c r="GP35" s="27"/>
      <c r="GQ35" s="30"/>
      <c r="HA35" s="27"/>
      <c r="HB35" s="30"/>
      <c r="HK35" s="27"/>
      <c r="HL35" s="30"/>
      <c r="HU35" s="27"/>
      <c r="HV35" s="30"/>
      <c r="HW35" s="116"/>
    </row>
    <row r="36" spans="1:231" ht="15.75" x14ac:dyDescent="0.25">
      <c r="A36" s="74" t="s">
        <v>4</v>
      </c>
      <c r="B36" s="25"/>
      <c r="D36" t="str">
        <f>IF(Tab_Source[[#This Row],[nb équipe]]="","",F35)</f>
        <v/>
      </c>
      <c r="E36" s="56" t="str">
        <f>IF(Tab_Source[[#This Row],[date début]]="","",IF(F35&gt;D35,5/24,G35))</f>
        <v/>
      </c>
      <c r="F36" s="64" t="str">
        <f>IF(Tab_Source[[#This Row],[date début]]&lt;&gt;"",WORKDAY(Tab_Source[[#This Row],[date début]],Tab_Source[[#This Row],[H Début]]+Tab_Source[[#This Row],[Durée du nb d''équipe ]]),"")</f>
        <v/>
      </c>
      <c r="G36" s="56" t="str">
        <f>IF(AND(Tab_Source[[#This Row],[H Début]]&lt;&gt;"",Tab_Source[[#This Row],[Durée du nb d''équipe ]]&lt;&gt;""),Tab_Source[[#This Row],[H Début]]+Tab_Source[[#This Row],[Durée du nb d''équipe ]],"")</f>
        <v/>
      </c>
      <c r="I36" s="61"/>
      <c r="K36" s="80" t="str">
        <f>IF(Tab_Source[[#This Row],[nb équipe]]&lt;&gt;"",H_Colonne*Tab_Source[[#This Row],[nb équipe]],"")</f>
        <v/>
      </c>
      <c r="L36" s="56"/>
      <c r="M36" s="30"/>
      <c r="W36" s="27"/>
      <c r="X36" s="30"/>
      <c r="AG36" s="27"/>
      <c r="AH36" s="30"/>
      <c r="AQ36" s="27"/>
      <c r="AR36" s="30"/>
      <c r="BB36" s="27"/>
      <c r="BC36" s="30"/>
      <c r="BL36" s="27"/>
      <c r="BM36" s="30"/>
      <c r="BV36" s="27"/>
      <c r="BW36" s="30"/>
      <c r="CG36" s="27"/>
      <c r="CH36" s="30"/>
      <c r="CQ36" s="27"/>
      <c r="CR36" s="30"/>
      <c r="DA36" s="27"/>
      <c r="DB36" s="30"/>
      <c r="DL36" s="27"/>
      <c r="DM36" s="30"/>
      <c r="DV36" s="27"/>
      <c r="DW36" s="30"/>
      <c r="EF36" s="27"/>
      <c r="EG36" s="30"/>
      <c r="EQ36" s="27"/>
      <c r="ER36" s="30"/>
      <c r="FA36" s="27"/>
      <c r="FB36" s="30"/>
      <c r="FK36" s="27"/>
      <c r="FL36" s="30"/>
      <c r="FV36" s="27"/>
      <c r="FW36" s="30"/>
      <c r="GF36" s="27"/>
      <c r="GG36" s="30"/>
      <c r="GP36" s="27"/>
      <c r="GQ36" s="30"/>
      <c r="HA36" s="27"/>
      <c r="HB36" s="30"/>
      <c r="HK36" s="27"/>
      <c r="HL36" s="30"/>
      <c r="HU36" s="27"/>
      <c r="HV36" s="30"/>
      <c r="HW36" s="116"/>
    </row>
    <row r="37" spans="1:231" ht="16.5" thickBot="1" x14ac:dyDescent="0.3">
      <c r="A37" s="75" t="s">
        <v>4</v>
      </c>
      <c r="B37" s="25"/>
      <c r="D37" t="str">
        <f>IF(Tab_Source[[#This Row],[nb équipe]]="","",F36)</f>
        <v/>
      </c>
      <c r="E37" s="56" t="str">
        <f>IF(Tab_Source[[#This Row],[date début]]="","",IF(F36&gt;D36,5/24,G36))</f>
        <v/>
      </c>
      <c r="F37" s="64" t="str">
        <f>IF(Tab_Source[[#This Row],[date début]]&lt;&gt;"",WORKDAY(Tab_Source[[#This Row],[date début]],Tab_Source[[#This Row],[H Début]]+Tab_Source[[#This Row],[Durée du nb d''équipe ]]),"")</f>
        <v/>
      </c>
      <c r="G37" s="56" t="str">
        <f>IF(AND(Tab_Source[[#This Row],[H Début]]&lt;&gt;"",Tab_Source[[#This Row],[Durée du nb d''équipe ]]&lt;&gt;""),Tab_Source[[#This Row],[H Début]]+Tab_Source[[#This Row],[Durée du nb d''équipe ]],"")</f>
        <v/>
      </c>
      <c r="I37" s="61"/>
      <c r="K37" s="80" t="str">
        <f>IF(Tab_Source[[#This Row],[nb équipe]]&lt;&gt;"",H_Colonne*Tab_Source[[#This Row],[nb équipe]],"")</f>
        <v/>
      </c>
      <c r="L37" s="56"/>
      <c r="M37" s="30"/>
      <c r="W37" s="27"/>
      <c r="X37" s="30"/>
      <c r="AG37" s="27"/>
      <c r="AH37" s="30"/>
      <c r="AQ37" s="27"/>
      <c r="AR37" s="30"/>
      <c r="BB37" s="27"/>
      <c r="BC37" s="30"/>
      <c r="BL37" s="27"/>
      <c r="BM37" s="30"/>
      <c r="BV37" s="27"/>
      <c r="BW37" s="30"/>
      <c r="CG37" s="27"/>
      <c r="CH37" s="30"/>
      <c r="CQ37" s="27"/>
      <c r="CR37" s="30"/>
      <c r="DA37" s="27"/>
      <c r="DB37" s="30"/>
      <c r="DL37" s="27"/>
      <c r="DM37" s="30"/>
      <c r="DV37" s="27"/>
      <c r="DW37" s="30"/>
      <c r="EF37" s="27"/>
      <c r="EG37" s="30"/>
      <c r="EQ37" s="27"/>
      <c r="ER37" s="30"/>
      <c r="FA37" s="27"/>
      <c r="FB37" s="30"/>
      <c r="FK37" s="27"/>
      <c r="FL37" s="30"/>
      <c r="FV37" s="27"/>
      <c r="FW37" s="30"/>
      <c r="GF37" s="27"/>
      <c r="GG37" s="30"/>
      <c r="GP37" s="27"/>
      <c r="GQ37" s="30"/>
      <c r="HA37" s="27"/>
      <c r="HB37" s="30"/>
      <c r="HK37" s="27"/>
      <c r="HL37" s="30"/>
      <c r="HU37" s="27"/>
      <c r="HV37" s="30"/>
      <c r="HW37" s="116"/>
    </row>
    <row r="38" spans="1:231" ht="15" customHeight="1" x14ac:dyDescent="0.25">
      <c r="A38" s="73" t="s">
        <v>5</v>
      </c>
      <c r="B38" s="31"/>
      <c r="C38" s="22"/>
      <c r="D38" s="63" t="str">
        <f>IF(Tab_Source[[#This Row],[nb équipe]]="","",F37)</f>
        <v/>
      </c>
      <c r="E38" s="100" t="str">
        <f>IF(Tab_Source[[#This Row],[date début]]="","",IF(F37&gt;D37,5/24,G37))</f>
        <v/>
      </c>
      <c r="F38" s="63" t="str">
        <f>IF(Tab_Source[[#This Row],[date début]]&lt;&gt;"",WORKDAY(Tab_Source[[#This Row],[date début]],Tab_Source[[#This Row],[H Début]]+Tab_Source[[#This Row],[Durée du nb d''équipe ]]),"")</f>
        <v/>
      </c>
      <c r="G38" s="100" t="str">
        <f>IF(AND(Tab_Source[[#This Row],[H Début]]&lt;&gt;"",Tab_Source[[#This Row],[Durée du nb d''équipe ]]&lt;&gt;""),Tab_Source[[#This Row],[H Début]]+Tab_Source[[#This Row],[Durée du nb d''équipe ]],"")</f>
        <v/>
      </c>
      <c r="H38" s="66"/>
      <c r="I38" s="60"/>
      <c r="J38" s="22"/>
      <c r="K38" s="79" t="str">
        <f>IF(Tab_Source[[#This Row],[nb équipe]]&lt;&gt;"",H_Colonne*Tab_Source[[#This Row],[nb équipe]],"")</f>
        <v/>
      </c>
      <c r="L38" s="100"/>
      <c r="M38" s="33"/>
      <c r="N38" s="22"/>
      <c r="O38" s="22"/>
      <c r="P38" s="22"/>
      <c r="Q38" s="22"/>
      <c r="R38" s="22"/>
      <c r="S38" s="22"/>
      <c r="T38" s="22"/>
      <c r="U38" s="22"/>
      <c r="V38" s="22"/>
      <c r="W38" s="28"/>
      <c r="X38" s="33"/>
      <c r="Y38" s="22"/>
      <c r="Z38" s="22"/>
      <c r="AA38" s="22"/>
      <c r="AB38" s="22"/>
      <c r="AC38" s="22"/>
      <c r="AD38" s="22"/>
      <c r="AE38" s="22"/>
      <c r="AF38" s="22"/>
      <c r="AG38" s="28"/>
      <c r="AH38" s="33"/>
      <c r="AI38" s="22"/>
      <c r="AJ38" s="22"/>
      <c r="AK38" s="22"/>
      <c r="AL38" s="22"/>
      <c r="AM38" s="22"/>
      <c r="AN38" s="22"/>
      <c r="AO38" s="22"/>
      <c r="AP38" s="22"/>
      <c r="AQ38" s="28"/>
      <c r="AR38" s="33"/>
      <c r="AS38" s="22"/>
      <c r="AT38" s="22"/>
      <c r="AU38" s="22"/>
      <c r="AV38" s="22"/>
      <c r="AW38" s="22"/>
      <c r="AX38" s="22"/>
      <c r="AY38" s="22"/>
      <c r="AZ38" s="22"/>
      <c r="BA38" s="22"/>
      <c r="BB38" s="28"/>
      <c r="BC38" s="33"/>
      <c r="BD38" s="22"/>
      <c r="BE38" s="22"/>
      <c r="BF38" s="22"/>
      <c r="BG38" s="22"/>
      <c r="BH38" s="22"/>
      <c r="BI38" s="22"/>
      <c r="BJ38" s="22"/>
      <c r="BK38" s="22"/>
      <c r="BL38" s="28"/>
      <c r="BM38" s="33"/>
      <c r="BN38" s="22"/>
      <c r="BO38" s="22"/>
      <c r="BP38" s="22"/>
      <c r="BQ38" s="22"/>
      <c r="BR38" s="22"/>
      <c r="BS38" s="22"/>
      <c r="BT38" s="22"/>
      <c r="BU38" s="22"/>
      <c r="BV38" s="28"/>
      <c r="BW38" s="33"/>
      <c r="BX38" s="22"/>
      <c r="BY38" s="22"/>
      <c r="BZ38" s="22"/>
      <c r="CA38" s="22"/>
      <c r="CB38" s="22"/>
      <c r="CC38" s="22"/>
      <c r="CD38" s="22"/>
      <c r="CE38" s="22"/>
      <c r="CF38" s="22"/>
      <c r="CG38" s="28"/>
      <c r="CH38" s="33"/>
      <c r="CI38" s="22"/>
      <c r="CJ38" s="22"/>
      <c r="CK38" s="22"/>
      <c r="CL38" s="22"/>
      <c r="CM38" s="22"/>
      <c r="CN38" s="22"/>
      <c r="CO38" s="22"/>
      <c r="CP38" s="22"/>
      <c r="CQ38" s="28"/>
      <c r="CR38" s="33"/>
      <c r="CS38" s="22"/>
      <c r="CT38" s="22"/>
      <c r="CU38" s="22"/>
      <c r="CV38" s="22"/>
      <c r="CW38" s="22"/>
      <c r="CX38" s="22"/>
      <c r="CY38" s="22"/>
      <c r="CZ38" s="22"/>
      <c r="DA38" s="28"/>
      <c r="DB38" s="33"/>
      <c r="DC38" s="22"/>
      <c r="DD38" s="22"/>
      <c r="DE38" s="22"/>
      <c r="DF38" s="22"/>
      <c r="DG38" s="22"/>
      <c r="DH38" s="22"/>
      <c r="DI38" s="22"/>
      <c r="DJ38" s="22"/>
      <c r="DK38" s="22"/>
      <c r="DL38" s="28"/>
      <c r="DM38" s="33"/>
      <c r="DN38" s="22"/>
      <c r="DO38" s="22"/>
      <c r="DP38" s="22"/>
      <c r="DQ38" s="22"/>
      <c r="DR38" s="22"/>
      <c r="DS38" s="22"/>
      <c r="DT38" s="22"/>
      <c r="DU38" s="22"/>
      <c r="DV38" s="28"/>
      <c r="DW38" s="33"/>
      <c r="DX38" s="22"/>
      <c r="DY38" s="22"/>
      <c r="DZ38" s="22"/>
      <c r="EA38" s="22"/>
      <c r="EB38" s="22"/>
      <c r="EC38" s="22"/>
      <c r="ED38" s="22"/>
      <c r="EE38" s="22"/>
      <c r="EF38" s="28"/>
      <c r="EG38" s="33"/>
      <c r="EH38" s="22"/>
      <c r="EI38" s="22"/>
      <c r="EJ38" s="22"/>
      <c r="EK38" s="22"/>
      <c r="EL38" s="22"/>
      <c r="EM38" s="22"/>
      <c r="EN38" s="22"/>
      <c r="EO38" s="22"/>
      <c r="EP38" s="22"/>
      <c r="EQ38" s="28"/>
      <c r="ER38" s="33"/>
      <c r="ES38" s="22"/>
      <c r="ET38" s="22"/>
      <c r="EU38" s="22"/>
      <c r="EV38" s="22"/>
      <c r="EW38" s="22"/>
      <c r="EX38" s="22"/>
      <c r="EY38" s="22"/>
      <c r="EZ38" s="22"/>
      <c r="FA38" s="28"/>
      <c r="FB38" s="33"/>
      <c r="FC38" s="22"/>
      <c r="FD38" s="22"/>
      <c r="FE38" s="22"/>
      <c r="FF38" s="22"/>
      <c r="FG38" s="22"/>
      <c r="FH38" s="22"/>
      <c r="FI38" s="22"/>
      <c r="FJ38" s="22"/>
      <c r="FK38" s="28"/>
      <c r="FL38" s="33"/>
      <c r="FM38" s="22"/>
      <c r="FN38" s="22"/>
      <c r="FO38" s="22"/>
      <c r="FP38" s="22"/>
      <c r="FQ38" s="22"/>
      <c r="FR38" s="22"/>
      <c r="FS38" s="22"/>
      <c r="FT38" s="22"/>
      <c r="FU38" s="22"/>
      <c r="FV38" s="28"/>
      <c r="FW38" s="33"/>
      <c r="FX38" s="22"/>
      <c r="FY38" s="22"/>
      <c r="FZ38" s="22"/>
      <c r="GA38" s="22"/>
      <c r="GB38" s="22"/>
      <c r="GC38" s="22"/>
      <c r="GD38" s="22"/>
      <c r="GE38" s="22"/>
      <c r="GF38" s="28"/>
      <c r="GG38" s="33"/>
      <c r="GH38" s="22"/>
      <c r="GI38" s="22"/>
      <c r="GJ38" s="22"/>
      <c r="GK38" s="22"/>
      <c r="GL38" s="22"/>
      <c r="GM38" s="22"/>
      <c r="GN38" s="22"/>
      <c r="GO38" s="22"/>
      <c r="GP38" s="28"/>
      <c r="GQ38" s="33"/>
      <c r="GR38" s="22"/>
      <c r="GS38" s="22"/>
      <c r="GT38" s="22"/>
      <c r="GU38" s="22"/>
      <c r="GV38" s="22"/>
      <c r="GW38" s="22"/>
      <c r="GX38" s="22"/>
      <c r="GY38" s="22"/>
      <c r="GZ38" s="22"/>
      <c r="HA38" s="28"/>
      <c r="HB38" s="33"/>
      <c r="HC38" s="22"/>
      <c r="HD38" s="22"/>
      <c r="HE38" s="22"/>
      <c r="HF38" s="22"/>
      <c r="HG38" s="22"/>
      <c r="HH38" s="22"/>
      <c r="HI38" s="22"/>
      <c r="HJ38" s="22"/>
      <c r="HK38" s="28"/>
      <c r="HL38" s="33"/>
      <c r="HM38" s="22"/>
      <c r="HN38" s="22"/>
      <c r="HO38" s="22"/>
      <c r="HP38" s="22"/>
      <c r="HQ38" s="22"/>
      <c r="HR38" s="22"/>
      <c r="HS38" s="22"/>
      <c r="HT38" s="22"/>
      <c r="HU38" s="28"/>
      <c r="HV38" s="22"/>
      <c r="HW38" s="115"/>
    </row>
    <row r="39" spans="1:231" ht="15.75" x14ac:dyDescent="0.25">
      <c r="A39" s="74" t="s">
        <v>5</v>
      </c>
      <c r="B39" s="51"/>
      <c r="C39" s="53"/>
      <c r="D39" s="53" t="str">
        <f>IF(Tab_Source[[#This Row],[nb équipe]]="","",F38)</f>
        <v/>
      </c>
      <c r="E39" s="103" t="str">
        <f>IF(Tab_Source[[#This Row],[date début]]="","",IF(F38&gt;D38,5/24,G38))</f>
        <v/>
      </c>
      <c r="F39" s="98" t="str">
        <f>IF(Tab_Source[[#This Row],[date début]]&lt;&gt;"",WORKDAY(Tab_Source[[#This Row],[date début]],Tab_Source[[#This Row],[H Début]]+Tab_Source[[#This Row],[Durée du nb d''équipe ]]),"")</f>
        <v/>
      </c>
      <c r="G39" s="56" t="str">
        <f>IF(AND(Tab_Source[[#This Row],[H Début]]&lt;&gt;"",Tab_Source[[#This Row],[Durée du nb d''équipe ]]&lt;&gt;""),Tab_Source[[#This Row],[H Début]]+Tab_Source[[#This Row],[Durée du nb d''équipe ]],"")</f>
        <v/>
      </c>
      <c r="I39" s="91"/>
      <c r="K39" s="80" t="str">
        <f>IF(Tab_Source[[#This Row],[nb équipe]]&lt;&gt;"",H_Colonne*Tab_Source[[#This Row],[nb équipe]],"")</f>
        <v/>
      </c>
      <c r="L39" s="56"/>
      <c r="M39" s="30"/>
      <c r="W39" s="27"/>
      <c r="X39" s="30"/>
      <c r="AG39" s="27"/>
      <c r="AH39" s="30"/>
      <c r="AQ39" s="27"/>
      <c r="AR39" s="30"/>
      <c r="BB39" s="27"/>
      <c r="BC39" s="30"/>
      <c r="BL39" s="27"/>
      <c r="BM39" s="30"/>
      <c r="BV39" s="27"/>
      <c r="BW39" s="30"/>
      <c r="CG39" s="27"/>
      <c r="CH39" s="30"/>
      <c r="CQ39" s="27"/>
      <c r="CR39" s="30"/>
      <c r="DA39" s="27"/>
      <c r="DB39" s="30"/>
      <c r="DL39" s="27"/>
      <c r="DM39" s="30"/>
      <c r="DV39" s="27"/>
      <c r="DW39" s="30"/>
      <c r="EF39" s="27"/>
      <c r="EG39" s="30"/>
      <c r="EQ39" s="27"/>
      <c r="ER39" s="30"/>
      <c r="FA39" s="27"/>
      <c r="FB39" s="30"/>
      <c r="FK39" s="27"/>
      <c r="FL39" s="30"/>
      <c r="FV39" s="27"/>
      <c r="FW39" s="30"/>
      <c r="GF39" s="27"/>
      <c r="GG39" s="30"/>
      <c r="GP39" s="27"/>
      <c r="GQ39" s="30"/>
      <c r="HA39" s="27"/>
      <c r="HB39" s="30"/>
      <c r="HK39" s="27"/>
      <c r="HL39" s="30"/>
      <c r="HU39" s="27"/>
      <c r="HW39" s="116"/>
    </row>
    <row r="40" spans="1:231" ht="15.75" x14ac:dyDescent="0.25">
      <c r="A40" s="74" t="s">
        <v>5</v>
      </c>
      <c r="B40" s="25"/>
      <c r="D40" t="str">
        <f>IF(Tab_Source[[#This Row],[nb équipe]]="","",F39)</f>
        <v/>
      </c>
      <c r="E40" s="56" t="str">
        <f>IF(Tab_Source[[#This Row],[date début]]="","",IF(F39&gt;D39,5/24,G39))</f>
        <v/>
      </c>
      <c r="F40" s="64" t="str">
        <f>IF(Tab_Source[[#This Row],[date début]]&lt;&gt;"",WORKDAY(Tab_Source[[#This Row],[date début]],Tab_Source[[#This Row],[H Début]]+Tab_Source[[#This Row],[Durée du nb d''équipe ]]),"")</f>
        <v/>
      </c>
      <c r="G40" s="56" t="str">
        <f>IF(AND(Tab_Source[[#This Row],[H Début]]&lt;&gt;"",Tab_Source[[#This Row],[Durée du nb d''équipe ]]&lt;&gt;""),Tab_Source[[#This Row],[H Début]]+Tab_Source[[#This Row],[Durée du nb d''équipe ]],"")</f>
        <v/>
      </c>
      <c r="I40" s="61"/>
      <c r="K40" s="80" t="str">
        <f>IF(Tab_Source[[#This Row],[nb équipe]]&lt;&gt;"",H_Colonne*Tab_Source[[#This Row],[nb équipe]],"")</f>
        <v/>
      </c>
      <c r="L40" s="56"/>
      <c r="M40" s="30"/>
      <c r="W40" s="27"/>
      <c r="X40" s="30"/>
      <c r="AG40" s="27"/>
      <c r="AH40" s="30"/>
      <c r="AQ40" s="27"/>
      <c r="AR40" s="30"/>
      <c r="BB40" s="27"/>
      <c r="BC40" s="30"/>
      <c r="BL40" s="27"/>
      <c r="BM40" s="30"/>
      <c r="BV40" s="27"/>
      <c r="BW40" s="30"/>
      <c r="CG40" s="27"/>
      <c r="CH40" s="30"/>
      <c r="CQ40" s="27"/>
      <c r="CR40" s="30"/>
      <c r="DA40" s="27"/>
      <c r="DB40" s="30"/>
      <c r="DL40" s="27"/>
      <c r="DM40" s="30"/>
      <c r="DV40" s="27"/>
      <c r="DW40" s="30"/>
      <c r="EF40" s="27"/>
      <c r="EG40" s="30"/>
      <c r="EQ40" s="27"/>
      <c r="ER40" s="30"/>
      <c r="FA40" s="27"/>
      <c r="FB40" s="30"/>
      <c r="FK40" s="27"/>
      <c r="FL40" s="30"/>
      <c r="FV40" s="27"/>
      <c r="FW40" s="30"/>
      <c r="GF40" s="27"/>
      <c r="GG40" s="30"/>
      <c r="GP40" s="27"/>
      <c r="GQ40" s="30"/>
      <c r="HA40" s="27"/>
      <c r="HB40" s="30"/>
      <c r="HK40" s="27"/>
      <c r="HL40" s="30"/>
      <c r="HU40" s="27"/>
      <c r="HW40" s="116"/>
    </row>
    <row r="41" spans="1:231" ht="15.75" x14ac:dyDescent="0.25">
      <c r="A41" s="74" t="s">
        <v>5</v>
      </c>
      <c r="B41" s="25"/>
      <c r="D41" t="str">
        <f>IF(Tab_Source[[#This Row],[nb équipe]]="","",F40)</f>
        <v/>
      </c>
      <c r="E41" s="56" t="str">
        <f>IF(Tab_Source[[#This Row],[date début]]="","",IF(F40&gt;D40,5/24,G40))</f>
        <v/>
      </c>
      <c r="F41" s="64" t="str">
        <f>IF(Tab_Source[[#This Row],[date début]]&lt;&gt;"",WORKDAY(Tab_Source[[#This Row],[date début]],Tab_Source[[#This Row],[H Début]]+Tab_Source[[#This Row],[Durée du nb d''équipe ]]),"")</f>
        <v/>
      </c>
      <c r="G41" s="56" t="str">
        <f>IF(AND(Tab_Source[[#This Row],[H Début]]&lt;&gt;"",Tab_Source[[#This Row],[Durée du nb d''équipe ]]&lt;&gt;""),Tab_Source[[#This Row],[H Début]]+Tab_Source[[#This Row],[Durée du nb d''équipe ]],"")</f>
        <v/>
      </c>
      <c r="I41" s="61"/>
      <c r="K41" s="80" t="str">
        <f>IF(Tab_Source[[#This Row],[nb équipe]]&lt;&gt;"",H_Colonne*Tab_Source[[#This Row],[nb équipe]],"")</f>
        <v/>
      </c>
      <c r="L41" s="56"/>
      <c r="M41" s="30"/>
      <c r="W41" s="27"/>
      <c r="X41" s="30"/>
      <c r="AG41" s="27"/>
      <c r="AH41" s="30"/>
      <c r="AQ41" s="27"/>
      <c r="AR41" s="30"/>
      <c r="BB41" s="27"/>
      <c r="BC41" s="30"/>
      <c r="BL41" s="27"/>
      <c r="BM41" s="30"/>
      <c r="BV41" s="27"/>
      <c r="BW41" s="30"/>
      <c r="CG41" s="27"/>
      <c r="CH41" s="30"/>
      <c r="CQ41" s="27"/>
      <c r="CR41" s="30"/>
      <c r="DA41" s="27"/>
      <c r="DB41" s="30"/>
      <c r="DL41" s="27"/>
      <c r="DM41" s="30"/>
      <c r="DV41" s="27"/>
      <c r="DW41" s="30"/>
      <c r="EF41" s="27"/>
      <c r="EG41" s="30"/>
      <c r="EQ41" s="27"/>
      <c r="ER41" s="30"/>
      <c r="FA41" s="27"/>
      <c r="FB41" s="30"/>
      <c r="FK41" s="27"/>
      <c r="FL41" s="30"/>
      <c r="FV41" s="27"/>
      <c r="FW41" s="30"/>
      <c r="GF41" s="27"/>
      <c r="GG41" s="30"/>
      <c r="GP41" s="27"/>
      <c r="GQ41" s="30"/>
      <c r="HA41" s="27"/>
      <c r="HB41" s="30"/>
      <c r="HK41" s="27"/>
      <c r="HL41" s="30"/>
      <c r="HU41" s="27"/>
      <c r="HW41" s="116"/>
    </row>
    <row r="42" spans="1:231" ht="15.75" x14ac:dyDescent="0.25">
      <c r="A42" s="74" t="s">
        <v>5</v>
      </c>
      <c r="B42" s="25"/>
      <c r="D42" t="str">
        <f>IF(Tab_Source[[#This Row],[nb équipe]]="","",F41)</f>
        <v/>
      </c>
      <c r="E42" s="56" t="str">
        <f>IF(Tab_Source[[#This Row],[date début]]="","",IF(F41&gt;D41,5/24,G41))</f>
        <v/>
      </c>
      <c r="F42" s="64" t="str">
        <f>IF(Tab_Source[[#This Row],[date début]]&lt;&gt;"",WORKDAY(Tab_Source[[#This Row],[date début]],Tab_Source[[#This Row],[H Début]]+Tab_Source[[#This Row],[Durée du nb d''équipe ]]),"")</f>
        <v/>
      </c>
      <c r="G42" s="56" t="str">
        <f>IF(AND(Tab_Source[[#This Row],[H Début]]&lt;&gt;"",Tab_Source[[#This Row],[Durée du nb d''équipe ]]&lt;&gt;""),Tab_Source[[#This Row],[H Début]]+Tab_Source[[#This Row],[Durée du nb d''équipe ]],"")</f>
        <v/>
      </c>
      <c r="I42" s="61"/>
      <c r="K42" s="80" t="str">
        <f>IF(Tab_Source[[#This Row],[nb équipe]]&lt;&gt;"",H_Colonne*Tab_Source[[#This Row],[nb équipe]],"")</f>
        <v/>
      </c>
      <c r="L42" s="56"/>
      <c r="M42" s="30"/>
      <c r="W42" s="27"/>
      <c r="X42" s="30"/>
      <c r="AG42" s="27"/>
      <c r="AH42" s="30"/>
      <c r="AQ42" s="27"/>
      <c r="AR42" s="30"/>
      <c r="BB42" s="27"/>
      <c r="BC42" s="30"/>
      <c r="BL42" s="27"/>
      <c r="BM42" s="30"/>
      <c r="BV42" s="27"/>
      <c r="BW42" s="30"/>
      <c r="CG42" s="27"/>
      <c r="CH42" s="30"/>
      <c r="CQ42" s="27"/>
      <c r="CR42" s="30"/>
      <c r="DA42" s="27"/>
      <c r="DB42" s="30"/>
      <c r="DL42" s="27"/>
      <c r="DM42" s="30"/>
      <c r="DV42" s="27"/>
      <c r="DW42" s="30"/>
      <c r="EF42" s="27"/>
      <c r="EG42" s="30"/>
      <c r="EQ42" s="27"/>
      <c r="ER42" s="30"/>
      <c r="FA42" s="27"/>
      <c r="FB42" s="30"/>
      <c r="FK42" s="27"/>
      <c r="FL42" s="30"/>
      <c r="FV42" s="27"/>
      <c r="FW42" s="30"/>
      <c r="GF42" s="27"/>
      <c r="GG42" s="30"/>
      <c r="GP42" s="27"/>
      <c r="GQ42" s="30"/>
      <c r="HA42" s="27"/>
      <c r="HB42" s="30"/>
      <c r="HK42" s="27"/>
      <c r="HL42" s="30"/>
      <c r="HU42" s="27"/>
      <c r="HV42" s="30"/>
      <c r="HW42" s="116"/>
    </row>
    <row r="43" spans="1:231" ht="16.5" thickBot="1" x14ac:dyDescent="0.3">
      <c r="A43" s="75" t="s">
        <v>5</v>
      </c>
      <c r="B43" s="25"/>
      <c r="D43" t="str">
        <f>IF(Tab_Source[[#This Row],[nb équipe]]="","",F42)</f>
        <v/>
      </c>
      <c r="E43" s="56" t="str">
        <f>IF(Tab_Source[[#This Row],[date début]]="","",IF(F42&gt;D42,5/24,G42))</f>
        <v/>
      </c>
      <c r="F43" s="64" t="str">
        <f>IF(Tab_Source[[#This Row],[date début]]&lt;&gt;"",WORKDAY(Tab_Source[[#This Row],[date début]],Tab_Source[[#This Row],[H Début]]+Tab_Source[[#This Row],[Durée du nb d''équipe ]]),"")</f>
        <v/>
      </c>
      <c r="G43" s="56" t="str">
        <f>IF(AND(Tab_Source[[#This Row],[H Début]]&lt;&gt;"",Tab_Source[[#This Row],[Durée du nb d''équipe ]]&lt;&gt;""),Tab_Source[[#This Row],[H Début]]+Tab_Source[[#This Row],[Durée du nb d''équipe ]],"")</f>
        <v/>
      </c>
      <c r="I43" s="61"/>
      <c r="K43" s="80" t="str">
        <f>IF(Tab_Source[[#This Row],[nb équipe]]&lt;&gt;"",H_Colonne*Tab_Source[[#This Row],[nb équipe]],"")</f>
        <v/>
      </c>
      <c r="L43" s="56"/>
      <c r="M43" s="30"/>
      <c r="W43" s="27"/>
      <c r="X43" s="30"/>
      <c r="AG43" s="27"/>
      <c r="AH43" s="30"/>
      <c r="AQ43" s="27"/>
      <c r="AR43" s="30"/>
      <c r="BB43" s="27"/>
      <c r="BC43" s="30"/>
      <c r="BL43" s="27"/>
      <c r="BM43" s="30"/>
      <c r="BV43" s="27"/>
      <c r="BW43" s="30"/>
      <c r="CG43" s="27"/>
      <c r="CH43" s="30"/>
      <c r="CQ43" s="27"/>
      <c r="CR43" s="30"/>
      <c r="DA43" s="27"/>
      <c r="DB43" s="30"/>
      <c r="DL43" s="27"/>
      <c r="DM43" s="30"/>
      <c r="DV43" s="27"/>
      <c r="DW43" s="30"/>
      <c r="EF43" s="27"/>
      <c r="EG43" s="30"/>
      <c r="EQ43" s="27"/>
      <c r="ER43" s="30"/>
      <c r="FA43" s="27"/>
      <c r="FB43" s="30"/>
      <c r="FK43" s="27"/>
      <c r="FL43" s="30"/>
      <c r="FV43" s="27"/>
      <c r="FW43" s="30"/>
      <c r="GF43" s="27"/>
      <c r="GG43" s="30"/>
      <c r="GP43" s="27"/>
      <c r="GQ43" s="30"/>
      <c r="HA43" s="27"/>
      <c r="HB43" s="30"/>
      <c r="HK43" s="27"/>
      <c r="HL43" s="30"/>
      <c r="HU43" s="27"/>
      <c r="HV43" s="30"/>
      <c r="HW43" s="116"/>
    </row>
    <row r="44" spans="1:231" ht="15" customHeight="1" x14ac:dyDescent="0.25">
      <c r="A44" s="76" t="s">
        <v>6</v>
      </c>
      <c r="B44" s="31"/>
      <c r="C44" s="22"/>
      <c r="D44" s="22" t="str">
        <f>IF(Tab_Source[[#This Row],[nb équipe]]="","",F43)</f>
        <v/>
      </c>
      <c r="E44" s="100" t="str">
        <f>IF(Tab_Source[[#This Row],[date début]]="","",IF(F43&gt;D43,5/24,G43))</f>
        <v/>
      </c>
      <c r="F44" s="63" t="str">
        <f>IF(Tab_Source[[#This Row],[date début]]&lt;&gt;"",WORKDAY(Tab_Source[[#This Row],[date début]],Tab_Source[[#This Row],[H Début]]+Tab_Source[[#This Row],[Durée du nb d''équipe ]]),"")</f>
        <v/>
      </c>
      <c r="G44" s="100" t="str">
        <f>IF(AND(Tab_Source[[#This Row],[H Début]]&lt;&gt;"",Tab_Source[[#This Row],[Durée du nb d''équipe ]]&lt;&gt;""),Tab_Source[[#This Row],[H Début]]+Tab_Source[[#This Row],[Durée du nb d''équipe ]],"")</f>
        <v/>
      </c>
      <c r="H44" s="66"/>
      <c r="I44" s="60"/>
      <c r="J44" s="22"/>
      <c r="K44" s="79" t="str">
        <f>IF(Tab_Source[[#This Row],[nb équipe]]&lt;&gt;"",H_Colonne*Tab_Source[[#This Row],[nb équipe]],"")</f>
        <v/>
      </c>
      <c r="L44" s="100"/>
      <c r="M44" s="33"/>
      <c r="N44" s="22"/>
      <c r="O44" s="22"/>
      <c r="P44" s="22"/>
      <c r="Q44" s="22"/>
      <c r="R44" s="22"/>
      <c r="S44" s="22"/>
      <c r="T44" s="22"/>
      <c r="U44" s="22"/>
      <c r="V44" s="22"/>
      <c r="W44" s="28"/>
      <c r="X44" s="33"/>
      <c r="Y44" s="22"/>
      <c r="Z44" s="22"/>
      <c r="AA44" s="22"/>
      <c r="AB44" s="22"/>
      <c r="AC44" s="22"/>
      <c r="AD44" s="22"/>
      <c r="AE44" s="22"/>
      <c r="AF44" s="22"/>
      <c r="AG44" s="28"/>
      <c r="AH44" s="33"/>
      <c r="AI44" s="22"/>
      <c r="AJ44" s="22"/>
      <c r="AK44" s="22"/>
      <c r="AL44" s="22"/>
      <c r="AM44" s="22"/>
      <c r="AN44" s="22"/>
      <c r="AO44" s="22"/>
      <c r="AP44" s="22"/>
      <c r="AQ44" s="28"/>
      <c r="AR44" s="33"/>
      <c r="AS44" s="22"/>
      <c r="AT44" s="22"/>
      <c r="AU44" s="22"/>
      <c r="AV44" s="22"/>
      <c r="AW44" s="22"/>
      <c r="AX44" s="22"/>
      <c r="AY44" s="22"/>
      <c r="AZ44" s="22"/>
      <c r="BA44" s="22"/>
      <c r="BB44" s="28"/>
      <c r="BC44" s="33"/>
      <c r="BD44" s="22"/>
      <c r="BE44" s="22"/>
      <c r="BF44" s="22"/>
      <c r="BG44" s="22"/>
      <c r="BH44" s="22"/>
      <c r="BI44" s="22"/>
      <c r="BJ44" s="22"/>
      <c r="BK44" s="22"/>
      <c r="BL44" s="28"/>
      <c r="BM44" s="33"/>
      <c r="BN44" s="22"/>
      <c r="BO44" s="22"/>
      <c r="BP44" s="22"/>
      <c r="BQ44" s="22"/>
      <c r="BR44" s="22"/>
      <c r="BS44" s="22"/>
      <c r="BT44" s="22"/>
      <c r="BU44" s="22"/>
      <c r="BV44" s="28"/>
      <c r="BW44" s="33"/>
      <c r="BX44" s="22"/>
      <c r="BY44" s="22"/>
      <c r="BZ44" s="22"/>
      <c r="CA44" s="22"/>
      <c r="CB44" s="22"/>
      <c r="CC44" s="22"/>
      <c r="CD44" s="22"/>
      <c r="CE44" s="22"/>
      <c r="CF44" s="22"/>
      <c r="CG44" s="28"/>
      <c r="CH44" s="33"/>
      <c r="CI44" s="22"/>
      <c r="CJ44" s="22"/>
      <c r="CK44" s="22"/>
      <c r="CL44" s="22"/>
      <c r="CM44" s="22"/>
      <c r="CN44" s="22"/>
      <c r="CO44" s="22"/>
      <c r="CP44" s="22"/>
      <c r="CQ44" s="28"/>
      <c r="CR44" s="33"/>
      <c r="CS44" s="22"/>
      <c r="CT44" s="22"/>
      <c r="CU44" s="22"/>
      <c r="CV44" s="22"/>
      <c r="CW44" s="22"/>
      <c r="CX44" s="22"/>
      <c r="CY44" s="22"/>
      <c r="CZ44" s="22"/>
      <c r="DA44" s="28"/>
      <c r="DB44" s="33"/>
      <c r="DC44" s="22"/>
      <c r="DD44" s="22"/>
      <c r="DE44" s="22"/>
      <c r="DF44" s="22"/>
      <c r="DG44" s="22"/>
      <c r="DH44" s="22"/>
      <c r="DI44" s="22"/>
      <c r="DJ44" s="22"/>
      <c r="DK44" s="22"/>
      <c r="DL44" s="28"/>
      <c r="DM44" s="33"/>
      <c r="DN44" s="22"/>
      <c r="DO44" s="22"/>
      <c r="DP44" s="22"/>
      <c r="DQ44" s="22"/>
      <c r="DR44" s="22"/>
      <c r="DS44" s="22"/>
      <c r="DT44" s="22"/>
      <c r="DU44" s="22"/>
      <c r="DV44" s="28"/>
      <c r="DW44" s="33"/>
      <c r="DX44" s="22"/>
      <c r="DY44" s="22"/>
      <c r="DZ44" s="22"/>
      <c r="EA44" s="22"/>
      <c r="EB44" s="22"/>
      <c r="EC44" s="22"/>
      <c r="ED44" s="22"/>
      <c r="EE44" s="22"/>
      <c r="EF44" s="28"/>
      <c r="EG44" s="33"/>
      <c r="EH44" s="22"/>
      <c r="EI44" s="22"/>
      <c r="EJ44" s="22"/>
      <c r="EK44" s="22"/>
      <c r="EL44" s="22"/>
      <c r="EM44" s="22"/>
      <c r="EN44" s="22"/>
      <c r="EO44" s="22"/>
      <c r="EP44" s="22"/>
      <c r="EQ44" s="28"/>
      <c r="ER44" s="33"/>
      <c r="ES44" s="22"/>
      <c r="ET44" s="22"/>
      <c r="EU44" s="22"/>
      <c r="EV44" s="22"/>
      <c r="EW44" s="22"/>
      <c r="EX44" s="22"/>
      <c r="EY44" s="22"/>
      <c r="EZ44" s="22"/>
      <c r="FA44" s="28"/>
      <c r="FB44" s="33"/>
      <c r="FC44" s="22"/>
      <c r="FD44" s="22"/>
      <c r="FE44" s="22"/>
      <c r="FF44" s="22"/>
      <c r="FG44" s="22"/>
      <c r="FH44" s="22"/>
      <c r="FI44" s="22"/>
      <c r="FJ44" s="22"/>
      <c r="FK44" s="28"/>
      <c r="FL44" s="33"/>
      <c r="FM44" s="22"/>
      <c r="FN44" s="22"/>
      <c r="FO44" s="22"/>
      <c r="FP44" s="22"/>
      <c r="FQ44" s="22"/>
      <c r="FR44" s="22"/>
      <c r="FS44" s="22"/>
      <c r="FT44" s="22"/>
      <c r="FU44" s="22"/>
      <c r="FV44" s="28"/>
      <c r="FW44" s="33"/>
      <c r="FX44" s="22"/>
      <c r="FY44" s="22"/>
      <c r="FZ44" s="22"/>
      <c r="GA44" s="22"/>
      <c r="GB44" s="22"/>
      <c r="GC44" s="22"/>
      <c r="GD44" s="22"/>
      <c r="GE44" s="22"/>
      <c r="GF44" s="28"/>
      <c r="GG44" s="33"/>
      <c r="GH44" s="22"/>
      <c r="GI44" s="22"/>
      <c r="GJ44" s="22"/>
      <c r="GK44" s="22"/>
      <c r="GL44" s="22"/>
      <c r="GM44" s="22"/>
      <c r="GN44" s="22"/>
      <c r="GO44" s="22"/>
      <c r="GP44" s="28"/>
      <c r="GQ44" s="33"/>
      <c r="GR44" s="22"/>
      <c r="GS44" s="22"/>
      <c r="GT44" s="22"/>
      <c r="GU44" s="22"/>
      <c r="GV44" s="22"/>
      <c r="GW44" s="22"/>
      <c r="GX44" s="22"/>
      <c r="GY44" s="22"/>
      <c r="GZ44" s="22"/>
      <c r="HA44" s="28"/>
      <c r="HB44" s="33"/>
      <c r="HC44" s="22"/>
      <c r="HD44" s="22"/>
      <c r="HE44" s="22"/>
      <c r="HF44" s="22"/>
      <c r="HG44" s="22"/>
      <c r="HH44" s="22"/>
      <c r="HI44" s="22"/>
      <c r="HJ44" s="22"/>
      <c r="HK44" s="28"/>
      <c r="HL44" s="33"/>
      <c r="HM44" s="22"/>
      <c r="HN44" s="22"/>
      <c r="HO44" s="22"/>
      <c r="HP44" s="22"/>
      <c r="HQ44" s="22"/>
      <c r="HR44" s="22"/>
      <c r="HS44" s="22"/>
      <c r="HT44" s="22"/>
      <c r="HU44" s="28"/>
      <c r="HV44" s="43"/>
      <c r="HW44" s="118"/>
    </row>
    <row r="45" spans="1:231" ht="15.75" x14ac:dyDescent="0.25">
      <c r="A45" s="77" t="s">
        <v>6</v>
      </c>
      <c r="B45" s="40"/>
      <c r="C45" s="53"/>
      <c r="D45" s="53" t="str">
        <f>IF(Tab_Source[[#This Row],[nb équipe]]="","",F44)</f>
        <v/>
      </c>
      <c r="E45" s="103" t="str">
        <f>IF(Tab_Source[[#This Row],[date début]]="","",IF(F44&gt;D44,5/24,G44))</f>
        <v/>
      </c>
      <c r="F45" s="98" t="str">
        <f>IF(Tab_Source[[#This Row],[date début]]&lt;&gt;"",WORKDAY(Tab_Source[[#This Row],[date début]],Tab_Source[[#This Row],[H Début]]+Tab_Source[[#This Row],[Durée du nb d''équipe ]]),"")</f>
        <v/>
      </c>
      <c r="G45" s="56" t="str">
        <f>IF(AND(Tab_Source[[#This Row],[H Début]]&lt;&gt;"",Tab_Source[[#This Row],[Durée du nb d''équipe ]]&lt;&gt;""),Tab_Source[[#This Row],[H Début]]+Tab_Source[[#This Row],[Durée du nb d''équipe ]],"")</f>
        <v/>
      </c>
      <c r="I45" s="91"/>
      <c r="K45" s="80" t="str">
        <f>IF(Tab_Source[[#This Row],[nb équipe]]&lt;&gt;"",H_Colonne*Tab_Source[[#This Row],[nb équipe]],"")</f>
        <v/>
      </c>
      <c r="L45" s="56"/>
      <c r="M45" s="30"/>
      <c r="W45" s="27"/>
      <c r="X45" s="30"/>
      <c r="AG45" s="27"/>
      <c r="AH45" s="30"/>
      <c r="AQ45" s="27"/>
      <c r="AR45" s="30"/>
      <c r="BB45" s="27"/>
      <c r="BC45" s="30"/>
      <c r="BL45" s="27"/>
      <c r="BM45" s="30"/>
      <c r="BV45" s="27"/>
      <c r="BW45" s="30"/>
      <c r="CG45" s="27"/>
      <c r="CH45" s="30"/>
      <c r="CQ45" s="27"/>
      <c r="CR45" s="30"/>
      <c r="DA45" s="27"/>
      <c r="DB45" s="30"/>
      <c r="DL45" s="27"/>
      <c r="DM45" s="30"/>
      <c r="DV45" s="27"/>
      <c r="DW45" s="30"/>
      <c r="EF45" s="27"/>
      <c r="EG45" s="30"/>
      <c r="EQ45" s="27"/>
      <c r="ER45" s="30"/>
      <c r="FA45" s="27"/>
      <c r="FB45" s="30"/>
      <c r="FK45" s="27"/>
      <c r="FL45" s="30"/>
      <c r="FV45" s="27"/>
      <c r="FW45" s="30"/>
      <c r="GF45" s="27"/>
      <c r="GG45" s="30"/>
      <c r="GP45" s="27"/>
      <c r="GQ45" s="30"/>
      <c r="HA45" s="27"/>
      <c r="HB45" s="30"/>
      <c r="HK45" s="27"/>
      <c r="HL45" s="30"/>
      <c r="HU45" s="27"/>
      <c r="HV45" s="46"/>
      <c r="HW45" s="119"/>
    </row>
    <row r="46" spans="1:231" ht="15.75" x14ac:dyDescent="0.25">
      <c r="A46" s="77" t="s">
        <v>6</v>
      </c>
      <c r="B46" s="25"/>
      <c r="D46" t="str">
        <f>IF(Tab_Source[[#This Row],[nb équipe]]="","",F45)</f>
        <v/>
      </c>
      <c r="E46" s="56" t="str">
        <f>IF(Tab_Source[[#This Row],[date début]]="","",IF(F45&gt;D45,5/24,G45))</f>
        <v/>
      </c>
      <c r="F46" s="64" t="str">
        <f>IF(Tab_Source[[#This Row],[date début]]&lt;&gt;"",WORKDAY(Tab_Source[[#This Row],[date début]],Tab_Source[[#This Row],[H Début]]+Tab_Source[[#This Row],[Durée du nb d''équipe ]]),"")</f>
        <v/>
      </c>
      <c r="G46" s="56" t="str">
        <f>IF(AND(Tab_Source[[#This Row],[H Début]]&lt;&gt;"",Tab_Source[[#This Row],[Durée du nb d''équipe ]]&lt;&gt;""),Tab_Source[[#This Row],[H Début]]+Tab_Source[[#This Row],[Durée du nb d''équipe ]],"")</f>
        <v/>
      </c>
      <c r="I46" s="61"/>
      <c r="K46" s="80" t="str">
        <f>IF(Tab_Source[[#This Row],[nb équipe]]&lt;&gt;"",H_Colonne*Tab_Source[[#This Row],[nb équipe]],"")</f>
        <v/>
      </c>
      <c r="L46" s="56"/>
      <c r="M46" s="30"/>
      <c r="W46" s="27"/>
      <c r="X46" s="30"/>
      <c r="AG46" s="27"/>
      <c r="AH46" s="30"/>
      <c r="AQ46" s="27"/>
      <c r="AR46" s="30"/>
      <c r="BB46" s="27"/>
      <c r="BC46" s="30"/>
      <c r="BL46" s="27"/>
      <c r="BM46" s="30"/>
      <c r="BV46" s="27"/>
      <c r="BW46" s="30"/>
      <c r="CG46" s="27"/>
      <c r="CH46" s="30"/>
      <c r="CQ46" s="27"/>
      <c r="CR46" s="30"/>
      <c r="DA46" s="27"/>
      <c r="DB46" s="30"/>
      <c r="DL46" s="27"/>
      <c r="DM46" s="30"/>
      <c r="DV46" s="27"/>
      <c r="DW46" s="30"/>
      <c r="EF46" s="27"/>
      <c r="EG46" s="30"/>
      <c r="EQ46" s="27"/>
      <c r="ER46" s="30"/>
      <c r="FA46" s="27"/>
      <c r="FB46" s="30"/>
      <c r="FK46" s="27"/>
      <c r="FL46" s="30"/>
      <c r="FV46" s="27"/>
      <c r="FW46" s="30"/>
      <c r="GF46" s="27"/>
      <c r="GG46" s="30"/>
      <c r="GP46" s="27"/>
      <c r="GQ46" s="30"/>
      <c r="HA46" s="27"/>
      <c r="HB46" s="30"/>
      <c r="HK46" s="27"/>
      <c r="HL46" s="30"/>
      <c r="HU46" s="27"/>
      <c r="HV46" s="46"/>
      <c r="HW46" s="119"/>
    </row>
    <row r="47" spans="1:231" ht="16.5" thickBot="1" x14ac:dyDescent="0.3">
      <c r="A47" s="77" t="s">
        <v>6</v>
      </c>
      <c r="B47" s="25"/>
      <c r="D47" t="str">
        <f>IF(Tab_Source[[#This Row],[nb équipe]]="","",F46)</f>
        <v/>
      </c>
      <c r="E47" s="56" t="str">
        <f>IF(Tab_Source[[#This Row],[date début]]="","",IF(F46&gt;D46,5/24,G46))</f>
        <v/>
      </c>
      <c r="F47" s="64" t="str">
        <f>IF(Tab_Source[[#This Row],[date début]]&lt;&gt;"",WORKDAY(Tab_Source[[#This Row],[date début]],Tab_Source[[#This Row],[H Début]]+Tab_Source[[#This Row],[Durée du nb d''équipe ]]),"")</f>
        <v/>
      </c>
      <c r="G47" s="56" t="str">
        <f>IF(AND(Tab_Source[[#This Row],[H Début]]&lt;&gt;"",Tab_Source[[#This Row],[Durée du nb d''équipe ]]&lt;&gt;""),Tab_Source[[#This Row],[H Début]]+Tab_Source[[#This Row],[Durée du nb d''équipe ]],"")</f>
        <v/>
      </c>
      <c r="I47" s="61"/>
      <c r="K47" s="80" t="str">
        <f>IF(Tab_Source[[#This Row],[nb équipe]]&lt;&gt;"",H_Colonne*Tab_Source[[#This Row],[nb équipe]],"")</f>
        <v/>
      </c>
      <c r="L47" s="36"/>
      <c r="M47" s="38"/>
      <c r="N47" s="36"/>
      <c r="O47" s="36"/>
      <c r="P47" s="36"/>
      <c r="Q47" s="36"/>
      <c r="R47" s="36"/>
      <c r="S47" s="36"/>
      <c r="T47" s="36"/>
      <c r="U47" s="36"/>
      <c r="V47" s="36"/>
      <c r="W47" s="39"/>
      <c r="X47" s="38"/>
      <c r="Y47" s="36"/>
      <c r="Z47" s="36"/>
      <c r="AA47" s="36"/>
      <c r="AB47" s="36"/>
      <c r="AC47" s="36"/>
      <c r="AD47" s="36"/>
      <c r="AE47" s="36"/>
      <c r="AF47" s="36"/>
      <c r="AG47" s="39"/>
      <c r="AH47" s="38"/>
      <c r="AI47" s="36"/>
      <c r="AJ47" s="36"/>
      <c r="AK47" s="36"/>
      <c r="AL47" s="36"/>
      <c r="AM47" s="36"/>
      <c r="AN47" s="36"/>
      <c r="AO47" s="36"/>
      <c r="AP47" s="36"/>
      <c r="AQ47" s="39"/>
      <c r="AR47" s="38"/>
      <c r="AS47" s="36"/>
      <c r="AT47" s="36"/>
      <c r="AU47" s="36"/>
      <c r="AV47" s="36"/>
      <c r="AW47" s="36"/>
      <c r="AX47" s="36"/>
      <c r="AY47" s="36"/>
      <c r="AZ47" s="36"/>
      <c r="BA47" s="36"/>
      <c r="BB47" s="39"/>
      <c r="BC47" s="38"/>
      <c r="BD47" s="36"/>
      <c r="BE47" s="36"/>
      <c r="BF47" s="36"/>
      <c r="BG47" s="36"/>
      <c r="BH47" s="36"/>
      <c r="BI47" s="36"/>
      <c r="BJ47" s="36"/>
      <c r="BK47" s="36"/>
      <c r="BL47" s="39"/>
      <c r="BM47" s="38"/>
      <c r="BN47" s="36"/>
      <c r="BO47" s="36"/>
      <c r="BP47" s="36"/>
      <c r="BQ47" s="36"/>
      <c r="BR47" s="36"/>
      <c r="BS47" s="36"/>
      <c r="BT47" s="36"/>
      <c r="BU47" s="36"/>
      <c r="BV47" s="39"/>
      <c r="BW47" s="38"/>
      <c r="BX47" s="36"/>
      <c r="BY47" s="36"/>
      <c r="BZ47" s="36"/>
      <c r="CA47" s="36"/>
      <c r="CB47" s="36"/>
      <c r="CC47" s="36"/>
      <c r="CD47" s="36"/>
      <c r="CE47" s="36"/>
      <c r="CF47" s="36"/>
      <c r="CG47" s="39"/>
      <c r="CH47" s="38"/>
      <c r="CI47" s="36"/>
      <c r="CJ47" s="36"/>
      <c r="CK47" s="36"/>
      <c r="CL47" s="36"/>
      <c r="CM47" s="36"/>
      <c r="CN47" s="36"/>
      <c r="CO47" s="36"/>
      <c r="CP47" s="36"/>
      <c r="CQ47" s="39"/>
      <c r="CR47" s="38"/>
      <c r="CS47" s="36"/>
      <c r="CT47" s="36"/>
      <c r="CU47" s="36"/>
      <c r="CV47" s="36"/>
      <c r="CW47" s="36"/>
      <c r="CX47" s="36"/>
      <c r="CY47" s="36"/>
      <c r="CZ47" s="36"/>
      <c r="DA47" s="39"/>
      <c r="DB47" s="38"/>
      <c r="DC47" s="36"/>
      <c r="DD47" s="36"/>
      <c r="DE47" s="36"/>
      <c r="DF47" s="36"/>
      <c r="DG47" s="36"/>
      <c r="DH47" s="36"/>
      <c r="DI47" s="36"/>
      <c r="DJ47" s="36"/>
      <c r="DK47" s="36"/>
      <c r="DL47" s="39"/>
      <c r="DM47" s="38"/>
      <c r="DN47" s="36"/>
      <c r="DO47" s="36"/>
      <c r="DP47" s="36"/>
      <c r="DQ47" s="36"/>
      <c r="DR47" s="36"/>
      <c r="DS47" s="36"/>
      <c r="DT47" s="36"/>
      <c r="DU47" s="36"/>
      <c r="DV47" s="39"/>
      <c r="DW47" s="38"/>
      <c r="DX47" s="36"/>
      <c r="DY47" s="36"/>
      <c r="DZ47" s="36"/>
      <c r="EA47" s="36"/>
      <c r="EB47" s="36"/>
      <c r="EC47" s="36"/>
      <c r="ED47" s="36"/>
      <c r="EE47" s="36"/>
      <c r="EF47" s="39"/>
      <c r="EG47" s="38"/>
      <c r="EH47" s="36"/>
      <c r="EI47" s="36"/>
      <c r="EJ47" s="36"/>
      <c r="EK47" s="36"/>
      <c r="EL47" s="36"/>
      <c r="EM47" s="36"/>
      <c r="EN47" s="36"/>
      <c r="EO47" s="36"/>
      <c r="EP47" s="36"/>
      <c r="EQ47" s="39"/>
      <c r="ER47" s="38"/>
      <c r="ES47" s="36"/>
      <c r="ET47" s="36"/>
      <c r="EU47" s="36"/>
      <c r="EV47" s="36"/>
      <c r="EW47" s="36"/>
      <c r="EX47" s="36"/>
      <c r="EY47" s="36"/>
      <c r="EZ47" s="36"/>
      <c r="FA47" s="39"/>
      <c r="FB47" s="38"/>
      <c r="FC47" s="36"/>
      <c r="FD47" s="36"/>
      <c r="FE47" s="36"/>
      <c r="FF47" s="36"/>
      <c r="FG47" s="36"/>
      <c r="FH47" s="36"/>
      <c r="FI47" s="36"/>
      <c r="FJ47" s="36"/>
      <c r="FK47" s="39"/>
      <c r="FL47" s="38"/>
      <c r="FM47" s="36"/>
      <c r="FN47" s="36"/>
      <c r="FO47" s="36"/>
      <c r="FP47" s="36"/>
      <c r="FQ47" s="36"/>
      <c r="FR47" s="36"/>
      <c r="FS47" s="36"/>
      <c r="FT47" s="36"/>
      <c r="FU47" s="36"/>
      <c r="FV47" s="39"/>
      <c r="FW47" s="38"/>
      <c r="FX47" s="36"/>
      <c r="FY47" s="36"/>
      <c r="FZ47" s="36"/>
      <c r="GA47" s="36"/>
      <c r="GB47" s="36"/>
      <c r="GC47" s="36"/>
      <c r="GD47" s="36"/>
      <c r="GE47" s="36"/>
      <c r="GF47" s="39"/>
      <c r="GG47" s="38"/>
      <c r="GH47" s="36"/>
      <c r="GI47" s="36"/>
      <c r="GJ47" s="36"/>
      <c r="GK47" s="36"/>
      <c r="GL47" s="36"/>
      <c r="GM47" s="36"/>
      <c r="GN47" s="36"/>
      <c r="GO47" s="36"/>
      <c r="GP47" s="39"/>
      <c r="GQ47" s="38"/>
      <c r="GR47" s="36"/>
      <c r="GS47" s="36"/>
      <c r="GT47" s="36"/>
      <c r="GU47" s="36"/>
      <c r="GV47" s="36"/>
      <c r="GW47" s="36"/>
      <c r="GX47" s="36"/>
      <c r="GY47" s="36"/>
      <c r="GZ47" s="36"/>
      <c r="HA47" s="39"/>
      <c r="HB47" s="38"/>
      <c r="HC47" s="36"/>
      <c r="HD47" s="36"/>
      <c r="HE47" s="36"/>
      <c r="HF47" s="36"/>
      <c r="HG47" s="36"/>
      <c r="HH47" s="36"/>
      <c r="HI47" s="36"/>
      <c r="HJ47" s="36"/>
      <c r="HK47" s="39"/>
      <c r="HL47" s="38"/>
      <c r="HM47" s="36"/>
      <c r="HN47" s="36"/>
      <c r="HO47" s="36"/>
      <c r="HP47" s="36"/>
      <c r="HQ47" s="36"/>
      <c r="HR47" s="36"/>
      <c r="HS47" s="36"/>
      <c r="HT47" s="36"/>
      <c r="HU47" s="39"/>
      <c r="HV47" s="49"/>
      <c r="HW47" s="117"/>
    </row>
    <row r="48" spans="1:231" x14ac:dyDescent="0.25">
      <c r="A48" s="41"/>
    </row>
    <row r="49" spans="1:72" x14ac:dyDescent="0.25">
      <c r="A49" s="41"/>
    </row>
    <row r="50" spans="1:72" x14ac:dyDescent="0.25">
      <c r="A50" s="41"/>
      <c r="BS50" s="56"/>
      <c r="BT50" s="56"/>
    </row>
    <row r="51" spans="1:72" x14ac:dyDescent="0.25">
      <c r="A51" s="41"/>
    </row>
    <row r="52" spans="1:72" x14ac:dyDescent="0.25">
      <c r="A52" s="41"/>
    </row>
    <row r="53" spans="1:72" x14ac:dyDescent="0.25">
      <c r="A53" s="41"/>
    </row>
    <row r="54" spans="1:72" x14ac:dyDescent="0.25">
      <c r="A54" s="41"/>
    </row>
    <row r="55" spans="1:72" x14ac:dyDescent="0.25">
      <c r="A55" s="41"/>
    </row>
  </sheetData>
  <mergeCells count="29">
    <mergeCell ref="F1:G1"/>
    <mergeCell ref="DB1:EF1"/>
    <mergeCell ref="EG1:FK1"/>
    <mergeCell ref="M3:W3"/>
    <mergeCell ref="X3:AG3"/>
    <mergeCell ref="AR3:BB3"/>
    <mergeCell ref="BC3:BL3"/>
    <mergeCell ref="AH3:AQ3"/>
    <mergeCell ref="M1:AQ1"/>
    <mergeCell ref="AR1:BV1"/>
    <mergeCell ref="BM3:BV3"/>
    <mergeCell ref="BW1:DA1"/>
    <mergeCell ref="DW3:EF3"/>
    <mergeCell ref="EG3:EQ3"/>
    <mergeCell ref="ER3:FA3"/>
    <mergeCell ref="FB3:FK3"/>
    <mergeCell ref="BW3:CG3"/>
    <mergeCell ref="CH3:CQ3"/>
    <mergeCell ref="CR3:DA3"/>
    <mergeCell ref="DB3:DL3"/>
    <mergeCell ref="DM3:DV3"/>
    <mergeCell ref="GQ1:HU1"/>
    <mergeCell ref="GQ3:HA3"/>
    <mergeCell ref="HB3:HK3"/>
    <mergeCell ref="HL3:HU3"/>
    <mergeCell ref="FL1:GP1"/>
    <mergeCell ref="FW3:GF3"/>
    <mergeCell ref="GG3:GP3"/>
    <mergeCell ref="FL3:FV3"/>
  </mergeCells>
  <conditionalFormatting sqref="M6:HU47">
    <cfRule type="expression" dxfId="0" priority="1">
      <formula>AND($D6=M$2,$E6&lt;=M$4,$G6&gt;=M$4)</formula>
    </cfRule>
  </conditionalFormatting>
  <pageMargins left="0.7" right="0.7" top="0.75" bottom="0.75" header="0.3" footer="0.3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croll Bar 3">
              <controlPr defaultSize="0" autoPict="0">
                <anchor mov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7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trame</vt:lpstr>
      <vt:lpstr>diagramme Gantt</vt:lpstr>
      <vt:lpstr>D Gantt</vt:lpstr>
      <vt:lpstr>'D Gantt'!Debut</vt:lpstr>
      <vt:lpstr>'D Gantt'!Fin</vt:lpstr>
      <vt:lpstr>'D Gantt'!H_Colonne</vt:lpstr>
      <vt:lpstr>'D Gantt'!H_Equipe</vt:lpstr>
      <vt:lpstr>'D Gantt'!Inc_J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MINOTTI Emilie</dc:creator>
  <cp:lastModifiedBy>Geoffrey VUILLEMARD</cp:lastModifiedBy>
  <cp:lastPrinted>2024-02-20T11:19:58Z</cp:lastPrinted>
  <dcterms:created xsi:type="dcterms:W3CDTF">2015-06-05T18:17:20Z</dcterms:created>
  <dcterms:modified xsi:type="dcterms:W3CDTF">2024-02-20T13:11:08Z</dcterms:modified>
</cp:coreProperties>
</file>