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uill\Downloads\"/>
    </mc:Choice>
  </mc:AlternateContent>
  <xr:revisionPtr revIDLastSave="0" documentId="13_ncr:1_{7BF08B4D-85BA-405E-BA2B-EF3416FF3C61}" xr6:coauthVersionLast="47" xr6:coauthVersionMax="47" xr10:uidLastSave="{00000000-0000-0000-0000-000000000000}"/>
  <bookViews>
    <workbookView xWindow="-120" yWindow="-120" windowWidth="29040" windowHeight="16440" xr2:uid="{CAEC729E-5332-4FED-8A7C-423B765FB3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1" l="1"/>
  <c r="J18" i="1" s="1"/>
  <c r="J12" i="1"/>
  <c r="J6" i="1"/>
  <c r="H6" i="1"/>
  <c r="H10" i="1"/>
  <c r="H14" i="1"/>
  <c r="D14" i="1"/>
  <c r="E14" i="1"/>
  <c r="E16" i="1"/>
  <c r="E18" i="1"/>
  <c r="E20" i="1"/>
  <c r="D16" i="1"/>
  <c r="D18" i="1"/>
  <c r="D20" i="1"/>
  <c r="D10" i="1"/>
  <c r="F10" i="1" s="1"/>
  <c r="E4" i="1"/>
  <c r="E6" i="1"/>
  <c r="G6" i="1" s="1"/>
  <c r="E8" i="1"/>
  <c r="E10" i="1"/>
  <c r="G10" i="1" s="1"/>
  <c r="E12" i="1"/>
  <c r="D4" i="1"/>
  <c r="D6" i="1"/>
  <c r="D8" i="1"/>
  <c r="D12" i="1"/>
  <c r="E2" i="1"/>
  <c r="D2" i="1"/>
  <c r="H2" i="1" s="1"/>
  <c r="H18" i="1" l="1"/>
  <c r="F18" i="1"/>
  <c r="G18" i="1"/>
  <c r="F6" i="1"/>
  <c r="G2" i="1"/>
  <c r="G14" i="1"/>
  <c r="F14" i="1"/>
  <c r="F2" i="1"/>
  <c r="F22" i="1" l="1"/>
  <c r="H22" i="1"/>
  <c r="G22" i="1"/>
</calcChain>
</file>

<file path=xl/sharedStrings.xml><?xml version="1.0" encoding="utf-8"?>
<sst xmlns="http://schemas.openxmlformats.org/spreadsheetml/2006/main" count="17" uniqueCount="15">
  <si>
    <t>DATE</t>
  </si>
  <si>
    <t>HEURE DE BADGAGE</t>
  </si>
  <si>
    <t>TEMPS TRAVAIL REEL</t>
  </si>
  <si>
    <t>TEMPS TRAVAIL RETENU</t>
  </si>
  <si>
    <t>TOTAL / JOUR REEL</t>
  </si>
  <si>
    <t>TOTAL / JOUR RETENU</t>
  </si>
  <si>
    <t>HEURE DE BADGAGE RETENUE</t>
  </si>
  <si>
    <t>DIFFERENCE</t>
  </si>
  <si>
    <t xml:space="preserve">TOTAUX HEURES </t>
  </si>
  <si>
    <t xml:space="preserve">HEURE SUPLEMENTAIRE </t>
  </si>
  <si>
    <t>TOTAL HEURE SEMAINE</t>
  </si>
  <si>
    <t>DE</t>
  </si>
  <si>
    <t>A</t>
  </si>
  <si>
    <t>Nombre d' HEURE 25%</t>
  </si>
  <si>
    <t>Nombre d' HEURE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</si>
</sst>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20" fontId="0" fillId="3" borderId="5" xfId="0" applyNumberFormat="1" applyFill="1" applyBorder="1" applyAlignment="1">
      <alignment vertical="center"/>
    </xf>
    <xf numFmtId="20" fontId="0" fillId="3" borderId="8" xfId="0" applyNumberFormat="1" applyFill="1" applyBorder="1" applyAlignment="1">
      <alignment vertical="center"/>
    </xf>
    <xf numFmtId="20" fontId="0" fillId="3" borderId="12" xfId="0" applyNumberFormat="1" applyFill="1" applyBorder="1" applyAlignment="1">
      <alignment vertical="center"/>
    </xf>
    <xf numFmtId="20" fontId="0" fillId="3" borderId="4" xfId="0" applyNumberFormat="1" applyFill="1" applyBorder="1" applyAlignment="1">
      <alignment vertical="center"/>
    </xf>
    <xf numFmtId="20" fontId="0" fillId="3" borderId="7" xfId="0" applyNumberFormat="1" applyFill="1" applyBorder="1" applyAlignment="1">
      <alignment vertical="center"/>
    </xf>
    <xf numFmtId="20" fontId="0" fillId="3" borderId="11" xfId="0" applyNumberFormat="1" applyFill="1" applyBorder="1" applyAlignment="1">
      <alignment vertical="center"/>
    </xf>
    <xf numFmtId="20" fontId="0" fillId="4" borderId="5" xfId="0" applyNumberFormat="1" applyFill="1" applyBorder="1"/>
    <xf numFmtId="20" fontId="0" fillId="4" borderId="8" xfId="0" applyNumberFormat="1" applyFill="1" applyBorder="1"/>
    <xf numFmtId="20" fontId="0" fillId="4" borderId="12" xfId="0" applyNumberFormat="1" applyFill="1" applyBorder="1"/>
    <xf numFmtId="20" fontId="0" fillId="5" borderId="5" xfId="0" applyNumberFormat="1" applyFill="1" applyBorder="1"/>
    <xf numFmtId="20" fontId="0" fillId="5" borderId="2" xfId="0" applyNumberFormat="1" applyFill="1" applyBorder="1"/>
    <xf numFmtId="20" fontId="0" fillId="5" borderId="8" xfId="0" applyNumberFormat="1" applyFill="1" applyBorder="1"/>
    <xf numFmtId="20" fontId="0" fillId="5" borderId="12" xfId="0" applyNumberFormat="1" applyFill="1" applyBorder="1"/>
    <xf numFmtId="20" fontId="0" fillId="6" borderId="2" xfId="0" applyNumberFormat="1" applyFill="1" applyBorder="1"/>
    <xf numFmtId="20" fontId="0" fillId="6" borderId="8" xfId="0" applyNumberFormat="1" applyFill="1" applyBorder="1"/>
    <xf numFmtId="20" fontId="0" fillId="6" borderId="12" xfId="0" applyNumberFormat="1" applyFill="1" applyBorder="1"/>
    <xf numFmtId="20" fontId="0" fillId="7" borderId="5" xfId="0" applyNumberFormat="1" applyFill="1" applyBorder="1"/>
    <xf numFmtId="20" fontId="0" fillId="7" borderId="2" xfId="0" applyNumberFormat="1" applyFill="1" applyBorder="1"/>
    <xf numFmtId="20" fontId="0" fillId="7" borderId="8" xfId="0" applyNumberFormat="1" applyFill="1" applyBorder="1"/>
    <xf numFmtId="20" fontId="0" fillId="7" borderId="12" xfId="0" applyNumberFormat="1" applyFill="1" applyBorder="1"/>
    <xf numFmtId="164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20" fontId="0" fillId="3" borderId="6" xfId="0" applyNumberFormat="1" applyFill="1" applyBorder="1" applyAlignment="1">
      <alignment horizontal="center" vertical="center"/>
    </xf>
    <xf numFmtId="20" fontId="0" fillId="3" borderId="10" xfId="0" applyNumberFormat="1" applyFill="1" applyBorder="1" applyAlignment="1">
      <alignment horizontal="center" vertical="center"/>
    </xf>
    <xf numFmtId="20" fontId="0" fillId="3" borderId="13" xfId="0" applyNumberFormat="1" applyFill="1" applyBorder="1" applyAlignment="1">
      <alignment horizontal="center" vertical="center"/>
    </xf>
    <xf numFmtId="20" fontId="0" fillId="6" borderId="6" xfId="0" applyNumberFormat="1" applyFill="1" applyBorder="1" applyAlignment="1">
      <alignment horizontal="center" vertical="center"/>
    </xf>
    <xf numFmtId="20" fontId="0" fillId="6" borderId="10" xfId="0" applyNumberFormat="1" applyFill="1" applyBorder="1" applyAlignment="1">
      <alignment horizontal="center" vertical="center"/>
    </xf>
    <xf numFmtId="20" fontId="0" fillId="6" borderId="13" xfId="0" applyNumberFormat="1" applyFill="1" applyBorder="1" applyAlignment="1">
      <alignment horizontal="center" vertical="center"/>
    </xf>
    <xf numFmtId="20" fontId="0" fillId="7" borderId="6" xfId="0" applyNumberFormat="1" applyFill="1" applyBorder="1" applyAlignment="1">
      <alignment horizontal="center" vertical="center"/>
    </xf>
    <xf numFmtId="20" fontId="0" fillId="7" borderId="10" xfId="0" applyNumberFormat="1" applyFill="1" applyBorder="1" applyAlignment="1">
      <alignment horizontal="center" vertical="center"/>
    </xf>
    <xf numFmtId="20" fontId="0" fillId="7" borderId="13" xfId="0" applyNumberFormat="1" applyFill="1" applyBorder="1" applyAlignment="1">
      <alignment horizontal="center" vertical="center"/>
    </xf>
    <xf numFmtId="20" fontId="0" fillId="4" borderId="6" xfId="0" applyNumberFormat="1" applyFill="1" applyBorder="1" applyAlignment="1">
      <alignment horizontal="center" vertical="center"/>
    </xf>
    <xf numFmtId="20" fontId="0" fillId="4" borderId="10" xfId="0" applyNumberFormat="1" applyFill="1" applyBorder="1" applyAlignment="1">
      <alignment horizontal="center" vertical="center"/>
    </xf>
    <xf numFmtId="20" fontId="0" fillId="4" borderId="13" xfId="0" applyNumberFormat="1" applyFill="1" applyBorder="1" applyAlignment="1">
      <alignment horizontal="center" vertical="center"/>
    </xf>
    <xf numFmtId="20" fontId="0" fillId="5" borderId="6" xfId="0" applyNumberFormat="1" applyFill="1" applyBorder="1" applyAlignment="1">
      <alignment horizontal="center" vertical="center"/>
    </xf>
    <xf numFmtId="20" fontId="0" fillId="5" borderId="10" xfId="0" applyNumberFormat="1" applyFill="1" applyBorder="1" applyAlignment="1">
      <alignment horizontal="center" vertical="center"/>
    </xf>
    <xf numFmtId="20" fontId="0" fillId="5" borderId="13" xfId="0" applyNumberFormat="1" applyFill="1" applyBorder="1" applyAlignment="1">
      <alignment horizontal="center" vertical="center"/>
    </xf>
    <xf numFmtId="14" fontId="0" fillId="3" borderId="14" xfId="0" applyNumberFormat="1" applyFill="1" applyBorder="1" applyAlignment="1">
      <alignment horizontal="center" vertical="center"/>
    </xf>
    <xf numFmtId="14" fontId="0" fillId="3" borderId="15" xfId="0" applyNumberFormat="1" applyFill="1" applyBorder="1" applyAlignment="1">
      <alignment horizontal="center" vertical="center"/>
    </xf>
    <xf numFmtId="14" fontId="0" fillId="3" borderId="16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4" fontId="0" fillId="5" borderId="4" xfId="0" applyNumberFormat="1" applyFill="1" applyBorder="1" applyAlignment="1">
      <alignment horizontal="center" vertical="center"/>
    </xf>
    <xf numFmtId="14" fontId="0" fillId="5" borderId="7" xfId="0" applyNumberFormat="1" applyFill="1" applyBorder="1" applyAlignment="1">
      <alignment horizontal="center" vertical="center"/>
    </xf>
    <xf numFmtId="14" fontId="0" fillId="5" borderId="11" xfId="0" applyNumberForma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14" fontId="0" fillId="4" borderId="7" xfId="0" applyNumberFormat="1" applyFill="1" applyBorder="1" applyAlignment="1">
      <alignment horizontal="center" vertical="center"/>
    </xf>
    <xf numFmtId="14" fontId="0" fillId="4" borderId="11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4" fontId="0" fillId="6" borderId="4" xfId="0" applyNumberFormat="1" applyFill="1" applyBorder="1" applyAlignment="1">
      <alignment horizontal="center" vertical="center"/>
    </xf>
    <xf numFmtId="14" fontId="0" fillId="6" borderId="7" xfId="0" applyNumberFormat="1" applyFill="1" applyBorder="1" applyAlignment="1">
      <alignment horizontal="center" vertical="center"/>
    </xf>
    <xf numFmtId="14" fontId="0" fillId="6" borderId="11" xfId="0" applyNumberForma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 vertical="center"/>
    </xf>
    <xf numFmtId="14" fontId="0" fillId="7" borderId="7" xfId="0" applyNumberFormat="1" applyFill="1" applyBorder="1" applyAlignment="1">
      <alignment horizontal="center" vertical="center"/>
    </xf>
    <xf numFmtId="14" fontId="0" fillId="7" borderId="11" xfId="0" applyNumberForma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165" fontId="0" fillId="8" borderId="17" xfId="0" applyNumberFormat="1" applyFill="1" applyBorder="1" applyAlignment="1">
      <alignment horizontal="center" vertical="center"/>
    </xf>
    <xf numFmtId="165" fontId="0" fillId="8" borderId="18" xfId="0" applyNumberFormat="1" applyFill="1" applyBorder="1" applyAlignment="1">
      <alignment horizontal="center" vertical="center"/>
    </xf>
    <xf numFmtId="165" fontId="0" fillId="8" borderId="19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FF11B-B18D-4B2F-BA69-2BCD6AF44062}">
  <sheetPr codeName="Feuil1"/>
  <dimension ref="A1:M29"/>
  <sheetViews>
    <sheetView tabSelected="1" topLeftCell="B1" workbookViewId="0">
      <selection activeCell="N13" sqref="N13"/>
    </sheetView>
  </sheetViews>
  <sheetFormatPr baseColWidth="10" defaultRowHeight="15" x14ac:dyDescent="0.25"/>
  <cols>
    <col min="1" max="1" width="21.5703125" customWidth="1"/>
    <col min="2" max="2" width="25.28515625" customWidth="1"/>
    <col min="3" max="3" width="20.85546875" customWidth="1"/>
    <col min="4" max="4" width="25.7109375" customWidth="1"/>
    <col min="5" max="6" width="26.7109375" customWidth="1"/>
    <col min="7" max="7" width="24.5703125" customWidth="1"/>
    <col min="8" max="8" width="25.140625" customWidth="1"/>
  </cols>
  <sheetData>
    <row r="1" spans="1:13" ht="30.75" thickBot="1" x14ac:dyDescent="0.3">
      <c r="A1" s="1" t="s">
        <v>0</v>
      </c>
      <c r="B1" s="2" t="s">
        <v>1</v>
      </c>
      <c r="C1" s="2" t="s">
        <v>6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7</v>
      </c>
    </row>
    <row r="2" spans="1:13" x14ac:dyDescent="0.25">
      <c r="A2" s="43">
        <v>45173</v>
      </c>
      <c r="B2" s="7">
        <v>0.29166666666666669</v>
      </c>
      <c r="C2" s="4">
        <v>0.29166666666666669</v>
      </c>
      <c r="D2" s="28">
        <f>B3-B2</f>
        <v>0.2277777777777778</v>
      </c>
      <c r="E2" s="28">
        <f>C3-C2</f>
        <v>0.21874999999999994</v>
      </c>
      <c r="F2" s="28">
        <f>SUM(D2,D4)</f>
        <v>0.49930555555555561</v>
      </c>
      <c r="G2" s="28">
        <f>SUM(E2,E4)</f>
        <v>0.48958333333333331</v>
      </c>
      <c r="H2" s="28">
        <f>D2+D4-E2-E4</f>
        <v>9.7222222222222987E-3</v>
      </c>
    </row>
    <row r="3" spans="1:13" ht="15.75" thickBot="1" x14ac:dyDescent="0.3">
      <c r="A3" s="44"/>
      <c r="B3" s="8">
        <v>0.51944444444444449</v>
      </c>
      <c r="C3" s="5">
        <v>0.51041666666666663</v>
      </c>
      <c r="D3" s="46"/>
      <c r="E3" s="46"/>
      <c r="F3" s="29"/>
      <c r="G3" s="29"/>
      <c r="H3" s="29"/>
    </row>
    <row r="4" spans="1:13" x14ac:dyDescent="0.25">
      <c r="A4" s="44"/>
      <c r="B4" s="8">
        <v>0.56180555555555556</v>
      </c>
      <c r="C4" s="5">
        <v>0.5625</v>
      </c>
      <c r="D4" s="28">
        <f t="shared" ref="D4" si="0">B5-B4</f>
        <v>0.27152777777777781</v>
      </c>
      <c r="E4" s="28">
        <f t="shared" ref="E4" si="1">C5-C4</f>
        <v>0.27083333333333337</v>
      </c>
      <c r="F4" s="29"/>
      <c r="G4" s="29"/>
      <c r="H4" s="29"/>
      <c r="J4" s="71" t="s">
        <v>9</v>
      </c>
      <c r="K4" s="71"/>
      <c r="L4" s="25"/>
      <c r="M4" s="26"/>
    </row>
    <row r="5" spans="1:13" ht="15.75" thickBot="1" x14ac:dyDescent="0.3">
      <c r="A5" s="45"/>
      <c r="B5" s="9">
        <v>0.83333333333333337</v>
      </c>
      <c r="C5" s="6">
        <v>0.83333333333333337</v>
      </c>
      <c r="D5" s="47"/>
      <c r="E5" s="47"/>
      <c r="F5" s="30"/>
      <c r="G5" s="30"/>
      <c r="H5" s="30"/>
      <c r="J5" s="71"/>
      <c r="K5" s="71"/>
      <c r="L5" s="27"/>
      <c r="M5" s="27"/>
    </row>
    <row r="6" spans="1:13" x14ac:dyDescent="0.25">
      <c r="A6" s="54">
        <v>45174</v>
      </c>
      <c r="B6" s="10">
        <v>0.28125</v>
      </c>
      <c r="C6" s="10">
        <v>0.28125</v>
      </c>
      <c r="D6" s="37">
        <f t="shared" ref="D6" si="2">B7-B6</f>
        <v>0.23958333333333337</v>
      </c>
      <c r="E6" s="37">
        <f t="shared" ref="E6" si="3">C7-C6</f>
        <v>0.23958333333333337</v>
      </c>
      <c r="F6" s="37">
        <f t="shared" ref="F6" si="4">SUM(D6,D8)</f>
        <v>0.42013888888888895</v>
      </c>
      <c r="G6" s="37">
        <f>SUM(E6,E8)</f>
        <v>0.41666666666666674</v>
      </c>
      <c r="H6" s="37">
        <f t="shared" ref="H6" si="5">D6+D8-E6-E8</f>
        <v>3.4722222222222099E-3</v>
      </c>
      <c r="J6" s="74">
        <f>SUM(G22-F26)</f>
        <v>0.7083333333333337</v>
      </c>
      <c r="K6" s="75"/>
    </row>
    <row r="7" spans="1:13" ht="15.75" thickBot="1" x14ac:dyDescent="0.3">
      <c r="A7" s="55"/>
      <c r="B7" s="11">
        <v>0.52083333333333337</v>
      </c>
      <c r="C7" s="11">
        <v>0.52083333333333337</v>
      </c>
      <c r="D7" s="57"/>
      <c r="E7" s="57"/>
      <c r="F7" s="38"/>
      <c r="G7" s="38"/>
      <c r="H7" s="38"/>
      <c r="J7" s="24"/>
      <c r="K7" s="24"/>
    </row>
    <row r="8" spans="1:13" x14ac:dyDescent="0.25">
      <c r="A8" s="55"/>
      <c r="B8" s="11">
        <v>0.59027777777777779</v>
      </c>
      <c r="C8" s="11">
        <v>0.59375</v>
      </c>
      <c r="D8" s="37">
        <f t="shared" ref="D8" si="6">B9-B8</f>
        <v>0.18055555555555558</v>
      </c>
      <c r="E8" s="37">
        <f t="shared" ref="E8" si="7">C9-C8</f>
        <v>0.17708333333333337</v>
      </c>
      <c r="F8" s="38"/>
      <c r="G8" s="38"/>
      <c r="H8" s="38"/>
    </row>
    <row r="9" spans="1:13" ht="15.75" thickBot="1" x14ac:dyDescent="0.3">
      <c r="A9" s="56"/>
      <c r="B9" s="12">
        <v>0.77083333333333337</v>
      </c>
      <c r="C9" s="12">
        <v>0.77083333333333337</v>
      </c>
      <c r="D9" s="48"/>
      <c r="E9" s="48"/>
      <c r="F9" s="39"/>
      <c r="G9" s="39"/>
      <c r="H9" s="39"/>
    </row>
    <row r="10" spans="1:13" ht="15.75" thickBot="1" x14ac:dyDescent="0.3">
      <c r="A10" s="49">
        <v>45175</v>
      </c>
      <c r="B10" s="13">
        <v>0.28194444444444444</v>
      </c>
      <c r="C10" s="14">
        <v>0.29166666666666669</v>
      </c>
      <c r="D10" s="40">
        <f>B11-B10</f>
        <v>0.24861111111111112</v>
      </c>
      <c r="E10" s="40">
        <f t="shared" ref="E10" si="8">C11-C10</f>
        <v>0.22916666666666669</v>
      </c>
      <c r="F10" s="40">
        <f t="shared" ref="F10" si="9">SUM(D10,D12)</f>
        <v>0.46875</v>
      </c>
      <c r="G10" s="40">
        <f>SUM(E10,E12)</f>
        <v>0.44791666666666669</v>
      </c>
      <c r="H10" s="40">
        <f t="shared" ref="H10" si="10">D10+D12-E10-E12</f>
        <v>2.0833333333333315E-2</v>
      </c>
      <c r="J10" s="71" t="s">
        <v>13</v>
      </c>
      <c r="K10" s="71"/>
      <c r="L10" s="25" t="s">
        <v>11</v>
      </c>
      <c r="M10" s="26" t="s">
        <v>12</v>
      </c>
    </row>
    <row r="11" spans="1:13" ht="15.75" thickBot="1" x14ac:dyDescent="0.3">
      <c r="A11" s="50"/>
      <c r="B11" s="15">
        <v>0.53055555555555556</v>
      </c>
      <c r="C11" s="16">
        <v>0.52083333333333337</v>
      </c>
      <c r="D11" s="52"/>
      <c r="E11" s="52"/>
      <c r="F11" s="41"/>
      <c r="G11" s="41"/>
      <c r="H11" s="41"/>
      <c r="J11" s="71"/>
      <c r="K11" s="71"/>
      <c r="L11" s="79">
        <v>1.4583333333333333</v>
      </c>
      <c r="M11" s="79">
        <v>1.625</v>
      </c>
    </row>
    <row r="12" spans="1:13" ht="15.75" thickBot="1" x14ac:dyDescent="0.3">
      <c r="A12" s="50"/>
      <c r="B12" s="15">
        <v>0.57152777777777775</v>
      </c>
      <c r="C12" s="16">
        <v>0.57291666666666663</v>
      </c>
      <c r="D12" s="40">
        <f t="shared" ref="D12:D20" si="11">B13-B12</f>
        <v>0.22013888888888888</v>
      </c>
      <c r="E12" s="40">
        <f t="shared" ref="E12:E20" si="12">C13-C12</f>
        <v>0.21875</v>
      </c>
      <c r="F12" s="41"/>
      <c r="G12" s="41"/>
      <c r="H12" s="41"/>
      <c r="J12" s="72">
        <f>IF(($G$22-$L11)&gt;0,IF(($G$22-$L11)&gt;($M11-$L11),($M11-$L11)*24,($G$22-$L11)*24),0)</f>
        <v>4.0000000000000018</v>
      </c>
      <c r="K12" s="73"/>
    </row>
    <row r="13" spans="1:13" ht="15.75" thickBot="1" x14ac:dyDescent="0.3">
      <c r="A13" s="51"/>
      <c r="B13" s="16">
        <v>0.79166666666666663</v>
      </c>
      <c r="C13" s="16">
        <v>0.79166666666666663</v>
      </c>
      <c r="D13" s="53"/>
      <c r="E13" s="53"/>
      <c r="F13" s="42"/>
      <c r="G13" s="42"/>
      <c r="H13" s="42"/>
    </row>
    <row r="14" spans="1:13" ht="15.75" thickBot="1" x14ac:dyDescent="0.3">
      <c r="A14" s="58">
        <v>45176</v>
      </c>
      <c r="B14" s="17">
        <v>0.28472222222222221</v>
      </c>
      <c r="C14" s="17">
        <v>0.29166666666666669</v>
      </c>
      <c r="D14" s="31">
        <f>B15-B14</f>
        <v>0.22986111111111107</v>
      </c>
      <c r="E14" s="31">
        <f t="shared" si="12"/>
        <v>0.21874999999999994</v>
      </c>
      <c r="F14" s="31">
        <f t="shared" ref="F14:F18" si="13">SUM(D14,D16)</f>
        <v>0.4590277777777777</v>
      </c>
      <c r="G14" s="31">
        <f t="shared" ref="G14" si="14">SUM(E14,E16)</f>
        <v>0.43749999999999994</v>
      </c>
      <c r="H14" s="31">
        <f t="shared" ref="H14" si="15">D14+D16-E14-E16</f>
        <v>2.1527777777777757E-2</v>
      </c>
    </row>
    <row r="15" spans="1:13" ht="15.75" thickBot="1" x14ac:dyDescent="0.3">
      <c r="A15" s="59"/>
      <c r="B15" s="18">
        <v>0.51458333333333328</v>
      </c>
      <c r="C15" s="19">
        <v>0.51041666666666663</v>
      </c>
      <c r="D15" s="61"/>
      <c r="E15" s="61"/>
      <c r="F15" s="32"/>
      <c r="G15" s="32"/>
      <c r="H15" s="32"/>
    </row>
    <row r="16" spans="1:13" ht="15.75" thickBot="1" x14ac:dyDescent="0.3">
      <c r="A16" s="59"/>
      <c r="B16" s="18">
        <v>0.5541666666666667</v>
      </c>
      <c r="C16" s="19">
        <v>0.5625</v>
      </c>
      <c r="D16" s="31">
        <f t="shared" si="11"/>
        <v>0.22916666666666663</v>
      </c>
      <c r="E16" s="31">
        <f t="shared" si="12"/>
        <v>0.21875</v>
      </c>
      <c r="F16" s="32"/>
      <c r="G16" s="32"/>
      <c r="H16" s="32"/>
      <c r="J16" s="71" t="s">
        <v>14</v>
      </c>
      <c r="K16" s="71"/>
      <c r="L16" s="25" t="s">
        <v>11</v>
      </c>
      <c r="M16" s="26" t="s">
        <v>12</v>
      </c>
    </row>
    <row r="17" spans="1:13" ht="15.75" thickBot="1" x14ac:dyDescent="0.3">
      <c r="A17" s="60"/>
      <c r="B17" s="19">
        <v>0.78333333333333333</v>
      </c>
      <c r="C17" s="19">
        <v>0.78125</v>
      </c>
      <c r="D17" s="62"/>
      <c r="E17" s="62"/>
      <c r="F17" s="33"/>
      <c r="G17" s="33"/>
      <c r="H17" s="33"/>
      <c r="J17" s="71"/>
      <c r="K17" s="71"/>
      <c r="L17" s="27">
        <f>M11</f>
        <v>1.625</v>
      </c>
      <c r="M17" s="27">
        <v>2.5</v>
      </c>
    </row>
    <row r="18" spans="1:13" ht="15.75" thickBot="1" x14ac:dyDescent="0.3">
      <c r="A18" s="64">
        <v>45177</v>
      </c>
      <c r="B18" s="20">
        <v>0.28541666666666665</v>
      </c>
      <c r="C18" s="21">
        <v>0.29166666666666669</v>
      </c>
      <c r="D18" s="34">
        <f t="shared" si="11"/>
        <v>0.22152777777777777</v>
      </c>
      <c r="E18" s="34">
        <f t="shared" si="12"/>
        <v>0.20833333333333331</v>
      </c>
      <c r="F18" s="34">
        <f t="shared" si="13"/>
        <v>0.39861111111111114</v>
      </c>
      <c r="G18" s="34">
        <f t="shared" ref="G18" si="16">SUM(E18,E20)</f>
        <v>0.37500000000000006</v>
      </c>
      <c r="H18" s="34">
        <f t="shared" ref="H18" si="17">D18+D20-E18-E20</f>
        <v>2.3611111111111083E-2</v>
      </c>
      <c r="J18" s="72">
        <f>IF(($G$22-$L17)&gt;0,IF(($G$22-$L17)&gt;($M17-$L17),($M17-$L17)*24,($G$22-$L17)*24),0)</f>
        <v>13.000000000000007</v>
      </c>
      <c r="K18" s="73"/>
    </row>
    <row r="19" spans="1:13" ht="15.75" thickBot="1" x14ac:dyDescent="0.3">
      <c r="A19" s="65"/>
      <c r="B19" s="22">
        <v>0.50694444444444442</v>
      </c>
      <c r="C19" s="23">
        <v>0.5</v>
      </c>
      <c r="D19" s="67"/>
      <c r="E19" s="67"/>
      <c r="F19" s="35"/>
      <c r="G19" s="35"/>
      <c r="H19" s="35"/>
    </row>
    <row r="20" spans="1:13" ht="15.75" thickBot="1" x14ac:dyDescent="0.3">
      <c r="A20" s="65"/>
      <c r="B20" s="22">
        <v>0.53888888888888886</v>
      </c>
      <c r="C20" s="23">
        <v>0.54166666666666663</v>
      </c>
      <c r="D20" s="34">
        <f t="shared" si="11"/>
        <v>0.17708333333333337</v>
      </c>
      <c r="E20" s="34">
        <f t="shared" si="12"/>
        <v>0.16666666666666674</v>
      </c>
      <c r="F20" s="35"/>
      <c r="G20" s="35"/>
      <c r="H20" s="35"/>
    </row>
    <row r="21" spans="1:13" ht="15.75" thickBot="1" x14ac:dyDescent="0.3">
      <c r="A21" s="66"/>
      <c r="B21" s="23">
        <v>0.71597222222222223</v>
      </c>
      <c r="C21" s="23">
        <v>0.70833333333333337</v>
      </c>
      <c r="D21" s="63"/>
      <c r="E21" s="63"/>
      <c r="F21" s="36"/>
      <c r="G21" s="36"/>
      <c r="H21" s="36"/>
    </row>
    <row r="22" spans="1:13" x14ac:dyDescent="0.25">
      <c r="E22" s="77" t="s">
        <v>8</v>
      </c>
      <c r="F22" s="68">
        <f>SUM(F2:F21)</f>
        <v>2.2458333333333336</v>
      </c>
      <c r="G22" s="68">
        <f>SUM(G2:G21)</f>
        <v>2.166666666666667</v>
      </c>
      <c r="H22" s="68">
        <f>SUM(H2:H21)</f>
        <v>7.9166666666666663E-2</v>
      </c>
    </row>
    <row r="23" spans="1:13" x14ac:dyDescent="0.25">
      <c r="E23" s="78"/>
      <c r="F23" s="69"/>
      <c r="G23" s="69"/>
      <c r="H23" s="69"/>
    </row>
    <row r="24" spans="1:13" x14ac:dyDescent="0.25">
      <c r="E24" s="78"/>
      <c r="F24" s="69"/>
      <c r="G24" s="69"/>
      <c r="H24" s="69"/>
    </row>
    <row r="25" spans="1:13" ht="15.75" thickBot="1" x14ac:dyDescent="0.3">
      <c r="E25" s="78"/>
      <c r="F25" s="69"/>
      <c r="G25" s="70"/>
      <c r="H25" s="70"/>
    </row>
    <row r="26" spans="1:13" x14ac:dyDescent="0.25">
      <c r="E26" s="71" t="s">
        <v>10</v>
      </c>
      <c r="F26" s="76">
        <v>1.4583333333333333</v>
      </c>
    </row>
    <row r="27" spans="1:13" x14ac:dyDescent="0.25">
      <c r="E27" s="71"/>
      <c r="F27" s="76"/>
    </row>
    <row r="28" spans="1:13" x14ac:dyDescent="0.25">
      <c r="E28" s="71"/>
      <c r="F28" s="76"/>
    </row>
    <row r="29" spans="1:13" x14ac:dyDescent="0.25">
      <c r="E29" s="71"/>
      <c r="F29" s="76"/>
    </row>
  </sheetData>
  <mergeCells count="52">
    <mergeCell ref="E26:E29"/>
    <mergeCell ref="F26:F29"/>
    <mergeCell ref="G22:G25"/>
    <mergeCell ref="E22:E25"/>
    <mergeCell ref="F22:F25"/>
    <mergeCell ref="H22:H25"/>
    <mergeCell ref="J4:K5"/>
    <mergeCell ref="J10:K11"/>
    <mergeCell ref="J12:K12"/>
    <mergeCell ref="J16:K17"/>
    <mergeCell ref="J18:K18"/>
    <mergeCell ref="H6:H9"/>
    <mergeCell ref="H10:H13"/>
    <mergeCell ref="J6:K6"/>
    <mergeCell ref="D20:D21"/>
    <mergeCell ref="E20:E21"/>
    <mergeCell ref="A18:A21"/>
    <mergeCell ref="D18:D19"/>
    <mergeCell ref="E18:E19"/>
    <mergeCell ref="A14:A17"/>
    <mergeCell ref="D14:D15"/>
    <mergeCell ref="E14:E15"/>
    <mergeCell ref="D16:D17"/>
    <mergeCell ref="E16:E17"/>
    <mergeCell ref="D8:D9"/>
    <mergeCell ref="E8:E9"/>
    <mergeCell ref="A10:A13"/>
    <mergeCell ref="D10:D11"/>
    <mergeCell ref="E10:E11"/>
    <mergeCell ref="D12:D13"/>
    <mergeCell ref="E12:E13"/>
    <mergeCell ref="A6:A9"/>
    <mergeCell ref="D6:D7"/>
    <mergeCell ref="E6:E7"/>
    <mergeCell ref="A2:A5"/>
    <mergeCell ref="D2:D3"/>
    <mergeCell ref="E2:E3"/>
    <mergeCell ref="F2:F5"/>
    <mergeCell ref="D4:D5"/>
    <mergeCell ref="E4:E5"/>
    <mergeCell ref="G2:G5"/>
    <mergeCell ref="H2:H5"/>
    <mergeCell ref="H14:H17"/>
    <mergeCell ref="H18:H21"/>
    <mergeCell ref="F14:F17"/>
    <mergeCell ref="G6:G9"/>
    <mergeCell ref="G10:G13"/>
    <mergeCell ref="G18:G21"/>
    <mergeCell ref="G14:G17"/>
    <mergeCell ref="F10:F13"/>
    <mergeCell ref="F18:F21"/>
    <mergeCell ref="F6:F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G'Froid</dc:creator>
  <cp:lastModifiedBy>Geoffrey VUILLEMARD</cp:lastModifiedBy>
  <cp:lastPrinted>2023-09-08T04:56:23Z</cp:lastPrinted>
  <dcterms:created xsi:type="dcterms:W3CDTF">2023-09-05T12:56:37Z</dcterms:created>
  <dcterms:modified xsi:type="dcterms:W3CDTF">2023-09-09T08:52:25Z</dcterms:modified>
</cp:coreProperties>
</file>