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zg\Desktop\"/>
    </mc:Choice>
  </mc:AlternateContent>
  <xr:revisionPtr revIDLastSave="0" documentId="13_ncr:1_{66F99F15-4DB9-4B5D-BF2A-7FBA578CC6FA}" xr6:coauthVersionLast="47" xr6:coauthVersionMax="47" xr10:uidLastSave="{00000000-0000-0000-0000-000000000000}"/>
  <bookViews>
    <workbookView xWindow="-120" yWindow="-120" windowWidth="24240" windowHeight="13140" tabRatio="698" xr2:uid="{00000000-000D-0000-FFFF-FFFF00000000}"/>
  </bookViews>
  <sheets>
    <sheet name="TableauBord" sheetId="6" r:id="rId1"/>
    <sheet name="Brulage" sheetId="3" r:id="rId2"/>
    <sheet name="Composition" sheetId="2" r:id="rId3"/>
    <sheet name="listeoriginale" sheetId="1" r:id="rId4"/>
    <sheet name="liste par dispo" sheetId="4" state="hidden" r:id="rId5"/>
    <sheet name="Parametres" sheetId="5" r:id="rId6"/>
  </sheets>
  <definedNames>
    <definedName name="division_equipe_1">Parametres!$E$2</definedName>
    <definedName name="division_equipe_2">Parametres!$E$3</definedName>
    <definedName name="division_equipe_3">Parametres!$E$4</definedName>
    <definedName name="division_équipe_3">Parametres!$E$4</definedName>
    <definedName name="division_equipe_4">Parametres!$E$5</definedName>
    <definedName name="division_equipe_5">Parametres!$E$6</definedName>
    <definedName name="lieu_preparation">Parametres!$B$12:$B$13</definedName>
    <definedName name="liste_brulage">Parametres!$E$11:$E$18</definedName>
    <definedName name="liste_des_journees">Tableau2[N° Journée]</definedName>
    <definedName name="Liste_Joueurs_possibles">Tableau1[]</definedName>
    <definedName name="Liste_nom">Tableau1[NOM]</definedName>
    <definedName name="Liste_nom_prenom">Tableau1[nom et prenom]</definedName>
    <definedName name="Liste_prenom">Tableau1[PRENOM]</definedName>
    <definedName name="Tableau_complet">Tableau1[]</definedName>
    <definedName name="_xlnm.Print_Area" localSheetId="2">Composition!$B$1:$D$56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A34" i="3"/>
  <c r="A34" i="4" s="1"/>
  <c r="A68" i="4" s="1"/>
  <c r="B10" i="5"/>
  <c r="D48" i="2"/>
  <c r="D37" i="2"/>
  <c r="D26" i="2"/>
  <c r="C48" i="2"/>
  <c r="C37" i="2"/>
  <c r="C26" i="2"/>
  <c r="D47" i="2"/>
  <c r="D36" i="2"/>
  <c r="D25" i="2"/>
  <c r="D14" i="2"/>
  <c r="A69" i="4"/>
  <c r="C69" i="4"/>
  <c r="E69" i="4"/>
  <c r="G69" i="4"/>
  <c r="P1" i="3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2" i="3"/>
  <c r="E18" i="5"/>
  <c r="E17" i="5"/>
  <c r="E16" i="5"/>
  <c r="E15" i="5"/>
  <c r="E14" i="5"/>
  <c r="C15" i="2"/>
  <c r="C4" i="2"/>
  <c r="L34" i="3"/>
  <c r="M34" i="3"/>
  <c r="N34" i="3"/>
  <c r="O34" i="3"/>
  <c r="L3" i="3"/>
  <c r="M3" i="3"/>
  <c r="N3" i="3"/>
  <c r="O3" i="3"/>
  <c r="L4" i="3"/>
  <c r="M4" i="3"/>
  <c r="N4" i="3"/>
  <c r="O4" i="3"/>
  <c r="L5" i="3"/>
  <c r="M5" i="3"/>
  <c r="N5" i="3"/>
  <c r="O5" i="3"/>
  <c r="L6" i="3"/>
  <c r="M6" i="3"/>
  <c r="N6" i="3"/>
  <c r="O6" i="3"/>
  <c r="L7" i="3"/>
  <c r="M7" i="3"/>
  <c r="N7" i="3"/>
  <c r="O7" i="3"/>
  <c r="L8" i="3"/>
  <c r="M8" i="3"/>
  <c r="N8" i="3"/>
  <c r="O8" i="3"/>
  <c r="L9" i="3"/>
  <c r="M9" i="3"/>
  <c r="N9" i="3"/>
  <c r="O9" i="3"/>
  <c r="L10" i="3"/>
  <c r="M10" i="3"/>
  <c r="N10" i="3"/>
  <c r="O10" i="3"/>
  <c r="L11" i="3"/>
  <c r="M11" i="3"/>
  <c r="N11" i="3"/>
  <c r="O11" i="3"/>
  <c r="L12" i="3"/>
  <c r="M12" i="3"/>
  <c r="N12" i="3"/>
  <c r="O12" i="3"/>
  <c r="L13" i="3"/>
  <c r="M13" i="3"/>
  <c r="N13" i="3"/>
  <c r="O13" i="3"/>
  <c r="L14" i="3"/>
  <c r="M14" i="3"/>
  <c r="N14" i="3"/>
  <c r="O14" i="3"/>
  <c r="L15" i="3"/>
  <c r="M15" i="3"/>
  <c r="N15" i="3"/>
  <c r="O15" i="3"/>
  <c r="L16" i="3"/>
  <c r="M16" i="3"/>
  <c r="N16" i="3"/>
  <c r="O16" i="3"/>
  <c r="L17" i="3"/>
  <c r="M17" i="3"/>
  <c r="N17" i="3"/>
  <c r="O17" i="3"/>
  <c r="L18" i="3"/>
  <c r="M18" i="3"/>
  <c r="N18" i="3"/>
  <c r="O18" i="3"/>
  <c r="L19" i="3"/>
  <c r="M19" i="3"/>
  <c r="N19" i="3"/>
  <c r="O19" i="3"/>
  <c r="L20" i="3"/>
  <c r="M20" i="3"/>
  <c r="N20" i="3"/>
  <c r="O20" i="3"/>
  <c r="L21" i="3"/>
  <c r="M21" i="3"/>
  <c r="N21" i="3"/>
  <c r="O21" i="3"/>
  <c r="L22" i="3"/>
  <c r="M22" i="3"/>
  <c r="N22" i="3"/>
  <c r="O22" i="3"/>
  <c r="L23" i="3"/>
  <c r="M23" i="3"/>
  <c r="N23" i="3"/>
  <c r="O23" i="3"/>
  <c r="L24" i="3"/>
  <c r="M24" i="3"/>
  <c r="N24" i="3"/>
  <c r="O24" i="3"/>
  <c r="L25" i="3"/>
  <c r="M25" i="3"/>
  <c r="N25" i="3"/>
  <c r="O25" i="3"/>
  <c r="L26" i="3"/>
  <c r="M26" i="3"/>
  <c r="N26" i="3"/>
  <c r="O26" i="3"/>
  <c r="L27" i="3"/>
  <c r="M27" i="3"/>
  <c r="N27" i="3"/>
  <c r="O27" i="3"/>
  <c r="L28" i="3"/>
  <c r="M28" i="3"/>
  <c r="N28" i="3"/>
  <c r="O28" i="3"/>
  <c r="L29" i="3"/>
  <c r="M29" i="3"/>
  <c r="N29" i="3"/>
  <c r="O29" i="3"/>
  <c r="L30" i="3"/>
  <c r="M30" i="3"/>
  <c r="N30" i="3"/>
  <c r="O30" i="3"/>
  <c r="L31" i="3"/>
  <c r="M31" i="3"/>
  <c r="N31" i="3"/>
  <c r="O31" i="3"/>
  <c r="L32" i="3"/>
  <c r="M32" i="3"/>
  <c r="N32" i="3"/>
  <c r="O32" i="3"/>
  <c r="L33" i="3"/>
  <c r="M33" i="3"/>
  <c r="N33" i="3"/>
  <c r="O33" i="3"/>
  <c r="O2" i="3"/>
  <c r="N2" i="3"/>
  <c r="M2" i="3"/>
  <c r="L2" i="3"/>
  <c r="O1" i="3"/>
  <c r="N1" i="3"/>
  <c r="M1" i="3"/>
  <c r="L1" i="3"/>
  <c r="D15" i="2"/>
  <c r="D4" i="2"/>
  <c r="D3" i="2"/>
  <c r="D1" i="2"/>
  <c r="C34" i="4" l="1"/>
  <c r="C68" i="4" s="1"/>
  <c r="E34" i="4"/>
  <c r="E68" i="4" s="1"/>
  <c r="G34" i="4"/>
  <c r="G68" i="4" s="1"/>
  <c r="A3" i="3"/>
  <c r="A3" i="4" s="1"/>
  <c r="A37" i="4" s="1"/>
  <c r="A4" i="3"/>
  <c r="A4" i="4" s="1"/>
  <c r="A38" i="4" s="1"/>
  <c r="A5" i="3"/>
  <c r="A5" i="4" s="1"/>
  <c r="A39" i="4" s="1"/>
  <c r="A6" i="3"/>
  <c r="A6" i="4" s="1"/>
  <c r="A40" i="4" s="1"/>
  <c r="A7" i="3"/>
  <c r="A7" i="4" s="1"/>
  <c r="A41" i="4" s="1"/>
  <c r="A8" i="3"/>
  <c r="A8" i="4" s="1"/>
  <c r="A42" i="4" s="1"/>
  <c r="A9" i="3"/>
  <c r="A9" i="4" s="1"/>
  <c r="A43" i="4" s="1"/>
  <c r="A10" i="3"/>
  <c r="A10" i="4" s="1"/>
  <c r="A44" i="4" s="1"/>
  <c r="A11" i="3"/>
  <c r="A11" i="4" s="1"/>
  <c r="A45" i="4" s="1"/>
  <c r="A12" i="3"/>
  <c r="A12" i="4" s="1"/>
  <c r="A46" i="4" s="1"/>
  <c r="A13" i="3"/>
  <c r="A13" i="4" s="1"/>
  <c r="A47" i="4" s="1"/>
  <c r="A14" i="3"/>
  <c r="A14" i="4" s="1"/>
  <c r="A48" i="4" s="1"/>
  <c r="A15" i="3"/>
  <c r="A15" i="4" s="1"/>
  <c r="A49" i="4" s="1"/>
  <c r="A16" i="3"/>
  <c r="A16" i="4" s="1"/>
  <c r="A50" i="4" s="1"/>
  <c r="A17" i="3"/>
  <c r="A17" i="4" s="1"/>
  <c r="A51" i="4" s="1"/>
  <c r="A18" i="3"/>
  <c r="A18" i="4" s="1"/>
  <c r="A52" i="4" s="1"/>
  <c r="A19" i="3"/>
  <c r="A19" i="4" s="1"/>
  <c r="A53" i="4" s="1"/>
  <c r="A20" i="3"/>
  <c r="A20" i="4" s="1"/>
  <c r="A54" i="4" s="1"/>
  <c r="A21" i="3"/>
  <c r="A21" i="4" s="1"/>
  <c r="A55" i="4" s="1"/>
  <c r="A22" i="3"/>
  <c r="A22" i="4" s="1"/>
  <c r="A56" i="4" s="1"/>
  <c r="A23" i="3"/>
  <c r="A23" i="4" s="1"/>
  <c r="A57" i="4" s="1"/>
  <c r="A24" i="3"/>
  <c r="A24" i="4" s="1"/>
  <c r="A58" i="4" s="1"/>
  <c r="A25" i="3"/>
  <c r="A25" i="4" s="1"/>
  <c r="A59" i="4" s="1"/>
  <c r="A26" i="3"/>
  <c r="A26" i="4" s="1"/>
  <c r="A60" i="4" s="1"/>
  <c r="A27" i="3"/>
  <c r="A27" i="4" s="1"/>
  <c r="A61" i="4" s="1"/>
  <c r="A28" i="3"/>
  <c r="A28" i="4" s="1"/>
  <c r="A62" i="4" s="1"/>
  <c r="A29" i="3"/>
  <c r="A29" i="4" s="1"/>
  <c r="A63" i="4" s="1"/>
  <c r="A30" i="3"/>
  <c r="A30" i="4" s="1"/>
  <c r="A64" i="4" s="1"/>
  <c r="A31" i="3"/>
  <c r="A31" i="4" s="1"/>
  <c r="A65" i="4" s="1"/>
  <c r="A32" i="3"/>
  <c r="A32" i="4" s="1"/>
  <c r="A66" i="4" s="1"/>
  <c r="A33" i="3"/>
  <c r="A33" i="4" s="1"/>
  <c r="A67" i="4" s="1"/>
  <c r="C3" i="4" l="1"/>
  <c r="C37" i="4" s="1"/>
  <c r="E17" i="4"/>
  <c r="E51" i="4" s="1"/>
  <c r="E26" i="4"/>
  <c r="E60" i="4" s="1"/>
  <c r="C27" i="4"/>
  <c r="C61" i="4" s="1"/>
  <c r="G33" i="4"/>
  <c r="G67" i="4" s="1"/>
  <c r="G17" i="4"/>
  <c r="G51" i="4" s="1"/>
  <c r="E9" i="4"/>
  <c r="E43" i="4" s="1"/>
  <c r="G32" i="4"/>
  <c r="G66" i="4" s="1"/>
  <c r="G24" i="4"/>
  <c r="G58" i="4" s="1"/>
  <c r="G16" i="4"/>
  <c r="G50" i="4" s="1"/>
  <c r="G31" i="4"/>
  <c r="G65" i="4" s="1"/>
  <c r="G15" i="4"/>
  <c r="G49" i="4" s="1"/>
  <c r="G30" i="4"/>
  <c r="G64" i="4" s="1"/>
  <c r="G14" i="4"/>
  <c r="G48" i="4" s="1"/>
  <c r="C28" i="4"/>
  <c r="C62" i="4" s="1"/>
  <c r="C20" i="4"/>
  <c r="C54" i="4" s="1"/>
  <c r="C12" i="4"/>
  <c r="C46" i="4" s="1"/>
  <c r="E27" i="4"/>
  <c r="E61" i="4" s="1"/>
  <c r="E33" i="4"/>
  <c r="E67" i="4" s="1"/>
  <c r="G22" i="4"/>
  <c r="G56" i="4" s="1"/>
  <c r="E19" i="4"/>
  <c r="E53" i="4" s="1"/>
  <c r="C19" i="4"/>
  <c r="C53" i="4" s="1"/>
  <c r="E18" i="4"/>
  <c r="E52" i="4" s="1"/>
  <c r="G25" i="4"/>
  <c r="G59" i="4" s="1"/>
  <c r="E25" i="4"/>
  <c r="E59" i="4" s="1"/>
  <c r="G23" i="4"/>
  <c r="G57" i="4" s="1"/>
  <c r="E11" i="4"/>
  <c r="E45" i="4" s="1"/>
  <c r="C11" i="4"/>
  <c r="C45" i="4" s="1"/>
  <c r="E10" i="4"/>
  <c r="E44" i="4" s="1"/>
  <c r="G8" i="4"/>
  <c r="G42" i="4" s="1"/>
  <c r="G7" i="4"/>
  <c r="G41" i="4" s="1"/>
  <c r="G5" i="4"/>
  <c r="G39" i="4" s="1"/>
  <c r="E14" i="4"/>
  <c r="E48" i="4" s="1"/>
  <c r="C26" i="4"/>
  <c r="C60" i="4" s="1"/>
  <c r="C18" i="4"/>
  <c r="C52" i="4" s="1"/>
  <c r="C10" i="4"/>
  <c r="C44" i="4" s="1"/>
  <c r="E32" i="4"/>
  <c r="E66" i="4" s="1"/>
  <c r="E24" i="4"/>
  <c r="E58" i="4" s="1"/>
  <c r="E16" i="4"/>
  <c r="E50" i="4" s="1"/>
  <c r="E7" i="4"/>
  <c r="E41" i="4" s="1"/>
  <c r="G29" i="4"/>
  <c r="G63" i="4" s="1"/>
  <c r="G21" i="4"/>
  <c r="G55" i="4" s="1"/>
  <c r="G13" i="4"/>
  <c r="G47" i="4" s="1"/>
  <c r="G4" i="4"/>
  <c r="G38" i="4" s="1"/>
  <c r="C33" i="4"/>
  <c r="C67" i="4" s="1"/>
  <c r="C25" i="4"/>
  <c r="C59" i="4" s="1"/>
  <c r="C17" i="4"/>
  <c r="C51" i="4" s="1"/>
  <c r="C9" i="4"/>
  <c r="C43" i="4" s="1"/>
  <c r="E31" i="4"/>
  <c r="E65" i="4" s="1"/>
  <c r="E23" i="4"/>
  <c r="E57" i="4" s="1"/>
  <c r="E15" i="4"/>
  <c r="E49" i="4" s="1"/>
  <c r="E5" i="4"/>
  <c r="E39" i="4" s="1"/>
  <c r="G28" i="4"/>
  <c r="G62" i="4" s="1"/>
  <c r="G20" i="4"/>
  <c r="G54" i="4" s="1"/>
  <c r="G12" i="4"/>
  <c r="G46" i="4" s="1"/>
  <c r="G3" i="4"/>
  <c r="G37" i="4" s="1"/>
  <c r="E8" i="4"/>
  <c r="E42" i="4" s="1"/>
  <c r="C32" i="4"/>
  <c r="C66" i="4" s="1"/>
  <c r="C24" i="4"/>
  <c r="C58" i="4" s="1"/>
  <c r="C16" i="4"/>
  <c r="C50" i="4" s="1"/>
  <c r="C8" i="4"/>
  <c r="C42" i="4" s="1"/>
  <c r="E30" i="4"/>
  <c r="E64" i="4" s="1"/>
  <c r="E22" i="4"/>
  <c r="E56" i="4" s="1"/>
  <c r="E13" i="4"/>
  <c r="E47" i="4" s="1"/>
  <c r="E4" i="4"/>
  <c r="E38" i="4" s="1"/>
  <c r="G27" i="4"/>
  <c r="G61" i="4" s="1"/>
  <c r="G19" i="4"/>
  <c r="G53" i="4" s="1"/>
  <c r="G11" i="4"/>
  <c r="G45" i="4" s="1"/>
  <c r="C31" i="4"/>
  <c r="C65" i="4" s="1"/>
  <c r="C23" i="4"/>
  <c r="C57" i="4" s="1"/>
  <c r="C15" i="4"/>
  <c r="C49" i="4" s="1"/>
  <c r="C7" i="4"/>
  <c r="C41" i="4" s="1"/>
  <c r="E29" i="4"/>
  <c r="E63" i="4" s="1"/>
  <c r="E21" i="4"/>
  <c r="E55" i="4" s="1"/>
  <c r="E12" i="4"/>
  <c r="E46" i="4" s="1"/>
  <c r="E3" i="4"/>
  <c r="E37" i="4" s="1"/>
  <c r="G26" i="4"/>
  <c r="G60" i="4" s="1"/>
  <c r="G18" i="4"/>
  <c r="G52" i="4" s="1"/>
  <c r="G10" i="4"/>
  <c r="G44" i="4" s="1"/>
  <c r="C30" i="4"/>
  <c r="C64" i="4" s="1"/>
  <c r="C22" i="4"/>
  <c r="C56" i="4" s="1"/>
  <c r="C14" i="4"/>
  <c r="C48" i="4" s="1"/>
  <c r="C5" i="4"/>
  <c r="C39" i="4" s="1"/>
  <c r="E28" i="4"/>
  <c r="E62" i="4" s="1"/>
  <c r="E20" i="4"/>
  <c r="E54" i="4" s="1"/>
  <c r="G9" i="4"/>
  <c r="G43" i="4" s="1"/>
  <c r="C29" i="4"/>
  <c r="C63" i="4" s="1"/>
  <c r="C21" i="4"/>
  <c r="C55" i="4" s="1"/>
  <c r="C13" i="4"/>
  <c r="C47" i="4" s="1"/>
  <c r="C4" i="4"/>
  <c r="C38" i="4" s="1"/>
  <c r="E6" i="4"/>
  <c r="E40" i="4" s="1"/>
  <c r="C6" i="4"/>
  <c r="C40" i="4" s="1"/>
  <c r="G6" i="4"/>
  <c r="G40" i="4" s="1"/>
  <c r="A2" i="3"/>
  <c r="C2" i="4" s="1"/>
  <c r="C36" i="4" s="1"/>
  <c r="C70" i="4" s="1"/>
  <c r="G2" i="4" l="1"/>
  <c r="G36" i="4" s="1"/>
  <c r="G70" i="4" s="1"/>
  <c r="E2" i="4"/>
  <c r="E36" i="4" s="1"/>
  <c r="E70" i="4" s="1"/>
  <c r="A2" i="4"/>
  <c r="A36" i="4" s="1"/>
  <c r="A70" i="4" s="1"/>
</calcChain>
</file>

<file path=xl/sharedStrings.xml><?xml version="1.0" encoding="utf-8"?>
<sst xmlns="http://schemas.openxmlformats.org/spreadsheetml/2006/main" count="96" uniqueCount="73">
  <si>
    <t>Naissance</t>
  </si>
  <si>
    <t>26/12/1976</t>
  </si>
  <si>
    <t>14/07/1972</t>
  </si>
  <si>
    <t>01/02/2002</t>
  </si>
  <si>
    <t>Cat Sportive</t>
  </si>
  <si>
    <t>JOUEURS</t>
  </si>
  <si>
    <t>équipe 1</t>
  </si>
  <si>
    <t>division</t>
  </si>
  <si>
    <t>équipe 3</t>
  </si>
  <si>
    <t>équipe 4</t>
  </si>
  <si>
    <t>Colonne1</t>
  </si>
  <si>
    <t>Colonne2</t>
  </si>
  <si>
    <t>Colonne3</t>
  </si>
  <si>
    <t>Colonne4</t>
  </si>
  <si>
    <t>NOM</t>
  </si>
  <si>
    <t>équipe 01</t>
  </si>
  <si>
    <t>équipe 02</t>
  </si>
  <si>
    <t>équipe 03</t>
  </si>
  <si>
    <t>équipe 04</t>
  </si>
  <si>
    <t>N° Journée</t>
  </si>
  <si>
    <t>Dates</t>
  </si>
  <si>
    <t>Journée 01</t>
  </si>
  <si>
    <t>Journée 03</t>
  </si>
  <si>
    <t>Journée 02</t>
  </si>
  <si>
    <t>Journée 04</t>
  </si>
  <si>
    <t>Journée 05</t>
  </si>
  <si>
    <t>Journée 06</t>
  </si>
  <si>
    <t>Journée 07</t>
  </si>
  <si>
    <t>équipe</t>
  </si>
  <si>
    <t>J1 lieu</t>
  </si>
  <si>
    <t>J1 adversaire</t>
  </si>
  <si>
    <t>J2 lieu</t>
  </si>
  <si>
    <t>J2 adversaire</t>
  </si>
  <si>
    <t>J3 lieu</t>
  </si>
  <si>
    <t>J3 adversaire</t>
  </si>
  <si>
    <t>J4 lieu</t>
  </si>
  <si>
    <t>J4 adversaire</t>
  </si>
  <si>
    <t>J5 lieu</t>
  </si>
  <si>
    <t>J5 adversaire</t>
  </si>
  <si>
    <t>J6 lieu</t>
  </si>
  <si>
    <t>J6 adversaire</t>
  </si>
  <si>
    <t>J7 lieu</t>
  </si>
  <si>
    <t>J7 adversaire</t>
  </si>
  <si>
    <t>Absent</t>
  </si>
  <si>
    <t>Blessé</t>
  </si>
  <si>
    <t>Disponible</t>
  </si>
  <si>
    <t>équipe 2</t>
  </si>
  <si>
    <t>équipe 05</t>
  </si>
  <si>
    <t>équipe 5</t>
  </si>
  <si>
    <t>DOMICILE</t>
  </si>
  <si>
    <t>EXTÉRIEUR</t>
  </si>
  <si>
    <t>Email</t>
  </si>
  <si>
    <t/>
  </si>
  <si>
    <t>D2 POULE 5</t>
  </si>
  <si>
    <t>Licence</t>
  </si>
  <si>
    <t>PRENOM</t>
  </si>
  <si>
    <t>Catégorie</t>
  </si>
  <si>
    <t>Classement</t>
  </si>
  <si>
    <t>Téléphone 1</t>
  </si>
  <si>
    <t>Téléphone 2</t>
  </si>
  <si>
    <t>nom et prenom</t>
  </si>
  <si>
    <t>HHHHHH</t>
  </si>
  <si>
    <t>IIIIIIIIII</t>
  </si>
  <si>
    <t>JJJJJJJJJ</t>
  </si>
  <si>
    <t>KKKKKKK</t>
  </si>
  <si>
    <t>LLLLLLLL</t>
  </si>
  <si>
    <t>MMMMMM</t>
  </si>
  <si>
    <t>Aaaa</t>
  </si>
  <si>
    <t>Bbbbb</t>
  </si>
  <si>
    <t>Ccccc</t>
  </si>
  <si>
    <t>Dddddd</t>
  </si>
  <si>
    <t>Eeeee</t>
  </si>
  <si>
    <t>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</si>
</sst>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0" fillId="34" borderId="10" xfId="0" applyFill="1" applyBorder="1"/>
    <xf numFmtId="0" fontId="0" fillId="34" borderId="11" xfId="0" applyFill="1" applyBorder="1"/>
    <xf numFmtId="0" fontId="0" fillId="34" borderId="24" xfId="0" applyFill="1" applyBorder="1" applyAlignment="1">
      <alignment horizontal="center" vertical="center"/>
    </xf>
    <xf numFmtId="0" fontId="0" fillId="34" borderId="24" xfId="0" applyFill="1" applyBorder="1"/>
    <xf numFmtId="0" fontId="0" fillId="34" borderId="25" xfId="0" applyFill="1" applyBorder="1"/>
    <xf numFmtId="0" fontId="0" fillId="34" borderId="16" xfId="0" applyFill="1" applyBorder="1"/>
    <xf numFmtId="0" fontId="0" fillId="34" borderId="15" xfId="0" applyFill="1" applyBorder="1"/>
    <xf numFmtId="0" fontId="0" fillId="34" borderId="19" xfId="0" applyFill="1" applyBorder="1"/>
    <xf numFmtId="1" fontId="0" fillId="34" borderId="10" xfId="0" applyNumberFormat="1" applyFill="1" applyBorder="1" applyAlignment="1">
      <alignment horizontal="center" vertical="center"/>
    </xf>
    <xf numFmtId="0" fontId="13" fillId="35" borderId="26" xfId="0" applyFont="1" applyFill="1" applyBorder="1"/>
    <xf numFmtId="14" fontId="0" fillId="0" borderId="0" xfId="0" applyNumberFormat="1"/>
    <xf numFmtId="0" fontId="13" fillId="35" borderId="29" xfId="0" applyFont="1" applyFill="1" applyBorder="1"/>
    <xf numFmtId="0" fontId="0" fillId="0" borderId="10" xfId="0" applyBorder="1" applyAlignment="1">
      <alignment horizontal="center"/>
    </xf>
    <xf numFmtId="0" fontId="0" fillId="33" borderId="0" xfId="0" applyFill="1"/>
    <xf numFmtId="0" fontId="16" fillId="33" borderId="30" xfId="0" applyFont="1" applyFill="1" applyBorder="1" applyAlignment="1">
      <alignment horizontal="center"/>
    </xf>
    <xf numFmtId="0" fontId="16" fillId="33" borderId="31" xfId="0" applyFont="1" applyFill="1" applyBorder="1" applyAlignment="1">
      <alignment horizontal="center"/>
    </xf>
    <xf numFmtId="0" fontId="25" fillId="33" borderId="0" xfId="0" applyFont="1" applyFill="1"/>
    <xf numFmtId="0" fontId="25" fillId="0" borderId="0" xfId="0" applyFont="1"/>
    <xf numFmtId="0" fontId="26" fillId="35" borderId="29" xfId="0" applyFont="1" applyFill="1" applyBorder="1"/>
    <xf numFmtId="0" fontId="16" fillId="0" borderId="1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0" fillId="0" borderId="0" xfId="0" applyProtection="1"/>
    <xf numFmtId="0" fontId="21" fillId="34" borderId="27" xfId="0" applyFont="1" applyFill="1" applyBorder="1" applyAlignment="1" applyProtection="1">
      <alignment horizontal="center" vertical="center"/>
    </xf>
    <xf numFmtId="14" fontId="21" fillId="34" borderId="28" xfId="0" applyNumberFormat="1" applyFont="1" applyFill="1" applyBorder="1" applyAlignment="1" applyProtection="1">
      <alignment horizontal="center" vertical="center"/>
    </xf>
    <xf numFmtId="0" fontId="0" fillId="0" borderId="11" xfId="0" applyBorder="1" applyProtection="1"/>
    <xf numFmtId="0" fontId="22" fillId="36" borderId="12" xfId="0" applyFont="1" applyFill="1" applyBorder="1" applyAlignment="1" applyProtection="1">
      <alignment horizontal="center" vertical="center"/>
    </xf>
    <xf numFmtId="0" fontId="22" fillId="36" borderId="13" xfId="0" applyFont="1" applyFill="1" applyBorder="1" applyAlignment="1" applyProtection="1">
      <alignment horizontal="center" vertical="center"/>
    </xf>
    <xf numFmtId="0" fontId="0" fillId="0" borderId="14" xfId="0" applyBorder="1" applyProtection="1"/>
    <xf numFmtId="0" fontId="22" fillId="0" borderId="10" xfId="0" applyFont="1" applyBorder="1" applyAlignment="1" applyProtection="1">
      <alignment horizontal="center" vertical="center"/>
    </xf>
    <xf numFmtId="0" fontId="23" fillId="0" borderId="15" xfId="0" applyFont="1" applyBorder="1" applyAlignment="1" applyProtection="1">
      <alignment horizontal="center" vertical="center"/>
    </xf>
    <xf numFmtId="0" fontId="0" fillId="0" borderId="16" xfId="0" applyBorder="1" applyProtection="1"/>
    <xf numFmtId="0" fontId="16" fillId="33" borderId="16" xfId="0" applyFont="1" applyFill="1" applyBorder="1" applyAlignment="1" applyProtection="1">
      <alignment horizontal="center" vertical="center"/>
    </xf>
    <xf numFmtId="0" fontId="0" fillId="0" borderId="17" xfId="0" applyBorder="1" applyProtection="1"/>
    <xf numFmtId="0" fontId="22" fillId="37" borderId="12" xfId="0" applyFont="1" applyFill="1" applyBorder="1" applyAlignment="1" applyProtection="1">
      <alignment horizontal="center" vertical="center"/>
    </xf>
    <xf numFmtId="0" fontId="22" fillId="37" borderId="13" xfId="0" applyFont="1" applyFill="1" applyBorder="1" applyAlignment="1" applyProtection="1">
      <alignment horizontal="center" vertical="center"/>
    </xf>
    <xf numFmtId="0" fontId="22" fillId="38" borderId="12" xfId="0" applyFont="1" applyFill="1" applyBorder="1" applyAlignment="1" applyProtection="1">
      <alignment horizontal="center" vertical="center"/>
    </xf>
    <xf numFmtId="0" fontId="22" fillId="38" borderId="13" xfId="0" applyFont="1" applyFill="1" applyBorder="1" applyAlignment="1" applyProtection="1">
      <alignment horizontal="center" vertical="center"/>
    </xf>
    <xf numFmtId="0" fontId="22" fillId="34" borderId="12" xfId="0" applyFont="1" applyFill="1" applyBorder="1" applyAlignment="1" applyProtection="1">
      <alignment horizontal="center" vertical="center"/>
    </xf>
    <xf numFmtId="0" fontId="22" fillId="34" borderId="13" xfId="0" applyFont="1" applyFill="1" applyBorder="1" applyAlignment="1" applyProtection="1">
      <alignment horizontal="center" vertical="center"/>
    </xf>
    <xf numFmtId="0" fontId="27" fillId="0" borderId="0" xfId="0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0" fontId="22" fillId="39" borderId="12" xfId="0" applyFont="1" applyFill="1" applyBorder="1" applyAlignment="1" applyProtection="1">
      <alignment horizontal="center" vertical="center"/>
    </xf>
    <xf numFmtId="0" fontId="22" fillId="39" borderId="13" xfId="0" applyFont="1" applyFill="1" applyBorder="1" applyAlignment="1" applyProtection="1">
      <alignment horizontal="center" vertical="center"/>
    </xf>
    <xf numFmtId="0" fontId="0" fillId="40" borderId="0" xfId="0" applyFill="1"/>
    <xf numFmtId="0" fontId="0" fillId="40" borderId="22" xfId="0" applyFill="1" applyBorder="1" applyAlignment="1">
      <alignment horizontal="left"/>
    </xf>
    <xf numFmtId="49" fontId="16" fillId="40" borderId="23" xfId="0" applyNumberFormat="1" applyFont="1" applyFill="1" applyBorder="1" applyAlignment="1">
      <alignment horizontal="center" vertical="center"/>
    </xf>
    <xf numFmtId="0" fontId="28" fillId="40" borderId="22" xfId="0" applyFont="1" applyFill="1" applyBorder="1" applyAlignment="1">
      <alignment horizontal="left"/>
    </xf>
    <xf numFmtId="0" fontId="0" fillId="41" borderId="0" xfId="0" applyFill="1"/>
    <xf numFmtId="14" fontId="29" fillId="33" borderId="0" xfId="0" applyNumberFormat="1" applyFont="1" applyFill="1"/>
    <xf numFmtId="0" fontId="0" fillId="0" borderId="10" xfId="0" applyBorder="1" applyAlignment="1">
      <alignment horizontal="left"/>
    </xf>
    <xf numFmtId="14" fontId="27" fillId="0" borderId="0" xfId="0" applyNumberFormat="1" applyFont="1" applyAlignment="1">
      <alignment horizontal="center" vertical="center"/>
    </xf>
    <xf numFmtId="0" fontId="22" fillId="0" borderId="10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19" fillId="33" borderId="10" xfId="0" applyFont="1" applyFill="1" applyBorder="1" applyAlignment="1" applyProtection="1">
      <alignment horizontal="center" vertical="center"/>
    </xf>
    <xf numFmtId="0" fontId="19" fillId="33" borderId="15" xfId="0" applyFont="1" applyFill="1" applyBorder="1" applyAlignment="1" applyProtection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1"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0</xdr:rowOff>
    </xdr:from>
    <xdr:to>
      <xdr:col>13</xdr:col>
      <xdr:colOff>190500</xdr:colOff>
      <xdr:row>5</xdr:row>
      <xdr:rowOff>9525</xdr:rowOff>
    </xdr:to>
    <xdr:sp macro="[0]!AFFICHER_FORMULAIRE_COMPOSI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896317F-244C-FFC1-FE3E-7066A1DDC4B4}"/>
            </a:ext>
          </a:extLst>
        </xdr:cNvPr>
        <xdr:cNvSpPr/>
      </xdr:nvSpPr>
      <xdr:spPr>
        <a:xfrm>
          <a:off x="7629525" y="190500"/>
          <a:ext cx="2466975" cy="771525"/>
        </a:xfrm>
        <a:prstGeom prst="roundRect">
          <a:avLst>
            <a:gd name="adj" fmla="val 29013"/>
          </a:avLst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GESTION DES COMPOSITIONS</a:t>
          </a:r>
        </a:p>
      </xdr:txBody>
    </xdr:sp>
    <xdr:clientData/>
  </xdr:twoCellAnchor>
  <xdr:twoCellAnchor>
    <xdr:from>
      <xdr:col>9</xdr:col>
      <xdr:colOff>733425</xdr:colOff>
      <xdr:row>13</xdr:row>
      <xdr:rowOff>85725</xdr:rowOff>
    </xdr:from>
    <xdr:to>
      <xdr:col>13</xdr:col>
      <xdr:colOff>152400</xdr:colOff>
      <xdr:row>17</xdr:row>
      <xdr:rowOff>95250</xdr:rowOff>
    </xdr:to>
    <xdr:sp macro="[0]!AFFICHER_FORMULAIRE_PREPARA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00C595B-3F42-44F7-8540-34085D35FF43}"/>
            </a:ext>
          </a:extLst>
        </xdr:cNvPr>
        <xdr:cNvSpPr/>
      </xdr:nvSpPr>
      <xdr:spPr>
        <a:xfrm>
          <a:off x="7591425" y="2562225"/>
          <a:ext cx="2466975" cy="771525"/>
        </a:xfrm>
        <a:prstGeom prst="roundRect">
          <a:avLst>
            <a:gd name="adj" fmla="val 29013"/>
          </a:avLst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PRÉPARATION</a:t>
          </a:r>
          <a:r>
            <a:rPr lang="fr-FR" sz="1600" b="1" baseline="0"/>
            <a:t> DU FICHIER "ADVERSAIRES"</a:t>
          </a:r>
          <a:endParaRPr lang="fr-FR" sz="1600" b="1"/>
        </a:p>
      </xdr:txBody>
    </xdr:sp>
    <xdr:clientData/>
  </xdr:twoCellAnchor>
  <xdr:twoCellAnchor>
    <xdr:from>
      <xdr:col>10</xdr:col>
      <xdr:colOff>0</xdr:colOff>
      <xdr:row>18</xdr:row>
      <xdr:rowOff>0</xdr:rowOff>
    </xdr:from>
    <xdr:to>
      <xdr:col>13</xdr:col>
      <xdr:colOff>180975</xdr:colOff>
      <xdr:row>22</xdr:row>
      <xdr:rowOff>9525</xdr:rowOff>
    </xdr:to>
    <xdr:sp macro="[0]!AFFICHER_FORMULAIRE_EFFECTI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9F16129-7815-4D22-BF75-CF5E51C1D8D1}"/>
            </a:ext>
          </a:extLst>
        </xdr:cNvPr>
        <xdr:cNvSpPr/>
      </xdr:nvSpPr>
      <xdr:spPr>
        <a:xfrm>
          <a:off x="7620000" y="3429000"/>
          <a:ext cx="2466975" cy="771525"/>
        </a:xfrm>
        <a:prstGeom prst="roundRect">
          <a:avLst>
            <a:gd name="adj" fmla="val 29013"/>
          </a:avLst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AJOUT</a:t>
          </a:r>
          <a:r>
            <a:rPr lang="fr-FR" sz="1600" b="1" baseline="0"/>
            <a:t> DE NOUVEAUX JOUEURS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714375</xdr:colOff>
      <xdr:row>3</xdr:row>
      <xdr:rowOff>247650</xdr:rowOff>
    </xdr:from>
    <xdr:to>
      <xdr:col>20</xdr:col>
      <xdr:colOff>161925</xdr:colOff>
      <xdr:row>5</xdr:row>
      <xdr:rowOff>219075</xdr:rowOff>
    </xdr:to>
    <xdr:sp macro="[0]!MAJ_COMPOSI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F7841EC-D3EA-6AE1-8125-A51C0DE9AC78}"/>
            </a:ext>
          </a:extLst>
        </xdr:cNvPr>
        <xdr:cNvSpPr/>
      </xdr:nvSpPr>
      <xdr:spPr>
        <a:xfrm>
          <a:off x="11734800" y="1066800"/>
          <a:ext cx="2495550" cy="600075"/>
        </a:xfrm>
        <a:prstGeom prst="roundRect">
          <a:avLst/>
        </a:prstGeom>
        <a:gradFill>
          <a:gsLst>
            <a:gs pos="0">
              <a:schemeClr val="accent1">
                <a:lumMod val="7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VALIDER LA COMPOSITION DES ÉQUIPES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105833</xdr:rowOff>
    </xdr:from>
    <xdr:to>
      <xdr:col>7</xdr:col>
      <xdr:colOff>730250</xdr:colOff>
      <xdr:row>0</xdr:row>
      <xdr:rowOff>772583</xdr:rowOff>
    </xdr:to>
    <xdr:sp macro="[0]!ENREGISTRER_JOUR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30323D6-12D5-4FD2-AB12-7AB1D71C051E}"/>
            </a:ext>
          </a:extLst>
        </xdr:cNvPr>
        <xdr:cNvSpPr/>
      </xdr:nvSpPr>
      <xdr:spPr>
        <a:xfrm>
          <a:off x="9154583" y="105833"/>
          <a:ext cx="2825750" cy="666750"/>
        </a:xfrm>
        <a:prstGeom prst="roundRect">
          <a:avLst/>
        </a:prstGeom>
        <a:gradFill>
          <a:gsLst>
            <a:gs pos="81416">
              <a:schemeClr val="accent4">
                <a:lumMod val="40000"/>
                <a:lumOff val="60000"/>
              </a:schemeClr>
            </a:gs>
            <a:gs pos="0">
              <a:schemeClr val="accent4">
                <a:lumMod val="75000"/>
              </a:schemeClr>
            </a:gs>
            <a:gs pos="90262">
              <a:schemeClr val="accent4">
                <a:lumMod val="20000"/>
                <a:lumOff val="80000"/>
              </a:schemeClr>
            </a:gs>
            <a:gs pos="54000">
              <a:schemeClr val="accent4">
                <a:lumMod val="60000"/>
                <a:lumOff val="40000"/>
              </a:schemeClr>
            </a:gs>
            <a:gs pos="100000">
              <a:schemeClr val="accent4">
                <a:lumMod val="20000"/>
                <a:lumOff val="80000"/>
              </a:schemeClr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SAUVEGARDER CETTE COMPOSITION</a:t>
          </a:r>
        </a:p>
      </xdr:txBody>
    </xdr:sp>
    <xdr:clientData/>
  </xdr:twoCellAnchor>
  <xdr:twoCellAnchor>
    <xdr:from>
      <xdr:col>8</xdr:col>
      <xdr:colOff>95251</xdr:colOff>
      <xdr:row>0</xdr:row>
      <xdr:rowOff>95251</xdr:rowOff>
    </xdr:from>
    <xdr:to>
      <xdr:col>11</xdr:col>
      <xdr:colOff>635001</xdr:colOff>
      <xdr:row>0</xdr:row>
      <xdr:rowOff>762000</xdr:rowOff>
    </xdr:to>
    <xdr:sp macro="[0]!MAJ_COMPOSITI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518D289-CEDF-4815-ACE8-C068241D12FC}"/>
            </a:ext>
          </a:extLst>
        </xdr:cNvPr>
        <xdr:cNvSpPr/>
      </xdr:nvSpPr>
      <xdr:spPr>
        <a:xfrm>
          <a:off x="12107334" y="95251"/>
          <a:ext cx="2825750" cy="666749"/>
        </a:xfrm>
        <a:prstGeom prst="roundRect">
          <a:avLst/>
        </a:prstGeom>
        <a:gradFill>
          <a:gsLst>
            <a:gs pos="81416">
              <a:schemeClr val="accent2">
                <a:lumMod val="75000"/>
              </a:schemeClr>
            </a:gs>
            <a:gs pos="0">
              <a:schemeClr val="accent2">
                <a:lumMod val="50000"/>
              </a:schemeClr>
            </a:gs>
            <a:gs pos="90262">
              <a:schemeClr val="accent4">
                <a:lumMod val="20000"/>
                <a:lumOff val="80000"/>
              </a:schemeClr>
            </a:gs>
            <a:gs pos="54000">
              <a:schemeClr val="accent2">
                <a:lumMod val="60000"/>
                <a:lumOff val="40000"/>
              </a:schemeClr>
            </a:gs>
            <a:gs pos="100000">
              <a:schemeClr val="accent4">
                <a:lumMod val="20000"/>
                <a:lumOff val="80000"/>
              </a:schemeClr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OUVRIR</a:t>
          </a:r>
          <a:r>
            <a:rPr lang="fr-FR" sz="1600" b="1" baseline="0"/>
            <a:t> LE</a:t>
          </a:r>
          <a:r>
            <a:rPr lang="fr-FR" sz="1600" b="1"/>
            <a:t> FICHIER PdF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5E0892-EE84-400E-BA4A-3B0AB7226775}" name="Tableau4" displayName="Tableau4" ref="A1:I34" totalsRowShown="0" headerRowDxfId="40" headerRowBorderDxfId="39" tableBorderDxfId="38" totalsRowBorderDxfId="37">
  <autoFilter ref="A1:I34" xr:uid="{035E0892-EE84-400E-BA4A-3B0AB722677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95BDD4A1-EDA3-49D7-989A-297B6081877B}" name="NOM" dataDxfId="36">
      <calculatedColumnFormula>CONCATENATE(Tableau1[[#This Row],[NOM]]," ",Tableau1[[#This Row],[PRENOM]],"    ",Tableau1[[#This Row],[Classement]],"Pts")</calculatedColumnFormula>
    </tableColumn>
    <tableColumn id="9" xr3:uid="{2F5670BF-3651-4802-8219-466D5E2CD538}" name="Colonne1" dataDxfId="35"/>
    <tableColumn id="2" xr3:uid="{788DA007-2D4F-410A-8ED3-2B8A3E3675ED}" name="Journée 01" dataDxfId="34"/>
    <tableColumn id="3" xr3:uid="{B93F2AAB-5596-4695-A85C-9EF2A8EB7DFF}" name="Journée 02" dataDxfId="33"/>
    <tableColumn id="4" xr3:uid="{69A7B6E2-B404-44D2-A38F-8D3A0314D137}" name="Journée 03" dataDxfId="32"/>
    <tableColumn id="5" xr3:uid="{3BB5E6FF-43BD-46B0-81FB-9E4DEF0A74FE}" name="Journée 04" dataDxfId="31"/>
    <tableColumn id="6" xr3:uid="{86E01DEF-D569-42B8-92F7-CD82C602DC74}" name="Journée 05" dataDxfId="30"/>
    <tableColumn id="7" xr3:uid="{4D7FB6F1-8ED0-421A-9CF9-B3FF88D77B4B}" name="Journée 06" dataDxfId="29"/>
    <tableColumn id="8" xr3:uid="{ECC0AE1F-7EA7-434C-BCCD-BC6265A2308B}" name="Journée 07" dataDxfId="2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E58EBA-97C0-4616-9855-DEEFD9875490}" name="Tableau1" displayName="Tableau1" ref="A1:K7" totalsRowShown="0" headerRowDxfId="23" dataDxfId="22">
  <autoFilter ref="A1:K7" xr:uid="{1AE58EBA-97C0-4616-9855-DEEFD9875490}"/>
  <sortState xmlns:xlrd2="http://schemas.microsoft.com/office/spreadsheetml/2017/richdata2" ref="A2:J7">
    <sortCondition descending="1" ref="H1:H7"/>
  </sortState>
  <tableColumns count="11">
    <tableColumn id="1" xr3:uid="{E06E525A-FB7F-43FA-B2F4-223E9B924D48}" name="Licence" dataDxfId="21"/>
    <tableColumn id="3" xr3:uid="{73182BBA-9A85-426C-9BC9-414265CC6094}" name="NOM" dataDxfId="20"/>
    <tableColumn id="4" xr3:uid="{8A7F0EC7-D43D-4DEB-9897-0D1D2F8901A3}" name="PRENOM" dataDxfId="19"/>
    <tableColumn id="5" xr3:uid="{C7EBF278-7CBE-4D2F-A909-28BB787332C7}" name="Email" dataDxfId="18"/>
    <tableColumn id="6" xr3:uid="{A7DF6B35-CE80-4911-BEEB-2AF09EF43E13}" name="Naissance" dataDxfId="17"/>
    <tableColumn id="9" xr3:uid="{2347FBCF-1A5E-439B-BEE5-2626F2FF4559}" name="Cat Sportive" dataDxfId="16"/>
    <tableColumn id="10" xr3:uid="{9BFED06F-9815-4300-BF9C-015C304193A7}" name="Catégorie" dataDxfId="15"/>
    <tableColumn id="16" xr3:uid="{33B0A542-677A-4794-AA91-971C6C8F49BA}" name="Classement" dataDxfId="14"/>
    <tableColumn id="22" xr3:uid="{FF20BAC9-023B-4996-8452-E8C998A1F351}" name="Téléphone 1" dataDxfId="13"/>
    <tableColumn id="23" xr3:uid="{115E8282-6E12-4B33-B522-9939FBA1F4E0}" name="Téléphone 2" dataDxfId="12"/>
    <tableColumn id="2" xr3:uid="{435AEBD9-23FB-41D5-94F9-E7BCFEDDB1F6}" name="nom et prenom" dataDxfId="11">
      <calculatedColumnFormula>Tableau1[[#This Row],[NOM]]&amp;" "&amp;Tableau1[[#This Row],[PRENOM]]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8499DF3-D941-40CF-9D25-DDFAAA0DBB77}" name="Tableau5" displayName="Tableau5" ref="A1:H33" totalsRowShown="0" headerRowDxfId="10">
  <autoFilter ref="A1:H33" xr:uid="{58499DF3-D941-40CF-9D25-DDFAAA0DBB77}"/>
  <tableColumns count="8">
    <tableColumn id="1" xr3:uid="{CAC1F5D8-8139-4253-80E7-8B353A3F1EE5}" name="équipe 01">
      <calculatedColumnFormula>Tableau4[[#This Row],[NOM]]</calculatedColumnFormula>
    </tableColumn>
    <tableColumn id="2" xr3:uid="{249E77CE-2A3A-4573-BF16-3DF59612AF4D}" name="Colonne1" dataDxfId="9"/>
    <tableColumn id="3" xr3:uid="{46D2344F-1BB1-440C-98E9-4D0B0E82F8E4}" name="équipe 02">
      <calculatedColumnFormula>IF(Brulage!L2&gt;=2,"",Tableau4[[#This Row],[NOM]])</calculatedColumnFormula>
    </tableColumn>
    <tableColumn id="4" xr3:uid="{B087E233-8944-452E-8832-587477CDC481}" name="Colonne2"/>
    <tableColumn id="5" xr3:uid="{1DAB4051-0B75-46C7-A815-F7A16BE2497C}" name="équipe 03">
      <calculatedColumnFormula>IF(Brulage!L2+Brulage!M2&gt;=2,"",Tableau4[[#This Row],[NOM]])</calculatedColumnFormula>
    </tableColumn>
    <tableColumn id="6" xr3:uid="{961E8F64-DB19-4641-8FA5-F24D271DCB9B}" name="Colonne3"/>
    <tableColumn id="7" xr3:uid="{79D3342A-427C-4CD8-B714-DCE9EE293A51}" name="équipe 04">
      <calculatedColumnFormula>IF(Brulage!L2+Brulage!M2+Brulage!N2&gt;=2,"",Tableau4[[#This Row],[NOM]])</calculatedColumnFormula>
    </tableColumn>
    <tableColumn id="8" xr3:uid="{C18B8BB5-E4D2-4F87-BDC5-CD5A2500004D}" name="Colonne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C73614-C6B3-4A49-882B-C11BD79D0AD2}" name="Tableau2" displayName="Tableau2" ref="A1:B8" totalsRowShown="0">
  <autoFilter ref="A1:B8" xr:uid="{76C73614-C6B3-4A49-882B-C11BD79D0AD2}">
    <filterColumn colId="0" hiddenButton="1"/>
    <filterColumn colId="1" hiddenButton="1"/>
  </autoFilter>
  <tableColumns count="2">
    <tableColumn id="1" xr3:uid="{EB0A7C09-1D82-476A-9169-2F54589EB416}" name="N° Journée" dataDxfId="8"/>
    <tableColumn id="2" xr3:uid="{589BAB7D-6B61-4823-BD19-E72B42674B81}" name="Date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7F3827F-6238-4D31-B548-DA2EF52EDCE0}" name="Tableau3" displayName="Tableau3" ref="D1:S8" totalsRowShown="0">
  <autoFilter ref="D1:S8" xr:uid="{F7F3827F-6238-4D31-B548-DA2EF52EDCE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5D0E883E-8671-48A7-A362-3A8FA706F5F2}" name="équipe" dataDxfId="7"/>
    <tableColumn id="2" xr3:uid="{B66B201A-6A4B-4662-B05E-C7FB5DD791D6}" name="division"/>
    <tableColumn id="3" xr3:uid="{0FD6957C-0AD2-423B-AF6B-79E297307E4C}" name="J1 lieu" dataDxfId="6"/>
    <tableColumn id="4" xr3:uid="{755C0D70-175D-41B5-A917-6F44DB5FD8BD}" name="J1 adversaire"/>
    <tableColumn id="5" xr3:uid="{0281C34F-60B3-4858-92D2-C28C7DECC78F}" name="J2 lieu" dataDxfId="5"/>
    <tableColumn id="6" xr3:uid="{720305A7-A3C8-4AF2-B938-E17DC19C5475}" name="J2 adversaire"/>
    <tableColumn id="7" xr3:uid="{40003C61-437C-4D7C-BEEC-A689B28FBA4D}" name="J3 lieu" dataDxfId="4"/>
    <tableColumn id="8" xr3:uid="{C7F0D353-6673-4837-919C-38030B41415A}" name="J3 adversaire"/>
    <tableColumn id="9" xr3:uid="{19D7B960-D097-49C5-B7B6-44FC63EBF140}" name="J4 lieu" dataDxfId="3"/>
    <tableColumn id="10" xr3:uid="{8808276B-260F-44B0-92C3-E34EF50672B2}" name="J4 adversaire"/>
    <tableColumn id="11" xr3:uid="{47268FD0-42D8-426E-B77F-87A0E064EECA}" name="J5 lieu" dataDxfId="2"/>
    <tableColumn id="12" xr3:uid="{7AA70888-0218-44EB-AD1F-7976A1547A4F}" name="J5 adversaire"/>
    <tableColumn id="13" xr3:uid="{F2BFBC51-D8F9-42CC-8ED7-59BCB255C63D}" name="J6 lieu" dataDxfId="1"/>
    <tableColumn id="14" xr3:uid="{1D591BA7-DC9D-457A-A331-F147260175B3}" name="J6 adversaire"/>
    <tableColumn id="15" xr3:uid="{04ECA84D-008A-44D2-883A-6B0BA1D255B1}" name="J7 lieu" dataDxfId="0"/>
    <tableColumn id="16" xr3:uid="{A596D140-D2E7-4A02-BC93-6C8EB4E48580}" name="J7 adversai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2808-DA06-4762-B5BF-5BB5C190B92E}">
  <sheetPr codeName="Feuil6"/>
  <dimension ref="A1"/>
  <sheetViews>
    <sheetView showGridLines="0" tabSelected="1" workbookViewId="0">
      <selection activeCell="K28" sqref="K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05A9F-D1EF-45E5-9587-D3DF0368E3DD}">
  <sheetPr codeName="Feuil3"/>
  <dimension ref="A1:P39"/>
  <sheetViews>
    <sheetView showGridLines="0" zoomScaleNormal="100" workbookViewId="0">
      <selection activeCell="B39" sqref="B39"/>
    </sheetView>
  </sheetViews>
  <sheetFormatPr baseColWidth="10" defaultRowHeight="15" x14ac:dyDescent="0.25"/>
  <cols>
    <col min="1" max="1" width="50.42578125" style="8" customWidth="1"/>
    <col min="2" max="2" width="6" customWidth="1"/>
    <col min="3" max="9" width="16.7109375" customWidth="1"/>
    <col min="10" max="11" width="3" customWidth="1"/>
    <col min="12" max="16" width="0" hidden="1" customWidth="1"/>
  </cols>
  <sheetData>
    <row r="1" spans="1:16" x14ac:dyDescent="0.25">
      <c r="A1" s="55" t="s">
        <v>14</v>
      </c>
      <c r="B1" s="57" t="s">
        <v>10</v>
      </c>
      <c r="C1" s="56" t="s">
        <v>21</v>
      </c>
      <c r="D1" s="56" t="s">
        <v>23</v>
      </c>
      <c r="E1" s="56" t="s">
        <v>22</v>
      </c>
      <c r="F1" s="56" t="s">
        <v>24</v>
      </c>
      <c r="G1" s="56" t="s">
        <v>25</v>
      </c>
      <c r="H1" s="56" t="s">
        <v>26</v>
      </c>
      <c r="I1" s="56" t="s">
        <v>27</v>
      </c>
      <c r="J1" s="54"/>
      <c r="K1" s="54"/>
      <c r="L1" s="7" t="str">
        <f>Parametres!E2</f>
        <v>D2 POULE 5</v>
      </c>
      <c r="M1" s="7">
        <f>Parametres!E3</f>
        <v>0</v>
      </c>
      <c r="N1" s="7">
        <f>Parametres!E4</f>
        <v>0</v>
      </c>
      <c r="O1" s="7">
        <f>Parametres!E5</f>
        <v>0</v>
      </c>
      <c r="P1" s="22">
        <f>Parametres!E6</f>
        <v>0</v>
      </c>
    </row>
    <row r="2" spans="1:16" ht="24.95" customHeight="1" x14ac:dyDescent="0.25">
      <c r="A2" s="9" t="str">
        <f>CONCATENATE(Tableau1[[#This Row],[NOM]]," ",Tableau1[[#This Row],[PRENOM]],"    ",Tableau1[[#This Row],[Classement]],"Pts")</f>
        <v>HHHHHH Aaaa    1567Pts</v>
      </c>
      <c r="B2" s="9"/>
      <c r="C2" s="29"/>
      <c r="D2" s="29"/>
      <c r="E2" s="29"/>
      <c r="F2" s="29"/>
      <c r="G2" s="29"/>
      <c r="H2" s="29"/>
      <c r="I2" s="30"/>
      <c r="J2" s="54"/>
      <c r="K2" s="54"/>
      <c r="L2" s="7">
        <f>COUNTIF(Tableau4[[#This Row],[Journée 01]:[Journée 07]],division_equipe_1)</f>
        <v>0</v>
      </c>
      <c r="M2" s="7">
        <f>COUNTIF(Tableau4[[#This Row],[Journée 01]:[Journée 07]],division_equipe_2)</f>
        <v>0</v>
      </c>
      <c r="N2" s="7">
        <f>COUNTIF(Tableau4[[#This Row],[Journée 01]:[Journée 07]],division_équipe_3)</f>
        <v>0</v>
      </c>
      <c r="O2" s="7">
        <f>COUNTIF(Tableau4[[#This Row],[Journée 01]:[Journée 07]],division_equipe_4)</f>
        <v>0</v>
      </c>
      <c r="P2" s="22">
        <f>COUNTIF(Tableau4[[#This Row],[Journée 01]:[Journée 07]],division_equipe_5)</f>
        <v>0</v>
      </c>
    </row>
    <row r="3" spans="1:16" ht="24.95" customHeight="1" x14ac:dyDescent="0.25">
      <c r="A3" s="9" t="str">
        <f>CONCATENATE(Tableau1[[#This Row],[NOM]]," ",Tableau1[[#This Row],[PRENOM]],"    ",Tableau1[[#This Row],[Classement]],"Pts")</f>
        <v>IIIIIIIIII Bbbbb    1263Pts</v>
      </c>
      <c r="B3" s="9"/>
      <c r="C3" s="29"/>
      <c r="D3" s="29"/>
      <c r="E3" s="29"/>
      <c r="F3" s="29"/>
      <c r="G3" s="29"/>
      <c r="H3" s="29"/>
      <c r="I3" s="30"/>
      <c r="J3" s="54"/>
      <c r="K3" s="54"/>
      <c r="L3" s="22">
        <f>COUNTIF(Tableau4[[#This Row],[Journée 01]:[Journée 07]],division_equipe_1)</f>
        <v>0</v>
      </c>
      <c r="M3" s="22">
        <f>COUNTIF(Tableau4[[#This Row],[Journée 01]:[Journée 07]],division_equipe_2)</f>
        <v>0</v>
      </c>
      <c r="N3" s="22">
        <f>COUNTIF(Tableau4[[#This Row],[Journée 01]:[Journée 07]],division_équipe_3)</f>
        <v>0</v>
      </c>
      <c r="O3" s="22">
        <f>COUNTIF(Tableau4[[#This Row],[Journée 01]:[Journée 07]],division_equipe_4)</f>
        <v>0</v>
      </c>
      <c r="P3" s="22">
        <f>COUNTIF(Tableau4[[#This Row],[Journée 01]:[Journée 07]],division_equipe_5)</f>
        <v>0</v>
      </c>
    </row>
    <row r="4" spans="1:16" ht="24.95" customHeight="1" x14ac:dyDescent="0.25">
      <c r="A4" s="9" t="str">
        <f>CONCATENATE(Tableau1[[#This Row],[NOM]]," ",Tableau1[[#This Row],[PRENOM]],"    ",Tableau1[[#This Row],[Classement]],"Pts")</f>
        <v>JJJJJJJJJ Ccccc    1256Pts</v>
      </c>
      <c r="B4" s="9"/>
      <c r="C4" s="29"/>
      <c r="D4" s="29"/>
      <c r="E4" s="29"/>
      <c r="F4" s="29"/>
      <c r="G4" s="29"/>
      <c r="H4" s="29"/>
      <c r="I4" s="30"/>
      <c r="J4" s="54"/>
      <c r="K4" s="54"/>
      <c r="L4" s="22">
        <f>COUNTIF(Tableau4[[#This Row],[Journée 01]:[Journée 07]],division_equipe_1)</f>
        <v>0</v>
      </c>
      <c r="M4" s="22">
        <f>COUNTIF(Tableau4[[#This Row],[Journée 01]:[Journée 07]],division_equipe_2)</f>
        <v>0</v>
      </c>
      <c r="N4" s="22">
        <f>COUNTIF(Tableau4[[#This Row],[Journée 01]:[Journée 07]],division_équipe_3)</f>
        <v>0</v>
      </c>
      <c r="O4" s="22">
        <f>COUNTIF(Tableau4[[#This Row],[Journée 01]:[Journée 07]],division_equipe_4)</f>
        <v>0</v>
      </c>
      <c r="P4" s="22">
        <f>COUNTIF(Tableau4[[#This Row],[Journée 01]:[Journée 07]],division_equipe_5)</f>
        <v>0</v>
      </c>
    </row>
    <row r="5" spans="1:16" ht="24.95" customHeight="1" x14ac:dyDescent="0.25">
      <c r="A5" s="9" t="str">
        <f>CONCATENATE(Tableau1[[#This Row],[NOM]]," ",Tableau1[[#This Row],[PRENOM]],"    ",Tableau1[[#This Row],[Classement]],"Pts")</f>
        <v>KKKKKKK Dddddd    1242Pts</v>
      </c>
      <c r="B5" s="9"/>
      <c r="C5" s="29"/>
      <c r="D5" s="29"/>
      <c r="E5" s="29"/>
      <c r="F5" s="29"/>
      <c r="G5" s="29"/>
      <c r="H5" s="29"/>
      <c r="I5" s="30"/>
      <c r="J5" s="54"/>
      <c r="K5" s="54"/>
      <c r="L5" s="22">
        <f>COUNTIF(Tableau4[[#This Row],[Journée 01]:[Journée 07]],division_equipe_1)</f>
        <v>0</v>
      </c>
      <c r="M5" s="22">
        <f>COUNTIF(Tableau4[[#This Row],[Journée 01]:[Journée 07]],division_equipe_2)</f>
        <v>0</v>
      </c>
      <c r="N5" s="22">
        <f>COUNTIF(Tableau4[[#This Row],[Journée 01]:[Journée 07]],division_équipe_3)</f>
        <v>0</v>
      </c>
      <c r="O5" s="22">
        <f>COUNTIF(Tableau4[[#This Row],[Journée 01]:[Journée 07]],division_equipe_4)</f>
        <v>0</v>
      </c>
      <c r="P5" s="22">
        <f>COUNTIF(Tableau4[[#This Row],[Journée 01]:[Journée 07]],division_equipe_5)</f>
        <v>0</v>
      </c>
    </row>
    <row r="6" spans="1:16" ht="24.95" customHeight="1" x14ac:dyDescent="0.25">
      <c r="A6" s="9" t="str">
        <f>CONCATENATE(Tableau1[[#This Row],[NOM]]," ",Tableau1[[#This Row],[PRENOM]],"    ",Tableau1[[#This Row],[Classement]],"Pts")</f>
        <v>LLLLLLLL Eeeee    1154Pts</v>
      </c>
      <c r="B6" s="9"/>
      <c r="C6" s="29"/>
      <c r="D6" s="29"/>
      <c r="E6" s="29"/>
      <c r="F6" s="29"/>
      <c r="G6" s="29"/>
      <c r="H6" s="29"/>
      <c r="I6" s="30"/>
      <c r="J6" s="54"/>
      <c r="K6" s="54"/>
      <c r="L6" s="22">
        <f>COUNTIF(Tableau4[[#This Row],[Journée 01]:[Journée 07]],division_equipe_1)</f>
        <v>0</v>
      </c>
      <c r="M6" s="22">
        <f>COUNTIF(Tableau4[[#This Row],[Journée 01]:[Journée 07]],division_equipe_2)</f>
        <v>0</v>
      </c>
      <c r="N6" s="22">
        <f>COUNTIF(Tableau4[[#This Row],[Journée 01]:[Journée 07]],division_équipe_3)</f>
        <v>0</v>
      </c>
      <c r="O6" s="22">
        <f>COUNTIF(Tableau4[[#This Row],[Journée 01]:[Journée 07]],division_equipe_4)</f>
        <v>0</v>
      </c>
      <c r="P6" s="22">
        <f>COUNTIF(Tableau4[[#This Row],[Journée 01]:[Journée 07]],division_equipe_5)</f>
        <v>0</v>
      </c>
    </row>
    <row r="7" spans="1:16" ht="24.95" customHeight="1" x14ac:dyDescent="0.25">
      <c r="A7" s="9" t="str">
        <f>CONCATENATE(Tableau1[[#This Row],[NOM]]," ",Tableau1[[#This Row],[PRENOM]],"    ",Tableau1[[#This Row],[Classement]],"Pts")</f>
        <v>MMMMMM Ffffff    915Pts</v>
      </c>
      <c r="B7" s="9"/>
      <c r="C7" s="29"/>
      <c r="D7" s="29"/>
      <c r="E7" s="29"/>
      <c r="F7" s="29"/>
      <c r="G7" s="29"/>
      <c r="H7" s="29"/>
      <c r="I7" s="30"/>
      <c r="J7" s="54"/>
      <c r="K7" s="54"/>
      <c r="L7" s="22">
        <f>COUNTIF(Tableau4[[#This Row],[Journée 01]:[Journée 07]],division_equipe_1)</f>
        <v>0</v>
      </c>
      <c r="M7" s="22">
        <f>COUNTIF(Tableau4[[#This Row],[Journée 01]:[Journée 07]],division_equipe_2)</f>
        <v>0</v>
      </c>
      <c r="N7" s="22">
        <f>COUNTIF(Tableau4[[#This Row],[Journée 01]:[Journée 07]],division_équipe_3)</f>
        <v>0</v>
      </c>
      <c r="O7" s="22">
        <f>COUNTIF(Tableau4[[#This Row],[Journée 01]:[Journée 07]],division_equipe_4)</f>
        <v>0</v>
      </c>
      <c r="P7" s="22">
        <f>COUNTIF(Tableau4[[#This Row],[Journée 01]:[Journée 07]],division_equipe_5)</f>
        <v>0</v>
      </c>
    </row>
    <row r="8" spans="1:16" ht="24.95" customHeight="1" x14ac:dyDescent="0.25">
      <c r="A8" s="9" t="e">
        <f>CONCATENATE(Tableau1[[#This Row],[NOM]]," ",Tableau1[[#This Row],[PRENOM]],"    ",Tableau1[[#This Row],[Classement]],"Pts")</f>
        <v>#VALUE!</v>
      </c>
      <c r="B8" s="9"/>
      <c r="C8" s="29"/>
      <c r="D8" s="29"/>
      <c r="E8" s="29"/>
      <c r="F8" s="29"/>
      <c r="G8" s="29"/>
      <c r="H8" s="29"/>
      <c r="I8" s="30"/>
      <c r="J8" s="54"/>
      <c r="K8" s="54"/>
      <c r="L8" s="22">
        <f>COUNTIF(Tableau4[[#This Row],[Journée 01]:[Journée 07]],division_equipe_1)</f>
        <v>0</v>
      </c>
      <c r="M8" s="22">
        <f>COUNTIF(Tableau4[[#This Row],[Journée 01]:[Journée 07]],division_equipe_2)</f>
        <v>0</v>
      </c>
      <c r="N8" s="22">
        <f>COUNTIF(Tableau4[[#This Row],[Journée 01]:[Journée 07]],division_équipe_3)</f>
        <v>0</v>
      </c>
      <c r="O8" s="22">
        <f>COUNTIF(Tableau4[[#This Row],[Journée 01]:[Journée 07]],division_equipe_4)</f>
        <v>0</v>
      </c>
      <c r="P8" s="22">
        <f>COUNTIF(Tableau4[[#This Row],[Journée 01]:[Journée 07]],division_equipe_5)</f>
        <v>0</v>
      </c>
    </row>
    <row r="9" spans="1:16" ht="24.95" customHeight="1" x14ac:dyDescent="0.25">
      <c r="A9" s="9" t="e">
        <f>CONCATENATE(Tableau1[[#This Row],[NOM]]," ",Tableau1[[#This Row],[PRENOM]],"    ",Tableau1[[#This Row],[Classement]],"Pts")</f>
        <v>#VALUE!</v>
      </c>
      <c r="B9" s="9"/>
      <c r="C9" s="29"/>
      <c r="D9" s="29"/>
      <c r="E9" s="29"/>
      <c r="F9" s="29"/>
      <c r="G9" s="29"/>
      <c r="H9" s="29"/>
      <c r="I9" s="30"/>
      <c r="J9" s="54"/>
      <c r="K9" s="54"/>
      <c r="L9" s="22">
        <f>COUNTIF(Tableau4[[#This Row],[Journée 01]:[Journée 07]],division_equipe_1)</f>
        <v>0</v>
      </c>
      <c r="M9" s="22">
        <f>COUNTIF(Tableau4[[#This Row],[Journée 01]:[Journée 07]],division_equipe_2)</f>
        <v>0</v>
      </c>
      <c r="N9" s="22">
        <f>COUNTIF(Tableau4[[#This Row],[Journée 01]:[Journée 07]],division_équipe_3)</f>
        <v>0</v>
      </c>
      <c r="O9" s="22">
        <f>COUNTIF(Tableau4[[#This Row],[Journée 01]:[Journée 07]],division_equipe_4)</f>
        <v>0</v>
      </c>
      <c r="P9" s="22">
        <f>COUNTIF(Tableau4[[#This Row],[Journée 01]:[Journée 07]],division_equipe_5)</f>
        <v>0</v>
      </c>
    </row>
    <row r="10" spans="1:16" ht="24.95" customHeight="1" x14ac:dyDescent="0.25">
      <c r="A10" s="9" t="e">
        <f>CONCATENATE(Tableau1[[#This Row],[NOM]]," ",Tableau1[[#This Row],[PRENOM]],"    ",Tableau1[[#This Row],[Classement]],"Pts")</f>
        <v>#VALUE!</v>
      </c>
      <c r="B10" s="9"/>
      <c r="C10" s="29"/>
      <c r="D10" s="29"/>
      <c r="E10" s="29"/>
      <c r="F10" s="29"/>
      <c r="G10" s="29"/>
      <c r="H10" s="29"/>
      <c r="I10" s="30"/>
      <c r="J10" s="54"/>
      <c r="K10" s="54"/>
      <c r="L10" s="22">
        <f>COUNTIF(Tableau4[[#This Row],[Journée 01]:[Journée 07]],division_equipe_1)</f>
        <v>0</v>
      </c>
      <c r="M10" s="22">
        <f>COUNTIF(Tableau4[[#This Row],[Journée 01]:[Journée 07]],division_equipe_2)</f>
        <v>0</v>
      </c>
      <c r="N10" s="22">
        <f>COUNTIF(Tableau4[[#This Row],[Journée 01]:[Journée 07]],division_équipe_3)</f>
        <v>0</v>
      </c>
      <c r="O10" s="22">
        <f>COUNTIF(Tableau4[[#This Row],[Journée 01]:[Journée 07]],division_equipe_4)</f>
        <v>0</v>
      </c>
      <c r="P10" s="22">
        <f>COUNTIF(Tableau4[[#This Row],[Journée 01]:[Journée 07]],division_equipe_5)</f>
        <v>0</v>
      </c>
    </row>
    <row r="11" spans="1:16" ht="24.95" customHeight="1" x14ac:dyDescent="0.25">
      <c r="A11" s="9" t="e">
        <f>CONCATENATE(Tableau1[[#This Row],[NOM]]," ",Tableau1[[#This Row],[PRENOM]],"    ",Tableau1[[#This Row],[Classement]],"Pts")</f>
        <v>#VALUE!</v>
      </c>
      <c r="B11" s="9"/>
      <c r="C11" s="29"/>
      <c r="D11" s="29"/>
      <c r="E11" s="29"/>
      <c r="F11" s="29"/>
      <c r="G11" s="29"/>
      <c r="H11" s="29"/>
      <c r="I11" s="30"/>
      <c r="J11" s="54"/>
      <c r="K11" s="54"/>
      <c r="L11" s="22">
        <f>COUNTIF(Tableau4[[#This Row],[Journée 01]:[Journée 07]],division_equipe_1)</f>
        <v>0</v>
      </c>
      <c r="M11" s="22">
        <f>COUNTIF(Tableau4[[#This Row],[Journée 01]:[Journée 07]],division_equipe_2)</f>
        <v>0</v>
      </c>
      <c r="N11" s="22">
        <f>COUNTIF(Tableau4[[#This Row],[Journée 01]:[Journée 07]],division_équipe_3)</f>
        <v>0</v>
      </c>
      <c r="O11" s="22">
        <f>COUNTIF(Tableau4[[#This Row],[Journée 01]:[Journée 07]],division_equipe_4)</f>
        <v>0</v>
      </c>
      <c r="P11" s="22">
        <f>COUNTIF(Tableau4[[#This Row],[Journée 01]:[Journée 07]],division_equipe_5)</f>
        <v>0</v>
      </c>
    </row>
    <row r="12" spans="1:16" ht="24.95" customHeight="1" x14ac:dyDescent="0.25">
      <c r="A12" s="9" t="e">
        <f>CONCATENATE(Tableau1[[#This Row],[NOM]]," ",Tableau1[[#This Row],[PRENOM]],"    ",Tableau1[[#This Row],[Classement]],"Pts")</f>
        <v>#VALUE!</v>
      </c>
      <c r="B12" s="9"/>
      <c r="C12" s="29"/>
      <c r="D12" s="29"/>
      <c r="E12" s="29"/>
      <c r="F12" s="29"/>
      <c r="G12" s="29"/>
      <c r="H12" s="29"/>
      <c r="I12" s="30"/>
      <c r="J12" s="54"/>
      <c r="K12" s="54"/>
      <c r="L12" s="22">
        <f>COUNTIF(Tableau4[[#This Row],[Journée 01]:[Journée 07]],division_equipe_1)</f>
        <v>0</v>
      </c>
      <c r="M12" s="22">
        <f>COUNTIF(Tableau4[[#This Row],[Journée 01]:[Journée 07]],division_equipe_2)</f>
        <v>0</v>
      </c>
      <c r="N12" s="22">
        <f>COUNTIF(Tableau4[[#This Row],[Journée 01]:[Journée 07]],division_équipe_3)</f>
        <v>0</v>
      </c>
      <c r="O12" s="22">
        <f>COUNTIF(Tableau4[[#This Row],[Journée 01]:[Journée 07]],division_equipe_4)</f>
        <v>0</v>
      </c>
      <c r="P12" s="22">
        <f>COUNTIF(Tableau4[[#This Row],[Journée 01]:[Journée 07]],division_equipe_5)</f>
        <v>0</v>
      </c>
    </row>
    <row r="13" spans="1:16" ht="24.95" customHeight="1" x14ac:dyDescent="0.25">
      <c r="A13" s="9" t="e">
        <f>CONCATENATE(Tableau1[[#This Row],[NOM]]," ",Tableau1[[#This Row],[PRENOM]],"    ",Tableau1[[#This Row],[Classement]],"Pts")</f>
        <v>#VALUE!</v>
      </c>
      <c r="B13" s="9"/>
      <c r="C13" s="29"/>
      <c r="D13" s="29"/>
      <c r="E13" s="29"/>
      <c r="F13" s="29"/>
      <c r="G13" s="29"/>
      <c r="H13" s="29"/>
      <c r="I13" s="30"/>
      <c r="J13" s="54"/>
      <c r="K13" s="54"/>
      <c r="L13" s="22">
        <f>COUNTIF(Tableau4[[#This Row],[Journée 01]:[Journée 07]],division_equipe_1)</f>
        <v>0</v>
      </c>
      <c r="M13" s="22">
        <f>COUNTIF(Tableau4[[#This Row],[Journée 01]:[Journée 07]],division_equipe_2)</f>
        <v>0</v>
      </c>
      <c r="N13" s="22">
        <f>COUNTIF(Tableau4[[#This Row],[Journée 01]:[Journée 07]],division_équipe_3)</f>
        <v>0</v>
      </c>
      <c r="O13" s="22">
        <f>COUNTIF(Tableau4[[#This Row],[Journée 01]:[Journée 07]],division_equipe_4)</f>
        <v>0</v>
      </c>
      <c r="P13" s="22">
        <f>COUNTIF(Tableau4[[#This Row],[Journée 01]:[Journée 07]],division_equipe_5)</f>
        <v>0</v>
      </c>
    </row>
    <row r="14" spans="1:16" ht="24.95" customHeight="1" x14ac:dyDescent="0.25">
      <c r="A14" s="9" t="e">
        <f>CONCATENATE(Tableau1[[#This Row],[NOM]]," ",Tableau1[[#This Row],[PRENOM]],"    ",Tableau1[[#This Row],[Classement]],"Pts")</f>
        <v>#VALUE!</v>
      </c>
      <c r="B14" s="9"/>
      <c r="C14" s="29"/>
      <c r="D14" s="29"/>
      <c r="E14" s="29"/>
      <c r="F14" s="29"/>
      <c r="G14" s="29"/>
      <c r="H14" s="29"/>
      <c r="I14" s="30"/>
      <c r="J14" s="54"/>
      <c r="K14" s="54"/>
      <c r="L14" s="22">
        <f>COUNTIF(Tableau4[[#This Row],[Journée 01]:[Journée 07]],division_equipe_1)</f>
        <v>0</v>
      </c>
      <c r="M14" s="22">
        <f>COUNTIF(Tableau4[[#This Row],[Journée 01]:[Journée 07]],division_equipe_2)</f>
        <v>0</v>
      </c>
      <c r="N14" s="22">
        <f>COUNTIF(Tableau4[[#This Row],[Journée 01]:[Journée 07]],division_équipe_3)</f>
        <v>0</v>
      </c>
      <c r="O14" s="22">
        <f>COUNTIF(Tableau4[[#This Row],[Journée 01]:[Journée 07]],division_equipe_4)</f>
        <v>0</v>
      </c>
      <c r="P14" s="22">
        <f>COUNTIF(Tableau4[[#This Row],[Journée 01]:[Journée 07]],division_equipe_5)</f>
        <v>0</v>
      </c>
    </row>
    <row r="15" spans="1:16" ht="24.95" customHeight="1" x14ac:dyDescent="0.25">
      <c r="A15" s="9" t="e">
        <f>CONCATENATE(Tableau1[[#This Row],[NOM]]," ",Tableau1[[#This Row],[PRENOM]],"    ",Tableau1[[#This Row],[Classement]],"Pts")</f>
        <v>#VALUE!</v>
      </c>
      <c r="B15" s="9"/>
      <c r="C15" s="29"/>
      <c r="D15" s="29"/>
      <c r="E15" s="29"/>
      <c r="F15" s="29"/>
      <c r="G15" s="29"/>
      <c r="H15" s="29"/>
      <c r="I15" s="30"/>
      <c r="J15" s="54"/>
      <c r="K15" s="54"/>
      <c r="L15" s="22">
        <f>COUNTIF(Tableau4[[#This Row],[Journée 01]:[Journée 07]],division_equipe_1)</f>
        <v>0</v>
      </c>
      <c r="M15" s="22">
        <f>COUNTIF(Tableau4[[#This Row],[Journée 01]:[Journée 07]],division_equipe_2)</f>
        <v>0</v>
      </c>
      <c r="N15" s="22">
        <f>COUNTIF(Tableau4[[#This Row],[Journée 01]:[Journée 07]],division_équipe_3)</f>
        <v>0</v>
      </c>
      <c r="O15" s="22">
        <f>COUNTIF(Tableau4[[#This Row],[Journée 01]:[Journée 07]],division_equipe_4)</f>
        <v>0</v>
      </c>
      <c r="P15" s="22">
        <f>COUNTIF(Tableau4[[#This Row],[Journée 01]:[Journée 07]],division_equipe_5)</f>
        <v>0</v>
      </c>
    </row>
    <row r="16" spans="1:16" ht="24.95" customHeight="1" x14ac:dyDescent="0.25">
      <c r="A16" s="9" t="e">
        <f>CONCATENATE(Tableau1[[#This Row],[NOM]]," ",Tableau1[[#This Row],[PRENOM]],"    ",Tableau1[[#This Row],[Classement]],"Pts")</f>
        <v>#VALUE!</v>
      </c>
      <c r="B16" s="9"/>
      <c r="C16" s="29"/>
      <c r="D16" s="29"/>
      <c r="E16" s="29"/>
      <c r="F16" s="29"/>
      <c r="G16" s="29"/>
      <c r="H16" s="29"/>
      <c r="I16" s="30"/>
      <c r="J16" s="54"/>
      <c r="K16" s="54"/>
      <c r="L16" s="22">
        <f>COUNTIF(Tableau4[[#This Row],[Journée 01]:[Journée 07]],division_equipe_1)</f>
        <v>0</v>
      </c>
      <c r="M16" s="22">
        <f>COUNTIF(Tableau4[[#This Row],[Journée 01]:[Journée 07]],division_equipe_2)</f>
        <v>0</v>
      </c>
      <c r="N16" s="22">
        <f>COUNTIF(Tableau4[[#This Row],[Journée 01]:[Journée 07]],division_équipe_3)</f>
        <v>0</v>
      </c>
      <c r="O16" s="22">
        <f>COUNTIF(Tableau4[[#This Row],[Journée 01]:[Journée 07]],division_equipe_4)</f>
        <v>0</v>
      </c>
      <c r="P16" s="22">
        <f>COUNTIF(Tableau4[[#This Row],[Journée 01]:[Journée 07]],division_equipe_5)</f>
        <v>0</v>
      </c>
    </row>
    <row r="17" spans="1:16" ht="24.95" customHeight="1" x14ac:dyDescent="0.25">
      <c r="A17" s="9" t="e">
        <f>CONCATENATE(Tableau1[[#This Row],[NOM]]," ",Tableau1[[#This Row],[PRENOM]],"    ",Tableau1[[#This Row],[Classement]],"Pts")</f>
        <v>#VALUE!</v>
      </c>
      <c r="B17" s="9"/>
      <c r="C17" s="29"/>
      <c r="D17" s="29"/>
      <c r="E17" s="29"/>
      <c r="F17" s="29"/>
      <c r="G17" s="29"/>
      <c r="H17" s="29"/>
      <c r="I17" s="30"/>
      <c r="J17" s="54"/>
      <c r="K17" s="54"/>
      <c r="L17" s="22">
        <f>COUNTIF(Tableau4[[#This Row],[Journée 01]:[Journée 07]],division_equipe_1)</f>
        <v>0</v>
      </c>
      <c r="M17" s="22">
        <f>COUNTIF(Tableau4[[#This Row],[Journée 01]:[Journée 07]],division_equipe_2)</f>
        <v>0</v>
      </c>
      <c r="N17" s="22">
        <f>COUNTIF(Tableau4[[#This Row],[Journée 01]:[Journée 07]],division_équipe_3)</f>
        <v>0</v>
      </c>
      <c r="O17" s="22">
        <f>COUNTIF(Tableau4[[#This Row],[Journée 01]:[Journée 07]],division_equipe_4)</f>
        <v>0</v>
      </c>
      <c r="P17" s="22">
        <f>COUNTIF(Tableau4[[#This Row],[Journée 01]:[Journée 07]],division_equipe_5)</f>
        <v>0</v>
      </c>
    </row>
    <row r="18" spans="1:16" ht="24.95" customHeight="1" x14ac:dyDescent="0.25">
      <c r="A18" s="9" t="e">
        <f>CONCATENATE(Tableau1[[#This Row],[NOM]]," ",Tableau1[[#This Row],[PRENOM]],"    ",Tableau1[[#This Row],[Classement]],"Pts")</f>
        <v>#VALUE!</v>
      </c>
      <c r="B18" s="9"/>
      <c r="C18" s="29"/>
      <c r="D18" s="29"/>
      <c r="E18" s="29"/>
      <c r="F18" s="29"/>
      <c r="G18" s="29"/>
      <c r="H18" s="29"/>
      <c r="I18" s="30"/>
      <c r="J18" s="54"/>
      <c r="K18" s="54"/>
      <c r="L18" s="22">
        <f>COUNTIF(Tableau4[[#This Row],[Journée 01]:[Journée 07]],division_equipe_1)</f>
        <v>0</v>
      </c>
      <c r="M18" s="22">
        <f>COUNTIF(Tableau4[[#This Row],[Journée 01]:[Journée 07]],division_equipe_2)</f>
        <v>0</v>
      </c>
      <c r="N18" s="22">
        <f>COUNTIF(Tableau4[[#This Row],[Journée 01]:[Journée 07]],division_équipe_3)</f>
        <v>0</v>
      </c>
      <c r="O18" s="22">
        <f>COUNTIF(Tableau4[[#This Row],[Journée 01]:[Journée 07]],division_equipe_4)</f>
        <v>0</v>
      </c>
      <c r="P18" s="22">
        <f>COUNTIF(Tableau4[[#This Row],[Journée 01]:[Journée 07]],division_equipe_5)</f>
        <v>0</v>
      </c>
    </row>
    <row r="19" spans="1:16" ht="24.95" customHeight="1" x14ac:dyDescent="0.25">
      <c r="A19" s="9" t="e">
        <f>CONCATENATE(Tableau1[[#This Row],[NOM]]," ",Tableau1[[#This Row],[PRENOM]],"    ",Tableau1[[#This Row],[Classement]],"Pts")</f>
        <v>#VALUE!</v>
      </c>
      <c r="B19" s="9"/>
      <c r="C19" s="29"/>
      <c r="D19" s="29"/>
      <c r="E19" s="29"/>
      <c r="F19" s="29"/>
      <c r="G19" s="29"/>
      <c r="H19" s="29"/>
      <c r="I19" s="30"/>
      <c r="J19" s="54"/>
      <c r="K19" s="54"/>
      <c r="L19" s="22">
        <f>COUNTIF(Tableau4[[#This Row],[Journée 01]:[Journée 07]],division_equipe_1)</f>
        <v>0</v>
      </c>
      <c r="M19" s="22">
        <f>COUNTIF(Tableau4[[#This Row],[Journée 01]:[Journée 07]],division_equipe_2)</f>
        <v>0</v>
      </c>
      <c r="N19" s="22">
        <f>COUNTIF(Tableau4[[#This Row],[Journée 01]:[Journée 07]],division_équipe_3)</f>
        <v>0</v>
      </c>
      <c r="O19" s="22">
        <f>COUNTIF(Tableau4[[#This Row],[Journée 01]:[Journée 07]],division_equipe_4)</f>
        <v>0</v>
      </c>
      <c r="P19" s="22">
        <f>COUNTIF(Tableau4[[#This Row],[Journée 01]:[Journée 07]],division_equipe_5)</f>
        <v>0</v>
      </c>
    </row>
    <row r="20" spans="1:16" ht="24.95" customHeight="1" x14ac:dyDescent="0.25">
      <c r="A20" s="9" t="e">
        <f>CONCATENATE(Tableau1[[#This Row],[NOM]]," ",Tableau1[[#This Row],[PRENOM]],"    ",Tableau1[[#This Row],[Classement]],"Pts")</f>
        <v>#VALUE!</v>
      </c>
      <c r="B20" s="9"/>
      <c r="C20" s="29"/>
      <c r="D20" s="29"/>
      <c r="E20" s="29"/>
      <c r="F20" s="29"/>
      <c r="G20" s="29"/>
      <c r="H20" s="29"/>
      <c r="I20" s="30"/>
      <c r="J20" s="54"/>
      <c r="K20" s="54"/>
      <c r="L20" s="22">
        <f>COUNTIF(Tableau4[[#This Row],[Journée 01]:[Journée 07]],division_equipe_1)</f>
        <v>0</v>
      </c>
      <c r="M20" s="22">
        <f>COUNTIF(Tableau4[[#This Row],[Journée 01]:[Journée 07]],division_equipe_2)</f>
        <v>0</v>
      </c>
      <c r="N20" s="22">
        <f>COUNTIF(Tableau4[[#This Row],[Journée 01]:[Journée 07]],division_équipe_3)</f>
        <v>0</v>
      </c>
      <c r="O20" s="22">
        <f>COUNTIF(Tableau4[[#This Row],[Journée 01]:[Journée 07]],division_equipe_4)</f>
        <v>0</v>
      </c>
      <c r="P20" s="22">
        <f>COUNTIF(Tableau4[[#This Row],[Journée 01]:[Journée 07]],division_equipe_5)</f>
        <v>0</v>
      </c>
    </row>
    <row r="21" spans="1:16" ht="24.95" customHeight="1" x14ac:dyDescent="0.25">
      <c r="A21" s="9" t="e">
        <f>CONCATENATE(Tableau1[[#This Row],[NOM]]," ",Tableau1[[#This Row],[PRENOM]],"    ",Tableau1[[#This Row],[Classement]],"Pts")</f>
        <v>#VALUE!</v>
      </c>
      <c r="B21" s="9"/>
      <c r="C21" s="29"/>
      <c r="D21" s="29"/>
      <c r="E21" s="29"/>
      <c r="F21" s="29"/>
      <c r="G21" s="29"/>
      <c r="H21" s="29"/>
      <c r="I21" s="30"/>
      <c r="J21" s="54"/>
      <c r="K21" s="54"/>
      <c r="L21" s="22">
        <f>COUNTIF(Tableau4[[#This Row],[Journée 01]:[Journée 07]],division_equipe_1)</f>
        <v>0</v>
      </c>
      <c r="M21" s="22">
        <f>COUNTIF(Tableau4[[#This Row],[Journée 01]:[Journée 07]],division_equipe_2)</f>
        <v>0</v>
      </c>
      <c r="N21" s="22">
        <f>COUNTIF(Tableau4[[#This Row],[Journée 01]:[Journée 07]],division_équipe_3)</f>
        <v>0</v>
      </c>
      <c r="O21" s="22">
        <f>COUNTIF(Tableau4[[#This Row],[Journée 01]:[Journée 07]],division_equipe_4)</f>
        <v>0</v>
      </c>
      <c r="P21" s="22">
        <f>COUNTIF(Tableau4[[#This Row],[Journée 01]:[Journée 07]],division_equipe_5)</f>
        <v>0</v>
      </c>
    </row>
    <row r="22" spans="1:16" ht="24.95" customHeight="1" x14ac:dyDescent="0.25">
      <c r="A22" s="9" t="e">
        <f>CONCATENATE(Tableau1[[#This Row],[NOM]]," ",Tableau1[[#This Row],[PRENOM]],"    ",Tableau1[[#This Row],[Classement]],"Pts")</f>
        <v>#VALUE!</v>
      </c>
      <c r="B22" s="9"/>
      <c r="C22" s="29"/>
      <c r="D22" s="29"/>
      <c r="E22" s="29"/>
      <c r="F22" s="29"/>
      <c r="G22" s="29"/>
      <c r="H22" s="29"/>
      <c r="I22" s="30"/>
      <c r="J22" s="54"/>
      <c r="K22" s="54"/>
      <c r="L22" s="22">
        <f>COUNTIF(Tableau4[[#This Row],[Journée 01]:[Journée 07]],division_equipe_1)</f>
        <v>0</v>
      </c>
      <c r="M22" s="22">
        <f>COUNTIF(Tableau4[[#This Row],[Journée 01]:[Journée 07]],division_equipe_2)</f>
        <v>0</v>
      </c>
      <c r="N22" s="22">
        <f>COUNTIF(Tableau4[[#This Row],[Journée 01]:[Journée 07]],division_équipe_3)</f>
        <v>0</v>
      </c>
      <c r="O22" s="22">
        <f>COUNTIF(Tableau4[[#This Row],[Journée 01]:[Journée 07]],division_equipe_4)</f>
        <v>0</v>
      </c>
      <c r="P22" s="22">
        <f>COUNTIF(Tableau4[[#This Row],[Journée 01]:[Journée 07]],division_equipe_5)</f>
        <v>0</v>
      </c>
    </row>
    <row r="23" spans="1:16" ht="24.95" customHeight="1" x14ac:dyDescent="0.25">
      <c r="A23" s="9" t="e">
        <f>CONCATENATE(Tableau1[[#This Row],[NOM]]," ",Tableau1[[#This Row],[PRENOM]],"    ",Tableau1[[#This Row],[Classement]],"Pts")</f>
        <v>#VALUE!</v>
      </c>
      <c r="B23" s="9"/>
      <c r="C23" s="29"/>
      <c r="D23" s="29"/>
      <c r="E23" s="29"/>
      <c r="F23" s="29"/>
      <c r="G23" s="29"/>
      <c r="H23" s="29"/>
      <c r="I23" s="30"/>
      <c r="J23" s="54"/>
      <c r="K23" s="54"/>
      <c r="L23" s="22">
        <f>COUNTIF(Tableau4[[#This Row],[Journée 01]:[Journée 07]],division_equipe_1)</f>
        <v>0</v>
      </c>
      <c r="M23" s="22">
        <f>COUNTIF(Tableau4[[#This Row],[Journée 01]:[Journée 07]],division_equipe_2)</f>
        <v>0</v>
      </c>
      <c r="N23" s="22">
        <f>COUNTIF(Tableau4[[#This Row],[Journée 01]:[Journée 07]],division_équipe_3)</f>
        <v>0</v>
      </c>
      <c r="O23" s="22">
        <f>COUNTIF(Tableau4[[#This Row],[Journée 01]:[Journée 07]],division_equipe_4)</f>
        <v>0</v>
      </c>
      <c r="P23" s="22">
        <f>COUNTIF(Tableau4[[#This Row],[Journée 01]:[Journée 07]],division_equipe_5)</f>
        <v>0</v>
      </c>
    </row>
    <row r="24" spans="1:16" ht="24.95" customHeight="1" x14ac:dyDescent="0.25">
      <c r="A24" s="9" t="e">
        <f>CONCATENATE(Tableau1[[#This Row],[NOM]]," ",Tableau1[[#This Row],[PRENOM]],"    ",Tableau1[[#This Row],[Classement]],"Pts")</f>
        <v>#VALUE!</v>
      </c>
      <c r="B24" s="9"/>
      <c r="C24" s="29"/>
      <c r="D24" s="29"/>
      <c r="E24" s="29"/>
      <c r="F24" s="29"/>
      <c r="G24" s="29"/>
      <c r="H24" s="29"/>
      <c r="I24" s="30"/>
      <c r="J24" s="54"/>
      <c r="K24" s="54"/>
      <c r="L24" s="22">
        <f>COUNTIF(Tableau4[[#This Row],[Journée 01]:[Journée 07]],division_equipe_1)</f>
        <v>0</v>
      </c>
      <c r="M24" s="22">
        <f>COUNTIF(Tableau4[[#This Row],[Journée 01]:[Journée 07]],division_equipe_2)</f>
        <v>0</v>
      </c>
      <c r="N24" s="22">
        <f>COUNTIF(Tableau4[[#This Row],[Journée 01]:[Journée 07]],division_équipe_3)</f>
        <v>0</v>
      </c>
      <c r="O24" s="22">
        <f>COUNTIF(Tableau4[[#This Row],[Journée 01]:[Journée 07]],division_equipe_4)</f>
        <v>0</v>
      </c>
      <c r="P24" s="22">
        <f>COUNTIF(Tableau4[[#This Row],[Journée 01]:[Journée 07]],division_equipe_5)</f>
        <v>0</v>
      </c>
    </row>
    <row r="25" spans="1:16" ht="24.95" customHeight="1" x14ac:dyDescent="0.25">
      <c r="A25" s="9" t="e">
        <f>CONCATENATE(Tableau1[[#This Row],[NOM]]," ",Tableau1[[#This Row],[PRENOM]],"    ",Tableau1[[#This Row],[Classement]],"Pts")</f>
        <v>#VALUE!</v>
      </c>
      <c r="B25" s="9"/>
      <c r="C25" s="29"/>
      <c r="D25" s="29"/>
      <c r="E25" s="29"/>
      <c r="F25" s="29"/>
      <c r="G25" s="29"/>
      <c r="H25" s="29"/>
      <c r="I25" s="30"/>
      <c r="J25" s="54"/>
      <c r="K25" s="54"/>
      <c r="L25" s="22">
        <f>COUNTIF(Tableau4[[#This Row],[Journée 01]:[Journée 07]],division_equipe_1)</f>
        <v>0</v>
      </c>
      <c r="M25" s="22">
        <f>COUNTIF(Tableau4[[#This Row],[Journée 01]:[Journée 07]],division_equipe_2)</f>
        <v>0</v>
      </c>
      <c r="N25" s="22">
        <f>COUNTIF(Tableau4[[#This Row],[Journée 01]:[Journée 07]],division_équipe_3)</f>
        <v>0</v>
      </c>
      <c r="O25" s="22">
        <f>COUNTIF(Tableau4[[#This Row],[Journée 01]:[Journée 07]],division_equipe_4)</f>
        <v>0</v>
      </c>
      <c r="P25" s="22">
        <f>COUNTIF(Tableau4[[#This Row],[Journée 01]:[Journée 07]],division_equipe_5)</f>
        <v>0</v>
      </c>
    </row>
    <row r="26" spans="1:16" ht="24.95" customHeight="1" x14ac:dyDescent="0.25">
      <c r="A26" s="9" t="e">
        <f>CONCATENATE(Tableau1[[#This Row],[NOM]]," ",Tableau1[[#This Row],[PRENOM]],"    ",Tableau1[[#This Row],[Classement]],"Pts")</f>
        <v>#VALUE!</v>
      </c>
      <c r="B26" s="9"/>
      <c r="C26" s="29"/>
      <c r="D26" s="29"/>
      <c r="E26" s="29"/>
      <c r="F26" s="29"/>
      <c r="G26" s="29"/>
      <c r="H26" s="29"/>
      <c r="I26" s="30"/>
      <c r="J26" s="54"/>
      <c r="K26" s="54"/>
      <c r="L26" s="22">
        <f>COUNTIF(Tableau4[[#This Row],[Journée 01]:[Journée 07]],division_equipe_1)</f>
        <v>0</v>
      </c>
      <c r="M26" s="22">
        <f>COUNTIF(Tableau4[[#This Row],[Journée 01]:[Journée 07]],division_equipe_2)</f>
        <v>0</v>
      </c>
      <c r="N26" s="22">
        <f>COUNTIF(Tableau4[[#This Row],[Journée 01]:[Journée 07]],division_équipe_3)</f>
        <v>0</v>
      </c>
      <c r="O26" s="22">
        <f>COUNTIF(Tableau4[[#This Row],[Journée 01]:[Journée 07]],division_equipe_4)</f>
        <v>0</v>
      </c>
      <c r="P26" s="22">
        <f>COUNTIF(Tableau4[[#This Row],[Journée 01]:[Journée 07]],division_equipe_5)</f>
        <v>0</v>
      </c>
    </row>
    <row r="27" spans="1:16" ht="24.95" customHeight="1" x14ac:dyDescent="0.25">
      <c r="A27" s="9" t="e">
        <f>CONCATENATE(Tableau1[[#This Row],[NOM]]," ",Tableau1[[#This Row],[PRENOM]],"    ",Tableau1[[#This Row],[Classement]],"Pts")</f>
        <v>#VALUE!</v>
      </c>
      <c r="B27" s="9"/>
      <c r="C27" s="29"/>
      <c r="D27" s="29"/>
      <c r="E27" s="29"/>
      <c r="F27" s="29"/>
      <c r="G27" s="29"/>
      <c r="H27" s="29"/>
      <c r="I27" s="30"/>
      <c r="J27" s="54"/>
      <c r="K27" s="54"/>
      <c r="L27" s="22">
        <f>COUNTIF(Tableau4[[#This Row],[Journée 01]:[Journée 07]],division_equipe_1)</f>
        <v>0</v>
      </c>
      <c r="M27" s="22">
        <f>COUNTIF(Tableau4[[#This Row],[Journée 01]:[Journée 07]],division_equipe_2)</f>
        <v>0</v>
      </c>
      <c r="N27" s="22">
        <f>COUNTIF(Tableau4[[#This Row],[Journée 01]:[Journée 07]],division_équipe_3)</f>
        <v>0</v>
      </c>
      <c r="O27" s="22">
        <f>COUNTIF(Tableau4[[#This Row],[Journée 01]:[Journée 07]],division_equipe_4)</f>
        <v>0</v>
      </c>
      <c r="P27" s="22">
        <f>COUNTIF(Tableau4[[#This Row],[Journée 01]:[Journée 07]],division_equipe_5)</f>
        <v>0</v>
      </c>
    </row>
    <row r="28" spans="1:16" ht="24.95" customHeight="1" x14ac:dyDescent="0.25">
      <c r="A28" s="9" t="e">
        <f>CONCATENATE(Tableau1[[#This Row],[NOM]]," ",Tableau1[[#This Row],[PRENOM]],"    ",Tableau1[[#This Row],[Classement]],"Pts")</f>
        <v>#VALUE!</v>
      </c>
      <c r="B28" s="9"/>
      <c r="C28" s="29"/>
      <c r="D28" s="29"/>
      <c r="E28" s="29"/>
      <c r="F28" s="29"/>
      <c r="G28" s="29"/>
      <c r="H28" s="29"/>
      <c r="I28" s="30"/>
      <c r="J28" s="54"/>
      <c r="K28" s="54"/>
      <c r="L28" s="22">
        <f>COUNTIF(Tableau4[[#This Row],[Journée 01]:[Journée 07]],division_equipe_1)</f>
        <v>0</v>
      </c>
      <c r="M28" s="22">
        <f>COUNTIF(Tableau4[[#This Row],[Journée 01]:[Journée 07]],division_equipe_2)</f>
        <v>0</v>
      </c>
      <c r="N28" s="22">
        <f>COUNTIF(Tableau4[[#This Row],[Journée 01]:[Journée 07]],division_équipe_3)</f>
        <v>0</v>
      </c>
      <c r="O28" s="22">
        <f>COUNTIF(Tableau4[[#This Row],[Journée 01]:[Journée 07]],division_equipe_4)</f>
        <v>0</v>
      </c>
      <c r="P28" s="22">
        <f>COUNTIF(Tableau4[[#This Row],[Journée 01]:[Journée 07]],division_equipe_5)</f>
        <v>0</v>
      </c>
    </row>
    <row r="29" spans="1:16" ht="24.95" customHeight="1" x14ac:dyDescent="0.25">
      <c r="A29" s="9" t="e">
        <f>CONCATENATE(Tableau1[[#This Row],[NOM]]," ",Tableau1[[#This Row],[PRENOM]],"    ",Tableau1[[#This Row],[Classement]],"Pts")</f>
        <v>#VALUE!</v>
      </c>
      <c r="B29" s="9"/>
      <c r="C29" s="29"/>
      <c r="D29" s="29"/>
      <c r="E29" s="29"/>
      <c r="F29" s="29"/>
      <c r="G29" s="29"/>
      <c r="H29" s="29"/>
      <c r="I29" s="30"/>
      <c r="J29" s="54"/>
      <c r="K29" s="54"/>
      <c r="L29" s="22">
        <f>COUNTIF(Tableau4[[#This Row],[Journée 01]:[Journée 07]],division_equipe_1)</f>
        <v>0</v>
      </c>
      <c r="M29" s="22">
        <f>COUNTIF(Tableau4[[#This Row],[Journée 01]:[Journée 07]],division_equipe_2)</f>
        <v>0</v>
      </c>
      <c r="N29" s="22">
        <f>COUNTIF(Tableau4[[#This Row],[Journée 01]:[Journée 07]],division_équipe_3)</f>
        <v>0</v>
      </c>
      <c r="O29" s="22">
        <f>COUNTIF(Tableau4[[#This Row],[Journée 01]:[Journée 07]],division_equipe_4)</f>
        <v>0</v>
      </c>
      <c r="P29" s="22">
        <f>COUNTIF(Tableau4[[#This Row],[Journée 01]:[Journée 07]],division_equipe_5)</f>
        <v>0</v>
      </c>
    </row>
    <row r="30" spans="1:16" ht="24.95" customHeight="1" x14ac:dyDescent="0.25">
      <c r="A30" s="9" t="e">
        <f>CONCATENATE(Tableau1[[#This Row],[NOM]]," ",Tableau1[[#This Row],[PRENOM]],"    ",Tableau1[[#This Row],[Classement]],"Pts")</f>
        <v>#VALUE!</v>
      </c>
      <c r="B30" s="9"/>
      <c r="C30" s="29"/>
      <c r="D30" s="29"/>
      <c r="E30" s="29"/>
      <c r="F30" s="29"/>
      <c r="G30" s="29"/>
      <c r="H30" s="29"/>
      <c r="I30" s="30"/>
      <c r="J30" s="54"/>
      <c r="K30" s="54"/>
      <c r="L30" s="22">
        <f>COUNTIF(Tableau4[[#This Row],[Journée 01]:[Journée 07]],division_equipe_1)</f>
        <v>0</v>
      </c>
      <c r="M30" s="22">
        <f>COUNTIF(Tableau4[[#This Row],[Journée 01]:[Journée 07]],division_equipe_2)</f>
        <v>0</v>
      </c>
      <c r="N30" s="22">
        <f>COUNTIF(Tableau4[[#This Row],[Journée 01]:[Journée 07]],division_équipe_3)</f>
        <v>0</v>
      </c>
      <c r="O30" s="22">
        <f>COUNTIF(Tableau4[[#This Row],[Journée 01]:[Journée 07]],division_equipe_4)</f>
        <v>0</v>
      </c>
      <c r="P30" s="22">
        <f>COUNTIF(Tableau4[[#This Row],[Journée 01]:[Journée 07]],division_equipe_5)</f>
        <v>0</v>
      </c>
    </row>
    <row r="31" spans="1:16" ht="24.95" customHeight="1" x14ac:dyDescent="0.25">
      <c r="A31" s="9" t="e">
        <f>CONCATENATE(Tableau1[[#This Row],[NOM]]," ",Tableau1[[#This Row],[PRENOM]],"    ",Tableau1[[#This Row],[Classement]],"Pts")</f>
        <v>#VALUE!</v>
      </c>
      <c r="B31" s="9"/>
      <c r="C31" s="29"/>
      <c r="D31" s="29"/>
      <c r="E31" s="29"/>
      <c r="F31" s="29"/>
      <c r="G31" s="29"/>
      <c r="H31" s="29"/>
      <c r="I31" s="30"/>
      <c r="J31" s="54"/>
      <c r="K31" s="54"/>
      <c r="L31" s="22">
        <f>COUNTIF(Tableau4[[#This Row],[Journée 01]:[Journée 07]],division_equipe_1)</f>
        <v>0</v>
      </c>
      <c r="M31" s="22">
        <f>COUNTIF(Tableau4[[#This Row],[Journée 01]:[Journée 07]],division_equipe_2)</f>
        <v>0</v>
      </c>
      <c r="N31" s="22">
        <f>COUNTIF(Tableau4[[#This Row],[Journée 01]:[Journée 07]],division_équipe_3)</f>
        <v>0</v>
      </c>
      <c r="O31" s="22">
        <f>COUNTIF(Tableau4[[#This Row],[Journée 01]:[Journée 07]],division_equipe_4)</f>
        <v>0</v>
      </c>
      <c r="P31" s="22">
        <f>COUNTIF(Tableau4[[#This Row],[Journée 01]:[Journée 07]],division_equipe_5)</f>
        <v>0</v>
      </c>
    </row>
    <row r="32" spans="1:16" ht="24.95" customHeight="1" x14ac:dyDescent="0.25">
      <c r="A32" s="9" t="e">
        <f>CONCATENATE(Tableau1[[#This Row],[NOM]]," ",Tableau1[[#This Row],[PRENOM]],"    ",Tableau1[[#This Row],[Classement]],"Pts")</f>
        <v>#VALUE!</v>
      </c>
      <c r="B32" s="9"/>
      <c r="C32" s="29"/>
      <c r="D32" s="29"/>
      <c r="E32" s="29"/>
      <c r="F32" s="29"/>
      <c r="G32" s="29"/>
      <c r="H32" s="29"/>
      <c r="I32" s="30"/>
      <c r="J32" s="54"/>
      <c r="K32" s="54"/>
      <c r="L32" s="22">
        <f>COUNTIF(Tableau4[[#This Row],[Journée 01]:[Journée 07]],division_equipe_1)</f>
        <v>0</v>
      </c>
      <c r="M32" s="22">
        <f>COUNTIF(Tableau4[[#This Row],[Journée 01]:[Journée 07]],division_equipe_2)</f>
        <v>0</v>
      </c>
      <c r="N32" s="22">
        <f>COUNTIF(Tableau4[[#This Row],[Journée 01]:[Journée 07]],division_équipe_3)</f>
        <v>0</v>
      </c>
      <c r="O32" s="22">
        <f>COUNTIF(Tableau4[[#This Row],[Journée 01]:[Journée 07]],division_equipe_4)</f>
        <v>0</v>
      </c>
      <c r="P32" s="22">
        <f>COUNTIF(Tableau4[[#This Row],[Journée 01]:[Journée 07]],division_equipe_5)</f>
        <v>0</v>
      </c>
    </row>
    <row r="33" spans="1:16" ht="24.95" customHeight="1" x14ac:dyDescent="0.25">
      <c r="A33" s="9" t="e">
        <f>CONCATENATE(Tableau1[[#This Row],[NOM]]," ",Tableau1[[#This Row],[PRENOM]],"    ",Tableau1[[#This Row],[Classement]],"Pts")</f>
        <v>#VALUE!</v>
      </c>
      <c r="B33" s="9"/>
      <c r="C33" s="29"/>
      <c r="D33" s="29"/>
      <c r="E33" s="29"/>
      <c r="F33" s="29"/>
      <c r="G33" s="29"/>
      <c r="H33" s="29"/>
      <c r="I33" s="30"/>
      <c r="J33" s="54"/>
      <c r="K33" s="54"/>
      <c r="L33" s="22">
        <f>COUNTIF(Tableau4[[#This Row],[Journée 01]:[Journée 07]],division_equipe_1)</f>
        <v>0</v>
      </c>
      <c r="M33" s="22">
        <f>COUNTIF(Tableau4[[#This Row],[Journée 01]:[Journée 07]],division_equipe_2)</f>
        <v>0</v>
      </c>
      <c r="N33" s="22">
        <f>COUNTIF(Tableau4[[#This Row],[Journée 01]:[Journée 07]],division_équipe_3)</f>
        <v>0</v>
      </c>
      <c r="O33" s="22">
        <f>COUNTIF(Tableau4[[#This Row],[Journée 01]:[Journée 07]],division_equipe_4)</f>
        <v>0</v>
      </c>
      <c r="P33" s="22">
        <f>COUNTIF(Tableau4[[#This Row],[Journée 01]:[Journée 07]],division_equipe_5)</f>
        <v>0</v>
      </c>
    </row>
    <row r="34" spans="1:16" ht="24.95" customHeight="1" x14ac:dyDescent="0.25">
      <c r="A34" s="9" t="e">
        <f>CONCATENATE(Tableau1[[#This Row],[NOM]]," ",Tableau1[[#This Row],[PRENOM]],"    ",Tableau1[[#This Row],[Classement]],"Pts")</f>
        <v>#VALUE!</v>
      </c>
      <c r="B34" s="60"/>
      <c r="C34" s="29"/>
      <c r="D34" s="29"/>
      <c r="E34" s="29"/>
      <c r="F34" s="29"/>
      <c r="G34" s="29"/>
      <c r="H34" s="29"/>
      <c r="I34" s="29"/>
      <c r="J34" s="54"/>
      <c r="K34" s="54"/>
      <c r="L34" s="22">
        <f>COUNTIF(Tableau4[[#This Row],[Journée 01]:[Journée 07]],division_equipe_1)</f>
        <v>0</v>
      </c>
      <c r="M34" s="22">
        <f>COUNTIF(Tableau4[[#This Row],[Journée 01]:[Journée 07]],division_equipe_2)</f>
        <v>0</v>
      </c>
      <c r="N34" s="22">
        <f>COUNTIF(Tableau4[[#This Row],[Journée 01]:[Journée 07]],division_équipe_3)</f>
        <v>0</v>
      </c>
      <c r="O34" s="22">
        <f>COUNTIF(Tableau4[[#This Row],[Journée 01]:[Journée 07]],division_equipe_4)</f>
        <v>0</v>
      </c>
      <c r="P34" s="22">
        <f>COUNTIF(Tableau4[[#This Row],[Journée 01]:[Journée 07]],division_equipe_5)</f>
        <v>0</v>
      </c>
    </row>
    <row r="35" spans="1:16" ht="24.95" customHeight="1" x14ac:dyDescent="0.25">
      <c r="J35" s="54"/>
      <c r="K35" s="54"/>
    </row>
    <row r="36" spans="1:16" ht="24.95" customHeight="1" x14ac:dyDescent="0.25">
      <c r="J36" s="54"/>
      <c r="K36" s="54"/>
    </row>
    <row r="37" spans="1:16" ht="24.95" customHeight="1" x14ac:dyDescent="0.25">
      <c r="J37" s="54"/>
      <c r="K37" s="54"/>
    </row>
    <row r="38" spans="1:16" ht="24.95" customHeight="1" x14ac:dyDescent="0.25"/>
    <row r="39" spans="1:16" ht="24.95" customHeight="1" x14ac:dyDescent="0.25"/>
  </sheetData>
  <phoneticPr fontId="20" type="noConversion"/>
  <conditionalFormatting sqref="L2:P34">
    <cfRule type="cellIs" dxfId="50" priority="8" operator="equal">
      <formula>1</formula>
    </cfRule>
    <cfRule type="cellIs" dxfId="49" priority="9" operator="equal">
      <formula>2</formula>
    </cfRule>
    <cfRule type="cellIs" dxfId="48" priority="10" operator="greaterThan">
      <formula>2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8FE83F1-943E-4DC0-A4DB-66889A75B303}">
            <xm:f>NOT(ISERROR(SEARCH(Parametres!$E$6,C2)))</xm:f>
            <xm:f>Parametres!$E$6</xm:f>
            <x14:dxf>
              <font>
                <b/>
                <i val="0"/>
              </font>
              <fill>
                <patternFill>
                  <bgColor theme="7" tint="0.39994506668294322"/>
                </patternFill>
              </fill>
            </x14:dxf>
          </x14:cfRule>
          <x14:cfRule type="containsText" priority="11" operator="containsText" id="{1AB310EF-5C98-4E62-96CF-9E599B2BC399}">
            <xm:f>NOT(ISERROR(SEARCH(Parametres!$E$8,C2)))</xm:f>
            <xm:f>Parametres!$E$8</xm:f>
            <x14:dxf>
              <fill>
                <patternFill>
                  <bgColor rgb="FFFF0000"/>
                </patternFill>
              </fill>
            </x14:dxf>
          </x14:cfRule>
          <x14:cfRule type="containsText" priority="12" operator="containsText" id="{28B70CB4-9C77-4987-BEF5-C0581762A5F0}">
            <xm:f>NOT(ISERROR(SEARCH(Parametres!$E$7,C2)))</xm:f>
            <xm:f>Parametres!$E$7</xm:f>
            <x14:dxf>
              <fill>
                <patternFill>
                  <bgColor rgb="FFC00000"/>
                </patternFill>
              </fill>
            </x14:dxf>
          </x14:cfRule>
          <x14:cfRule type="containsText" priority="13" operator="containsText" id="{D604D891-707F-4209-9FDD-671843E56A2D}">
            <xm:f>NOT(ISERROR(SEARCH(Parametres!$E$5,C2)))</xm:f>
            <xm:f>Parametres!$E$5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14" operator="containsText" id="{DE632CE2-EB2C-4E7B-B4E7-882C6F40FDF8}">
            <xm:f>NOT(ISERROR(SEARCH(Parametres!$E$4,C2)))</xm:f>
            <xm:f>Parametres!$E$4</xm:f>
            <x14:dxf>
              <font>
                <b/>
                <i val="0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15" operator="containsText" id="{F0552EFD-3332-48D3-B477-557CA77424F8}">
            <xm:f>NOT(ISERROR(SEARCH(Parametres!$E$3,C2)))</xm:f>
            <xm:f>Parametres!$E$3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14:cfRule type="containsText" priority="16" operator="containsText" id="{3FA43621-ACA9-430C-B452-92A9D36B7E5A}">
            <xm:f>NOT(ISERROR(SEARCH(Parametres!$E$2,C2)))</xm:f>
            <xm:f>Parametres!$E$2</xm:f>
            <x14:dxf>
              <font>
                <b/>
                <i val="0"/>
              </font>
              <fill>
                <patternFill>
                  <bgColor theme="4" tint="0.39994506668294322"/>
                </patternFill>
              </fill>
            </x14:dxf>
          </x14:cfRule>
          <xm:sqref>C2:I34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17885A6-753E-4755-8DD5-76EF5CF2434F}">
          <x14:formula1>
            <xm:f>IF($L2&gt;=2,Parametres!$E$11:$E$14,IF($L2+$M2&gt;=2,Parametres!$E$11:$E$15,IF($L2+$M2+$N2&gt;=2,Parametres!$E$11:$E$16,liste_brulage)))</xm:f>
          </x14:formula1>
          <xm:sqref>C2:I34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FB45C-66D6-46A0-AF8F-5A71BAE9410C}">
  <sheetPr codeName="Feuil2">
    <pageSetUpPr fitToPage="1"/>
  </sheetPr>
  <dimension ref="A1:M56"/>
  <sheetViews>
    <sheetView showGridLines="0" zoomScale="80" zoomScaleNormal="80" workbookViewId="0">
      <pane ySplit="1" topLeftCell="A2" activePane="bottomLeft" state="frozen"/>
      <selection pane="bottomLeft" activeCell="C6" sqref="C6:D6"/>
    </sheetView>
  </sheetViews>
  <sheetFormatPr baseColWidth="10" defaultRowHeight="15" x14ac:dyDescent="0.25"/>
  <cols>
    <col min="2" max="2" width="7.140625" customWidth="1"/>
    <col min="3" max="4" width="57.85546875" customWidth="1"/>
    <col min="13" max="13" width="5.5703125" customWidth="1"/>
  </cols>
  <sheetData>
    <row r="1" spans="1:13" ht="66.75" customHeight="1" thickBot="1" x14ac:dyDescent="0.3">
      <c r="A1" s="31"/>
      <c r="B1" s="31"/>
      <c r="C1" s="32" t="s">
        <v>21</v>
      </c>
      <c r="D1" s="33" t="str">
        <f>VLOOKUP(C1,Tableau2[],2,FALSE)</f>
        <v/>
      </c>
      <c r="E1" s="31"/>
      <c r="M1" s="58"/>
    </row>
    <row r="2" spans="1:13" ht="19.5" customHeight="1" thickBot="1" x14ac:dyDescent="0.3">
      <c r="A2" s="31"/>
      <c r="B2" s="31"/>
      <c r="C2" s="31"/>
      <c r="D2" s="31"/>
      <c r="E2" s="31"/>
      <c r="M2" s="58"/>
    </row>
    <row r="3" spans="1:13" ht="30" customHeight="1" x14ac:dyDescent="0.25">
      <c r="A3" s="31"/>
      <c r="B3" s="34"/>
      <c r="C3" s="35" t="s">
        <v>6</v>
      </c>
      <c r="D3" s="36" t="str">
        <f>Parametres!E2</f>
        <v>D2 POULE 5</v>
      </c>
      <c r="E3" s="31"/>
      <c r="M3" s="58"/>
    </row>
    <row r="4" spans="1:13" ht="30" customHeight="1" x14ac:dyDescent="0.25">
      <c r="A4" s="31"/>
      <c r="B4" s="37"/>
      <c r="C4" s="38">
        <f>IF($C$1="Journée 01",Parametres!F2,IF($C$1="Journée 02",Parametres!H2,IF($C$1="Journée 03",Parametres!J2,IF($C$1="Journée 04",Parametres!L2,IF($C$1="Journée 05",Parametres!N2,IF($C$1="Journée 06",Parametres!P2,IF($C$1="Journée 07",Parametres!R2,"")))))))</f>
        <v>0</v>
      </c>
      <c r="D4" s="39">
        <f>IF($C$1="Journée 01",Parametres!G2,IF($C$1="Journée 02",Parametres!I2,IF($C$1="Journée 03",Parametres!K2,IF($C$1="Journée 04",Parametres!M2,IF($C$1="Journée 05",Parametres!O2,IF($C$1="Journée 06",Parametres!Q2,IF($C$1="Journée 07",Parametres!S2,"")))))))</f>
        <v>0</v>
      </c>
      <c r="E4" s="31"/>
      <c r="M4" s="58"/>
    </row>
    <row r="5" spans="1:13" ht="20.100000000000001" customHeight="1" x14ac:dyDescent="0.25">
      <c r="A5" s="31"/>
      <c r="B5" s="40"/>
      <c r="C5" s="66" t="s">
        <v>5</v>
      </c>
      <c r="D5" s="67"/>
      <c r="E5" s="31"/>
      <c r="M5" s="58"/>
    </row>
    <row r="6" spans="1:13" ht="23.1" customHeight="1" x14ac:dyDescent="0.25">
      <c r="A6" s="31"/>
      <c r="B6" s="41">
        <v>1</v>
      </c>
      <c r="C6" s="68"/>
      <c r="D6" s="69"/>
      <c r="E6" s="31"/>
      <c r="M6" s="58"/>
    </row>
    <row r="7" spans="1:13" ht="23.1" customHeight="1" x14ac:dyDescent="0.25">
      <c r="A7" s="31"/>
      <c r="B7" s="41">
        <v>2</v>
      </c>
      <c r="C7" s="68"/>
      <c r="D7" s="69"/>
      <c r="E7" s="31"/>
      <c r="M7" s="58"/>
    </row>
    <row r="8" spans="1:13" ht="23.1" customHeight="1" x14ac:dyDescent="0.25">
      <c r="A8" s="31"/>
      <c r="B8" s="41">
        <v>3</v>
      </c>
      <c r="C8" s="68"/>
      <c r="D8" s="69"/>
      <c r="E8" s="31"/>
      <c r="M8" s="58"/>
    </row>
    <row r="9" spans="1:13" ht="23.1" customHeight="1" x14ac:dyDescent="0.25">
      <c r="A9" s="31"/>
      <c r="B9" s="41">
        <v>4</v>
      </c>
      <c r="C9" s="68"/>
      <c r="D9" s="69"/>
      <c r="E9" s="31"/>
      <c r="M9" s="58"/>
    </row>
    <row r="10" spans="1:13" ht="23.1" customHeight="1" x14ac:dyDescent="0.25">
      <c r="A10" s="31"/>
      <c r="B10" s="41">
        <v>5</v>
      </c>
      <c r="C10" s="68"/>
      <c r="D10" s="69"/>
      <c r="E10" s="31"/>
      <c r="M10" s="58"/>
    </row>
    <row r="11" spans="1:13" ht="23.1" customHeight="1" x14ac:dyDescent="0.25">
      <c r="A11" s="31"/>
      <c r="B11" s="41">
        <v>6</v>
      </c>
      <c r="C11" s="68"/>
      <c r="D11" s="69"/>
      <c r="E11" s="31"/>
      <c r="M11" s="58"/>
    </row>
    <row r="12" spans="1:13" ht="23.1" customHeight="1" thickBot="1" x14ac:dyDescent="0.3">
      <c r="A12" s="31"/>
      <c r="B12" s="42"/>
      <c r="C12" s="70"/>
      <c r="D12" s="71"/>
      <c r="E12" s="31"/>
      <c r="M12" s="58"/>
    </row>
    <row r="13" spans="1:13" ht="15.75" thickBot="1" x14ac:dyDescent="0.3">
      <c r="A13" s="31"/>
      <c r="B13" s="31"/>
      <c r="C13" s="31"/>
      <c r="D13" s="31"/>
      <c r="E13" s="31"/>
      <c r="M13" s="58"/>
    </row>
    <row r="14" spans="1:13" ht="30" customHeight="1" x14ac:dyDescent="0.25">
      <c r="A14" s="31"/>
      <c r="B14" s="34"/>
      <c r="C14" s="43" t="s">
        <v>46</v>
      </c>
      <c r="D14" s="44">
        <f>division_equipe_2</f>
        <v>0</v>
      </c>
      <c r="E14" s="31"/>
      <c r="M14" s="58"/>
    </row>
    <row r="15" spans="1:13" ht="30" customHeight="1" x14ac:dyDescent="0.25">
      <c r="A15" s="31"/>
      <c r="B15" s="37"/>
      <c r="C15" s="38">
        <f>IF($C$1="Journée 01",Parametres!F3,IF($C$1="Journée 02",Parametres!H3,IF($C$1="Journée 03",Parametres!J3,IF($C$1="Journée 04",Parametres!L3,IF($C$1="Journée 05",Parametres!N3,IF($C$1="Journée 06",Parametres!P3,IF($C$1="Journée 07",Parametres!R3,"")))))))</f>
        <v>0</v>
      </c>
      <c r="D15" s="39">
        <f>IF($C$1="Journée 01",Parametres!G3,IF($C$1="Journée 02",Parametres!I3,IF($C$1="Journée 03",Parametres!K3,IF($C$1="Journée 04",Parametres!M3,IF($C$1="Journée 05",Parametres!O3,IF($C$1="Journée 06",Parametres!Q3,IF($C$1="Journée 07",Parametres!S3,"")))))))</f>
        <v>0</v>
      </c>
      <c r="E15" s="31"/>
      <c r="M15" s="58"/>
    </row>
    <row r="16" spans="1:13" ht="23.1" customHeight="1" x14ac:dyDescent="0.25">
      <c r="A16" s="31"/>
      <c r="B16" s="40"/>
      <c r="C16" s="66" t="s">
        <v>5</v>
      </c>
      <c r="D16" s="67"/>
      <c r="E16" s="31"/>
      <c r="M16" s="58"/>
    </row>
    <row r="17" spans="1:13" ht="23.1" customHeight="1" x14ac:dyDescent="0.35">
      <c r="A17" s="31"/>
      <c r="B17" s="41">
        <v>1</v>
      </c>
      <c r="C17" s="62"/>
      <c r="D17" s="63"/>
      <c r="E17" s="31"/>
      <c r="M17" s="58"/>
    </row>
    <row r="18" spans="1:13" ht="23.1" customHeight="1" x14ac:dyDescent="0.35">
      <c r="A18" s="31"/>
      <c r="B18" s="41">
        <v>2</v>
      </c>
      <c r="C18" s="62"/>
      <c r="D18" s="63"/>
      <c r="E18" s="31"/>
      <c r="M18" s="58"/>
    </row>
    <row r="19" spans="1:13" ht="23.1" customHeight="1" x14ac:dyDescent="0.35">
      <c r="A19" s="31"/>
      <c r="B19" s="41">
        <v>3</v>
      </c>
      <c r="C19" s="62"/>
      <c r="D19" s="63"/>
      <c r="E19" s="31"/>
      <c r="M19" s="58"/>
    </row>
    <row r="20" spans="1:13" ht="23.1" customHeight="1" x14ac:dyDescent="0.35">
      <c r="A20" s="31"/>
      <c r="B20" s="41">
        <v>4</v>
      </c>
      <c r="C20" s="62"/>
      <c r="D20" s="63"/>
      <c r="E20" s="31"/>
      <c r="M20" s="58"/>
    </row>
    <row r="21" spans="1:13" ht="23.1" customHeight="1" x14ac:dyDescent="0.35">
      <c r="A21" s="31"/>
      <c r="B21" s="41">
        <v>5</v>
      </c>
      <c r="C21" s="62"/>
      <c r="D21" s="63"/>
      <c r="E21" s="31"/>
      <c r="M21" s="58"/>
    </row>
    <row r="22" spans="1:13" ht="23.1" customHeight="1" x14ac:dyDescent="0.35">
      <c r="A22" s="31"/>
      <c r="B22" s="41">
        <v>6</v>
      </c>
      <c r="C22" s="62"/>
      <c r="D22" s="63"/>
      <c r="E22" s="31"/>
      <c r="M22" s="58"/>
    </row>
    <row r="23" spans="1:13" ht="23.1" customHeight="1" thickBot="1" x14ac:dyDescent="0.4">
      <c r="A23" s="31"/>
      <c r="B23" s="42"/>
      <c r="C23" s="64"/>
      <c r="D23" s="65"/>
      <c r="E23" s="31"/>
      <c r="M23" s="58"/>
    </row>
    <row r="24" spans="1:13" ht="15.75" thickBot="1" x14ac:dyDescent="0.3">
      <c r="A24" s="31"/>
      <c r="B24" s="31"/>
      <c r="C24" s="31"/>
      <c r="D24" s="31"/>
      <c r="E24" s="31"/>
      <c r="M24" s="58"/>
    </row>
    <row r="25" spans="1:13" ht="30" customHeight="1" x14ac:dyDescent="0.25">
      <c r="A25" s="31"/>
      <c r="B25" s="34"/>
      <c r="C25" s="45" t="s">
        <v>8</v>
      </c>
      <c r="D25" s="46">
        <f>division_equipe_3</f>
        <v>0</v>
      </c>
      <c r="E25" s="31"/>
      <c r="M25" s="58"/>
    </row>
    <row r="26" spans="1:13" ht="30" customHeight="1" x14ac:dyDescent="0.25">
      <c r="A26" s="31"/>
      <c r="B26" s="37"/>
      <c r="C26" s="38">
        <f>IF($C$1="Journée 01",Parametres!F4,IF($C$1="Journée 02",Parametres!H4,IF($C$1="Journée 03",Parametres!J4,IF($C$1="Journée 04",Parametres!L4,IF($C$1="Journée 05",Parametres!N4,IF($C$1="Journée 06",Parametres!P4,IF($C$1="Journée 07",Parametres!R4,"")))))))</f>
        <v>0</v>
      </c>
      <c r="D26" s="39">
        <f>IF($C$1="Journée 01",Parametres!G4,IF($C$1="Journée 02",Parametres!I4,IF($C$1="Journée 03",Parametres!K4,IF($C$1="Journée 04",Parametres!M4,IF($C$1="Journée 05",Parametres!O4,IF($C$1="Journée 06",Parametres!Q4,IF($C$1="Journée 07",Parametres!S4,"")))))))</f>
        <v>0</v>
      </c>
      <c r="E26" s="31"/>
      <c r="M26" s="58"/>
    </row>
    <row r="27" spans="1:13" ht="23.1" customHeight="1" x14ac:dyDescent="0.25">
      <c r="A27" s="31"/>
      <c r="B27" s="40"/>
      <c r="C27" s="66"/>
      <c r="D27" s="67"/>
      <c r="E27" s="31"/>
      <c r="M27" s="58"/>
    </row>
    <row r="28" spans="1:13" ht="23.1" customHeight="1" x14ac:dyDescent="0.35">
      <c r="A28" s="31"/>
      <c r="B28" s="41">
        <v>1</v>
      </c>
      <c r="C28" s="62"/>
      <c r="D28" s="63"/>
      <c r="E28" s="31"/>
      <c r="M28" s="58"/>
    </row>
    <row r="29" spans="1:13" ht="23.1" customHeight="1" x14ac:dyDescent="0.35">
      <c r="A29" s="31"/>
      <c r="B29" s="41">
        <v>2</v>
      </c>
      <c r="C29" s="62"/>
      <c r="D29" s="63"/>
      <c r="E29" s="31"/>
      <c r="M29" s="58"/>
    </row>
    <row r="30" spans="1:13" ht="23.1" customHeight="1" x14ac:dyDescent="0.35">
      <c r="A30" s="31"/>
      <c r="B30" s="41">
        <v>3</v>
      </c>
      <c r="C30" s="62"/>
      <c r="D30" s="63"/>
      <c r="E30" s="31"/>
      <c r="M30" s="58"/>
    </row>
    <row r="31" spans="1:13" ht="23.1" customHeight="1" x14ac:dyDescent="0.35">
      <c r="A31" s="31"/>
      <c r="B31" s="41">
        <v>4</v>
      </c>
      <c r="C31" s="62"/>
      <c r="D31" s="63"/>
      <c r="E31" s="31"/>
      <c r="M31" s="58"/>
    </row>
    <row r="32" spans="1:13" ht="23.1" customHeight="1" x14ac:dyDescent="0.35">
      <c r="A32" s="31"/>
      <c r="B32" s="41">
        <v>5</v>
      </c>
      <c r="C32" s="62"/>
      <c r="D32" s="63"/>
      <c r="E32" s="31"/>
      <c r="M32" s="58"/>
    </row>
    <row r="33" spans="1:13" ht="23.1" customHeight="1" x14ac:dyDescent="0.35">
      <c r="A33" s="31"/>
      <c r="B33" s="41">
        <v>6</v>
      </c>
      <c r="C33" s="62"/>
      <c r="D33" s="63"/>
      <c r="E33" s="31"/>
      <c r="M33" s="58"/>
    </row>
    <row r="34" spans="1:13" ht="23.1" customHeight="1" thickBot="1" x14ac:dyDescent="0.4">
      <c r="A34" s="31"/>
      <c r="B34" s="42"/>
      <c r="C34" s="64"/>
      <c r="D34" s="65"/>
      <c r="E34" s="31"/>
      <c r="M34" s="58"/>
    </row>
    <row r="35" spans="1:13" ht="15.75" thickBot="1" x14ac:dyDescent="0.3">
      <c r="A35" s="31"/>
      <c r="B35" s="31"/>
      <c r="C35" s="31"/>
      <c r="D35" s="31"/>
      <c r="E35" s="31"/>
      <c r="M35" s="58"/>
    </row>
    <row r="36" spans="1:13" ht="30" customHeight="1" x14ac:dyDescent="0.25">
      <c r="A36" s="31"/>
      <c r="B36" s="34"/>
      <c r="C36" s="47" t="s">
        <v>9</v>
      </c>
      <c r="D36" s="48">
        <f>division_equipe_4</f>
        <v>0</v>
      </c>
      <c r="E36" s="31"/>
      <c r="M36" s="58"/>
    </row>
    <row r="37" spans="1:13" ht="30" customHeight="1" x14ac:dyDescent="0.25">
      <c r="A37" s="31"/>
      <c r="B37" s="37"/>
      <c r="C37" s="38">
        <f>IF($C$1="Journée 01",Parametres!F5,IF($C$1="Journée 02",Parametres!H5,IF($C$1="Journée 03",Parametres!J5,IF($C$1="Journée 04",Parametres!L5,IF($C$1="Journée 05",Parametres!N5,IF($C$1="Journée 06",Parametres!P5,IF($C$1="Journée 07",Parametres!R5,"")))))))</f>
        <v>0</v>
      </c>
      <c r="D37" s="39">
        <f>IF($C$1="Journée 01",Parametres!G5,IF($C$1="Journée 02",Parametres!I5,IF($C$1="Journée 03",Parametres!K5,IF($C$1="Journée 04",Parametres!M5,IF($C$1="Journée 05",Parametres!O5,IF($C$1="Journée 06",Parametres!Q5,IF($C$1="Journée 07",Parametres!S5,"")))))))</f>
        <v>0</v>
      </c>
      <c r="E37" s="31"/>
      <c r="M37" s="58"/>
    </row>
    <row r="38" spans="1:13" ht="23.1" customHeight="1" x14ac:dyDescent="0.25">
      <c r="A38" s="31"/>
      <c r="B38" s="40"/>
      <c r="C38" s="66"/>
      <c r="D38" s="67"/>
      <c r="E38" s="31"/>
      <c r="M38" s="58"/>
    </row>
    <row r="39" spans="1:13" ht="23.1" customHeight="1" x14ac:dyDescent="0.35">
      <c r="A39" s="31"/>
      <c r="B39" s="41">
        <v>1</v>
      </c>
      <c r="C39" s="62"/>
      <c r="D39" s="63"/>
      <c r="E39" s="31"/>
      <c r="M39" s="58"/>
    </row>
    <row r="40" spans="1:13" ht="23.1" customHeight="1" x14ac:dyDescent="0.35">
      <c r="A40" s="31"/>
      <c r="B40" s="41">
        <v>2</v>
      </c>
      <c r="C40" s="62"/>
      <c r="D40" s="63"/>
      <c r="E40" s="31"/>
      <c r="M40" s="58"/>
    </row>
    <row r="41" spans="1:13" ht="23.1" customHeight="1" x14ac:dyDescent="0.35">
      <c r="A41" s="31"/>
      <c r="B41" s="41">
        <v>3</v>
      </c>
      <c r="C41" s="62"/>
      <c r="D41" s="63"/>
      <c r="E41" s="31"/>
      <c r="M41" s="58"/>
    </row>
    <row r="42" spans="1:13" ht="23.1" customHeight="1" x14ac:dyDescent="0.35">
      <c r="A42" s="31"/>
      <c r="B42" s="41">
        <v>4</v>
      </c>
      <c r="C42" s="62"/>
      <c r="D42" s="63"/>
      <c r="E42" s="31"/>
      <c r="M42" s="58"/>
    </row>
    <row r="43" spans="1:13" ht="23.1" customHeight="1" x14ac:dyDescent="0.35">
      <c r="A43" s="31"/>
      <c r="B43" s="41">
        <v>5</v>
      </c>
      <c r="C43" s="62"/>
      <c r="D43" s="63"/>
      <c r="E43" s="31"/>
      <c r="M43" s="58"/>
    </row>
    <row r="44" spans="1:13" ht="23.1" customHeight="1" x14ac:dyDescent="0.35">
      <c r="A44" s="31"/>
      <c r="B44" s="41">
        <v>6</v>
      </c>
      <c r="C44" s="62"/>
      <c r="D44" s="63"/>
      <c r="E44" s="31"/>
      <c r="M44" s="58"/>
    </row>
    <row r="45" spans="1:13" ht="23.1" customHeight="1" thickBot="1" x14ac:dyDescent="0.4">
      <c r="A45" s="31"/>
      <c r="B45" s="42"/>
      <c r="C45" s="64"/>
      <c r="D45" s="65"/>
      <c r="E45" s="31"/>
      <c r="M45" s="58"/>
    </row>
    <row r="46" spans="1:13" ht="15.75" thickBot="1" x14ac:dyDescent="0.3">
      <c r="A46" s="31"/>
      <c r="B46" s="31"/>
      <c r="C46" s="31"/>
      <c r="D46" s="31"/>
      <c r="E46" s="31"/>
      <c r="M46" s="58"/>
    </row>
    <row r="47" spans="1:13" ht="30" customHeight="1" x14ac:dyDescent="0.25">
      <c r="A47" s="31"/>
      <c r="B47" s="34"/>
      <c r="C47" s="52" t="s">
        <v>48</v>
      </c>
      <c r="D47" s="53">
        <f>division_equipe_5</f>
        <v>0</v>
      </c>
      <c r="E47" s="31"/>
      <c r="M47" s="58"/>
    </row>
    <row r="48" spans="1:13" ht="30" customHeight="1" x14ac:dyDescent="0.25">
      <c r="A48" s="31"/>
      <c r="B48" s="37"/>
      <c r="C48" s="38">
        <f>IF($C$1="Journée 01",Parametres!F6,IF($C$1="Journée 02",Parametres!H6,IF($C$1="Journée 03",Parametres!J6,IF($C$1="Journée 04",Parametres!L6,IF($C$1="Journée 05",Parametres!N6,IF($C$1="Journée 06",Parametres!P6,IF($C$1="Journée 07",Parametres!R6,"")))))))</f>
        <v>0</v>
      </c>
      <c r="D48" s="39">
        <f>IF($C$1="Journée 01",Parametres!G6,IF($C$1="Journée 02",Parametres!I6,IF($C$1="Journée 03",Parametres!K6,IF($C$1="Journée 04",Parametres!M6,IF($C$1="Journée 05",Parametres!O6,IF($C$1="Journée 06",Parametres!Q6,IF($C$1="Journée 07",Parametres!S6,"")))))))</f>
        <v>0</v>
      </c>
      <c r="E48" s="31"/>
      <c r="M48" s="58"/>
    </row>
    <row r="49" spans="1:13" ht="23.1" customHeight="1" x14ac:dyDescent="0.25">
      <c r="A49" s="31"/>
      <c r="B49" s="40"/>
      <c r="C49" s="66"/>
      <c r="D49" s="67"/>
      <c r="E49" s="31"/>
      <c r="M49" s="58"/>
    </row>
    <row r="50" spans="1:13" ht="23.1" customHeight="1" x14ac:dyDescent="0.35">
      <c r="A50" s="31"/>
      <c r="B50" s="41">
        <v>1</v>
      </c>
      <c r="C50" s="62"/>
      <c r="D50" s="63"/>
      <c r="E50" s="31"/>
      <c r="M50" s="58"/>
    </row>
    <row r="51" spans="1:13" ht="23.1" customHeight="1" x14ac:dyDescent="0.35">
      <c r="A51" s="31"/>
      <c r="B51" s="41">
        <v>2</v>
      </c>
      <c r="C51" s="62"/>
      <c r="D51" s="63"/>
      <c r="E51" s="31"/>
      <c r="M51" s="58"/>
    </row>
    <row r="52" spans="1:13" ht="23.1" customHeight="1" x14ac:dyDescent="0.35">
      <c r="A52" s="31"/>
      <c r="B52" s="41">
        <v>3</v>
      </c>
      <c r="C52" s="62"/>
      <c r="D52" s="63"/>
      <c r="E52" s="31"/>
      <c r="M52" s="58"/>
    </row>
    <row r="53" spans="1:13" ht="23.1" customHeight="1" x14ac:dyDescent="0.35">
      <c r="A53" s="31"/>
      <c r="B53" s="41">
        <v>4</v>
      </c>
      <c r="C53" s="62"/>
      <c r="D53" s="63"/>
      <c r="E53" s="31"/>
      <c r="M53" s="58"/>
    </row>
    <row r="54" spans="1:13" ht="23.1" customHeight="1" x14ac:dyDescent="0.35">
      <c r="A54" s="31"/>
      <c r="B54" s="41">
        <v>5</v>
      </c>
      <c r="C54" s="62"/>
      <c r="D54" s="63"/>
      <c r="E54" s="31"/>
      <c r="M54" s="58"/>
    </row>
    <row r="55" spans="1:13" ht="23.1" customHeight="1" x14ac:dyDescent="0.35">
      <c r="A55" s="31"/>
      <c r="B55" s="41">
        <v>6</v>
      </c>
      <c r="C55" s="62"/>
      <c r="D55" s="63"/>
      <c r="E55" s="31"/>
      <c r="M55" s="58"/>
    </row>
    <row r="56" spans="1:13" ht="23.1" customHeight="1" thickBot="1" x14ac:dyDescent="0.4">
      <c r="A56" s="31"/>
      <c r="B56" s="42"/>
      <c r="C56" s="64"/>
      <c r="D56" s="65"/>
      <c r="E56" s="31"/>
      <c r="M56" s="58"/>
    </row>
  </sheetData>
  <mergeCells count="40">
    <mergeCell ref="C54:D54"/>
    <mergeCell ref="C55:D55"/>
    <mergeCell ref="C56:D56"/>
    <mergeCell ref="C49:D49"/>
    <mergeCell ref="C50:D50"/>
    <mergeCell ref="C51:D51"/>
    <mergeCell ref="C52:D52"/>
    <mergeCell ref="C53:D53"/>
    <mergeCell ref="C18:D18"/>
    <mergeCell ref="C19:D19"/>
    <mergeCell ref="C20:D20"/>
    <mergeCell ref="C17:D17"/>
    <mergeCell ref="C12:D12"/>
    <mergeCell ref="C6:D6"/>
    <mergeCell ref="C5:D5"/>
    <mergeCell ref="C16:D16"/>
    <mergeCell ref="C10:D10"/>
    <mergeCell ref="C9:D9"/>
    <mergeCell ref="C11:D11"/>
    <mergeCell ref="C8:D8"/>
    <mergeCell ref="C7:D7"/>
    <mergeCell ref="C21:D21"/>
    <mergeCell ref="C22:D22"/>
    <mergeCell ref="C34:D34"/>
    <mergeCell ref="C23:D23"/>
    <mergeCell ref="C27:D27"/>
    <mergeCell ref="C28:D28"/>
    <mergeCell ref="C29:D29"/>
    <mergeCell ref="C30:D30"/>
    <mergeCell ref="C31:D31"/>
    <mergeCell ref="C32:D32"/>
    <mergeCell ref="C33:D33"/>
    <mergeCell ref="C44:D44"/>
    <mergeCell ref="C45:D45"/>
    <mergeCell ref="C38:D38"/>
    <mergeCell ref="C39:D39"/>
    <mergeCell ref="C40:D40"/>
    <mergeCell ref="C41:D41"/>
    <mergeCell ref="C42:D42"/>
    <mergeCell ref="C43:D43"/>
  </mergeCells>
  <conditionalFormatting sqref="C4 C15 C26 C37">
    <cfRule type="containsText" dxfId="27" priority="3" operator="containsText" text="Extérieur">
      <formula>NOT(ISERROR(SEARCH("Extérieur",C4)))</formula>
    </cfRule>
    <cfRule type="containsText" dxfId="26" priority="4" operator="containsText" text="Domicile">
      <formula>NOT(ISERROR(SEARCH("Domicile",C4)))</formula>
    </cfRule>
  </conditionalFormatting>
  <conditionalFormatting sqref="C48">
    <cfRule type="containsText" dxfId="25" priority="1" operator="containsText" text="Extérieur">
      <formula>NOT(ISERROR(SEARCH("Extérieur",C48)))</formula>
    </cfRule>
    <cfRule type="containsText" dxfId="24" priority="2" operator="containsText" text="Domicile">
      <formula>NOT(ISERROR(SEARCH("Domicile",C48)))</formula>
    </cfRule>
  </conditionalFormatting>
  <printOptions horizontalCentered="1" verticalCentered="1"/>
  <pageMargins left="0.25" right="0.25" top="0.75" bottom="0.75" header="0.3" footer="0.3"/>
  <pageSetup paperSize="9" scale="55" orientation="portrait" r:id="rId1"/>
  <rowBreaks count="1" manualBreakCount="1">
    <brk id="23" min="1" max="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2A53384-909C-49B2-9EDA-2A2F0B067388}">
          <x14:formula1>
            <xm:f>Parametres!$A$2:$A$8</xm:f>
          </x14:formula1>
          <xm:sqref>C1</xm:sqref>
        </x14:dataValidation>
        <x14:dataValidation type="list" allowBlank="1" showInputMessage="1" showErrorMessage="1" xr:uid="{95EB345F-DD14-42F9-9B5C-84E66654C6D8}">
          <x14:formula1>
            <xm:f>'liste par dispo'!$A$36:$A$70</xm:f>
          </x14:formula1>
          <xm:sqref>C6:D12</xm:sqref>
        </x14:dataValidation>
        <x14:dataValidation type="list" allowBlank="1" showInputMessage="1" showErrorMessage="1" xr:uid="{A2E62F8E-3409-41CC-9DBC-7DAA753D2731}">
          <x14:formula1>
            <xm:f>'liste par dispo'!$C$36:$C$70</xm:f>
          </x14:formula1>
          <xm:sqref>C17:D23</xm:sqref>
        </x14:dataValidation>
        <x14:dataValidation type="list" allowBlank="1" showInputMessage="1" showErrorMessage="1" xr:uid="{8B9C2B34-3928-4A17-83F9-669B15EDFD0E}">
          <x14:formula1>
            <xm:f>'liste par dispo'!$E$36:$E$70</xm:f>
          </x14:formula1>
          <xm:sqref>C28:D34</xm:sqref>
        </x14:dataValidation>
        <x14:dataValidation type="list" allowBlank="1" showInputMessage="1" showErrorMessage="1" xr:uid="{CB68ED8F-E464-47F2-B93D-5096CB3E7D65}">
          <x14:formula1>
            <xm:f>'liste par dispo'!$G$36:$G$70</xm:f>
          </x14:formula1>
          <xm:sqref>C39:D45 C50:D56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"/>
  <sheetViews>
    <sheetView workbookViewId="0">
      <selection activeCell="E15" sqref="E15"/>
    </sheetView>
  </sheetViews>
  <sheetFormatPr baseColWidth="10" defaultRowHeight="15" x14ac:dyDescent="0.25"/>
  <cols>
    <col min="1" max="1" width="12" customWidth="1"/>
    <col min="2" max="3" width="24.42578125" customWidth="1"/>
    <col min="4" max="4" width="25.28515625" customWidth="1"/>
    <col min="5" max="5" width="12" customWidth="1"/>
    <col min="6" max="7" width="9.28515625" customWidth="1"/>
    <col min="9" max="10" width="20.7109375" customWidth="1"/>
    <col min="11" max="11" width="37" customWidth="1"/>
  </cols>
  <sheetData>
    <row r="1" spans="1:11" s="1" customFormat="1" ht="27" customHeight="1" x14ac:dyDescent="0.25">
      <c r="A1" s="3" t="s">
        <v>54</v>
      </c>
      <c r="B1" s="3" t="s">
        <v>14</v>
      </c>
      <c r="C1" s="3" t="s">
        <v>55</v>
      </c>
      <c r="D1" s="3" t="s">
        <v>51</v>
      </c>
      <c r="E1" s="3" t="s">
        <v>0</v>
      </c>
      <c r="F1" s="3" t="s">
        <v>4</v>
      </c>
      <c r="G1" s="3" t="s">
        <v>56</v>
      </c>
      <c r="H1" s="3" t="s">
        <v>57</v>
      </c>
      <c r="I1" s="3" t="s">
        <v>58</v>
      </c>
      <c r="J1" s="3" t="s">
        <v>59</v>
      </c>
      <c r="K1" s="3" t="s">
        <v>60</v>
      </c>
    </row>
    <row r="2" spans="1:11" x14ac:dyDescent="0.25">
      <c r="A2" s="51">
        <v>4437285</v>
      </c>
      <c r="B2" s="5" t="s">
        <v>61</v>
      </c>
      <c r="C2" s="5" t="s">
        <v>67</v>
      </c>
      <c r="D2" s="49"/>
      <c r="E2" s="49" t="s">
        <v>2</v>
      </c>
      <c r="F2" s="49"/>
      <c r="G2" s="49"/>
      <c r="H2" s="4">
        <v>1567</v>
      </c>
      <c r="I2" s="50"/>
      <c r="J2" s="50"/>
      <c r="K2" s="2" t="str">
        <f>Tableau1[[#This Row],[NOM]]&amp;" "&amp;Tableau1[[#This Row],[PRENOM]]</f>
        <v>HHHHHH Aaaa</v>
      </c>
    </row>
    <row r="3" spans="1:11" x14ac:dyDescent="0.25">
      <c r="A3" s="51">
        <v>4431452</v>
      </c>
      <c r="B3" s="5" t="s">
        <v>62</v>
      </c>
      <c r="C3" s="5" t="s">
        <v>68</v>
      </c>
      <c r="D3" s="49"/>
      <c r="E3" s="49" t="s">
        <v>1</v>
      </c>
      <c r="F3" s="49"/>
      <c r="G3" s="49"/>
      <c r="H3" s="4">
        <v>1263</v>
      </c>
      <c r="I3" s="50"/>
      <c r="J3" s="50"/>
      <c r="K3" s="2" t="str">
        <f>Tableau1[[#This Row],[NOM]]&amp;" "&amp;Tableau1[[#This Row],[PRENOM]]</f>
        <v>IIIIIIIIII Bbbbb</v>
      </c>
    </row>
    <row r="4" spans="1:11" x14ac:dyDescent="0.25">
      <c r="A4" s="51">
        <v>442543</v>
      </c>
      <c r="B4" s="5" t="s">
        <v>63</v>
      </c>
      <c r="C4" s="5" t="s">
        <v>69</v>
      </c>
      <c r="D4" s="49"/>
      <c r="E4" s="61">
        <v>23903</v>
      </c>
      <c r="F4" s="49"/>
      <c r="G4" s="49"/>
      <c r="H4" s="4">
        <v>1256</v>
      </c>
      <c r="I4" s="50"/>
      <c r="J4" s="50"/>
      <c r="K4" s="2" t="str">
        <f>Tableau1[[#This Row],[NOM]]&amp;" "&amp;Tableau1[[#This Row],[PRENOM]]</f>
        <v>JJJJJJJJJ Ccccc</v>
      </c>
    </row>
    <row r="5" spans="1:11" x14ac:dyDescent="0.25">
      <c r="A5" s="51">
        <v>4419252</v>
      </c>
      <c r="B5" s="5" t="s">
        <v>64</v>
      </c>
      <c r="C5" s="5" t="s">
        <v>70</v>
      </c>
      <c r="D5" s="49"/>
      <c r="E5" s="61">
        <v>29103</v>
      </c>
      <c r="F5" s="49"/>
      <c r="G5" s="49"/>
      <c r="H5" s="4">
        <v>1242</v>
      </c>
      <c r="I5" s="50"/>
      <c r="J5" s="50"/>
      <c r="K5" s="2" t="str">
        <f>Tableau1[[#This Row],[NOM]]&amp;" "&amp;Tableau1[[#This Row],[PRENOM]]</f>
        <v>KKKKKKK Dddddd</v>
      </c>
    </row>
    <row r="6" spans="1:11" x14ac:dyDescent="0.25">
      <c r="A6" s="51">
        <v>4440155</v>
      </c>
      <c r="B6" s="5" t="s">
        <v>65</v>
      </c>
      <c r="C6" s="5" t="s">
        <v>71</v>
      </c>
      <c r="D6" s="49"/>
      <c r="E6" s="61">
        <v>30752</v>
      </c>
      <c r="F6" s="49"/>
      <c r="G6" s="49"/>
      <c r="H6" s="4">
        <v>1154</v>
      </c>
      <c r="I6" s="50"/>
      <c r="J6" s="50"/>
      <c r="K6" s="2" t="str">
        <f>Tableau1[[#This Row],[NOM]]&amp;" "&amp;Tableau1[[#This Row],[PRENOM]]</f>
        <v>LLLLLLLL Eeeee</v>
      </c>
    </row>
    <row r="7" spans="1:11" x14ac:dyDescent="0.25">
      <c r="A7" s="51">
        <v>4444005</v>
      </c>
      <c r="B7" s="5" t="s">
        <v>66</v>
      </c>
      <c r="C7" s="5" t="s">
        <v>72</v>
      </c>
      <c r="D7" s="49"/>
      <c r="E7" s="49" t="s">
        <v>3</v>
      </c>
      <c r="F7" s="49"/>
      <c r="G7" s="49"/>
      <c r="H7" s="4">
        <v>915</v>
      </c>
      <c r="I7" s="50"/>
      <c r="J7" s="50"/>
      <c r="K7" s="2" t="str">
        <f>Tableau1[[#This Row],[NOM]]&amp;" "&amp;Tableau1[[#This Row],[PRENOM]]</f>
        <v>MMMMMM Ffffff</v>
      </c>
    </row>
  </sheetData>
  <phoneticPr fontId="2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4B178-96B5-481D-84D7-43FE2DE0F123}">
  <sheetPr codeName="Feuil4">
    <tabColor rgb="FFFF0000"/>
  </sheetPr>
  <dimension ref="A1:H70"/>
  <sheetViews>
    <sheetView workbookViewId="0">
      <selection activeCell="C39" sqref="C39:D39"/>
    </sheetView>
  </sheetViews>
  <sheetFormatPr baseColWidth="10" defaultRowHeight="15" x14ac:dyDescent="0.25"/>
  <cols>
    <col min="1" max="1" width="40.7109375" customWidth="1"/>
    <col min="2" max="2" width="11.5703125" style="2" customWidth="1"/>
    <col min="3" max="3" width="40.7109375" customWidth="1"/>
    <col min="4" max="4" width="11.5703125" customWidth="1"/>
    <col min="5" max="5" width="40.7109375" customWidth="1"/>
    <col min="6" max="6" width="11.5703125" customWidth="1"/>
    <col min="7" max="7" width="40.7109375" customWidth="1"/>
    <col min="8" max="8" width="11.5703125" customWidth="1"/>
  </cols>
  <sheetData>
    <row r="1" spans="1:8" s="6" customFormat="1" x14ac:dyDescent="0.25">
      <c r="A1" s="6" t="s">
        <v>15</v>
      </c>
      <c r="B1" s="2" t="s">
        <v>10</v>
      </c>
      <c r="C1" s="6" t="s">
        <v>16</v>
      </c>
      <c r="D1" s="6" t="s">
        <v>11</v>
      </c>
      <c r="E1" s="6" t="s">
        <v>17</v>
      </c>
      <c r="F1" s="6" t="s">
        <v>12</v>
      </c>
      <c r="G1" s="6" t="s">
        <v>18</v>
      </c>
      <c r="H1" s="6" t="s">
        <v>13</v>
      </c>
    </row>
    <row r="2" spans="1:8" x14ac:dyDescent="0.25">
      <c r="A2" t="str">
        <f>Tableau4[[#This Row],[NOM]]</f>
        <v>HHHHHH Aaaa    1567Pts</v>
      </c>
      <c r="C2" t="str">
        <f>IF(Brulage!L2&gt;=2,"",Tableau4[[#This Row],[NOM]])</f>
        <v>HHHHHH Aaaa    1567Pts</v>
      </c>
      <c r="E2" t="str">
        <f>IF(Brulage!L2+Brulage!M2&gt;=2,"",Tableau4[[#This Row],[NOM]])</f>
        <v>HHHHHH Aaaa    1567Pts</v>
      </c>
      <c r="G2" t="str">
        <f>IF(Brulage!L2+Brulage!M2+Brulage!N2&gt;=2,"",Tableau4[[#This Row],[NOM]])</f>
        <v>HHHHHH Aaaa    1567Pts</v>
      </c>
    </row>
    <row r="3" spans="1:8" x14ac:dyDescent="0.25">
      <c r="A3" t="str">
        <f>Tableau4[[#This Row],[NOM]]</f>
        <v>IIIIIIIIII Bbbbb    1263Pts</v>
      </c>
      <c r="C3" t="str">
        <f>IF(Brulage!L3&gt;=2,"",Tableau4[[#This Row],[NOM]])</f>
        <v>IIIIIIIIII Bbbbb    1263Pts</v>
      </c>
      <c r="E3" t="str">
        <f>IF(Brulage!L3+Brulage!M3&gt;=2,"",Tableau4[[#This Row],[NOM]])</f>
        <v>IIIIIIIIII Bbbbb    1263Pts</v>
      </c>
      <c r="G3" t="str">
        <f>IF(Brulage!L3+Brulage!M3+Brulage!N3&gt;=2,"",Tableau4[[#This Row],[NOM]])</f>
        <v>IIIIIIIIII Bbbbb    1263Pts</v>
      </c>
    </row>
    <row r="4" spans="1:8" x14ac:dyDescent="0.25">
      <c r="A4" t="str">
        <f>Tableau4[[#This Row],[NOM]]</f>
        <v>JJJJJJJJJ Ccccc    1256Pts</v>
      </c>
      <c r="C4" t="str">
        <f>IF(Brulage!L4&gt;=2,"",Tableau4[[#This Row],[NOM]])</f>
        <v>JJJJJJJJJ Ccccc    1256Pts</v>
      </c>
      <c r="E4" t="str">
        <f>IF(Brulage!L4+Brulage!M4&gt;=2,"",Tableau4[[#This Row],[NOM]])</f>
        <v>JJJJJJJJJ Ccccc    1256Pts</v>
      </c>
      <c r="G4" t="str">
        <f>IF(Brulage!L4+Brulage!M4+Brulage!N4&gt;=2,"",Tableau4[[#This Row],[NOM]])</f>
        <v>JJJJJJJJJ Ccccc    1256Pts</v>
      </c>
    </row>
    <row r="5" spans="1:8" x14ac:dyDescent="0.25">
      <c r="A5" t="str">
        <f>Tableau4[[#This Row],[NOM]]</f>
        <v>KKKKKKK Dddddd    1242Pts</v>
      </c>
      <c r="C5" t="str">
        <f>IF(Brulage!L5&gt;=2,"",Tableau4[[#This Row],[NOM]])</f>
        <v>KKKKKKK Dddddd    1242Pts</v>
      </c>
      <c r="E5" t="str">
        <f>IF(Brulage!L5+Brulage!M5&gt;=2,"",Tableau4[[#This Row],[NOM]])</f>
        <v>KKKKKKK Dddddd    1242Pts</v>
      </c>
      <c r="G5" t="str">
        <f>IF(Brulage!L5+Brulage!M5+Brulage!N5&gt;=2,"",Tableau4[[#This Row],[NOM]])</f>
        <v>KKKKKKK Dddddd    1242Pts</v>
      </c>
    </row>
    <row r="6" spans="1:8" x14ac:dyDescent="0.25">
      <c r="A6" t="str">
        <f>Tableau4[[#This Row],[NOM]]</f>
        <v>LLLLLLLL Eeeee    1154Pts</v>
      </c>
      <c r="C6" t="str">
        <f>IF(Brulage!L6&gt;=2,"",Tableau4[[#This Row],[NOM]])</f>
        <v>LLLLLLLL Eeeee    1154Pts</v>
      </c>
      <c r="E6" t="str">
        <f>IF(Brulage!L6+Brulage!M6&gt;=2,"",Tableau4[[#This Row],[NOM]])</f>
        <v>LLLLLLLL Eeeee    1154Pts</v>
      </c>
      <c r="G6" t="str">
        <f>IF(Brulage!L6+Brulage!M6+Brulage!N6&gt;=2,"",Tableau4[[#This Row],[NOM]])</f>
        <v>LLLLLLLL Eeeee    1154Pts</v>
      </c>
    </row>
    <row r="7" spans="1:8" x14ac:dyDescent="0.25">
      <c r="A7" t="str">
        <f>Tableau4[[#This Row],[NOM]]</f>
        <v>MMMMMM Ffffff    915Pts</v>
      </c>
      <c r="C7" t="str">
        <f>IF(Brulage!L7&gt;=2,"",Tableau4[[#This Row],[NOM]])</f>
        <v>MMMMMM Ffffff    915Pts</v>
      </c>
      <c r="E7" t="str">
        <f>IF(Brulage!L7+Brulage!M7&gt;=2,"",Tableau4[[#This Row],[NOM]])</f>
        <v>MMMMMM Ffffff    915Pts</v>
      </c>
      <c r="G7" t="str">
        <f>IF(Brulage!L7+Brulage!M7+Brulage!N7&gt;=2,"",Tableau4[[#This Row],[NOM]])</f>
        <v>MMMMMM Ffffff    915Pts</v>
      </c>
    </row>
    <row r="8" spans="1:8" x14ac:dyDescent="0.25">
      <c r="A8" t="e">
        <f>Tableau4[[#This Row],[NOM]]</f>
        <v>#VALUE!</v>
      </c>
      <c r="C8" t="e">
        <f>IF(Brulage!L8&gt;=2,"",Tableau4[[#This Row],[NOM]])</f>
        <v>#VALUE!</v>
      </c>
      <c r="E8" t="e">
        <f>IF(Brulage!L8+Brulage!M8&gt;=2,"",Tableau4[[#This Row],[NOM]])</f>
        <v>#VALUE!</v>
      </c>
      <c r="G8" t="e">
        <f>IF(Brulage!L8+Brulage!M8+Brulage!N8&gt;=2,"",Tableau4[[#This Row],[NOM]])</f>
        <v>#VALUE!</v>
      </c>
    </row>
    <row r="9" spans="1:8" x14ac:dyDescent="0.25">
      <c r="A9" t="e">
        <f>Tableau4[[#This Row],[NOM]]</f>
        <v>#VALUE!</v>
      </c>
      <c r="C9" t="e">
        <f>IF(Brulage!L9&gt;=2,"",Tableau4[[#This Row],[NOM]])</f>
        <v>#VALUE!</v>
      </c>
      <c r="E9" t="e">
        <f>IF(Brulage!L9+Brulage!M9&gt;=2,"",Tableau4[[#This Row],[NOM]])</f>
        <v>#VALUE!</v>
      </c>
      <c r="G9" t="e">
        <f>IF(Brulage!L9+Brulage!M9+Brulage!N9&gt;=2,"",Tableau4[[#This Row],[NOM]])</f>
        <v>#VALUE!</v>
      </c>
    </row>
    <row r="10" spans="1:8" x14ac:dyDescent="0.25">
      <c r="A10" t="e">
        <f>Tableau4[[#This Row],[NOM]]</f>
        <v>#VALUE!</v>
      </c>
      <c r="C10" t="e">
        <f>IF(Brulage!L10&gt;=2,"",Tableau4[[#This Row],[NOM]])</f>
        <v>#VALUE!</v>
      </c>
      <c r="E10" t="e">
        <f>IF(Brulage!L10+Brulage!M10&gt;=2,"",Tableau4[[#This Row],[NOM]])</f>
        <v>#VALUE!</v>
      </c>
      <c r="G10" t="e">
        <f>IF(Brulage!L10+Brulage!M10+Brulage!N10&gt;=2,"",Tableau4[[#This Row],[NOM]])</f>
        <v>#VALUE!</v>
      </c>
    </row>
    <row r="11" spans="1:8" x14ac:dyDescent="0.25">
      <c r="A11" t="e">
        <f>Tableau4[[#This Row],[NOM]]</f>
        <v>#VALUE!</v>
      </c>
      <c r="C11" t="e">
        <f>IF(Brulage!L11&gt;=2,"",Tableau4[[#This Row],[NOM]])</f>
        <v>#VALUE!</v>
      </c>
      <c r="E11" t="e">
        <f>IF(Brulage!L11+Brulage!M11&gt;=2,"",Tableau4[[#This Row],[NOM]])</f>
        <v>#VALUE!</v>
      </c>
      <c r="G11" t="e">
        <f>IF(Brulage!L11+Brulage!M11+Brulage!N11&gt;=2,"",Tableau4[[#This Row],[NOM]])</f>
        <v>#VALUE!</v>
      </c>
    </row>
    <row r="12" spans="1:8" x14ac:dyDescent="0.25">
      <c r="A12" t="e">
        <f>Tableau4[[#This Row],[NOM]]</f>
        <v>#VALUE!</v>
      </c>
      <c r="C12" t="e">
        <f>IF(Brulage!L12&gt;=2,"",Tableau4[[#This Row],[NOM]])</f>
        <v>#VALUE!</v>
      </c>
      <c r="E12" t="e">
        <f>IF(Brulage!L12+Brulage!M12&gt;=2,"",Tableau4[[#This Row],[NOM]])</f>
        <v>#VALUE!</v>
      </c>
      <c r="G12" t="e">
        <f>IF(Brulage!L12+Brulage!M12+Brulage!N12&gt;=2,"",Tableau4[[#This Row],[NOM]])</f>
        <v>#VALUE!</v>
      </c>
    </row>
    <row r="13" spans="1:8" x14ac:dyDescent="0.25">
      <c r="A13" t="e">
        <f>Tableau4[[#This Row],[NOM]]</f>
        <v>#VALUE!</v>
      </c>
      <c r="C13" t="e">
        <f>IF(Brulage!L13&gt;=2,"",Tableau4[[#This Row],[NOM]])</f>
        <v>#VALUE!</v>
      </c>
      <c r="E13" t="e">
        <f>IF(Brulage!L13+Brulage!M13&gt;=2,"",Tableau4[[#This Row],[NOM]])</f>
        <v>#VALUE!</v>
      </c>
      <c r="G13" t="e">
        <f>IF(Brulage!L13+Brulage!M13+Brulage!N13&gt;=2,"",Tableau4[[#This Row],[NOM]])</f>
        <v>#VALUE!</v>
      </c>
    </row>
    <row r="14" spans="1:8" x14ac:dyDescent="0.25">
      <c r="A14" t="e">
        <f>Tableau4[[#This Row],[NOM]]</f>
        <v>#VALUE!</v>
      </c>
      <c r="C14" t="e">
        <f>IF(Brulage!L14&gt;=2,"",Tableau4[[#This Row],[NOM]])</f>
        <v>#VALUE!</v>
      </c>
      <c r="E14" t="e">
        <f>IF(Brulage!L14+Brulage!M14&gt;=2,"",Tableau4[[#This Row],[NOM]])</f>
        <v>#VALUE!</v>
      </c>
      <c r="G14" t="e">
        <f>IF(Brulage!L14+Brulage!M14+Brulage!N14&gt;=2,"",Tableau4[[#This Row],[NOM]])</f>
        <v>#VALUE!</v>
      </c>
    </row>
    <row r="15" spans="1:8" x14ac:dyDescent="0.25">
      <c r="A15" t="e">
        <f>Tableau4[[#This Row],[NOM]]</f>
        <v>#VALUE!</v>
      </c>
      <c r="C15" t="e">
        <f>IF(Brulage!L15&gt;=2,"",Tableau4[[#This Row],[NOM]])</f>
        <v>#VALUE!</v>
      </c>
      <c r="E15" t="e">
        <f>IF(Brulage!L15+Brulage!M15&gt;=2,"",Tableau4[[#This Row],[NOM]])</f>
        <v>#VALUE!</v>
      </c>
      <c r="G15" t="e">
        <f>IF(Brulage!L15+Brulage!M15+Brulage!N15&gt;=2,"",Tableau4[[#This Row],[NOM]])</f>
        <v>#VALUE!</v>
      </c>
    </row>
    <row r="16" spans="1:8" x14ac:dyDescent="0.25">
      <c r="A16" t="e">
        <f>Tableau4[[#This Row],[NOM]]</f>
        <v>#VALUE!</v>
      </c>
      <c r="C16" t="e">
        <f>IF(Brulage!L16&gt;=2,"",Tableau4[[#This Row],[NOM]])</f>
        <v>#VALUE!</v>
      </c>
      <c r="E16" t="e">
        <f>IF(Brulage!L16+Brulage!M16&gt;=2,"",Tableau4[[#This Row],[NOM]])</f>
        <v>#VALUE!</v>
      </c>
      <c r="G16" t="e">
        <f>IF(Brulage!L16+Brulage!M16+Brulage!N16&gt;=2,"",Tableau4[[#This Row],[NOM]])</f>
        <v>#VALUE!</v>
      </c>
    </row>
    <row r="17" spans="1:7" x14ac:dyDescent="0.25">
      <c r="A17" t="e">
        <f>Tableau4[[#This Row],[NOM]]</f>
        <v>#VALUE!</v>
      </c>
      <c r="C17" t="e">
        <f>IF(Brulage!L17&gt;=2,"",Tableau4[[#This Row],[NOM]])</f>
        <v>#VALUE!</v>
      </c>
      <c r="E17" t="e">
        <f>IF(Brulage!L17+Brulage!M17&gt;=2,"",Tableau4[[#This Row],[NOM]])</f>
        <v>#VALUE!</v>
      </c>
      <c r="G17" t="e">
        <f>IF(Brulage!L17+Brulage!M17+Brulage!N17&gt;=2,"",Tableau4[[#This Row],[NOM]])</f>
        <v>#VALUE!</v>
      </c>
    </row>
    <row r="18" spans="1:7" x14ac:dyDescent="0.25">
      <c r="A18" t="e">
        <f>Tableau4[[#This Row],[NOM]]</f>
        <v>#VALUE!</v>
      </c>
      <c r="C18" t="e">
        <f>IF(Brulage!L18&gt;=2,"",Tableau4[[#This Row],[NOM]])</f>
        <v>#VALUE!</v>
      </c>
      <c r="E18" t="e">
        <f>IF(Brulage!L18+Brulage!M18&gt;=2,"",Tableau4[[#This Row],[NOM]])</f>
        <v>#VALUE!</v>
      </c>
      <c r="G18" t="e">
        <f>IF(Brulage!L18+Brulage!M18+Brulage!N18&gt;=2,"",Tableau4[[#This Row],[NOM]])</f>
        <v>#VALUE!</v>
      </c>
    </row>
    <row r="19" spans="1:7" x14ac:dyDescent="0.25">
      <c r="A19" t="e">
        <f>Tableau4[[#This Row],[NOM]]</f>
        <v>#VALUE!</v>
      </c>
      <c r="C19" t="e">
        <f>IF(Brulage!L19&gt;=2,"",Tableau4[[#This Row],[NOM]])</f>
        <v>#VALUE!</v>
      </c>
      <c r="E19" t="e">
        <f>IF(Brulage!L19+Brulage!M19&gt;=2,"",Tableau4[[#This Row],[NOM]])</f>
        <v>#VALUE!</v>
      </c>
      <c r="G19" t="e">
        <f>IF(Brulage!L19+Brulage!M19+Brulage!N19&gt;=2,"",Tableau4[[#This Row],[NOM]])</f>
        <v>#VALUE!</v>
      </c>
    </row>
    <row r="20" spans="1:7" x14ac:dyDescent="0.25">
      <c r="A20" t="e">
        <f>Tableau4[[#This Row],[NOM]]</f>
        <v>#VALUE!</v>
      </c>
      <c r="C20" t="e">
        <f>IF(Brulage!L20&gt;=2,"",Tableau4[[#This Row],[NOM]])</f>
        <v>#VALUE!</v>
      </c>
      <c r="E20" t="e">
        <f>IF(Brulage!L20+Brulage!M20&gt;=2,"",Tableau4[[#This Row],[NOM]])</f>
        <v>#VALUE!</v>
      </c>
      <c r="G20" t="e">
        <f>IF(Brulage!L20+Brulage!M20+Brulage!N20&gt;=2,"",Tableau4[[#This Row],[NOM]])</f>
        <v>#VALUE!</v>
      </c>
    </row>
    <row r="21" spans="1:7" x14ac:dyDescent="0.25">
      <c r="A21" t="e">
        <f>Tableau4[[#This Row],[NOM]]</f>
        <v>#VALUE!</v>
      </c>
      <c r="C21" t="e">
        <f>IF(Brulage!L21&gt;=2,"",Tableau4[[#This Row],[NOM]])</f>
        <v>#VALUE!</v>
      </c>
      <c r="E21" t="e">
        <f>IF(Brulage!L21+Brulage!M21&gt;=2,"",Tableau4[[#This Row],[NOM]])</f>
        <v>#VALUE!</v>
      </c>
      <c r="G21" t="e">
        <f>IF(Brulage!L21+Brulage!M21+Brulage!N21&gt;=2,"",Tableau4[[#This Row],[NOM]])</f>
        <v>#VALUE!</v>
      </c>
    </row>
    <row r="22" spans="1:7" x14ac:dyDescent="0.25">
      <c r="A22" t="e">
        <f>Tableau4[[#This Row],[NOM]]</f>
        <v>#VALUE!</v>
      </c>
      <c r="C22" t="e">
        <f>IF(Brulage!L22&gt;=2,"",Tableau4[[#This Row],[NOM]])</f>
        <v>#VALUE!</v>
      </c>
      <c r="E22" t="e">
        <f>IF(Brulage!L22+Brulage!M22&gt;=2,"",Tableau4[[#This Row],[NOM]])</f>
        <v>#VALUE!</v>
      </c>
      <c r="G22" t="e">
        <f>IF(Brulage!L22+Brulage!M22+Brulage!N22&gt;=2,"",Tableau4[[#This Row],[NOM]])</f>
        <v>#VALUE!</v>
      </c>
    </row>
    <row r="23" spans="1:7" x14ac:dyDescent="0.25">
      <c r="A23" t="e">
        <f>Tableau4[[#This Row],[NOM]]</f>
        <v>#VALUE!</v>
      </c>
      <c r="C23" t="e">
        <f>IF(Brulage!L23&gt;=2,"",Tableau4[[#This Row],[NOM]])</f>
        <v>#VALUE!</v>
      </c>
      <c r="E23" t="e">
        <f>IF(Brulage!L23+Brulage!M23&gt;=2,"",Tableau4[[#This Row],[NOM]])</f>
        <v>#VALUE!</v>
      </c>
      <c r="G23" t="e">
        <f>IF(Brulage!L23+Brulage!M23+Brulage!N23&gt;=2,"",Tableau4[[#This Row],[NOM]])</f>
        <v>#VALUE!</v>
      </c>
    </row>
    <row r="24" spans="1:7" x14ac:dyDescent="0.25">
      <c r="A24" t="e">
        <f>Tableau4[[#This Row],[NOM]]</f>
        <v>#VALUE!</v>
      </c>
      <c r="C24" t="e">
        <f>IF(Brulage!L24&gt;=2,"",Tableau4[[#This Row],[NOM]])</f>
        <v>#VALUE!</v>
      </c>
      <c r="E24" t="e">
        <f>IF(Brulage!L24+Brulage!M24&gt;=2,"",Tableau4[[#This Row],[NOM]])</f>
        <v>#VALUE!</v>
      </c>
      <c r="G24" t="e">
        <f>IF(Brulage!L24+Brulage!M24+Brulage!N24&gt;=2,"",Tableau4[[#This Row],[NOM]])</f>
        <v>#VALUE!</v>
      </c>
    </row>
    <row r="25" spans="1:7" x14ac:dyDescent="0.25">
      <c r="A25" t="e">
        <f>Tableau4[[#This Row],[NOM]]</f>
        <v>#VALUE!</v>
      </c>
      <c r="C25" t="e">
        <f>IF(Brulage!L25&gt;=2,"",Tableau4[[#This Row],[NOM]])</f>
        <v>#VALUE!</v>
      </c>
      <c r="E25" t="e">
        <f>IF(Brulage!L25+Brulage!M25&gt;=2,"",Tableau4[[#This Row],[NOM]])</f>
        <v>#VALUE!</v>
      </c>
      <c r="G25" t="e">
        <f>IF(Brulage!L25+Brulage!M25+Brulage!N25&gt;=2,"",Tableau4[[#This Row],[NOM]])</f>
        <v>#VALUE!</v>
      </c>
    </row>
    <row r="26" spans="1:7" x14ac:dyDescent="0.25">
      <c r="A26" t="e">
        <f>Tableau4[[#This Row],[NOM]]</f>
        <v>#VALUE!</v>
      </c>
      <c r="C26" t="e">
        <f>IF(Brulage!L26&gt;=2,"",Tableau4[[#This Row],[NOM]])</f>
        <v>#VALUE!</v>
      </c>
      <c r="E26" t="e">
        <f>IF(Brulage!L26+Brulage!M26&gt;=2,"",Tableau4[[#This Row],[NOM]])</f>
        <v>#VALUE!</v>
      </c>
      <c r="G26" t="e">
        <f>IF(Brulage!L26+Brulage!M26+Brulage!N26&gt;=2,"",Tableau4[[#This Row],[NOM]])</f>
        <v>#VALUE!</v>
      </c>
    </row>
    <row r="27" spans="1:7" x14ac:dyDescent="0.25">
      <c r="A27" t="e">
        <f>Tableau4[[#This Row],[NOM]]</f>
        <v>#VALUE!</v>
      </c>
      <c r="C27" t="e">
        <f>IF(Brulage!L27&gt;=2,"",Tableau4[[#This Row],[NOM]])</f>
        <v>#VALUE!</v>
      </c>
      <c r="E27" t="e">
        <f>IF(Brulage!L27+Brulage!M27&gt;=2,"",Tableau4[[#This Row],[NOM]])</f>
        <v>#VALUE!</v>
      </c>
      <c r="G27" t="e">
        <f>IF(Brulage!L27+Brulage!M27+Brulage!N27&gt;=2,"",Tableau4[[#This Row],[NOM]])</f>
        <v>#VALUE!</v>
      </c>
    </row>
    <row r="28" spans="1:7" x14ac:dyDescent="0.25">
      <c r="A28" t="e">
        <f>Tableau4[[#This Row],[NOM]]</f>
        <v>#VALUE!</v>
      </c>
      <c r="C28" t="e">
        <f>IF(Brulage!L28&gt;=2,"",Tableau4[[#This Row],[NOM]])</f>
        <v>#VALUE!</v>
      </c>
      <c r="E28" t="e">
        <f>IF(Brulage!L28+Brulage!M28&gt;=2,"",Tableau4[[#This Row],[NOM]])</f>
        <v>#VALUE!</v>
      </c>
      <c r="G28" t="e">
        <f>IF(Brulage!L28+Brulage!M28+Brulage!N28&gt;=2,"",Tableau4[[#This Row],[NOM]])</f>
        <v>#VALUE!</v>
      </c>
    </row>
    <row r="29" spans="1:7" x14ac:dyDescent="0.25">
      <c r="A29" t="e">
        <f>Tableau4[[#This Row],[NOM]]</f>
        <v>#VALUE!</v>
      </c>
      <c r="C29" t="e">
        <f>IF(Brulage!L29&gt;=2,"",Tableau4[[#This Row],[NOM]])</f>
        <v>#VALUE!</v>
      </c>
      <c r="E29" t="e">
        <f>IF(Brulage!L29+Brulage!M29&gt;=2,"",Tableau4[[#This Row],[NOM]])</f>
        <v>#VALUE!</v>
      </c>
      <c r="G29" t="e">
        <f>IF(Brulage!L29+Brulage!M29+Brulage!N29&gt;=2,"",Tableau4[[#This Row],[NOM]])</f>
        <v>#VALUE!</v>
      </c>
    </row>
    <row r="30" spans="1:7" x14ac:dyDescent="0.25">
      <c r="A30" t="e">
        <f>Tableau4[[#This Row],[NOM]]</f>
        <v>#VALUE!</v>
      </c>
      <c r="C30" t="e">
        <f>IF(Brulage!L30&gt;=2,"",Tableau4[[#This Row],[NOM]])</f>
        <v>#VALUE!</v>
      </c>
      <c r="E30" t="e">
        <f>IF(Brulage!L30+Brulage!M30&gt;=2,"",Tableau4[[#This Row],[NOM]])</f>
        <v>#VALUE!</v>
      </c>
      <c r="G30" t="e">
        <f>IF(Brulage!L30+Brulage!M30+Brulage!N30&gt;=2,"",Tableau4[[#This Row],[NOM]])</f>
        <v>#VALUE!</v>
      </c>
    </row>
    <row r="31" spans="1:7" x14ac:dyDescent="0.25">
      <c r="A31" t="e">
        <f>Tableau4[[#This Row],[NOM]]</f>
        <v>#VALUE!</v>
      </c>
      <c r="C31" t="e">
        <f>IF(Brulage!L31&gt;=2,"",Tableau4[[#This Row],[NOM]])</f>
        <v>#VALUE!</v>
      </c>
      <c r="E31" t="e">
        <f>IF(Brulage!L31+Brulage!M31&gt;=2,"",Tableau4[[#This Row],[NOM]])</f>
        <v>#VALUE!</v>
      </c>
      <c r="G31" t="e">
        <f>IF(Brulage!L31+Brulage!M31+Brulage!N31&gt;=2,"",Tableau4[[#This Row],[NOM]])</f>
        <v>#VALUE!</v>
      </c>
    </row>
    <row r="32" spans="1:7" x14ac:dyDescent="0.25">
      <c r="A32" t="e">
        <f>Tableau4[[#This Row],[NOM]]</f>
        <v>#VALUE!</v>
      </c>
      <c r="C32" t="e">
        <f>IF(Brulage!L32&gt;=2,"",Tableau4[[#This Row],[NOM]])</f>
        <v>#VALUE!</v>
      </c>
      <c r="E32" t="e">
        <f>IF(Brulage!L32+Brulage!M32&gt;=2,"",Tableau4[[#This Row],[NOM]])</f>
        <v>#VALUE!</v>
      </c>
      <c r="G32" t="e">
        <f>IF(Brulage!L32+Brulage!M32+Brulage!N32&gt;=2,"",Tableau4[[#This Row],[NOM]])</f>
        <v>#VALUE!</v>
      </c>
    </row>
    <row r="33" spans="1:8" x14ac:dyDescent="0.25">
      <c r="A33" t="e">
        <f>Tableau4[[#This Row],[NOM]]</f>
        <v>#VALUE!</v>
      </c>
      <c r="C33" t="e">
        <f>IF(Brulage!L33&gt;=2,"",Tableau4[[#This Row],[NOM]])</f>
        <v>#VALUE!</v>
      </c>
      <c r="E33" t="e">
        <f>IF(Brulage!L33+Brulage!M33&gt;=2,"",Tableau4[[#This Row],[NOM]])</f>
        <v>#VALUE!</v>
      </c>
      <c r="G33" t="e">
        <f>IF(Brulage!L33+Brulage!M33+Brulage!N33&gt;=2,"",Tableau4[[#This Row],[NOM]])</f>
        <v>#VALUE!</v>
      </c>
    </row>
    <row r="34" spans="1:8" ht="15.75" thickBot="1" x14ac:dyDescent="0.3">
      <c r="A34" t="e">
        <f>Tableau4[[#This Row],[NOM]]</f>
        <v>#VALUE!</v>
      </c>
      <c r="C34" t="e">
        <f>IF(Brulage!L34&gt;=2,"",Tableau4[[#This Row],[NOM]])</f>
        <v>#VALUE!</v>
      </c>
      <c r="E34" t="e">
        <f>IF(Brulage!L34+Brulage!M34&gt;=2,"",Tableau4[[#This Row],[NOM]])</f>
        <v>#VALUE!</v>
      </c>
      <c r="G34" t="e">
        <f>IF(Brulage!L34+Brulage!M34+Brulage!N34&gt;=2,"",Tableau4[[#This Row],[NOM]])</f>
        <v>#VALUE!</v>
      </c>
    </row>
    <row r="35" spans="1:8" x14ac:dyDescent="0.25">
      <c r="A35" s="11"/>
      <c r="B35" s="12"/>
      <c r="C35" s="13"/>
      <c r="D35" s="13"/>
      <c r="E35" s="13"/>
      <c r="F35" s="13"/>
      <c r="G35" s="13"/>
      <c r="H35" s="14"/>
    </row>
    <row r="36" spans="1:8" x14ac:dyDescent="0.25">
      <c r="A36" s="15" t="str">
        <f>IF(OR(A2=Composition!$C$6,A2=Composition!$C$7,A2=Composition!$C$8,A2=Composition!$C$9,A2=Composition!$C$10,A2=Composition!$C$11,A2=Composition!$C$12,A2=Composition!$C$17,A2=Composition!$C$18,A2=Composition!$C$19,A2=Composition!$C$20,A2=Composition!$C$21,A2=Composition!$C$22,,A2=Composition!$C$23,A2=Composition!$C$28,A2=Composition!$C$29,A2=Composition!$C$30,A2=Composition!$C$31,A2=Composition!$C$32,A2=Composition!$C$33,A2=Composition!$C$34,A2=Composition!$C$39,A2=Composition!$C$40,A2=Composition!$C$41,A2=Composition!$C$42,A2=Composition!$C$43,A2=Composition!$C$44,A2=Composition!$C$45),"",A2)</f>
        <v>HHHHHH Aaaa    1567Pts</v>
      </c>
      <c r="B36" s="18"/>
      <c r="C36" s="10" t="str">
        <f>IF(OR(C2=Composition!$C$6,C2=Composition!$C$7,C2=Composition!$C$8,C2=Composition!$C$9,C2=Composition!$C$10,C2=Composition!$C$11,C2=Composition!$C$12,C2=Composition!$C$17,C2=Composition!$C$18,C2=Composition!$C$19,C2=Composition!$C$20,C2=Composition!$C$21,C2=Composition!$C$22,C2=Composition!$C$23,C2=Composition!$C$28,C2=Composition!$C$29,C2=Composition!$C$30,C2=Composition!$C$31,C2=Composition!$C$32,C2=Composition!$C$33,C2=Composition!$C$34,C2=Composition!$C$39,C2=Composition!$C$40,C2=Composition!$C$41,C2=Composition!$C$42,C2=Composition!$C$43,C2=Composition!$C$44,C2=Composition!$C$45),"",C2)</f>
        <v>HHHHHH Aaaa    1567Pts</v>
      </c>
      <c r="D36" s="10"/>
      <c r="E36" s="10" t="str">
        <f>IF(OR(E2=Composition!$C$6,E2=Composition!$C$7,E2=Composition!$C$8,E2=Composition!$C$9,E2=Composition!$C$10,E2=Composition!$C$11,E2=Composition!$C$12,E2=Composition!$C$17,E2=Composition!$C$18,E2=Composition!$C$19,E2=Composition!$C$20,E2=Composition!$C$21,E2=Composition!$C$22,E2=Composition!$C$23,E2=Composition!$C$28,E2=Composition!$C$29,E2=Composition!$C$30,E2=Composition!$C$31,E2=Composition!$C$32,E2=Composition!$C$33,E2=Composition!$C$34,E2=Composition!$C$39,E2=Composition!$C$40,E2=Composition!$C$41,E2=Composition!$C$42,E2=Composition!$C$43,E2=Composition!$C$44,E2=Composition!$C$45),"",E2)</f>
        <v>HHHHHH Aaaa    1567Pts</v>
      </c>
      <c r="F36" s="10"/>
      <c r="G36" s="10" t="str">
        <f>IF(OR(G2=Composition!$C$6,G2=Composition!$C$7,G2=Composition!$C$8,G2=Composition!$C$9,G2=Composition!$C$10,G2=Composition!$C$11,G2=Composition!$C$12,G2=Composition!$C$17,G2=Composition!$C$18,G2=Composition!$C$19,G2=Composition!$C$20,G2=Composition!$C$21,G2=Composition!$C$22,G2=Composition!$C$23,G2=Composition!$C$28,G2=Composition!$C$29,G2=Composition!$C$30,G2=Composition!$C$31,G2=Composition!$C$32,G2=Composition!$C$33,G2=Composition!$C$34,G2=Composition!$C$39,G2=Composition!$C$40,G2=Composition!$C$41,G2=Composition!$C$42,G2=Composition!$C$43,G2=Composition!$C$44,G2=Composition!$C$45),"",G2)</f>
        <v>HHHHHH Aaaa    1567Pts</v>
      </c>
      <c r="H36" s="16"/>
    </row>
    <row r="37" spans="1:8" x14ac:dyDescent="0.25">
      <c r="A37" s="15" t="str">
        <f>IF(OR(A3=Composition!$C$6,A3=Composition!$C$7,A3=Composition!$C$8,A3=Composition!$C$9,A3=Composition!$C$10,A3=Composition!$C$11,A3=Composition!$C$12,A3=Composition!$C$17,A3=Composition!$C$18,A3=Composition!$C$19,A3=Composition!$C$20,A3=Composition!$C$21,A3=Composition!$C$22,,A3=Composition!$C$23,A3=Composition!$C$28,A3=Composition!$C$29,A3=Composition!$C$30,A3=Composition!$C$31,A3=Composition!$C$32,A3=Composition!$C$33,A3=Composition!$C$34,A3=Composition!$C$39,A3=Composition!$C$40,A3=Composition!$C$41,A3=Composition!$C$42,A3=Composition!$C$43,A3=Composition!$C$44,A3=Composition!$C$45),"",A3)</f>
        <v>IIIIIIIIII Bbbbb    1263Pts</v>
      </c>
      <c r="B37" s="18"/>
      <c r="C37" s="10" t="str">
        <f>IF(OR(C3=Composition!$C$6,C3=Composition!$C$7,C3=Composition!$C$8,C3=Composition!$C$9,C3=Composition!$C$10,C3=Composition!$C$11,C3=Composition!$C$12,C3=Composition!$C$17,C3=Composition!$C$18,C3=Composition!$C$19,C3=Composition!$C$20,C3=Composition!$C$21,C3=Composition!$C$22,C3=Composition!$C$23,C3=Composition!$C$28,C3=Composition!$C$29,C3=Composition!$C$30,C3=Composition!$C$31,C3=Composition!$C$32,C3=Composition!$C$33,C3=Composition!$C$34,C3=Composition!$C$39,C3=Composition!$C$40,C3=Composition!$C$41,C3=Composition!$C$42,C3=Composition!$C$43,C3=Composition!$C$44,C3=Composition!$C$45),"",C3)</f>
        <v>IIIIIIIIII Bbbbb    1263Pts</v>
      </c>
      <c r="D37" s="10"/>
      <c r="E37" s="10" t="str">
        <f>IF(OR(E3=Composition!$C$6,E3=Composition!$C$7,E3=Composition!$C$8,E3=Composition!$C$9,E3=Composition!$C$10,E3=Composition!$C$11,E3=Composition!$C$12,E3=Composition!$C$17,E3=Composition!$C$18,E3=Composition!$C$19,E3=Composition!$C$20,E3=Composition!$C$21,E3=Composition!$C$22,E3=Composition!$C$23,E3=Composition!$C$28,E3=Composition!$C$29,E3=Composition!$C$30,E3=Composition!$C$31,E3=Composition!$C$32,E3=Composition!$C$33,E3=Composition!$C$34,E3=Composition!$C$39,E3=Composition!$C$40,E3=Composition!$C$41,E3=Composition!$C$42,E3=Composition!$C$43,E3=Composition!$C$44,E3=Composition!$C$45),"",E3)</f>
        <v>IIIIIIIIII Bbbbb    1263Pts</v>
      </c>
      <c r="F37" s="10"/>
      <c r="G37" s="10" t="str">
        <f>IF(OR(G3=Composition!$C$6,G3=Composition!$C$7,G3=Composition!$C$8,G3=Composition!$C$9,G3=Composition!$C$10,G3=Composition!$C$11,G3=Composition!$C$12,G3=Composition!$C$17,G3=Composition!$C$18,G3=Composition!$C$19,G3=Composition!$C$20,G3=Composition!$C$21,G3=Composition!$C$22,G3=Composition!$C$23,G3=Composition!$C$28,G3=Composition!$C$29,G3=Composition!$C$30,G3=Composition!$C$31,G3=Composition!$C$32,G3=Composition!$C$33,G3=Composition!$C$34,G3=Composition!$C$39,G3=Composition!$C$40,G3=Composition!$C$41,G3=Composition!$C$42,G3=Composition!$C$43,G3=Composition!$C$44,G3=Composition!$C$45),"",G3)</f>
        <v>IIIIIIIIII Bbbbb    1263Pts</v>
      </c>
      <c r="H37" s="16"/>
    </row>
    <row r="38" spans="1:8" x14ac:dyDescent="0.25">
      <c r="A38" s="15" t="str">
        <f>IF(OR(A4=Composition!$C$6,A4=Composition!$C$7,A4=Composition!$C$8,A4=Composition!$C$9,A4=Composition!$C$10,A4=Composition!$C$11,A4=Composition!$C$12,A4=Composition!$C$17,A4=Composition!$C$18,A4=Composition!$C$19,A4=Composition!$C$20,A4=Composition!$C$21,A4=Composition!$C$22,,A4=Composition!$C$23,A4=Composition!$C$28,A4=Composition!$C$29,A4=Composition!$C$30,A4=Composition!$C$31,A4=Composition!$C$32,A4=Composition!$C$33,A4=Composition!$C$34,A4=Composition!$C$39,A4=Composition!$C$40,A4=Composition!$C$41,A4=Composition!$C$42,A4=Composition!$C$43,A4=Composition!$C$44,A4=Composition!$C$45),"",A4)</f>
        <v>JJJJJJJJJ Ccccc    1256Pts</v>
      </c>
      <c r="B38" s="18"/>
      <c r="C38" s="10" t="str">
        <f>IF(OR(C4=Composition!$C$6,C4=Composition!$C$7,C4=Composition!$C$8,C4=Composition!$C$9,C4=Composition!$C$10,C4=Composition!$C$11,C4=Composition!$C$12,C4=Composition!$C$17,C4=Composition!$C$18,C4=Composition!$C$19,C4=Composition!$C$20,C4=Composition!$C$21,C4=Composition!$C$22,C4=Composition!$C$23,C4=Composition!$C$28,C4=Composition!$C$29,C4=Composition!$C$30,C4=Composition!$C$31,C4=Composition!$C$32,C4=Composition!$C$33,C4=Composition!$C$34,C4=Composition!$C$39,C4=Composition!$C$40,C4=Composition!$C$41,C4=Composition!$C$42,C4=Composition!$C$43,C4=Composition!$C$44,C4=Composition!$C$45),"",C4)</f>
        <v>JJJJJJJJJ Ccccc    1256Pts</v>
      </c>
      <c r="D38" s="10"/>
      <c r="E38" s="10" t="str">
        <f>IF(OR(E4=Composition!$C$6,E4=Composition!$C$7,E4=Composition!$C$8,E4=Composition!$C$9,E4=Composition!$C$10,E4=Composition!$C$11,E4=Composition!$C$12,E4=Composition!$C$17,E4=Composition!$C$18,E4=Composition!$C$19,E4=Composition!$C$20,E4=Composition!$C$21,E4=Composition!$C$22,E4=Composition!$C$23,E4=Composition!$C$28,E4=Composition!$C$29,E4=Composition!$C$30,E4=Composition!$C$31,E4=Composition!$C$32,E4=Composition!$C$33,E4=Composition!$C$34,E4=Composition!$C$39,E4=Composition!$C$40,E4=Composition!$C$41,E4=Composition!$C$42,E4=Composition!$C$43,E4=Composition!$C$44,E4=Composition!$C$45),"",E4)</f>
        <v>JJJJJJJJJ Ccccc    1256Pts</v>
      </c>
      <c r="F38" s="10"/>
      <c r="G38" s="10" t="str">
        <f>IF(OR(G4=Composition!$C$6,G4=Composition!$C$7,G4=Composition!$C$8,G4=Composition!$C$9,G4=Composition!$C$10,G4=Composition!$C$11,G4=Composition!$C$12,G4=Composition!$C$17,G4=Composition!$C$18,G4=Composition!$C$19,G4=Composition!$C$20,G4=Composition!$C$21,G4=Composition!$C$22,G4=Composition!$C$23,G4=Composition!$C$28,G4=Composition!$C$29,G4=Composition!$C$30,G4=Composition!$C$31,G4=Composition!$C$32,G4=Composition!$C$33,G4=Composition!$C$34,G4=Composition!$C$39,G4=Composition!$C$40,G4=Composition!$C$41,G4=Composition!$C$42,G4=Composition!$C$43,G4=Composition!$C$44,G4=Composition!$C$45),"",G4)</f>
        <v>JJJJJJJJJ Ccccc    1256Pts</v>
      </c>
      <c r="H38" s="16"/>
    </row>
    <row r="39" spans="1:8" x14ac:dyDescent="0.25">
      <c r="A39" s="15" t="str">
        <f>IF(OR(A5=Composition!$C$6,A5=Composition!$C$7,A5=Composition!$C$8,A5=Composition!$C$9,A5=Composition!$C$10,A5=Composition!$C$11,A5=Composition!$C$12,A5=Composition!$C$17,A5=Composition!$C$18,A5=Composition!$C$19,A5=Composition!$C$20,A5=Composition!$C$21,A5=Composition!$C$22,,A5=Composition!$C$23,A5=Composition!$C$28,A5=Composition!$C$29,A5=Composition!$C$30,A5=Composition!$C$31,A5=Composition!$C$32,A5=Composition!$C$33,A5=Composition!$C$34,A5=Composition!$C$39,A5=Composition!$C$40,A5=Composition!$C$41,A5=Composition!$C$42,A5=Composition!$C$43,A5=Composition!$C$44,A5=Composition!$C$45),"",A5)</f>
        <v>KKKKKKK Dddddd    1242Pts</v>
      </c>
      <c r="B39" s="18"/>
      <c r="C39" s="10" t="str">
        <f>IF(OR(C5=Composition!$C$6,C5=Composition!$C$7,C5=Composition!$C$8,C5=Composition!$C$9,C5=Composition!$C$10,C5=Composition!$C$11,C5=Composition!$C$12,C5=Composition!$C$17,C5=Composition!$C$18,C5=Composition!$C$19,C5=Composition!$C$20,C5=Composition!$C$21,C5=Composition!$C$22,C5=Composition!$C$23,C5=Composition!$C$28,C5=Composition!$C$29,C5=Composition!$C$30,C5=Composition!$C$31,C5=Composition!$C$32,C5=Composition!$C$33,C5=Composition!$C$34,C5=Composition!$C$39,C5=Composition!$C$40,C5=Composition!$C$41,C5=Composition!$C$42,C5=Composition!$C$43,C5=Composition!$C$44,C5=Composition!$C$45),"",C5)</f>
        <v>KKKKKKK Dddddd    1242Pts</v>
      </c>
      <c r="D39" s="10"/>
      <c r="E39" s="10" t="str">
        <f>IF(OR(E5=Composition!$C$6,E5=Composition!$C$7,E5=Composition!$C$8,E5=Composition!$C$9,E5=Composition!$C$10,E5=Composition!$C$11,E5=Composition!$C$12,E5=Composition!$C$17,E5=Composition!$C$18,E5=Composition!$C$19,E5=Composition!$C$20,E5=Composition!$C$21,E5=Composition!$C$22,E5=Composition!$C$23,E5=Composition!$C$28,E5=Composition!$C$29,E5=Composition!$C$30,E5=Composition!$C$31,E5=Composition!$C$32,E5=Composition!$C$33,E5=Composition!$C$34,E5=Composition!$C$39,E5=Composition!$C$40,E5=Composition!$C$41,E5=Composition!$C$42,E5=Composition!$C$43,E5=Composition!$C$44,E5=Composition!$C$45),"",E5)</f>
        <v>KKKKKKK Dddddd    1242Pts</v>
      </c>
      <c r="F39" s="10"/>
      <c r="G39" s="10" t="str">
        <f>IF(OR(G5=Composition!$C$6,G5=Composition!$C$7,G5=Composition!$C$8,G5=Composition!$C$9,G5=Composition!$C$10,G5=Composition!$C$11,G5=Composition!$C$12,G5=Composition!$C$17,G5=Composition!$C$18,G5=Composition!$C$19,G5=Composition!$C$20,G5=Composition!$C$21,G5=Composition!$C$22,G5=Composition!$C$23,G5=Composition!$C$28,G5=Composition!$C$29,G5=Composition!$C$30,G5=Composition!$C$31,G5=Composition!$C$32,G5=Composition!$C$33,G5=Composition!$C$34,G5=Composition!$C$39,G5=Composition!$C$40,G5=Composition!$C$41,G5=Composition!$C$42,G5=Composition!$C$43,G5=Composition!$C$44,G5=Composition!$C$45),"",G5)</f>
        <v>KKKKKKK Dddddd    1242Pts</v>
      </c>
      <c r="H39" s="16"/>
    </row>
    <row r="40" spans="1:8" x14ac:dyDescent="0.25">
      <c r="A40" s="15" t="str">
        <f>IF(OR(A6=Composition!$C$6,A6=Composition!$C$7,A6=Composition!$C$8,A6=Composition!$C$9,A6=Composition!$C$10,A6=Composition!$C$11,A6=Composition!$C$12,A6=Composition!$C$17,A6=Composition!$C$18,A6=Composition!$C$19,A6=Composition!$C$20,A6=Composition!$C$21,A6=Composition!$C$22,,A6=Composition!$C$23,A6=Composition!$C$28,A6=Composition!$C$29,A6=Composition!$C$30,A6=Composition!$C$31,A6=Composition!$C$32,A6=Composition!$C$33,A6=Composition!$C$34,A6=Composition!$C$39,A6=Composition!$C$40,A6=Composition!$C$41,A6=Composition!$C$42,A6=Composition!$C$43,A6=Composition!$C$44,A6=Composition!$C$45),"",A6)</f>
        <v>LLLLLLLL Eeeee    1154Pts</v>
      </c>
      <c r="B40" s="18"/>
      <c r="C40" s="10" t="str">
        <f>IF(OR(C6=Composition!$C$6,C6=Composition!$C$7,C6=Composition!$C$8,C6=Composition!$C$9,C6=Composition!$C$10,C6=Composition!$C$11,C6=Composition!$C$12,C6=Composition!$C$17,C6=Composition!$C$18,C6=Composition!$C$19,C6=Composition!$C$20,C6=Composition!$C$21,C6=Composition!$C$22,C6=Composition!$C$23,C6=Composition!$C$28,C6=Composition!$C$29,C6=Composition!$C$30,C6=Composition!$C$31,C6=Composition!$C$32,C6=Composition!$C$33,C6=Composition!$C$34,C6=Composition!$C$39,C6=Composition!$C$40,C6=Composition!$C$41,C6=Composition!$C$42,C6=Composition!$C$43,C6=Composition!$C$44,C6=Composition!$C$45),"",C6)</f>
        <v>LLLLLLLL Eeeee    1154Pts</v>
      </c>
      <c r="D40" s="10"/>
      <c r="E40" s="10" t="str">
        <f>IF(OR(E6=Composition!$C$6,E6=Composition!$C$7,E6=Composition!$C$8,E6=Composition!$C$9,E6=Composition!$C$10,E6=Composition!$C$11,E6=Composition!$C$12,E6=Composition!$C$17,E6=Composition!$C$18,E6=Composition!$C$19,E6=Composition!$C$20,E6=Composition!$C$21,E6=Composition!$C$22,E6=Composition!$C$23,E6=Composition!$C$28,E6=Composition!$C$29,E6=Composition!$C$30,E6=Composition!$C$31,E6=Composition!$C$32,E6=Composition!$C$33,E6=Composition!$C$34,E6=Composition!$C$39,E6=Composition!$C$40,E6=Composition!$C$41,E6=Composition!$C$42,E6=Composition!$C$43,E6=Composition!$C$44,E6=Composition!$C$45),"",E6)</f>
        <v>LLLLLLLL Eeeee    1154Pts</v>
      </c>
      <c r="F40" s="10"/>
      <c r="G40" s="10" t="str">
        <f>IF(OR(G6=Composition!$C$6,G6=Composition!$C$7,G6=Composition!$C$8,G6=Composition!$C$9,G6=Composition!$C$10,G6=Composition!$C$11,G6=Composition!$C$12,G6=Composition!$C$17,G6=Composition!$C$18,G6=Composition!$C$19,G6=Composition!$C$20,G6=Composition!$C$21,G6=Composition!$C$22,G6=Composition!$C$23,G6=Composition!$C$28,G6=Composition!$C$29,G6=Composition!$C$30,G6=Composition!$C$31,G6=Composition!$C$32,G6=Composition!$C$33,G6=Composition!$C$34,G6=Composition!$C$39,G6=Composition!$C$40,G6=Composition!$C$41,G6=Composition!$C$42,G6=Composition!$C$43,G6=Composition!$C$44,G6=Composition!$C$45),"",G6)</f>
        <v>LLLLLLLL Eeeee    1154Pts</v>
      </c>
      <c r="H40" s="16"/>
    </row>
    <row r="41" spans="1:8" x14ac:dyDescent="0.25">
      <c r="A41" s="15" t="str">
        <f>IF(OR(A7=Composition!$C$6,A7=Composition!$C$7,A7=Composition!$C$8,A7=Composition!$C$9,A7=Composition!$C$10,A7=Composition!$C$11,A7=Composition!$C$12,A7=Composition!$C$17,A7=Composition!$C$18,A7=Composition!$C$19,A7=Composition!$C$20,A7=Composition!$C$21,A7=Composition!$C$22,,A7=Composition!$C$23,A7=Composition!$C$28,A7=Composition!$C$29,A7=Composition!$C$30,A7=Composition!$C$31,A7=Composition!$C$32,A7=Composition!$C$33,A7=Composition!$C$34,A7=Composition!$C$39,A7=Composition!$C$40,A7=Composition!$C$41,A7=Composition!$C$42,A7=Composition!$C$43,A7=Composition!$C$44,A7=Composition!$C$45),"",A7)</f>
        <v>MMMMMM Ffffff    915Pts</v>
      </c>
      <c r="B41" s="18"/>
      <c r="C41" s="10" t="str">
        <f>IF(OR(C7=Composition!$C$6,C7=Composition!$C$7,C7=Composition!$C$8,C7=Composition!$C$9,C7=Composition!$C$10,C7=Composition!$C$11,C7=Composition!$C$12,C7=Composition!$C$17,C7=Composition!$C$18,C7=Composition!$C$19,C7=Composition!$C$20,C7=Composition!$C$21,C7=Composition!$C$22,C7=Composition!$C$23,C7=Composition!$C$28,C7=Composition!$C$29,C7=Composition!$C$30,C7=Composition!$C$31,C7=Composition!$C$32,C7=Composition!$C$33,C7=Composition!$C$34,C7=Composition!$C$39,C7=Composition!$C$40,C7=Composition!$C$41,C7=Composition!$C$42,C7=Composition!$C$43,C7=Composition!$C$44,C7=Composition!$C$45),"",C7)</f>
        <v>MMMMMM Ffffff    915Pts</v>
      </c>
      <c r="D41" s="10"/>
      <c r="E41" s="10" t="str">
        <f>IF(OR(E7=Composition!$C$6,E7=Composition!$C$7,E7=Composition!$C$8,E7=Composition!$C$9,E7=Composition!$C$10,E7=Composition!$C$11,E7=Composition!$C$12,E7=Composition!$C$17,E7=Composition!$C$18,E7=Composition!$C$19,E7=Composition!$C$20,E7=Composition!$C$21,E7=Composition!$C$22,E7=Composition!$C$23,E7=Composition!$C$28,E7=Composition!$C$29,E7=Composition!$C$30,E7=Composition!$C$31,E7=Composition!$C$32,E7=Composition!$C$33,E7=Composition!$C$34,E7=Composition!$C$39,E7=Composition!$C$40,E7=Composition!$C$41,E7=Composition!$C$42,E7=Composition!$C$43,E7=Composition!$C$44,E7=Composition!$C$45),"",E7)</f>
        <v>MMMMMM Ffffff    915Pts</v>
      </c>
      <c r="F41" s="10"/>
      <c r="G41" s="10" t="str">
        <f>IF(OR(G7=Composition!$C$6,G7=Composition!$C$7,G7=Composition!$C$8,G7=Composition!$C$9,G7=Composition!$C$10,G7=Composition!$C$11,G7=Composition!$C$12,G7=Composition!$C$17,G7=Composition!$C$18,G7=Composition!$C$19,G7=Composition!$C$20,G7=Composition!$C$21,G7=Composition!$C$22,G7=Composition!$C$23,G7=Composition!$C$28,G7=Composition!$C$29,G7=Composition!$C$30,G7=Composition!$C$31,G7=Composition!$C$32,G7=Composition!$C$33,G7=Composition!$C$34,G7=Composition!$C$39,G7=Composition!$C$40,G7=Composition!$C$41,G7=Composition!$C$42,G7=Composition!$C$43,G7=Composition!$C$44,G7=Composition!$C$45),"",G7)</f>
        <v>MMMMMM Ffffff    915Pts</v>
      </c>
      <c r="H41" s="16"/>
    </row>
    <row r="42" spans="1:8" x14ac:dyDescent="0.25">
      <c r="A42" s="15" t="e">
        <f>IF(OR(A8=Composition!$C$6,A8=Composition!$C$7,A8=Composition!$C$8,A8=Composition!$C$9,A8=Composition!$C$10,A8=Composition!$C$11,A8=Composition!$C$12,A8=Composition!$C$17,A8=Composition!$C$18,A8=Composition!$C$19,A8=Composition!$C$20,A8=Composition!$C$21,A8=Composition!$C$22,,A8=Composition!$C$23,A8=Composition!$C$28,A8=Composition!$C$29,A8=Composition!$C$30,A8=Composition!$C$31,A8=Composition!$C$32,A8=Composition!$C$33,A8=Composition!$C$34,A8=Composition!$C$39,A8=Composition!$C$40,A8=Composition!$C$41,A8=Composition!$C$42,A8=Composition!$C$43,A8=Composition!$C$44,A8=Composition!$C$45),"",A8)</f>
        <v>#VALUE!</v>
      </c>
      <c r="B42" s="18"/>
      <c r="C42" s="10" t="e">
        <f>IF(OR(C8=Composition!$C$6,C8=Composition!$C$7,C8=Composition!$C$8,C8=Composition!$C$9,C8=Composition!$C$10,C8=Composition!$C$11,C8=Composition!$C$12,C8=Composition!$C$17,C8=Composition!$C$18,C8=Composition!$C$19,C8=Composition!$C$20,C8=Composition!$C$21,C8=Composition!$C$22,C8=Composition!$C$23,C8=Composition!$C$28,C8=Composition!$C$29,C8=Composition!$C$30,C8=Composition!$C$31,C8=Composition!$C$32,C8=Composition!$C$33,C8=Composition!$C$34,C8=Composition!$C$39,C8=Composition!$C$40,C8=Composition!$C$41,C8=Composition!$C$42,C8=Composition!$C$43,C8=Composition!$C$44,C8=Composition!$C$45),"",C8)</f>
        <v>#VALUE!</v>
      </c>
      <c r="D42" s="10"/>
      <c r="E42" s="10" t="e">
        <f>IF(OR(E8=Composition!$C$6,E8=Composition!$C$7,E8=Composition!$C$8,E8=Composition!$C$9,E8=Composition!$C$10,E8=Composition!$C$11,E8=Composition!$C$12,E8=Composition!$C$17,E8=Composition!$C$18,E8=Composition!$C$19,E8=Composition!$C$20,E8=Composition!$C$21,E8=Composition!$C$22,E8=Composition!$C$23,E8=Composition!$C$28,E8=Composition!$C$29,E8=Composition!$C$30,E8=Composition!$C$31,E8=Composition!$C$32,E8=Composition!$C$33,E8=Composition!$C$34,E8=Composition!$C$39,E8=Composition!$C$40,E8=Composition!$C$41,E8=Composition!$C$42,E8=Composition!$C$43,E8=Composition!$C$44,E8=Composition!$C$45),"",E8)</f>
        <v>#VALUE!</v>
      </c>
      <c r="F42" s="10"/>
      <c r="G42" s="10" t="e">
        <f>IF(OR(G8=Composition!$C$6,G8=Composition!$C$7,G8=Composition!$C$8,G8=Composition!$C$9,G8=Composition!$C$10,G8=Composition!$C$11,G8=Composition!$C$12,G8=Composition!$C$17,G8=Composition!$C$18,G8=Composition!$C$19,G8=Composition!$C$20,G8=Composition!$C$21,G8=Composition!$C$22,G8=Composition!$C$23,G8=Composition!$C$28,G8=Composition!$C$29,G8=Composition!$C$30,G8=Composition!$C$31,G8=Composition!$C$32,G8=Composition!$C$33,G8=Composition!$C$34,G8=Composition!$C$39,G8=Composition!$C$40,G8=Composition!$C$41,G8=Composition!$C$42,G8=Composition!$C$43,G8=Composition!$C$44,G8=Composition!$C$45),"",G8)</f>
        <v>#VALUE!</v>
      </c>
      <c r="H42" s="16"/>
    </row>
    <row r="43" spans="1:8" x14ac:dyDescent="0.25">
      <c r="A43" s="15" t="e">
        <f>IF(OR(A9=Composition!$C$6,A9=Composition!$C$7,A9=Composition!$C$8,A9=Composition!$C$9,A9=Composition!$C$10,A9=Composition!$C$11,A9=Composition!$C$12,A9=Composition!$C$17,A9=Composition!$C$18,A9=Composition!$C$19,A9=Composition!$C$20,A9=Composition!$C$21,A9=Composition!$C$22,,A9=Composition!$C$23,A9=Composition!$C$28,A9=Composition!$C$29,A9=Composition!$C$30,A9=Composition!$C$31,A9=Composition!$C$32,A9=Composition!$C$33,A9=Composition!$C$34,A9=Composition!$C$39,A9=Composition!$C$40,A9=Composition!$C$41,A9=Composition!$C$42,A9=Composition!$C$43,A9=Composition!$C$44,A9=Composition!$C$45),"",A9)</f>
        <v>#VALUE!</v>
      </c>
      <c r="B43" s="18"/>
      <c r="C43" s="10" t="e">
        <f>IF(OR(C9=Composition!$C$6,C9=Composition!$C$7,C9=Composition!$C$8,C9=Composition!$C$9,C9=Composition!$C$10,C9=Composition!$C$11,C9=Composition!$C$12,C9=Composition!$C$17,C9=Composition!$C$18,C9=Composition!$C$19,C9=Composition!$C$20,C9=Composition!$C$21,C9=Composition!$C$22,C9=Composition!$C$23,C9=Composition!$C$28,C9=Composition!$C$29,C9=Composition!$C$30,C9=Composition!$C$31,C9=Composition!$C$32,C9=Composition!$C$33,C9=Composition!$C$34,C9=Composition!$C$39,C9=Composition!$C$40,C9=Composition!$C$41,C9=Composition!$C$42,C9=Composition!$C$43,C9=Composition!$C$44,C9=Composition!$C$45),"",C9)</f>
        <v>#VALUE!</v>
      </c>
      <c r="D43" s="10"/>
      <c r="E43" s="10" t="e">
        <f>IF(OR(E9=Composition!$C$6,E9=Composition!$C$7,E9=Composition!$C$8,E9=Composition!$C$9,E9=Composition!$C$10,E9=Composition!$C$11,E9=Composition!$C$12,E9=Composition!$C$17,E9=Composition!$C$18,E9=Composition!$C$19,E9=Composition!$C$20,E9=Composition!$C$21,E9=Composition!$C$22,E9=Composition!$C$23,E9=Composition!$C$28,E9=Composition!$C$29,E9=Composition!$C$30,E9=Composition!$C$31,E9=Composition!$C$32,E9=Composition!$C$33,E9=Composition!$C$34,E9=Composition!$C$39,E9=Composition!$C$40,E9=Composition!$C$41,E9=Composition!$C$42,E9=Composition!$C$43,E9=Composition!$C$44,E9=Composition!$C$45),"",E9)</f>
        <v>#VALUE!</v>
      </c>
      <c r="F43" s="10"/>
      <c r="G43" s="10" t="e">
        <f>IF(OR(G9=Composition!$C$6,G9=Composition!$C$7,G9=Composition!$C$8,G9=Composition!$C$9,G9=Composition!$C$10,G9=Composition!$C$11,G9=Composition!$C$12,G9=Composition!$C$17,G9=Composition!$C$18,G9=Composition!$C$19,G9=Composition!$C$20,G9=Composition!$C$21,G9=Composition!$C$22,G9=Composition!$C$23,G9=Composition!$C$28,G9=Composition!$C$29,G9=Composition!$C$30,G9=Composition!$C$31,G9=Composition!$C$32,G9=Composition!$C$33,G9=Composition!$C$34,G9=Composition!$C$39,G9=Composition!$C$40,G9=Composition!$C$41,G9=Composition!$C$42,G9=Composition!$C$43,G9=Composition!$C$44,G9=Composition!$C$45),"",G9)</f>
        <v>#VALUE!</v>
      </c>
      <c r="H43" s="16"/>
    </row>
    <row r="44" spans="1:8" x14ac:dyDescent="0.25">
      <c r="A44" s="15" t="e">
        <f>IF(OR(A10=Composition!$C$6,A10=Composition!$C$7,A10=Composition!$C$8,A10=Composition!$C$9,A10=Composition!$C$10,A10=Composition!$C$11,A10=Composition!$C$12,A10=Composition!$C$17,A10=Composition!$C$18,A10=Composition!$C$19,A10=Composition!$C$20,A10=Composition!$C$21,A10=Composition!$C$22,,A10=Composition!$C$23,A10=Composition!$C$28,A10=Composition!$C$29,A10=Composition!$C$30,A10=Composition!$C$31,A10=Composition!$C$32,A10=Composition!$C$33,A10=Composition!$C$34,A10=Composition!$C$39,A10=Composition!$C$40,A10=Composition!$C$41,A10=Composition!$C$42,A10=Composition!$C$43,A10=Composition!$C$44,A10=Composition!$C$45),"",A10)</f>
        <v>#VALUE!</v>
      </c>
      <c r="B44" s="18"/>
      <c r="C44" s="10" t="e">
        <f>IF(OR(C10=Composition!$C$6,C10=Composition!$C$7,C10=Composition!$C$8,C10=Composition!$C$9,C10=Composition!$C$10,C10=Composition!$C$11,C10=Composition!$C$12,C10=Composition!$C$17,C10=Composition!$C$18,C10=Composition!$C$19,C10=Composition!$C$20,C10=Composition!$C$21,C10=Composition!$C$22,C10=Composition!$C$23,C10=Composition!$C$28,C10=Composition!$C$29,C10=Composition!$C$30,C10=Composition!$C$31,C10=Composition!$C$32,C10=Composition!$C$33,C10=Composition!$C$34,C10=Composition!$C$39,C10=Composition!$C$40,C10=Composition!$C$41,C10=Composition!$C$42,C10=Composition!$C$43,C10=Composition!$C$44,C10=Composition!$C$45),"",C10)</f>
        <v>#VALUE!</v>
      </c>
      <c r="D44" s="10"/>
      <c r="E44" s="10" t="e">
        <f>IF(OR(E10=Composition!$C$6,E10=Composition!$C$7,E10=Composition!$C$8,E10=Composition!$C$9,E10=Composition!$C$10,E10=Composition!$C$11,E10=Composition!$C$12,E10=Composition!$C$17,E10=Composition!$C$18,E10=Composition!$C$19,E10=Composition!$C$20,E10=Composition!$C$21,E10=Composition!$C$22,E10=Composition!$C$23,E10=Composition!$C$28,E10=Composition!$C$29,E10=Composition!$C$30,E10=Composition!$C$31,E10=Composition!$C$32,E10=Composition!$C$33,E10=Composition!$C$34,E10=Composition!$C$39,E10=Composition!$C$40,E10=Composition!$C$41,E10=Composition!$C$42,E10=Composition!$C$43,E10=Composition!$C$44,E10=Composition!$C$45),"",E10)</f>
        <v>#VALUE!</v>
      </c>
      <c r="F44" s="10"/>
      <c r="G44" s="10" t="e">
        <f>IF(OR(G10=Composition!$C$6,G10=Composition!$C$7,G10=Composition!$C$8,G10=Composition!$C$9,G10=Composition!$C$10,G10=Composition!$C$11,G10=Composition!$C$12,G10=Composition!$C$17,G10=Composition!$C$18,G10=Composition!$C$19,G10=Composition!$C$20,G10=Composition!$C$21,G10=Composition!$C$22,G10=Composition!$C$23,G10=Composition!$C$28,G10=Composition!$C$29,G10=Composition!$C$30,G10=Composition!$C$31,G10=Composition!$C$32,G10=Composition!$C$33,G10=Composition!$C$34,G10=Composition!$C$39,G10=Composition!$C$40,G10=Composition!$C$41,G10=Composition!$C$42,G10=Composition!$C$43,G10=Composition!$C$44,G10=Composition!$C$45),"",G10)</f>
        <v>#VALUE!</v>
      </c>
      <c r="H44" s="16"/>
    </row>
    <row r="45" spans="1:8" x14ac:dyDescent="0.25">
      <c r="A45" s="15" t="e">
        <f>IF(OR(A11=Composition!$C$6,A11=Composition!$C$7,A11=Composition!$C$8,A11=Composition!$C$9,A11=Composition!$C$10,A11=Composition!$C$11,A11=Composition!$C$12,A11=Composition!$C$17,A11=Composition!$C$18,A11=Composition!$C$19,A11=Composition!$C$20,A11=Composition!$C$21,A11=Composition!$C$22,,A11=Composition!$C$23,A11=Composition!$C$28,A11=Composition!$C$29,A11=Composition!$C$30,A11=Composition!$C$31,A11=Composition!$C$32,A11=Composition!$C$33,A11=Composition!$C$34,A11=Composition!$C$39,A11=Composition!$C$40,A11=Composition!$C$41,A11=Composition!$C$42,A11=Composition!$C$43,A11=Composition!$C$44,A11=Composition!$C$45),"",A11)</f>
        <v>#VALUE!</v>
      </c>
      <c r="B45" s="18"/>
      <c r="C45" s="10" t="e">
        <f>IF(OR(C11=Composition!$C$6,C11=Composition!$C$7,C11=Composition!$C$8,C11=Composition!$C$9,C11=Composition!$C$10,C11=Composition!$C$11,C11=Composition!$C$12,C11=Composition!$C$17,C11=Composition!$C$18,C11=Composition!$C$19,C11=Composition!$C$20,C11=Composition!$C$21,C11=Composition!$C$22,C11=Composition!$C$23,C11=Composition!$C$28,C11=Composition!$C$29,C11=Composition!$C$30,C11=Composition!$C$31,C11=Composition!$C$32,C11=Composition!$C$33,C11=Composition!$C$34,C11=Composition!$C$39,C11=Composition!$C$40,C11=Composition!$C$41,C11=Composition!$C$42,C11=Composition!$C$43,C11=Composition!$C$44,C11=Composition!$C$45),"",C11)</f>
        <v>#VALUE!</v>
      </c>
      <c r="D45" s="10"/>
      <c r="E45" s="10" t="e">
        <f>IF(OR(E11=Composition!$C$6,E11=Composition!$C$7,E11=Composition!$C$8,E11=Composition!$C$9,E11=Composition!$C$10,E11=Composition!$C$11,E11=Composition!$C$12,E11=Composition!$C$17,E11=Composition!$C$18,E11=Composition!$C$19,E11=Composition!$C$20,E11=Composition!$C$21,E11=Composition!$C$22,E11=Composition!$C$23,E11=Composition!$C$28,E11=Composition!$C$29,E11=Composition!$C$30,E11=Composition!$C$31,E11=Composition!$C$32,E11=Composition!$C$33,E11=Composition!$C$34,E11=Composition!$C$39,E11=Composition!$C$40,E11=Composition!$C$41,E11=Composition!$C$42,E11=Composition!$C$43,E11=Composition!$C$44,E11=Composition!$C$45),"",E11)</f>
        <v>#VALUE!</v>
      </c>
      <c r="F45" s="10"/>
      <c r="G45" s="10" t="e">
        <f>IF(OR(G11=Composition!$C$6,G11=Composition!$C$7,G11=Composition!$C$8,G11=Composition!$C$9,G11=Composition!$C$10,G11=Composition!$C$11,G11=Composition!$C$12,G11=Composition!$C$17,G11=Composition!$C$18,G11=Composition!$C$19,G11=Composition!$C$20,G11=Composition!$C$21,G11=Composition!$C$22,G11=Composition!$C$23,G11=Composition!$C$28,G11=Composition!$C$29,G11=Composition!$C$30,G11=Composition!$C$31,G11=Composition!$C$32,G11=Composition!$C$33,G11=Composition!$C$34,G11=Composition!$C$39,G11=Composition!$C$40,G11=Composition!$C$41,G11=Composition!$C$42,G11=Composition!$C$43,G11=Composition!$C$44,G11=Composition!$C$45),"",G11)</f>
        <v>#VALUE!</v>
      </c>
      <c r="H45" s="16"/>
    </row>
    <row r="46" spans="1:8" x14ac:dyDescent="0.25">
      <c r="A46" s="15" t="e">
        <f>IF(OR(A12=Composition!$C$6,A12=Composition!$C$7,A12=Composition!$C$8,A12=Composition!$C$9,A12=Composition!$C$10,A12=Composition!$C$11,A12=Composition!$C$12,A12=Composition!$C$17,A12=Composition!$C$18,A12=Composition!$C$19,A12=Composition!$C$20,A12=Composition!$C$21,A12=Composition!$C$22,,A12=Composition!$C$23,A12=Composition!$C$28,A12=Composition!$C$29,A12=Composition!$C$30,A12=Composition!$C$31,A12=Composition!$C$32,A12=Composition!$C$33,A12=Composition!$C$34,A12=Composition!$C$39,A12=Composition!$C$40,A12=Composition!$C$41,A12=Composition!$C$42,A12=Composition!$C$43,A12=Composition!$C$44,A12=Composition!$C$45),"",A12)</f>
        <v>#VALUE!</v>
      </c>
      <c r="B46" s="18"/>
      <c r="C46" s="10" t="e">
        <f>IF(OR(C12=Composition!$C$6,C12=Composition!$C$7,C12=Composition!$C$8,C12=Composition!$C$9,C12=Composition!$C$10,C12=Composition!$C$11,C12=Composition!$C$12,C12=Composition!$C$17,C12=Composition!$C$18,C12=Composition!$C$19,C12=Composition!$C$20,C12=Composition!$C$21,C12=Composition!$C$22,C12=Composition!$C$23,C12=Composition!$C$28,C12=Composition!$C$29,C12=Composition!$C$30,C12=Composition!$C$31,C12=Composition!$C$32,C12=Composition!$C$33,C12=Composition!$C$34,C12=Composition!$C$39,C12=Composition!$C$40,C12=Composition!$C$41,C12=Composition!$C$42,C12=Composition!$C$43,C12=Composition!$C$44,C12=Composition!$C$45),"",C12)</f>
        <v>#VALUE!</v>
      </c>
      <c r="D46" s="10"/>
      <c r="E46" s="10" t="e">
        <f>IF(OR(E12=Composition!$C$6,E12=Composition!$C$7,E12=Composition!$C$8,E12=Composition!$C$9,E12=Composition!$C$10,E12=Composition!$C$11,E12=Composition!$C$12,E12=Composition!$C$17,E12=Composition!$C$18,E12=Composition!$C$19,E12=Composition!$C$20,E12=Composition!$C$21,E12=Composition!$C$22,E12=Composition!$C$23,E12=Composition!$C$28,E12=Composition!$C$29,E12=Composition!$C$30,E12=Composition!$C$31,E12=Composition!$C$32,E12=Composition!$C$33,E12=Composition!$C$34,E12=Composition!$C$39,E12=Composition!$C$40,E12=Composition!$C$41,E12=Composition!$C$42,E12=Composition!$C$43,E12=Composition!$C$44,E12=Composition!$C$45),"",E12)</f>
        <v>#VALUE!</v>
      </c>
      <c r="F46" s="10"/>
      <c r="G46" s="10" t="e">
        <f>IF(OR(G12=Composition!$C$6,G12=Composition!$C$7,G12=Composition!$C$8,G12=Composition!$C$9,G12=Composition!$C$10,G12=Composition!$C$11,G12=Composition!$C$12,G12=Composition!$C$17,G12=Composition!$C$18,G12=Composition!$C$19,G12=Composition!$C$20,G12=Composition!$C$21,G12=Composition!$C$22,G12=Composition!$C$23,G12=Composition!$C$28,G12=Composition!$C$29,G12=Composition!$C$30,G12=Composition!$C$31,G12=Composition!$C$32,G12=Composition!$C$33,G12=Composition!$C$34,G12=Composition!$C$39,G12=Composition!$C$40,G12=Composition!$C$41,G12=Composition!$C$42,G12=Composition!$C$43,G12=Composition!$C$44,G12=Composition!$C$45),"",G12)</f>
        <v>#VALUE!</v>
      </c>
      <c r="H46" s="16"/>
    </row>
    <row r="47" spans="1:8" x14ac:dyDescent="0.25">
      <c r="A47" s="15" t="e">
        <f>IF(OR(A13=Composition!$C$6,A13=Composition!$C$7,A13=Composition!$C$8,A13=Composition!$C$9,A13=Composition!$C$10,A13=Composition!$C$11,A13=Composition!$C$12,A13=Composition!$C$17,A13=Composition!$C$18,A13=Composition!$C$19,A13=Composition!$C$20,A13=Composition!$C$21,A13=Composition!$C$22,,A13=Composition!$C$23,A13=Composition!$C$28,A13=Composition!$C$29,A13=Composition!$C$30,A13=Composition!$C$31,A13=Composition!$C$32,A13=Composition!$C$33,A13=Composition!$C$34,A13=Composition!$C$39,A13=Composition!$C$40,A13=Composition!$C$41,A13=Composition!$C$42,A13=Composition!$C$43,A13=Composition!$C$44,A13=Composition!$C$45),"",A13)</f>
        <v>#VALUE!</v>
      </c>
      <c r="B47" s="18"/>
      <c r="C47" s="10" t="e">
        <f>IF(OR(C13=Composition!$C$6,C13=Composition!$C$7,C13=Composition!$C$8,C13=Composition!$C$9,C13=Composition!$C$10,C13=Composition!$C$11,C13=Composition!$C$12,C13=Composition!$C$17,C13=Composition!$C$18,C13=Composition!$C$19,C13=Composition!$C$20,C13=Composition!$C$21,C13=Composition!$C$22,C13=Composition!$C$23,C13=Composition!$C$28,C13=Composition!$C$29,C13=Composition!$C$30,C13=Composition!$C$31,C13=Composition!$C$32,C13=Composition!$C$33,C13=Composition!$C$34,C13=Composition!$C$39,C13=Composition!$C$40,C13=Composition!$C$41,C13=Composition!$C$42,C13=Composition!$C$43,C13=Composition!$C$44,C13=Composition!$C$45),"",C13)</f>
        <v>#VALUE!</v>
      </c>
      <c r="D47" s="10"/>
      <c r="E47" s="10" t="e">
        <f>IF(OR(E13=Composition!$C$6,E13=Composition!$C$7,E13=Composition!$C$8,E13=Composition!$C$9,E13=Composition!$C$10,E13=Composition!$C$11,E13=Composition!$C$12,E13=Composition!$C$17,E13=Composition!$C$18,E13=Composition!$C$19,E13=Composition!$C$20,E13=Composition!$C$21,E13=Composition!$C$22,E13=Composition!$C$23,E13=Composition!$C$28,E13=Composition!$C$29,E13=Composition!$C$30,E13=Composition!$C$31,E13=Composition!$C$32,E13=Composition!$C$33,E13=Composition!$C$34,E13=Composition!$C$39,E13=Composition!$C$40,E13=Composition!$C$41,E13=Composition!$C$42,E13=Composition!$C$43,E13=Composition!$C$44,E13=Composition!$C$45),"",E13)</f>
        <v>#VALUE!</v>
      </c>
      <c r="F47" s="10"/>
      <c r="G47" s="10" t="e">
        <f>IF(OR(G13=Composition!$C$6,G13=Composition!$C$7,G13=Composition!$C$8,G13=Composition!$C$9,G13=Composition!$C$10,G13=Composition!$C$11,G13=Composition!$C$12,G13=Composition!$C$17,G13=Composition!$C$18,G13=Composition!$C$19,G13=Composition!$C$20,G13=Composition!$C$21,G13=Composition!$C$22,G13=Composition!$C$23,G13=Composition!$C$28,G13=Composition!$C$29,G13=Composition!$C$30,G13=Composition!$C$31,G13=Composition!$C$32,G13=Composition!$C$33,G13=Composition!$C$34,G13=Composition!$C$39,G13=Composition!$C$40,G13=Composition!$C$41,G13=Composition!$C$42,G13=Composition!$C$43,G13=Composition!$C$44,G13=Composition!$C$45),"",G13)</f>
        <v>#VALUE!</v>
      </c>
      <c r="H47" s="16"/>
    </row>
    <row r="48" spans="1:8" x14ac:dyDescent="0.25">
      <c r="A48" s="15" t="e">
        <f>IF(OR(A14=Composition!$C$6,A14=Composition!$C$7,A14=Composition!$C$8,A14=Composition!$C$9,A14=Composition!$C$10,A14=Composition!$C$11,A14=Composition!$C$12,A14=Composition!$C$17,A14=Composition!$C$18,A14=Composition!$C$19,A14=Composition!$C$20,A14=Composition!$C$21,A14=Composition!$C$22,,A14=Composition!$C$23,A14=Composition!$C$28,A14=Composition!$C$29,A14=Composition!$C$30,A14=Composition!$C$31,A14=Composition!$C$32,A14=Composition!$C$33,A14=Composition!$C$34,A14=Composition!$C$39,A14=Composition!$C$40,A14=Composition!$C$41,A14=Composition!$C$42,A14=Composition!$C$43,A14=Composition!$C$44,A14=Composition!$C$45),"",A14)</f>
        <v>#VALUE!</v>
      </c>
      <c r="B48" s="18"/>
      <c r="C48" s="10" t="e">
        <f>IF(OR(C14=Composition!$C$6,C14=Composition!$C$7,C14=Composition!$C$8,C14=Composition!$C$9,C14=Composition!$C$10,C14=Composition!$C$11,C14=Composition!$C$12,C14=Composition!$C$17,C14=Composition!$C$18,C14=Composition!$C$19,C14=Composition!$C$20,C14=Composition!$C$21,C14=Composition!$C$22,C14=Composition!$C$23,C14=Composition!$C$28,C14=Composition!$C$29,C14=Composition!$C$30,C14=Composition!$C$31,C14=Composition!$C$32,C14=Composition!$C$33,C14=Composition!$C$34,C14=Composition!$C$39,C14=Composition!$C$40,C14=Composition!$C$41,C14=Composition!$C$42,C14=Composition!$C$43,C14=Composition!$C$44,C14=Composition!$C$45),"",C14)</f>
        <v>#VALUE!</v>
      </c>
      <c r="D48" s="10"/>
      <c r="E48" s="10" t="e">
        <f>IF(OR(E14=Composition!$C$6,E14=Composition!$C$7,E14=Composition!$C$8,E14=Composition!$C$9,E14=Composition!$C$10,E14=Composition!$C$11,E14=Composition!$C$12,E14=Composition!$C$17,E14=Composition!$C$18,E14=Composition!$C$19,E14=Composition!$C$20,E14=Composition!$C$21,E14=Composition!$C$22,E14=Composition!$C$23,E14=Composition!$C$28,E14=Composition!$C$29,E14=Composition!$C$30,E14=Composition!$C$31,E14=Composition!$C$32,E14=Composition!$C$33,E14=Composition!$C$34,E14=Composition!$C$39,E14=Composition!$C$40,E14=Composition!$C$41,E14=Composition!$C$42,E14=Composition!$C$43,E14=Composition!$C$44,E14=Composition!$C$45),"",E14)</f>
        <v>#VALUE!</v>
      </c>
      <c r="F48" s="10"/>
      <c r="G48" s="10" t="e">
        <f>IF(OR(G14=Composition!$C$6,G14=Composition!$C$7,G14=Composition!$C$8,G14=Composition!$C$9,G14=Composition!$C$10,G14=Composition!$C$11,G14=Composition!$C$12,G14=Composition!$C$17,G14=Composition!$C$18,G14=Composition!$C$19,G14=Composition!$C$20,G14=Composition!$C$21,G14=Composition!$C$22,G14=Composition!$C$23,G14=Composition!$C$28,G14=Composition!$C$29,G14=Composition!$C$30,G14=Composition!$C$31,G14=Composition!$C$32,G14=Composition!$C$33,G14=Composition!$C$34,G14=Composition!$C$39,G14=Composition!$C$40,G14=Composition!$C$41,G14=Composition!$C$42,G14=Composition!$C$43,G14=Composition!$C$44,G14=Composition!$C$45),"",G14)</f>
        <v>#VALUE!</v>
      </c>
      <c r="H48" s="16"/>
    </row>
    <row r="49" spans="1:8" x14ac:dyDescent="0.25">
      <c r="A49" s="15" t="e">
        <f>IF(OR(A15=Composition!$C$6,A15=Composition!$C$7,A15=Composition!$C$8,A15=Composition!$C$9,A15=Composition!$C$10,A15=Composition!$C$11,A15=Composition!$C$12,A15=Composition!$C$17,A15=Composition!$C$18,A15=Composition!$C$19,A15=Composition!$C$20,A15=Composition!$C$21,A15=Composition!$C$22,,A15=Composition!$C$23,A15=Composition!$C$28,A15=Composition!$C$29,A15=Composition!$C$30,A15=Composition!$C$31,A15=Composition!$C$32,A15=Composition!$C$33,A15=Composition!$C$34,A15=Composition!$C$39,A15=Composition!$C$40,A15=Composition!$C$41,A15=Composition!$C$42,A15=Composition!$C$43,A15=Composition!$C$44,A15=Composition!$C$45),"",A15)</f>
        <v>#VALUE!</v>
      </c>
      <c r="B49" s="18"/>
      <c r="C49" s="10" t="e">
        <f>IF(OR(C15=Composition!$C$6,C15=Composition!$C$7,C15=Composition!$C$8,C15=Composition!$C$9,C15=Composition!$C$10,C15=Composition!$C$11,C15=Composition!$C$12,C15=Composition!$C$17,C15=Composition!$C$18,C15=Composition!$C$19,C15=Composition!$C$20,C15=Composition!$C$21,C15=Composition!$C$22,C15=Composition!$C$23,C15=Composition!$C$28,C15=Composition!$C$29,C15=Composition!$C$30,C15=Composition!$C$31,C15=Composition!$C$32,C15=Composition!$C$33,C15=Composition!$C$34,C15=Composition!$C$39,C15=Composition!$C$40,C15=Composition!$C$41,C15=Composition!$C$42,C15=Composition!$C$43,C15=Composition!$C$44,C15=Composition!$C$45),"",C15)</f>
        <v>#VALUE!</v>
      </c>
      <c r="D49" s="10"/>
      <c r="E49" s="10" t="e">
        <f>IF(OR(E15=Composition!$C$6,E15=Composition!$C$7,E15=Composition!$C$8,E15=Composition!$C$9,E15=Composition!$C$10,E15=Composition!$C$11,E15=Composition!$C$12,E15=Composition!$C$17,E15=Composition!$C$18,E15=Composition!$C$19,E15=Composition!$C$20,E15=Composition!$C$21,E15=Composition!$C$22,E15=Composition!$C$23,E15=Composition!$C$28,E15=Composition!$C$29,E15=Composition!$C$30,E15=Composition!$C$31,E15=Composition!$C$32,E15=Composition!$C$33,E15=Composition!$C$34,E15=Composition!$C$39,E15=Composition!$C$40,E15=Composition!$C$41,E15=Composition!$C$42,E15=Composition!$C$43,E15=Composition!$C$44,E15=Composition!$C$45),"",E15)</f>
        <v>#VALUE!</v>
      </c>
      <c r="F49" s="10"/>
      <c r="G49" s="10" t="e">
        <f>IF(OR(G15=Composition!$C$6,G15=Composition!$C$7,G15=Composition!$C$8,G15=Composition!$C$9,G15=Composition!$C$10,G15=Composition!$C$11,G15=Composition!$C$12,G15=Composition!$C$17,G15=Composition!$C$18,G15=Composition!$C$19,G15=Composition!$C$20,G15=Composition!$C$21,G15=Composition!$C$22,G15=Composition!$C$23,G15=Composition!$C$28,G15=Composition!$C$29,G15=Composition!$C$30,G15=Composition!$C$31,G15=Composition!$C$32,G15=Composition!$C$33,G15=Composition!$C$34,G15=Composition!$C$39,G15=Composition!$C$40,G15=Composition!$C$41,G15=Composition!$C$42,G15=Composition!$C$43,G15=Composition!$C$44,G15=Composition!$C$45),"",G15)</f>
        <v>#VALUE!</v>
      </c>
      <c r="H49" s="16"/>
    </row>
    <row r="50" spans="1:8" x14ac:dyDescent="0.25">
      <c r="A50" s="15" t="e">
        <f>IF(OR(A16=Composition!$C$6,A16=Composition!$C$7,A16=Composition!$C$8,A16=Composition!$C$9,A16=Composition!$C$10,A16=Composition!$C$11,A16=Composition!$C$12,A16=Composition!$C$17,A16=Composition!$C$18,A16=Composition!$C$19,A16=Composition!$C$20,A16=Composition!$C$21,A16=Composition!$C$22,,A16=Composition!$C$23,A16=Composition!$C$28,A16=Composition!$C$29,A16=Composition!$C$30,A16=Composition!$C$31,A16=Composition!$C$32,A16=Composition!$C$33,A16=Composition!$C$34,A16=Composition!$C$39,A16=Composition!$C$40,A16=Composition!$C$41,A16=Composition!$C$42,A16=Composition!$C$43,A16=Composition!$C$44,A16=Composition!$C$45),"",A16)</f>
        <v>#VALUE!</v>
      </c>
      <c r="B50" s="18"/>
      <c r="C50" s="10" t="e">
        <f>IF(OR(C16=Composition!$C$6,C16=Composition!$C$7,C16=Composition!$C$8,C16=Composition!$C$9,C16=Composition!$C$10,C16=Composition!$C$11,C16=Composition!$C$12,C16=Composition!$C$17,C16=Composition!$C$18,C16=Composition!$C$19,C16=Composition!$C$20,C16=Composition!$C$21,C16=Composition!$C$22,C16=Composition!$C$23,C16=Composition!$C$28,C16=Composition!$C$29,C16=Composition!$C$30,C16=Composition!$C$31,C16=Composition!$C$32,C16=Composition!$C$33,C16=Composition!$C$34,C16=Composition!$C$39,C16=Composition!$C$40,C16=Composition!$C$41,C16=Composition!$C$42,C16=Composition!$C$43,C16=Composition!$C$44,C16=Composition!$C$45),"",C16)</f>
        <v>#VALUE!</v>
      </c>
      <c r="D50" s="10"/>
      <c r="E50" s="10" t="e">
        <f>IF(OR(E16=Composition!$C$6,E16=Composition!$C$7,E16=Composition!$C$8,E16=Composition!$C$9,E16=Composition!$C$10,E16=Composition!$C$11,E16=Composition!$C$12,E16=Composition!$C$17,E16=Composition!$C$18,E16=Composition!$C$19,E16=Composition!$C$20,E16=Composition!$C$21,E16=Composition!$C$22,E16=Composition!$C$23,E16=Composition!$C$28,E16=Composition!$C$29,E16=Composition!$C$30,E16=Composition!$C$31,E16=Composition!$C$32,E16=Composition!$C$33,E16=Composition!$C$34,E16=Composition!$C$39,E16=Composition!$C$40,E16=Composition!$C$41,E16=Composition!$C$42,E16=Composition!$C$43,E16=Composition!$C$44,E16=Composition!$C$45),"",E16)</f>
        <v>#VALUE!</v>
      </c>
      <c r="F50" s="10"/>
      <c r="G50" s="10" t="e">
        <f>IF(OR(G16=Composition!$C$6,G16=Composition!$C$7,G16=Composition!$C$8,G16=Composition!$C$9,G16=Composition!$C$10,G16=Composition!$C$11,G16=Composition!$C$12,G16=Composition!$C$17,G16=Composition!$C$18,G16=Composition!$C$19,G16=Composition!$C$20,G16=Composition!$C$21,G16=Composition!$C$22,G16=Composition!$C$23,G16=Composition!$C$28,G16=Composition!$C$29,G16=Composition!$C$30,G16=Composition!$C$31,G16=Composition!$C$32,G16=Composition!$C$33,G16=Composition!$C$34,G16=Composition!$C$39,G16=Composition!$C$40,G16=Composition!$C$41,G16=Composition!$C$42,G16=Composition!$C$43,G16=Composition!$C$44,G16=Composition!$C$45),"",G16)</f>
        <v>#VALUE!</v>
      </c>
      <c r="H50" s="16"/>
    </row>
    <row r="51" spans="1:8" x14ac:dyDescent="0.25">
      <c r="A51" s="15" t="e">
        <f>IF(OR(A17=Composition!$C$6,A17=Composition!$C$7,A17=Composition!$C$8,A17=Composition!$C$9,A17=Composition!$C$10,A17=Composition!$C$11,A17=Composition!$C$12,A17=Composition!$C$17,A17=Composition!$C$18,A17=Composition!$C$19,A17=Composition!$C$20,A17=Composition!$C$21,A17=Composition!$C$22,,A17=Composition!$C$23,A17=Composition!$C$28,A17=Composition!$C$29,A17=Composition!$C$30,A17=Composition!$C$31,A17=Composition!$C$32,A17=Composition!$C$33,A17=Composition!$C$34,A17=Composition!$C$39,A17=Composition!$C$40,A17=Composition!$C$41,A17=Composition!$C$42,A17=Composition!$C$43,A17=Composition!$C$44,A17=Composition!$C$45),"",A17)</f>
        <v>#VALUE!</v>
      </c>
      <c r="B51" s="18"/>
      <c r="C51" s="10" t="e">
        <f>IF(OR(C17=Composition!$C$6,C17=Composition!$C$7,C17=Composition!$C$8,C17=Composition!$C$9,C17=Composition!$C$10,C17=Composition!$C$11,C17=Composition!$C$12,C17=Composition!$C$17,C17=Composition!$C$18,C17=Composition!$C$19,C17=Composition!$C$20,C17=Composition!$C$21,C17=Composition!$C$22,C17=Composition!$C$23,C17=Composition!$C$28,C17=Composition!$C$29,C17=Composition!$C$30,C17=Composition!$C$31,C17=Composition!$C$32,C17=Composition!$C$33,C17=Composition!$C$34,C17=Composition!$C$39,C17=Composition!$C$40,C17=Composition!$C$41,C17=Composition!$C$42,C17=Composition!$C$43,C17=Composition!$C$44,C17=Composition!$C$45),"",C17)</f>
        <v>#VALUE!</v>
      </c>
      <c r="D51" s="10"/>
      <c r="E51" s="10" t="e">
        <f>IF(OR(E17=Composition!$C$6,E17=Composition!$C$7,E17=Composition!$C$8,E17=Composition!$C$9,E17=Composition!$C$10,E17=Composition!$C$11,E17=Composition!$C$12,E17=Composition!$C$17,E17=Composition!$C$18,E17=Composition!$C$19,E17=Composition!$C$20,E17=Composition!$C$21,E17=Composition!$C$22,E17=Composition!$C$23,E17=Composition!$C$28,E17=Composition!$C$29,E17=Composition!$C$30,E17=Composition!$C$31,E17=Composition!$C$32,E17=Composition!$C$33,E17=Composition!$C$34,E17=Composition!$C$39,E17=Composition!$C$40,E17=Composition!$C$41,E17=Composition!$C$42,E17=Composition!$C$43,E17=Composition!$C$44,E17=Composition!$C$45),"",E17)</f>
        <v>#VALUE!</v>
      </c>
      <c r="F51" s="10"/>
      <c r="G51" s="10" t="e">
        <f>IF(OR(G17=Composition!$C$6,G17=Composition!$C$7,G17=Composition!$C$8,G17=Composition!$C$9,G17=Composition!$C$10,G17=Composition!$C$11,G17=Composition!$C$12,G17=Composition!$C$17,G17=Composition!$C$18,G17=Composition!$C$19,G17=Composition!$C$20,G17=Composition!$C$21,G17=Composition!$C$22,G17=Composition!$C$23,G17=Composition!$C$28,G17=Composition!$C$29,G17=Composition!$C$30,G17=Composition!$C$31,G17=Composition!$C$32,G17=Composition!$C$33,G17=Composition!$C$34,G17=Composition!$C$39,G17=Composition!$C$40,G17=Composition!$C$41,G17=Composition!$C$42,G17=Composition!$C$43,G17=Composition!$C$44,G17=Composition!$C$45),"",G17)</f>
        <v>#VALUE!</v>
      </c>
      <c r="H51" s="16"/>
    </row>
    <row r="52" spans="1:8" x14ac:dyDescent="0.25">
      <c r="A52" s="15" t="e">
        <f>IF(OR(A18=Composition!$C$6,A18=Composition!$C$7,A18=Composition!$C$8,A18=Composition!$C$9,A18=Composition!$C$10,A18=Composition!$C$11,A18=Composition!$C$12,A18=Composition!$C$17,A18=Composition!$C$18,A18=Composition!$C$19,A18=Composition!$C$20,A18=Composition!$C$21,A18=Composition!$C$22,,A18=Composition!$C$23,A18=Composition!$C$28,A18=Composition!$C$29,A18=Composition!$C$30,A18=Composition!$C$31,A18=Composition!$C$32,A18=Composition!$C$33,A18=Composition!$C$34,A18=Composition!$C$39,A18=Composition!$C$40,A18=Composition!$C$41,A18=Composition!$C$42,A18=Composition!$C$43,A18=Composition!$C$44,A18=Composition!$C$45),"",A18)</f>
        <v>#VALUE!</v>
      </c>
      <c r="B52" s="18"/>
      <c r="C52" s="10" t="e">
        <f>IF(OR(C18=Composition!$C$6,C18=Composition!$C$7,C18=Composition!$C$8,C18=Composition!$C$9,C18=Composition!$C$10,C18=Composition!$C$11,C18=Composition!$C$12,C18=Composition!$C$17,C18=Composition!$C$18,C18=Composition!$C$19,C18=Composition!$C$20,C18=Composition!$C$21,C18=Composition!$C$22,C18=Composition!$C$23,C18=Composition!$C$28,C18=Composition!$C$29,C18=Composition!$C$30,C18=Composition!$C$31,C18=Composition!$C$32,C18=Composition!$C$33,C18=Composition!$C$34,C18=Composition!$C$39,C18=Composition!$C$40,C18=Composition!$C$41,C18=Composition!$C$42,C18=Composition!$C$43,C18=Composition!$C$44,C18=Composition!$C$45),"",C18)</f>
        <v>#VALUE!</v>
      </c>
      <c r="D52" s="10"/>
      <c r="E52" s="10" t="e">
        <f>IF(OR(E18=Composition!$C$6,E18=Composition!$C$7,E18=Composition!$C$8,E18=Composition!$C$9,E18=Composition!$C$10,E18=Composition!$C$11,E18=Composition!$C$12,E18=Composition!$C$17,E18=Composition!$C$18,E18=Composition!$C$19,E18=Composition!$C$20,E18=Composition!$C$21,E18=Composition!$C$22,E18=Composition!$C$23,E18=Composition!$C$28,E18=Composition!$C$29,E18=Composition!$C$30,E18=Composition!$C$31,E18=Composition!$C$32,E18=Composition!$C$33,E18=Composition!$C$34,E18=Composition!$C$39,E18=Composition!$C$40,E18=Composition!$C$41,E18=Composition!$C$42,E18=Composition!$C$43,E18=Composition!$C$44,E18=Composition!$C$45),"",E18)</f>
        <v>#VALUE!</v>
      </c>
      <c r="F52" s="10"/>
      <c r="G52" s="10" t="e">
        <f>IF(OR(G18=Composition!$C$6,G18=Composition!$C$7,G18=Composition!$C$8,G18=Composition!$C$9,G18=Composition!$C$10,G18=Composition!$C$11,G18=Composition!$C$12,G18=Composition!$C$17,G18=Composition!$C$18,G18=Composition!$C$19,G18=Composition!$C$20,G18=Composition!$C$21,G18=Composition!$C$22,G18=Composition!$C$23,G18=Composition!$C$28,G18=Composition!$C$29,G18=Composition!$C$30,G18=Composition!$C$31,G18=Composition!$C$32,G18=Composition!$C$33,G18=Composition!$C$34,G18=Composition!$C$39,G18=Composition!$C$40,G18=Composition!$C$41,G18=Composition!$C$42,G18=Composition!$C$43,G18=Composition!$C$44,G18=Composition!$C$45),"",G18)</f>
        <v>#VALUE!</v>
      </c>
      <c r="H52" s="16"/>
    </row>
    <row r="53" spans="1:8" x14ac:dyDescent="0.25">
      <c r="A53" s="15" t="e">
        <f>IF(OR(A19=Composition!$C$6,A19=Composition!$C$7,A19=Composition!$C$8,A19=Composition!$C$9,A19=Composition!$C$10,A19=Composition!$C$11,A19=Composition!$C$12,A19=Composition!$C$17,A19=Composition!$C$18,A19=Composition!$C$19,A19=Composition!$C$20,A19=Composition!$C$21,A19=Composition!$C$22,,A19=Composition!$C$23,A19=Composition!$C$28,A19=Composition!$C$29,A19=Composition!$C$30,A19=Composition!$C$31,A19=Composition!$C$32,A19=Composition!$C$33,A19=Composition!$C$34,A19=Composition!$C$39,A19=Composition!$C$40,A19=Composition!$C$41,A19=Composition!$C$42,A19=Composition!$C$43,A19=Composition!$C$44,A19=Composition!$C$45),"",A19)</f>
        <v>#VALUE!</v>
      </c>
      <c r="B53" s="18"/>
      <c r="C53" s="10" t="e">
        <f>IF(OR(C19=Composition!$C$6,C19=Composition!$C$7,C19=Composition!$C$8,C19=Composition!$C$9,C19=Composition!$C$10,C19=Composition!$C$11,C19=Composition!$C$12,C19=Composition!$C$17,C19=Composition!$C$18,C19=Composition!$C$19,C19=Composition!$C$20,C19=Composition!$C$21,C19=Composition!$C$22,C19=Composition!$C$23,C19=Composition!$C$28,C19=Composition!$C$29,C19=Composition!$C$30,C19=Composition!$C$31,C19=Composition!$C$32,C19=Composition!$C$33,C19=Composition!$C$34,C19=Composition!$C$39,C19=Composition!$C$40,C19=Composition!$C$41,C19=Composition!$C$42,C19=Composition!$C$43,C19=Composition!$C$44,C19=Composition!$C$45),"",C19)</f>
        <v>#VALUE!</v>
      </c>
      <c r="D53" s="10"/>
      <c r="E53" s="10" t="e">
        <f>IF(OR(E19=Composition!$C$6,E19=Composition!$C$7,E19=Composition!$C$8,E19=Composition!$C$9,E19=Composition!$C$10,E19=Composition!$C$11,E19=Composition!$C$12,E19=Composition!$C$17,E19=Composition!$C$18,E19=Composition!$C$19,E19=Composition!$C$20,E19=Composition!$C$21,E19=Composition!$C$22,E19=Composition!$C$23,E19=Composition!$C$28,E19=Composition!$C$29,E19=Composition!$C$30,E19=Composition!$C$31,E19=Composition!$C$32,E19=Composition!$C$33,E19=Composition!$C$34,E19=Composition!$C$39,E19=Composition!$C$40,E19=Composition!$C$41,E19=Composition!$C$42,E19=Composition!$C$43,E19=Composition!$C$44,E19=Composition!$C$45),"",E19)</f>
        <v>#VALUE!</v>
      </c>
      <c r="F53" s="10"/>
      <c r="G53" s="10" t="e">
        <f>IF(OR(G19=Composition!$C$6,G19=Composition!$C$7,G19=Composition!$C$8,G19=Composition!$C$9,G19=Composition!$C$10,G19=Composition!$C$11,G19=Composition!$C$12,G19=Composition!$C$17,G19=Composition!$C$18,G19=Composition!$C$19,G19=Composition!$C$20,G19=Composition!$C$21,G19=Composition!$C$22,G19=Composition!$C$23,G19=Composition!$C$28,G19=Composition!$C$29,G19=Composition!$C$30,G19=Composition!$C$31,G19=Composition!$C$32,G19=Composition!$C$33,G19=Composition!$C$34,G19=Composition!$C$39,G19=Composition!$C$40,G19=Composition!$C$41,G19=Composition!$C$42,G19=Composition!$C$43,G19=Composition!$C$44,G19=Composition!$C$45),"",G19)</f>
        <v>#VALUE!</v>
      </c>
      <c r="H53" s="16"/>
    </row>
    <row r="54" spans="1:8" x14ac:dyDescent="0.25">
      <c r="A54" s="15" t="e">
        <f>IF(OR(A20=Composition!$C$6,A20=Composition!$C$7,A20=Composition!$C$8,A20=Composition!$C$9,A20=Composition!$C$10,A20=Composition!$C$11,A20=Composition!$C$12,A20=Composition!$C$17,A20=Composition!$C$18,A20=Composition!$C$19,A20=Composition!$C$20,A20=Composition!$C$21,A20=Composition!$C$22,,A20=Composition!$C$23,A20=Composition!$C$28,A20=Composition!$C$29,A20=Composition!$C$30,A20=Composition!$C$31,A20=Composition!$C$32,A20=Composition!$C$33,A20=Composition!$C$34,A20=Composition!$C$39,A20=Composition!$C$40,A20=Composition!$C$41,A20=Composition!$C$42,A20=Composition!$C$43,A20=Composition!$C$44,A20=Composition!$C$45),"",A20)</f>
        <v>#VALUE!</v>
      </c>
      <c r="B54" s="18"/>
      <c r="C54" s="10" t="e">
        <f>IF(OR(C20=Composition!$C$6,C20=Composition!$C$7,C20=Composition!$C$8,C20=Composition!$C$9,C20=Composition!$C$10,C20=Composition!$C$11,C20=Composition!$C$12,C20=Composition!$C$17,C20=Composition!$C$18,C20=Composition!$C$19,C20=Composition!$C$20,C20=Composition!$C$21,C20=Composition!$C$22,C20=Composition!$C$23,C20=Composition!$C$28,C20=Composition!$C$29,C20=Composition!$C$30,C20=Composition!$C$31,C20=Composition!$C$32,C20=Composition!$C$33,C20=Composition!$C$34,C20=Composition!$C$39,C20=Composition!$C$40,C20=Composition!$C$41,C20=Composition!$C$42,C20=Composition!$C$43,C20=Composition!$C$44,C20=Composition!$C$45),"",C20)</f>
        <v>#VALUE!</v>
      </c>
      <c r="D54" s="10"/>
      <c r="E54" s="10" t="e">
        <f>IF(OR(E20=Composition!$C$6,E20=Composition!$C$7,E20=Composition!$C$8,E20=Composition!$C$9,E20=Composition!$C$10,E20=Composition!$C$11,E20=Composition!$C$12,E20=Composition!$C$17,E20=Composition!$C$18,E20=Composition!$C$19,E20=Composition!$C$20,E20=Composition!$C$21,E20=Composition!$C$22,E20=Composition!$C$23,E20=Composition!$C$28,E20=Composition!$C$29,E20=Composition!$C$30,E20=Composition!$C$31,E20=Composition!$C$32,E20=Composition!$C$33,E20=Composition!$C$34,E20=Composition!$C$39,E20=Composition!$C$40,E20=Composition!$C$41,E20=Composition!$C$42,E20=Composition!$C$43,E20=Composition!$C$44,E20=Composition!$C$45),"",E20)</f>
        <v>#VALUE!</v>
      </c>
      <c r="F54" s="10"/>
      <c r="G54" s="10" t="e">
        <f>IF(OR(G20=Composition!$C$6,G20=Composition!$C$7,G20=Composition!$C$8,G20=Composition!$C$9,G20=Composition!$C$10,G20=Composition!$C$11,G20=Composition!$C$12,G20=Composition!$C$17,G20=Composition!$C$18,G20=Composition!$C$19,G20=Composition!$C$20,G20=Composition!$C$21,G20=Composition!$C$22,G20=Composition!$C$23,G20=Composition!$C$28,G20=Composition!$C$29,G20=Composition!$C$30,G20=Composition!$C$31,G20=Composition!$C$32,G20=Composition!$C$33,G20=Composition!$C$34,G20=Composition!$C$39,G20=Composition!$C$40,G20=Composition!$C$41,G20=Composition!$C$42,G20=Composition!$C$43,G20=Composition!$C$44,G20=Composition!$C$45),"",G20)</f>
        <v>#VALUE!</v>
      </c>
      <c r="H54" s="16"/>
    </row>
    <row r="55" spans="1:8" x14ac:dyDescent="0.25">
      <c r="A55" s="15" t="e">
        <f>IF(OR(A21=Composition!$C$6,A21=Composition!$C$7,A21=Composition!$C$8,A21=Composition!$C$9,A21=Composition!$C$10,A21=Composition!$C$11,A21=Composition!$C$12,A21=Composition!$C$17,A21=Composition!$C$18,A21=Composition!$C$19,A21=Composition!$C$20,A21=Composition!$C$21,A21=Composition!$C$22,,A21=Composition!$C$23,A21=Composition!$C$28,A21=Composition!$C$29,A21=Composition!$C$30,A21=Composition!$C$31,A21=Composition!$C$32,A21=Composition!$C$33,A21=Composition!$C$34,A21=Composition!$C$39,A21=Composition!$C$40,A21=Composition!$C$41,A21=Composition!$C$42,A21=Composition!$C$43,A21=Composition!$C$44,A21=Composition!$C$45),"",A21)</f>
        <v>#VALUE!</v>
      </c>
      <c r="B55" s="18"/>
      <c r="C55" s="10" t="e">
        <f>IF(OR(C21=Composition!$C$6,C21=Composition!$C$7,C21=Composition!$C$8,C21=Composition!$C$9,C21=Composition!$C$10,C21=Composition!$C$11,C21=Composition!$C$12,C21=Composition!$C$17,C21=Composition!$C$18,C21=Composition!$C$19,C21=Composition!$C$20,C21=Composition!$C$21,C21=Composition!$C$22,C21=Composition!$C$23,C21=Composition!$C$28,C21=Composition!$C$29,C21=Composition!$C$30,C21=Composition!$C$31,C21=Composition!$C$32,C21=Composition!$C$33,C21=Composition!$C$34,C21=Composition!$C$39,C21=Composition!$C$40,C21=Composition!$C$41,C21=Composition!$C$42,C21=Composition!$C$43,C21=Composition!$C$44,C21=Composition!$C$45),"",C21)</f>
        <v>#VALUE!</v>
      </c>
      <c r="D55" s="10"/>
      <c r="E55" s="10" t="e">
        <f>IF(OR(E21=Composition!$C$6,E21=Composition!$C$7,E21=Composition!$C$8,E21=Composition!$C$9,E21=Composition!$C$10,E21=Composition!$C$11,E21=Composition!$C$12,E21=Composition!$C$17,E21=Composition!$C$18,E21=Composition!$C$19,E21=Composition!$C$20,E21=Composition!$C$21,E21=Composition!$C$22,E21=Composition!$C$23,E21=Composition!$C$28,E21=Composition!$C$29,E21=Composition!$C$30,E21=Composition!$C$31,E21=Composition!$C$32,E21=Composition!$C$33,E21=Composition!$C$34,E21=Composition!$C$39,E21=Composition!$C$40,E21=Composition!$C$41,E21=Composition!$C$42,E21=Composition!$C$43,E21=Composition!$C$44,E21=Composition!$C$45),"",E21)</f>
        <v>#VALUE!</v>
      </c>
      <c r="F55" s="10"/>
      <c r="G55" s="10" t="e">
        <f>IF(OR(G21=Composition!$C$6,G21=Composition!$C$7,G21=Composition!$C$8,G21=Composition!$C$9,G21=Composition!$C$10,G21=Composition!$C$11,G21=Composition!$C$12,G21=Composition!$C$17,G21=Composition!$C$18,G21=Composition!$C$19,G21=Composition!$C$20,G21=Composition!$C$21,G21=Composition!$C$22,G21=Composition!$C$23,G21=Composition!$C$28,G21=Composition!$C$29,G21=Composition!$C$30,G21=Composition!$C$31,G21=Composition!$C$32,G21=Composition!$C$33,G21=Composition!$C$34,G21=Composition!$C$39,G21=Composition!$C$40,G21=Composition!$C$41,G21=Composition!$C$42,G21=Composition!$C$43,G21=Composition!$C$44,G21=Composition!$C$45),"",G21)</f>
        <v>#VALUE!</v>
      </c>
      <c r="H55" s="16"/>
    </row>
    <row r="56" spans="1:8" x14ac:dyDescent="0.25">
      <c r="A56" s="15" t="e">
        <f>IF(OR(A22=Composition!$C$6,A22=Composition!$C$7,A22=Composition!$C$8,A22=Composition!$C$9,A22=Composition!$C$10,A22=Composition!$C$11,A22=Composition!$C$12,A22=Composition!$C$17,A22=Composition!$C$18,A22=Composition!$C$19,A22=Composition!$C$20,A22=Composition!$C$21,A22=Composition!$C$22,,A22=Composition!$C$23,A22=Composition!$C$28,A22=Composition!$C$29,A22=Composition!$C$30,A22=Composition!$C$31,A22=Composition!$C$32,A22=Composition!$C$33,A22=Composition!$C$34,A22=Composition!$C$39,A22=Composition!$C$40,A22=Composition!$C$41,A22=Composition!$C$42,A22=Composition!$C$43,A22=Composition!$C$44,A22=Composition!$C$45),"",A22)</f>
        <v>#VALUE!</v>
      </c>
      <c r="B56" s="18"/>
      <c r="C56" s="10" t="e">
        <f>IF(OR(C22=Composition!$C$6,C22=Composition!$C$7,C22=Composition!$C$8,C22=Composition!$C$9,C22=Composition!$C$10,C22=Composition!$C$11,C22=Composition!$C$12,C22=Composition!$C$17,C22=Composition!$C$18,C22=Composition!$C$19,C22=Composition!$C$20,C22=Composition!$C$21,C22=Composition!$C$22,C22=Composition!$C$23,C22=Composition!$C$28,C22=Composition!$C$29,C22=Composition!$C$30,C22=Composition!$C$31,C22=Composition!$C$32,C22=Composition!$C$33,C22=Composition!$C$34,C22=Composition!$C$39,C22=Composition!$C$40,C22=Composition!$C$41,C22=Composition!$C$42,C22=Composition!$C$43,C22=Composition!$C$44,C22=Composition!$C$45),"",C22)</f>
        <v>#VALUE!</v>
      </c>
      <c r="D56" s="10"/>
      <c r="E56" s="10" t="e">
        <f>IF(OR(E22=Composition!$C$6,E22=Composition!$C$7,E22=Composition!$C$8,E22=Composition!$C$9,E22=Composition!$C$10,E22=Composition!$C$11,E22=Composition!$C$12,E22=Composition!$C$17,E22=Composition!$C$18,E22=Composition!$C$19,E22=Composition!$C$20,E22=Composition!$C$21,E22=Composition!$C$22,E22=Composition!$C$23,E22=Composition!$C$28,E22=Composition!$C$29,E22=Composition!$C$30,E22=Composition!$C$31,E22=Composition!$C$32,E22=Composition!$C$33,E22=Composition!$C$34,E22=Composition!$C$39,E22=Composition!$C$40,E22=Composition!$C$41,E22=Composition!$C$42,E22=Composition!$C$43,E22=Composition!$C$44,E22=Composition!$C$45),"",E22)</f>
        <v>#VALUE!</v>
      </c>
      <c r="F56" s="10"/>
      <c r="G56" s="10" t="e">
        <f>IF(OR(G22=Composition!$C$6,G22=Composition!$C$7,G22=Composition!$C$8,G22=Composition!$C$9,G22=Composition!$C$10,G22=Composition!$C$11,G22=Composition!$C$12,G22=Composition!$C$17,G22=Composition!$C$18,G22=Composition!$C$19,G22=Composition!$C$20,G22=Composition!$C$21,G22=Composition!$C$22,G22=Composition!$C$23,G22=Composition!$C$28,G22=Composition!$C$29,G22=Composition!$C$30,G22=Composition!$C$31,G22=Composition!$C$32,G22=Composition!$C$33,G22=Composition!$C$34,G22=Composition!$C$39,G22=Composition!$C$40,G22=Composition!$C$41,G22=Composition!$C$42,G22=Composition!$C$43,G22=Composition!$C$44,G22=Composition!$C$45),"",G22)</f>
        <v>#VALUE!</v>
      </c>
      <c r="H56" s="16"/>
    </row>
    <row r="57" spans="1:8" x14ac:dyDescent="0.25">
      <c r="A57" s="15" t="e">
        <f>IF(OR(A23=Composition!$C$6,A23=Composition!$C$7,A23=Composition!$C$8,A23=Composition!$C$9,A23=Composition!$C$10,A23=Composition!$C$11,A23=Composition!$C$12,A23=Composition!$C$17,A23=Composition!$C$18,A23=Composition!$C$19,A23=Composition!$C$20,A23=Composition!$C$21,A23=Composition!$C$22,,A23=Composition!$C$23,A23=Composition!$C$28,A23=Composition!$C$29,A23=Composition!$C$30,A23=Composition!$C$31,A23=Composition!$C$32,A23=Composition!$C$33,A23=Composition!$C$34,A23=Composition!$C$39,A23=Composition!$C$40,A23=Composition!$C$41,A23=Composition!$C$42,A23=Composition!$C$43,A23=Composition!$C$44,A23=Composition!$C$45),"",A23)</f>
        <v>#VALUE!</v>
      </c>
      <c r="B57" s="18"/>
      <c r="C57" s="10" t="e">
        <f>IF(OR(C23=Composition!$C$6,C23=Composition!$C$7,C23=Composition!$C$8,C23=Composition!$C$9,C23=Composition!$C$10,C23=Composition!$C$11,C23=Composition!$C$12,C23=Composition!$C$17,C23=Composition!$C$18,C23=Composition!$C$19,C23=Composition!$C$20,C23=Composition!$C$21,C23=Composition!$C$22,C23=Composition!$C$23,C23=Composition!$C$28,C23=Composition!$C$29,C23=Composition!$C$30,C23=Composition!$C$31,C23=Composition!$C$32,C23=Composition!$C$33,C23=Composition!$C$34,C23=Composition!$C$39,C23=Composition!$C$40,C23=Composition!$C$41,C23=Composition!$C$42,C23=Composition!$C$43,C23=Composition!$C$44,C23=Composition!$C$45),"",C23)</f>
        <v>#VALUE!</v>
      </c>
      <c r="D57" s="10"/>
      <c r="E57" s="10" t="e">
        <f>IF(OR(E23=Composition!$C$6,E23=Composition!$C$7,E23=Composition!$C$8,E23=Composition!$C$9,E23=Composition!$C$10,E23=Composition!$C$11,E23=Composition!$C$12,E23=Composition!$C$17,E23=Composition!$C$18,E23=Composition!$C$19,E23=Composition!$C$20,E23=Composition!$C$21,E23=Composition!$C$22,E23=Composition!$C$23,E23=Composition!$C$28,E23=Composition!$C$29,E23=Composition!$C$30,E23=Composition!$C$31,E23=Composition!$C$32,E23=Composition!$C$33,E23=Composition!$C$34,E23=Composition!$C$39,E23=Composition!$C$40,E23=Composition!$C$41,E23=Composition!$C$42,E23=Composition!$C$43,E23=Composition!$C$44,E23=Composition!$C$45),"",E23)</f>
        <v>#VALUE!</v>
      </c>
      <c r="F57" s="10"/>
      <c r="G57" s="10" t="e">
        <f>IF(OR(G23=Composition!$C$6,G23=Composition!$C$7,G23=Composition!$C$8,G23=Composition!$C$9,G23=Composition!$C$10,G23=Composition!$C$11,G23=Composition!$C$12,G23=Composition!$C$17,G23=Composition!$C$18,G23=Composition!$C$19,G23=Composition!$C$20,G23=Composition!$C$21,G23=Composition!$C$22,G23=Composition!$C$23,G23=Composition!$C$28,G23=Composition!$C$29,G23=Composition!$C$30,G23=Composition!$C$31,G23=Composition!$C$32,G23=Composition!$C$33,G23=Composition!$C$34,G23=Composition!$C$39,G23=Composition!$C$40,G23=Composition!$C$41,G23=Composition!$C$42,G23=Composition!$C$43,G23=Composition!$C$44,G23=Composition!$C$45),"",G23)</f>
        <v>#VALUE!</v>
      </c>
      <c r="H57" s="16"/>
    </row>
    <row r="58" spans="1:8" x14ac:dyDescent="0.25">
      <c r="A58" s="15" t="e">
        <f>IF(OR(A24=Composition!$C$6,A24=Composition!$C$7,A24=Composition!$C$8,A24=Composition!$C$9,A24=Composition!$C$10,A24=Composition!$C$11,A24=Composition!$C$12,A24=Composition!$C$17,A24=Composition!$C$18,A24=Composition!$C$19,A24=Composition!$C$20,A24=Composition!$C$21,A24=Composition!$C$22,,A24=Composition!$C$23,A24=Composition!$C$28,A24=Composition!$C$29,A24=Composition!$C$30,A24=Composition!$C$31,A24=Composition!$C$32,A24=Composition!$C$33,A24=Composition!$C$34,A24=Composition!$C$39,A24=Composition!$C$40,A24=Composition!$C$41,A24=Composition!$C$42,A24=Composition!$C$43,A24=Composition!$C$44,A24=Composition!$C$45),"",A24)</f>
        <v>#VALUE!</v>
      </c>
      <c r="B58" s="18"/>
      <c r="C58" s="10" t="e">
        <f>IF(OR(C24=Composition!$C$6,C24=Composition!$C$7,C24=Composition!$C$8,C24=Composition!$C$9,C24=Composition!$C$10,C24=Composition!$C$11,C24=Composition!$C$12,C24=Composition!$C$17,C24=Composition!$C$18,C24=Composition!$C$19,C24=Composition!$C$20,C24=Composition!$C$21,C24=Composition!$C$22,C24=Composition!$C$23,C24=Composition!$C$28,C24=Composition!$C$29,C24=Composition!$C$30,C24=Composition!$C$31,C24=Composition!$C$32,C24=Composition!$C$33,C24=Composition!$C$34,C24=Composition!$C$39,C24=Composition!$C$40,C24=Composition!$C$41,C24=Composition!$C$42,C24=Composition!$C$43,C24=Composition!$C$44,C24=Composition!$C$45),"",C24)</f>
        <v>#VALUE!</v>
      </c>
      <c r="D58" s="10"/>
      <c r="E58" s="10" t="e">
        <f>IF(OR(E24=Composition!$C$6,E24=Composition!$C$7,E24=Composition!$C$8,E24=Composition!$C$9,E24=Composition!$C$10,E24=Composition!$C$11,E24=Composition!$C$12,E24=Composition!$C$17,E24=Composition!$C$18,E24=Composition!$C$19,E24=Composition!$C$20,E24=Composition!$C$21,E24=Composition!$C$22,E24=Composition!$C$23,E24=Composition!$C$28,E24=Composition!$C$29,E24=Composition!$C$30,E24=Composition!$C$31,E24=Composition!$C$32,E24=Composition!$C$33,E24=Composition!$C$34,E24=Composition!$C$39,E24=Composition!$C$40,E24=Composition!$C$41,E24=Composition!$C$42,E24=Composition!$C$43,E24=Composition!$C$44,E24=Composition!$C$45),"",E24)</f>
        <v>#VALUE!</v>
      </c>
      <c r="F58" s="10"/>
      <c r="G58" s="10" t="e">
        <f>IF(OR(G24=Composition!$C$6,G24=Composition!$C$7,G24=Composition!$C$8,G24=Composition!$C$9,G24=Composition!$C$10,G24=Composition!$C$11,G24=Composition!$C$12,G24=Composition!$C$17,G24=Composition!$C$18,G24=Composition!$C$19,G24=Composition!$C$20,G24=Composition!$C$21,G24=Composition!$C$22,G24=Composition!$C$23,G24=Composition!$C$28,G24=Composition!$C$29,G24=Composition!$C$30,G24=Composition!$C$31,G24=Composition!$C$32,G24=Composition!$C$33,G24=Composition!$C$34,G24=Composition!$C$39,G24=Composition!$C$40,G24=Composition!$C$41,G24=Composition!$C$42,G24=Composition!$C$43,G24=Composition!$C$44,G24=Composition!$C$45),"",G24)</f>
        <v>#VALUE!</v>
      </c>
      <c r="H58" s="16"/>
    </row>
    <row r="59" spans="1:8" x14ac:dyDescent="0.25">
      <c r="A59" s="15" t="e">
        <f>IF(OR(A25=Composition!$C$6,A25=Composition!$C$7,A25=Composition!$C$8,A25=Composition!$C$9,A25=Composition!$C$10,A25=Composition!$C$11,A25=Composition!$C$12,A25=Composition!$C$17,A25=Composition!$C$18,A25=Composition!$C$19,A25=Composition!$C$20,A25=Composition!$C$21,A25=Composition!$C$22,,A25=Composition!$C$23,A25=Composition!$C$28,A25=Composition!$C$29,A25=Composition!$C$30,A25=Composition!$C$31,A25=Composition!$C$32,A25=Composition!$C$33,A25=Composition!$C$34,A25=Composition!$C$39,A25=Composition!$C$40,A25=Composition!$C$41,A25=Composition!$C$42,A25=Composition!$C$43,A25=Composition!$C$44,A25=Composition!$C$45),"",A25)</f>
        <v>#VALUE!</v>
      </c>
      <c r="B59" s="18"/>
      <c r="C59" s="10" t="e">
        <f>IF(OR(C25=Composition!$C$6,C25=Composition!$C$7,C25=Composition!$C$8,C25=Composition!$C$9,C25=Composition!$C$10,C25=Composition!$C$11,C25=Composition!$C$12,C25=Composition!$C$17,C25=Composition!$C$18,C25=Composition!$C$19,C25=Composition!$C$20,C25=Composition!$C$21,C25=Composition!$C$22,C25=Composition!$C$23,C25=Composition!$C$28,C25=Composition!$C$29,C25=Composition!$C$30,C25=Composition!$C$31,C25=Composition!$C$32,C25=Composition!$C$33,C25=Composition!$C$34,C25=Composition!$C$39,C25=Composition!$C$40,C25=Composition!$C$41,C25=Composition!$C$42,C25=Composition!$C$43,C25=Composition!$C$44,C25=Composition!$C$45),"",C25)</f>
        <v>#VALUE!</v>
      </c>
      <c r="D59" s="10"/>
      <c r="E59" s="10" t="e">
        <f>IF(OR(E25=Composition!$C$6,E25=Composition!$C$7,E25=Composition!$C$8,E25=Composition!$C$9,E25=Composition!$C$10,E25=Composition!$C$11,E25=Composition!$C$12,E25=Composition!$C$17,E25=Composition!$C$18,E25=Composition!$C$19,E25=Composition!$C$20,E25=Composition!$C$21,E25=Composition!$C$22,E25=Composition!$C$23,E25=Composition!$C$28,E25=Composition!$C$29,E25=Composition!$C$30,E25=Composition!$C$31,E25=Composition!$C$32,E25=Composition!$C$33,E25=Composition!$C$34,E25=Composition!$C$39,E25=Composition!$C$40,E25=Composition!$C$41,E25=Composition!$C$42,E25=Composition!$C$43,E25=Composition!$C$44,E25=Composition!$C$45),"",E25)</f>
        <v>#VALUE!</v>
      </c>
      <c r="F59" s="10"/>
      <c r="G59" s="10" t="e">
        <f>IF(OR(G25=Composition!$C$6,G25=Composition!$C$7,G25=Composition!$C$8,G25=Composition!$C$9,G25=Composition!$C$10,G25=Composition!$C$11,G25=Composition!$C$12,G25=Composition!$C$17,G25=Composition!$C$18,G25=Composition!$C$19,G25=Composition!$C$20,G25=Composition!$C$21,G25=Composition!$C$22,G25=Composition!$C$23,G25=Composition!$C$28,G25=Composition!$C$29,G25=Composition!$C$30,G25=Composition!$C$31,G25=Composition!$C$32,G25=Composition!$C$33,G25=Composition!$C$34,G25=Composition!$C$39,G25=Composition!$C$40,G25=Composition!$C$41,G25=Composition!$C$42,G25=Composition!$C$43,G25=Composition!$C$44,G25=Composition!$C$45),"",G25)</f>
        <v>#VALUE!</v>
      </c>
      <c r="H59" s="16"/>
    </row>
    <row r="60" spans="1:8" x14ac:dyDescent="0.25">
      <c r="A60" s="15" t="e">
        <f>IF(OR(A26=Composition!$C$6,A26=Composition!$C$7,A26=Composition!$C$8,A26=Composition!$C$9,A26=Composition!$C$10,A26=Composition!$C$11,A26=Composition!$C$12,A26=Composition!$C$17,A26=Composition!$C$18,A26=Composition!$C$19,A26=Composition!$C$20,A26=Composition!$C$21,A26=Composition!$C$22,,A26=Composition!$C$23,A26=Composition!$C$28,A26=Composition!$C$29,A26=Composition!$C$30,A26=Composition!$C$31,A26=Composition!$C$32,A26=Composition!$C$33,A26=Composition!$C$34,A26=Composition!$C$39,A26=Composition!$C$40,A26=Composition!$C$41,A26=Composition!$C$42,A26=Composition!$C$43,A26=Composition!$C$44,A26=Composition!$C$45),"",A26)</f>
        <v>#VALUE!</v>
      </c>
      <c r="B60" s="18"/>
      <c r="C60" s="10" t="e">
        <f>IF(OR(C26=Composition!$C$6,C26=Composition!$C$7,C26=Composition!$C$8,C26=Composition!$C$9,C26=Composition!$C$10,C26=Composition!$C$11,C26=Composition!$C$12,C26=Composition!$C$17,C26=Composition!$C$18,C26=Composition!$C$19,C26=Composition!$C$20,C26=Composition!$C$21,C26=Composition!$C$22,C26=Composition!$C$23,C26=Composition!$C$28,C26=Composition!$C$29,C26=Composition!$C$30,C26=Composition!$C$31,C26=Composition!$C$32,C26=Composition!$C$33,C26=Composition!$C$34,C26=Composition!$C$39,C26=Composition!$C$40,C26=Composition!$C$41,C26=Composition!$C$42,C26=Composition!$C$43,C26=Composition!$C$44,C26=Composition!$C$45),"",C26)</f>
        <v>#VALUE!</v>
      </c>
      <c r="D60" s="10"/>
      <c r="E60" s="10" t="e">
        <f>IF(OR(E26=Composition!$C$6,E26=Composition!$C$7,E26=Composition!$C$8,E26=Composition!$C$9,E26=Composition!$C$10,E26=Composition!$C$11,E26=Composition!$C$12,E26=Composition!$C$17,E26=Composition!$C$18,E26=Composition!$C$19,E26=Composition!$C$20,E26=Composition!$C$21,E26=Composition!$C$22,E26=Composition!$C$23,E26=Composition!$C$28,E26=Composition!$C$29,E26=Composition!$C$30,E26=Composition!$C$31,E26=Composition!$C$32,E26=Composition!$C$33,E26=Composition!$C$34,E26=Composition!$C$39,E26=Composition!$C$40,E26=Composition!$C$41,E26=Composition!$C$42,E26=Composition!$C$43,E26=Composition!$C$44,E26=Composition!$C$45),"",E26)</f>
        <v>#VALUE!</v>
      </c>
      <c r="F60" s="10"/>
      <c r="G60" s="10" t="e">
        <f>IF(OR(G26=Composition!$C$6,G26=Composition!$C$7,G26=Composition!$C$8,G26=Composition!$C$9,G26=Composition!$C$10,G26=Composition!$C$11,G26=Composition!$C$12,G26=Composition!$C$17,G26=Composition!$C$18,G26=Composition!$C$19,G26=Composition!$C$20,G26=Composition!$C$21,G26=Composition!$C$22,G26=Composition!$C$23,G26=Composition!$C$28,G26=Composition!$C$29,G26=Composition!$C$30,G26=Composition!$C$31,G26=Composition!$C$32,G26=Composition!$C$33,G26=Composition!$C$34,G26=Composition!$C$39,G26=Composition!$C$40,G26=Composition!$C$41,G26=Composition!$C$42,G26=Composition!$C$43,G26=Composition!$C$44,G26=Composition!$C$45),"",G26)</f>
        <v>#VALUE!</v>
      </c>
      <c r="H60" s="16"/>
    </row>
    <row r="61" spans="1:8" x14ac:dyDescent="0.25">
      <c r="A61" s="15" t="e">
        <f>IF(OR(A27=Composition!$C$6,A27=Composition!$C$7,A27=Composition!$C$8,A27=Composition!$C$9,A27=Composition!$C$10,A27=Composition!$C$11,A27=Composition!$C$12,A27=Composition!$C$17,A27=Composition!$C$18,A27=Composition!$C$19,A27=Composition!$C$20,A27=Composition!$C$21,A27=Composition!$C$22,,A27=Composition!$C$23,A27=Composition!$C$28,A27=Composition!$C$29,A27=Composition!$C$30,A27=Composition!$C$31,A27=Composition!$C$32,A27=Composition!$C$33,A27=Composition!$C$34,A27=Composition!$C$39,A27=Composition!$C$40,A27=Composition!$C$41,A27=Composition!$C$42,A27=Composition!$C$43,A27=Composition!$C$44,A27=Composition!$C$45),"",A27)</f>
        <v>#VALUE!</v>
      </c>
      <c r="B61" s="18"/>
      <c r="C61" s="10" t="e">
        <f>IF(OR(C27=Composition!$C$6,C27=Composition!$C$7,C27=Composition!$C$8,C27=Composition!$C$9,C27=Composition!$C$10,C27=Composition!$C$11,C27=Composition!$C$12,C27=Composition!$C$17,C27=Composition!$C$18,C27=Composition!$C$19,C27=Composition!$C$20,C27=Composition!$C$21,C27=Composition!$C$22,C27=Composition!$C$23,C27=Composition!$C$28,C27=Composition!$C$29,C27=Composition!$C$30,C27=Composition!$C$31,C27=Composition!$C$32,C27=Composition!$C$33,C27=Composition!$C$34,C27=Composition!$C$39,C27=Composition!$C$40,C27=Composition!$C$41,C27=Composition!$C$42,C27=Composition!$C$43,C27=Composition!$C$44,C27=Composition!$C$45),"",C27)</f>
        <v>#VALUE!</v>
      </c>
      <c r="D61" s="10"/>
      <c r="E61" s="10" t="e">
        <f>IF(OR(E27=Composition!$C$6,E27=Composition!$C$7,E27=Composition!$C$8,E27=Composition!$C$9,E27=Composition!$C$10,E27=Composition!$C$11,E27=Composition!$C$12,E27=Composition!$C$17,E27=Composition!$C$18,E27=Composition!$C$19,E27=Composition!$C$20,E27=Composition!$C$21,E27=Composition!$C$22,E27=Composition!$C$23,E27=Composition!$C$28,E27=Composition!$C$29,E27=Composition!$C$30,E27=Composition!$C$31,E27=Composition!$C$32,E27=Composition!$C$33,E27=Composition!$C$34,E27=Composition!$C$39,E27=Composition!$C$40,E27=Composition!$C$41,E27=Composition!$C$42,E27=Composition!$C$43,E27=Composition!$C$44,E27=Composition!$C$45),"",E27)</f>
        <v>#VALUE!</v>
      </c>
      <c r="F61" s="10"/>
      <c r="G61" s="10" t="e">
        <f>IF(OR(G27=Composition!$C$6,G27=Composition!$C$7,G27=Composition!$C$8,G27=Composition!$C$9,G27=Composition!$C$10,G27=Composition!$C$11,G27=Composition!$C$12,G27=Composition!$C$17,G27=Composition!$C$18,G27=Composition!$C$19,G27=Composition!$C$20,G27=Composition!$C$21,G27=Composition!$C$22,G27=Composition!$C$23,G27=Composition!$C$28,G27=Composition!$C$29,G27=Composition!$C$30,G27=Composition!$C$31,G27=Composition!$C$32,G27=Composition!$C$33,G27=Composition!$C$34,G27=Composition!$C$39,G27=Composition!$C$40,G27=Composition!$C$41,G27=Composition!$C$42,G27=Composition!$C$43,G27=Composition!$C$44,G27=Composition!$C$45),"",G27)</f>
        <v>#VALUE!</v>
      </c>
      <c r="H61" s="16"/>
    </row>
    <row r="62" spans="1:8" x14ac:dyDescent="0.25">
      <c r="A62" s="15" t="e">
        <f>IF(OR(A28=Composition!$C$6,A28=Composition!$C$7,A28=Composition!$C$8,A28=Composition!$C$9,A28=Composition!$C$10,A28=Composition!$C$11,A28=Composition!$C$12,A28=Composition!$C$17,A28=Composition!$C$18,A28=Composition!$C$19,A28=Composition!$C$20,A28=Composition!$C$21,A28=Composition!$C$22,,A28=Composition!$C$23,A28=Composition!$C$28,A28=Composition!$C$29,A28=Composition!$C$30,A28=Composition!$C$31,A28=Composition!$C$32,A28=Composition!$C$33,A28=Composition!$C$34,A28=Composition!$C$39,A28=Composition!$C$40,A28=Composition!$C$41,A28=Composition!$C$42,A28=Composition!$C$43,A28=Composition!$C$44,A28=Composition!$C$45),"",A28)</f>
        <v>#VALUE!</v>
      </c>
      <c r="B62" s="18"/>
      <c r="C62" s="10" t="e">
        <f>IF(OR(C28=Composition!$C$6,C28=Composition!$C$7,C28=Composition!$C$8,C28=Composition!$C$9,C28=Composition!$C$10,C28=Composition!$C$11,C28=Composition!$C$12,C28=Composition!$C$17,C28=Composition!$C$18,C28=Composition!$C$19,C28=Composition!$C$20,C28=Composition!$C$21,C28=Composition!$C$22,C28=Composition!$C$23,C28=Composition!$C$28,C28=Composition!$C$29,C28=Composition!$C$30,C28=Composition!$C$31,C28=Composition!$C$32,C28=Composition!$C$33,C28=Composition!$C$34,C28=Composition!$C$39,C28=Composition!$C$40,C28=Composition!$C$41,C28=Composition!$C$42,C28=Composition!$C$43,C28=Composition!$C$44,C28=Composition!$C$45),"",C28)</f>
        <v>#VALUE!</v>
      </c>
      <c r="D62" s="10"/>
      <c r="E62" s="10" t="e">
        <f>IF(OR(E28=Composition!$C$6,E28=Composition!$C$7,E28=Composition!$C$8,E28=Composition!$C$9,E28=Composition!$C$10,E28=Composition!$C$11,E28=Composition!$C$12,E28=Composition!$C$17,E28=Composition!$C$18,E28=Composition!$C$19,E28=Composition!$C$20,E28=Composition!$C$21,E28=Composition!$C$22,E28=Composition!$C$23,E28=Composition!$C$28,E28=Composition!$C$29,E28=Composition!$C$30,E28=Composition!$C$31,E28=Composition!$C$32,E28=Composition!$C$33,E28=Composition!$C$34,E28=Composition!$C$39,E28=Composition!$C$40,E28=Composition!$C$41,E28=Composition!$C$42,E28=Composition!$C$43,E28=Composition!$C$44,E28=Composition!$C$45),"",E28)</f>
        <v>#VALUE!</v>
      </c>
      <c r="F62" s="10"/>
      <c r="G62" s="10" t="e">
        <f>IF(OR(G28=Composition!$C$6,G28=Composition!$C$7,G28=Composition!$C$8,G28=Composition!$C$9,G28=Composition!$C$10,G28=Composition!$C$11,G28=Composition!$C$12,G28=Composition!$C$17,G28=Composition!$C$18,G28=Composition!$C$19,G28=Composition!$C$20,G28=Composition!$C$21,G28=Composition!$C$22,G28=Composition!$C$23,G28=Composition!$C$28,G28=Composition!$C$29,G28=Composition!$C$30,G28=Composition!$C$31,G28=Composition!$C$32,G28=Composition!$C$33,G28=Composition!$C$34,G28=Composition!$C$39,G28=Composition!$C$40,G28=Composition!$C$41,G28=Composition!$C$42,G28=Composition!$C$43,G28=Composition!$C$44,G28=Composition!$C$45),"",G28)</f>
        <v>#VALUE!</v>
      </c>
      <c r="H62" s="16"/>
    </row>
    <row r="63" spans="1:8" x14ac:dyDescent="0.25">
      <c r="A63" s="15" t="e">
        <f>IF(OR(A29=Composition!$C$6,A29=Composition!$C$7,A29=Composition!$C$8,A29=Composition!$C$9,A29=Composition!$C$10,A29=Composition!$C$11,A29=Composition!$C$12,A29=Composition!$C$17,A29=Composition!$C$18,A29=Composition!$C$19,A29=Composition!$C$20,A29=Composition!$C$21,A29=Composition!$C$22,,A29=Composition!$C$23,A29=Composition!$C$28,A29=Composition!$C$29,A29=Composition!$C$30,A29=Composition!$C$31,A29=Composition!$C$32,A29=Composition!$C$33,A29=Composition!$C$34,A29=Composition!$C$39,A29=Composition!$C$40,A29=Composition!$C$41,A29=Composition!$C$42,A29=Composition!$C$43,A29=Composition!$C$44,A29=Composition!$C$45),"",A29)</f>
        <v>#VALUE!</v>
      </c>
      <c r="B63" s="18"/>
      <c r="C63" s="10" t="e">
        <f>IF(OR(C29=Composition!$C$6,C29=Composition!$C$7,C29=Composition!$C$8,C29=Composition!$C$9,C29=Composition!$C$10,C29=Composition!$C$11,C29=Composition!$C$12,C29=Composition!$C$17,C29=Composition!$C$18,C29=Composition!$C$19,C29=Composition!$C$20,C29=Composition!$C$21,C29=Composition!$C$22,C29=Composition!$C$23,C29=Composition!$C$28,C29=Composition!$C$29,C29=Composition!$C$30,C29=Composition!$C$31,C29=Composition!$C$32,C29=Composition!$C$33,C29=Composition!$C$34,C29=Composition!$C$39,C29=Composition!$C$40,C29=Composition!$C$41,C29=Composition!$C$42,C29=Composition!$C$43,C29=Composition!$C$44,C29=Composition!$C$45),"",C29)</f>
        <v>#VALUE!</v>
      </c>
      <c r="D63" s="10"/>
      <c r="E63" s="10" t="e">
        <f>IF(OR(E29=Composition!$C$6,E29=Composition!$C$7,E29=Composition!$C$8,E29=Composition!$C$9,E29=Composition!$C$10,E29=Composition!$C$11,E29=Composition!$C$12,E29=Composition!$C$17,E29=Composition!$C$18,E29=Composition!$C$19,E29=Composition!$C$20,E29=Composition!$C$21,E29=Composition!$C$22,E29=Composition!$C$23,E29=Composition!$C$28,E29=Composition!$C$29,E29=Composition!$C$30,E29=Composition!$C$31,E29=Composition!$C$32,E29=Composition!$C$33,E29=Composition!$C$34,E29=Composition!$C$39,E29=Composition!$C$40,E29=Composition!$C$41,E29=Composition!$C$42,E29=Composition!$C$43,E29=Composition!$C$44,E29=Composition!$C$45),"",E29)</f>
        <v>#VALUE!</v>
      </c>
      <c r="F63" s="10"/>
      <c r="G63" s="10" t="e">
        <f>IF(OR(G29=Composition!$C$6,G29=Composition!$C$7,G29=Composition!$C$8,G29=Composition!$C$9,G29=Composition!$C$10,G29=Composition!$C$11,G29=Composition!$C$12,G29=Composition!$C$17,G29=Composition!$C$18,G29=Composition!$C$19,G29=Composition!$C$20,G29=Composition!$C$21,G29=Composition!$C$22,G29=Composition!$C$23,G29=Composition!$C$28,G29=Composition!$C$29,G29=Composition!$C$30,G29=Composition!$C$31,G29=Composition!$C$32,G29=Composition!$C$33,G29=Composition!$C$34,G29=Composition!$C$39,G29=Composition!$C$40,G29=Composition!$C$41,G29=Composition!$C$42,G29=Composition!$C$43,G29=Composition!$C$44,G29=Composition!$C$45),"",G29)</f>
        <v>#VALUE!</v>
      </c>
      <c r="H63" s="16"/>
    </row>
    <row r="64" spans="1:8" x14ac:dyDescent="0.25">
      <c r="A64" s="15" t="e">
        <f>IF(OR(A30=Composition!$C$6,A30=Composition!$C$7,A30=Composition!$C$8,A30=Composition!$C$9,A30=Composition!$C$10,A30=Composition!$C$11,A30=Composition!$C$12,A30=Composition!$C$17,A30=Composition!$C$18,A30=Composition!$C$19,A30=Composition!$C$20,A30=Composition!$C$21,A30=Composition!$C$22,,A30=Composition!$C$23,A30=Composition!$C$28,A30=Composition!$C$29,A30=Composition!$C$30,A30=Composition!$C$31,A30=Composition!$C$32,A30=Composition!$C$33,A30=Composition!$C$34,A30=Composition!$C$39,A30=Composition!$C$40,A30=Composition!$C$41,A30=Composition!$C$42,A30=Composition!$C$43,A30=Composition!$C$44,A30=Composition!$C$45),"",A30)</f>
        <v>#VALUE!</v>
      </c>
      <c r="B64" s="18"/>
      <c r="C64" s="10" t="e">
        <f>IF(OR(C30=Composition!$C$6,C30=Composition!$C$7,C30=Composition!$C$8,C30=Composition!$C$9,C30=Composition!$C$10,C30=Composition!$C$11,C30=Composition!$C$12,C30=Composition!$C$17,C30=Composition!$C$18,C30=Composition!$C$19,C30=Composition!$C$20,C30=Composition!$C$21,C30=Composition!$C$22,C30=Composition!$C$23,C30=Composition!$C$28,C30=Composition!$C$29,C30=Composition!$C$30,C30=Composition!$C$31,C30=Composition!$C$32,C30=Composition!$C$33,C30=Composition!$C$34,C30=Composition!$C$39,C30=Composition!$C$40,C30=Composition!$C$41,C30=Composition!$C$42,C30=Composition!$C$43,C30=Composition!$C$44,C30=Composition!$C$45),"",C30)</f>
        <v>#VALUE!</v>
      </c>
      <c r="D64" s="10"/>
      <c r="E64" s="10" t="e">
        <f>IF(OR(E30=Composition!$C$6,E30=Composition!$C$7,E30=Composition!$C$8,E30=Composition!$C$9,E30=Composition!$C$10,E30=Composition!$C$11,E30=Composition!$C$12,E30=Composition!$C$17,E30=Composition!$C$18,E30=Composition!$C$19,E30=Composition!$C$20,E30=Composition!$C$21,E30=Composition!$C$22,E30=Composition!$C$23,E30=Composition!$C$28,E30=Composition!$C$29,E30=Composition!$C$30,E30=Composition!$C$31,E30=Composition!$C$32,E30=Composition!$C$33,E30=Composition!$C$34,E30=Composition!$C$39,E30=Composition!$C$40,E30=Composition!$C$41,E30=Composition!$C$42,E30=Composition!$C$43,E30=Composition!$C$44,E30=Composition!$C$45),"",E30)</f>
        <v>#VALUE!</v>
      </c>
      <c r="F64" s="10"/>
      <c r="G64" s="10" t="e">
        <f>IF(OR(G30=Composition!$C$6,G30=Composition!$C$7,G30=Composition!$C$8,G30=Composition!$C$9,G30=Composition!$C$10,G30=Composition!$C$11,G30=Composition!$C$12,G30=Composition!$C$17,G30=Composition!$C$18,G30=Composition!$C$19,G30=Composition!$C$20,G30=Composition!$C$21,G30=Composition!$C$22,G30=Composition!$C$23,G30=Composition!$C$28,G30=Composition!$C$29,G30=Composition!$C$30,G30=Composition!$C$31,G30=Composition!$C$32,G30=Composition!$C$33,G30=Composition!$C$34,G30=Composition!$C$39,G30=Composition!$C$40,G30=Composition!$C$41,G30=Composition!$C$42,G30=Composition!$C$43,G30=Composition!$C$44,G30=Composition!$C$45),"",G30)</f>
        <v>#VALUE!</v>
      </c>
      <c r="H64" s="16"/>
    </row>
    <row r="65" spans="1:8" x14ac:dyDescent="0.25">
      <c r="A65" s="15" t="e">
        <f>IF(OR(A31=Composition!$C$6,A31=Composition!$C$7,A31=Composition!$C$8,A31=Composition!$C$9,A31=Composition!$C$10,A31=Composition!$C$11,A31=Composition!$C$12,A31=Composition!$C$17,A31=Composition!$C$18,A31=Composition!$C$19,A31=Composition!$C$20,A31=Composition!$C$21,A31=Composition!$C$22,,A31=Composition!$C$23,A31=Composition!$C$28,A31=Composition!$C$29,A31=Composition!$C$30,A31=Composition!$C$31,A31=Composition!$C$32,A31=Composition!$C$33,A31=Composition!$C$34,A31=Composition!$C$39,A31=Composition!$C$40,A31=Composition!$C$41,A31=Composition!$C$42,A31=Composition!$C$43,A31=Composition!$C$44,A31=Composition!$C$45),"",A31)</f>
        <v>#VALUE!</v>
      </c>
      <c r="B65" s="18"/>
      <c r="C65" s="10" t="e">
        <f>IF(OR(C31=Composition!$C$6,C31=Composition!$C$7,C31=Composition!$C$8,C31=Composition!$C$9,C31=Composition!$C$10,C31=Composition!$C$11,C31=Composition!$C$12,C31=Composition!$C$17,C31=Composition!$C$18,C31=Composition!$C$19,C31=Composition!$C$20,C31=Composition!$C$21,C31=Composition!$C$22,C31=Composition!$C$23,C31=Composition!$C$28,C31=Composition!$C$29,C31=Composition!$C$30,C31=Composition!$C$31,C31=Composition!$C$32,C31=Composition!$C$33,C31=Composition!$C$34,C31=Composition!$C$39,C31=Composition!$C$40,C31=Composition!$C$41,C31=Composition!$C$42,C31=Composition!$C$43,C31=Composition!$C$44,C31=Composition!$C$45),"",C31)</f>
        <v>#VALUE!</v>
      </c>
      <c r="D65" s="10"/>
      <c r="E65" s="10" t="e">
        <f>IF(OR(E31=Composition!$C$6,E31=Composition!$C$7,E31=Composition!$C$8,E31=Composition!$C$9,E31=Composition!$C$10,E31=Composition!$C$11,E31=Composition!$C$12,E31=Composition!$C$17,E31=Composition!$C$18,E31=Composition!$C$19,E31=Composition!$C$20,E31=Composition!$C$21,E31=Composition!$C$22,E31=Composition!$C$23,E31=Composition!$C$28,E31=Composition!$C$29,E31=Composition!$C$30,E31=Composition!$C$31,E31=Composition!$C$32,E31=Composition!$C$33,E31=Composition!$C$34,E31=Composition!$C$39,E31=Composition!$C$40,E31=Composition!$C$41,E31=Composition!$C$42,E31=Composition!$C$43,E31=Composition!$C$44,E31=Composition!$C$45),"",E31)</f>
        <v>#VALUE!</v>
      </c>
      <c r="F65" s="10"/>
      <c r="G65" s="10" t="e">
        <f>IF(OR(G31=Composition!$C$6,G31=Composition!$C$7,G31=Composition!$C$8,G31=Composition!$C$9,G31=Composition!$C$10,G31=Composition!$C$11,G31=Composition!$C$12,G31=Composition!$C$17,G31=Composition!$C$18,G31=Composition!$C$19,G31=Composition!$C$20,G31=Composition!$C$21,G31=Composition!$C$22,G31=Composition!$C$23,G31=Composition!$C$28,G31=Composition!$C$29,G31=Composition!$C$30,G31=Composition!$C$31,G31=Composition!$C$32,G31=Composition!$C$33,G31=Composition!$C$34,G31=Composition!$C$39,G31=Composition!$C$40,G31=Composition!$C$41,G31=Composition!$C$42,G31=Composition!$C$43,G31=Composition!$C$44,G31=Composition!$C$45),"",G31)</f>
        <v>#VALUE!</v>
      </c>
      <c r="H65" s="16"/>
    </row>
    <row r="66" spans="1:8" x14ac:dyDescent="0.25">
      <c r="A66" s="15" t="e">
        <f>IF(OR(A32=Composition!$C$6,A32=Composition!$C$7,A32=Composition!$C$8,A32=Composition!$C$9,A32=Composition!$C$10,A32=Composition!$C$11,A32=Composition!$C$12,A32=Composition!$C$17,A32=Composition!$C$18,A32=Composition!$C$19,A32=Composition!$C$20,A32=Composition!$C$21,A32=Composition!$C$22,,A32=Composition!$C$23,A32=Composition!$C$28,A32=Composition!$C$29,A32=Composition!$C$30,A32=Composition!$C$31,A32=Composition!$C$32,A32=Composition!$C$33,A32=Composition!$C$34,A32=Composition!$C$39,A32=Composition!$C$40,A32=Composition!$C$41,A32=Composition!$C$42,A32=Composition!$C$43,A32=Composition!$C$44,A32=Composition!$C$45),"",A32)</f>
        <v>#VALUE!</v>
      </c>
      <c r="B66" s="18"/>
      <c r="C66" s="10" t="e">
        <f>IF(OR(C32=Composition!$C$6,C32=Composition!$C$7,C32=Composition!$C$8,C32=Composition!$C$9,C32=Composition!$C$10,C32=Composition!$C$11,C32=Composition!$C$12,C32=Composition!$C$17,C32=Composition!$C$18,C32=Composition!$C$19,C32=Composition!$C$20,C32=Composition!$C$21,C32=Composition!$C$22,C32=Composition!$C$23,C32=Composition!$C$28,C32=Composition!$C$29,C32=Composition!$C$30,C32=Composition!$C$31,C32=Composition!$C$32,C32=Composition!$C$33,C32=Composition!$C$34,C32=Composition!$C$39,C32=Composition!$C$40,C32=Composition!$C$41,C32=Composition!$C$42,C32=Composition!$C$43,C32=Composition!$C$44,C32=Composition!$C$45),"",C32)</f>
        <v>#VALUE!</v>
      </c>
      <c r="D66" s="10"/>
      <c r="E66" s="10" t="e">
        <f>IF(OR(E32=Composition!$C$6,E32=Composition!$C$7,E32=Composition!$C$8,E32=Composition!$C$9,E32=Composition!$C$10,E32=Composition!$C$11,E32=Composition!$C$12,E32=Composition!$C$17,E32=Composition!$C$18,E32=Composition!$C$19,E32=Composition!$C$20,E32=Composition!$C$21,E32=Composition!$C$22,E32=Composition!$C$23,E32=Composition!$C$28,E32=Composition!$C$29,E32=Composition!$C$30,E32=Composition!$C$31,E32=Composition!$C$32,E32=Composition!$C$33,E32=Composition!$C$34,E32=Composition!$C$39,E32=Composition!$C$40,E32=Composition!$C$41,E32=Composition!$C$42,E32=Composition!$C$43,E32=Composition!$C$44,E32=Composition!$C$45),"",E32)</f>
        <v>#VALUE!</v>
      </c>
      <c r="F66" s="10"/>
      <c r="G66" s="10" t="e">
        <f>IF(OR(G32=Composition!$C$6,G32=Composition!$C$7,G32=Composition!$C$8,G32=Composition!$C$9,G32=Composition!$C$10,G32=Composition!$C$11,G32=Composition!$C$12,G32=Composition!$C$17,G32=Composition!$C$18,G32=Composition!$C$19,G32=Composition!$C$20,G32=Composition!$C$21,G32=Composition!$C$22,G32=Composition!$C$23,G32=Composition!$C$28,G32=Composition!$C$29,G32=Composition!$C$30,G32=Composition!$C$31,G32=Composition!$C$32,G32=Composition!$C$33,G32=Composition!$C$34,G32=Composition!$C$39,G32=Composition!$C$40,G32=Composition!$C$41,G32=Composition!$C$42,G32=Composition!$C$43,G32=Composition!$C$44,G32=Composition!$C$45),"",G32)</f>
        <v>#VALUE!</v>
      </c>
      <c r="H66" s="16"/>
    </row>
    <row r="67" spans="1:8" x14ac:dyDescent="0.25">
      <c r="A67" s="15" t="e">
        <f>IF(OR(A33=Composition!$C$6,A33=Composition!$C$7,A33=Composition!$C$8,A33=Composition!$C$9,A33=Composition!$C$10,A33=Composition!$C$11,A33=Composition!$C$12,A33=Composition!$C$17,A33=Composition!$C$18,A33=Composition!$C$19,A33=Composition!$C$20,A33=Composition!$C$21,A33=Composition!$C$22,,A33=Composition!$C$23,A33=Composition!$C$28,A33=Composition!$C$29,A33=Composition!$C$30,A33=Composition!$C$31,A33=Composition!$C$32,A33=Composition!$C$33,A33=Composition!$C$34,A33=Composition!$C$39,A33=Composition!$C$40,A33=Composition!$C$41,A33=Composition!$C$42,A33=Composition!$C$43,A33=Composition!$C$44,A33=Composition!$C$45),"",A33)</f>
        <v>#VALUE!</v>
      </c>
      <c r="B67" s="18"/>
      <c r="C67" s="10" t="e">
        <f>IF(OR(C33=Composition!$C$6,C33=Composition!$C$7,C33=Composition!$C$8,C33=Composition!$C$9,C33=Composition!$C$10,C33=Composition!$C$11,C33=Composition!$C$12,C33=Composition!$C$17,C33=Composition!$C$18,C33=Composition!$C$19,C33=Composition!$C$20,C33=Composition!$C$21,C33=Composition!$C$22,C33=Composition!$C$23,C33=Composition!$C$28,C33=Composition!$C$29,C33=Composition!$C$30,C33=Composition!$C$31,C33=Composition!$C$32,C33=Composition!$C$33,C33=Composition!$C$34,C33=Composition!$C$39,C33=Composition!$C$40,C33=Composition!$C$41,C33=Composition!$C$42,C33=Composition!$C$43,C33=Composition!$C$44,C33=Composition!$C$45),"",C33)</f>
        <v>#VALUE!</v>
      </c>
      <c r="D67" s="10"/>
      <c r="E67" s="10" t="e">
        <f>IF(OR(E33=Composition!$C$6,E33=Composition!$C$7,E33=Composition!$C$8,E33=Composition!$C$9,E33=Composition!$C$10,E33=Composition!$C$11,E33=Composition!$C$12,E33=Composition!$C$17,E33=Composition!$C$18,E33=Composition!$C$19,E33=Composition!$C$20,E33=Composition!$C$21,E33=Composition!$C$22,E33=Composition!$C$23,E33=Composition!$C$28,E33=Composition!$C$29,E33=Composition!$C$30,E33=Composition!$C$31,E33=Composition!$C$32,E33=Composition!$C$33,E33=Composition!$C$34,E33=Composition!$C$39,E33=Composition!$C$40,E33=Composition!$C$41,E33=Composition!$C$42,E33=Composition!$C$43,E33=Composition!$C$44,E33=Composition!$C$45),"",E33)</f>
        <v>#VALUE!</v>
      </c>
      <c r="F67" s="10"/>
      <c r="G67" s="10" t="e">
        <f>IF(OR(G33=Composition!$C$6,G33=Composition!$C$7,G33=Composition!$C$8,G33=Composition!$C$9,G33=Composition!$C$10,G33=Composition!$C$11,G33=Composition!$C$12,G33=Composition!$C$17,G33=Composition!$C$18,G33=Composition!$C$19,G33=Composition!$C$20,G33=Composition!$C$21,G33=Composition!$C$22,G33=Composition!$C$23,G33=Composition!$C$28,G33=Composition!$C$29,G33=Composition!$C$30,G33=Composition!$C$31,G33=Composition!$C$32,G33=Composition!$C$33,G33=Composition!$C$34,G33=Composition!$C$39,G33=Composition!$C$40,G33=Composition!$C$41,G33=Composition!$C$42,G33=Composition!$C$43,G33=Composition!$C$44,G33=Composition!$C$45),"",G33)</f>
        <v>#VALUE!</v>
      </c>
      <c r="H67" s="16"/>
    </row>
    <row r="68" spans="1:8" x14ac:dyDescent="0.25">
      <c r="A68" s="15" t="e">
        <f>IF(OR(A34=Composition!$C$6,A34=Composition!$C$7,A34=Composition!$C$8,A34=Composition!$C$9,A34=Composition!$C$10,A34=Composition!$C$11,A34=Composition!$C$12,A34=Composition!$C$17,A34=Composition!$C$18,A34=Composition!$C$19,A34=Composition!$C$20,A34=Composition!$C$21,A34=Composition!$C$22,,A34=Composition!$C$23,A34=Composition!$C$28,A34=Composition!$C$29,A34=Composition!$C$30,A34=Composition!$C$31,A34=Composition!$C$32,A34=Composition!$C$33,A34=Composition!$C$34,A34=Composition!$C$39,A34=Composition!$C$40,A34=Composition!$C$41,A34=Composition!$C$42,A34=Composition!$C$43,A34=Composition!$C$44,A34=Composition!$C$45),"",A34)</f>
        <v>#VALUE!</v>
      </c>
      <c r="B68" s="18"/>
      <c r="C68" s="10" t="e">
        <f>IF(OR(C34=Composition!$C$6,C34=Composition!$C$7,C34=Composition!$C$8,C34=Composition!$C$9,C34=Composition!$C$10,C34=Composition!$C$11,C34=Composition!$C$12,C34=Composition!$C$17,C34=Composition!$C$18,C34=Composition!$C$19,C34=Composition!$C$20,C34=Composition!$C$21,C34=Composition!$C$22,C34=Composition!$C$23,C34=Composition!$C$28,C34=Composition!$C$29,C34=Composition!$C$30,C34=Composition!$C$31,C34=Composition!$C$32,C34=Composition!$C$33,C34=Composition!$C$34,C34=Composition!$C$39,C34=Composition!$C$40,C34=Composition!$C$41,C34=Composition!$C$42,C34=Composition!$C$43,C34=Composition!$C$44,C34=Composition!$C$45),"",C34)</f>
        <v>#VALUE!</v>
      </c>
      <c r="D68" s="10"/>
      <c r="E68" s="10" t="e">
        <f>IF(OR(E34=Composition!$C$6,E34=Composition!$C$7,E34=Composition!$C$8,E34=Composition!$C$9,E34=Composition!$C$10,E34=Composition!$C$11,E34=Composition!$C$12,E34=Composition!$C$17,E34=Composition!$C$18,E34=Composition!$C$19,E34=Composition!$C$20,E34=Composition!$C$21,E34=Composition!$C$22,E34=Composition!$C$23,E34=Composition!$C$28,E34=Composition!$C$29,E34=Composition!$C$30,E34=Composition!$C$31,E34=Composition!$C$32,E34=Composition!$C$33,E34=Composition!$C$34,E34=Composition!$C$39,E34=Composition!$C$40,E34=Composition!$C$41,E34=Composition!$C$42,E34=Composition!$C$43,E34=Composition!$C$44,E34=Composition!$C$45),"",E34)</f>
        <v>#VALUE!</v>
      </c>
      <c r="F68" s="10"/>
      <c r="G68" s="10" t="e">
        <f>IF(OR(G34=Composition!$C$6,G34=Composition!$C$7,G34=Composition!$C$8,G34=Composition!$C$9,G34=Composition!$C$10,G34=Composition!$C$11,G34=Composition!$C$12,G34=Composition!$C$17,G34=Composition!$C$18,G34=Composition!$C$19,G34=Composition!$C$20,G34=Composition!$C$21,G34=Composition!$C$22,G34=Composition!$C$23,G34=Composition!$C$28,G34=Composition!$C$29,G34=Composition!$C$30,G34=Composition!$C$31,G34=Composition!$C$32,G34=Composition!$C$33,G34=Composition!$C$34,G34=Composition!$C$39,G34=Composition!$C$40,G34=Composition!$C$41,G34=Composition!$C$42,G34=Composition!$C$43,G34=Composition!$C$44,G34=Composition!$C$45),"",G34)</f>
        <v>#VALUE!</v>
      </c>
      <c r="H68" s="16"/>
    </row>
    <row r="69" spans="1:8" x14ac:dyDescent="0.25">
      <c r="A69" s="15" t="str">
        <f>IF(OR(A35=Composition!$C$6,A35=Composition!$C$7,A35=Composition!$C$8,A35=Composition!$C$9,A35=Composition!$C$10,A35=Composition!$C$11,A35=Composition!$C$12,A35=Composition!$C$17,A35=Composition!$C$18,A35=Composition!$C$19,A35=Composition!$C$20,A35=Composition!$C$21,A35=Composition!$C$22,,A35=Composition!$C$23,A35=Composition!$C$28,A35=Composition!$C$29,A35=Composition!$C$30,A35=Composition!$C$31,A35=Composition!$C$32,A35=Composition!$C$33,A35=Composition!$C$34,A35=Composition!$C$39,A35=Composition!$C$40,A35=Composition!$C$41,A35=Composition!$C$42,A35=Composition!$C$43,A35=Composition!$C$44,A35=Composition!$C$45),"",A35)</f>
        <v/>
      </c>
      <c r="B69" s="18"/>
      <c r="C69" s="10" t="str">
        <f>IF(OR(C35=Composition!$C$6,C35=Composition!$C$7,C35=Composition!$C$8,C35=Composition!$C$9,C35=Composition!$C$10,C35=Composition!$C$11,C35=Composition!$C$12,C35=Composition!$C$17,C35=Composition!$C$18,C35=Composition!$C$19,C35=Composition!$C$20,C35=Composition!$C$21,C35=Composition!$C$22,C35=Composition!$C$23,C35=Composition!$C$28,C35=Composition!$C$29,C35=Composition!$C$30,C35=Composition!$C$31,C35=Composition!$C$32,C35=Composition!$C$33,C35=Composition!$C$34,C35=Composition!$C$39,C35=Composition!$C$40,C35=Composition!$C$41,C35=Composition!$C$42,C35=Composition!$C$43,C35=Composition!$C$44,C35=Composition!$C$45),"",C35)</f>
        <v/>
      </c>
      <c r="D69" s="10"/>
      <c r="E69" s="10" t="str">
        <f>IF(OR(E35=Composition!$C$6,E35=Composition!$C$7,E35=Composition!$C$8,E35=Composition!$C$9,E35=Composition!$C$10,E35=Composition!$C$11,E35=Composition!$C$12,E35=Composition!$C$17,E35=Composition!$C$18,E35=Composition!$C$19,E35=Composition!$C$20,E35=Composition!$C$21,E35=Composition!$C$22,E35=Composition!$C$23,E35=Composition!$C$28,E35=Composition!$C$29,E35=Composition!$C$30,E35=Composition!$C$31,E35=Composition!$C$32,E35=Composition!$C$33,E35=Composition!$C$34,E35=Composition!$C$39,E35=Composition!$C$40,E35=Composition!$C$41,E35=Composition!$C$42,E35=Composition!$C$43,E35=Composition!$C$44,E35=Composition!$C$45),"",E35)</f>
        <v/>
      </c>
      <c r="F69" s="10"/>
      <c r="G69" s="10" t="str">
        <f>IF(OR(G35=Composition!$C$6,G35=Composition!$C$7,G35=Composition!$C$8,G35=Composition!$C$9,G35=Composition!$C$10,G35=Composition!$C$11,G35=Composition!$C$12,G35=Composition!$C$17,G35=Composition!$C$18,G35=Composition!$C$19,G35=Composition!$C$20,G35=Composition!$C$21,G35=Composition!$C$22,G35=Composition!$C$23,G35=Composition!$C$28,G35=Composition!$C$29,G35=Composition!$C$30,G35=Composition!$C$31,G35=Composition!$C$32,G35=Composition!$C$33,G35=Composition!$C$34,G35=Composition!$C$39,G35=Composition!$C$40,G35=Composition!$C$41,G35=Composition!$C$42,G35=Composition!$C$43,G35=Composition!$C$44,G35=Composition!$C$45),"",G35)</f>
        <v/>
      </c>
      <c r="H69" s="16"/>
    </row>
    <row r="70" spans="1:8" ht="15.75" thickBot="1" x14ac:dyDescent="0.3">
      <c r="A70" s="15" t="str">
        <f>IF(OR(A36=Composition!$C$6,A36=Composition!$C$7,A36=Composition!$C$8,A36=Composition!$C$9,A36=Composition!$C$10,A36=Composition!$C$11,A36=Composition!$C$12,A36=Composition!$C$17,A36=Composition!$C$18,A36=Composition!$C$19,A36=Composition!$C$20,A36=Composition!$C$21,A36=Composition!$C$22,,A36=Composition!$C$23,A36=Composition!$C$28,A36=Composition!$C$29,A36=Composition!$C$30,A36=Composition!$C$31,A36=Composition!$C$32,A36=Composition!$C$33,A36=Composition!$C$34,A36=Composition!$C$39,A36=Composition!$C$40,A36=Composition!$C$41,A36=Composition!$C$42,A36=Composition!$C$43,A36=Composition!$C$44,A36=Composition!$C$45),"",A36)</f>
        <v>HHHHHH Aaaa    1567Pts</v>
      </c>
      <c r="B70" s="18"/>
      <c r="C70" s="10" t="str">
        <f>IF(OR(C36=Composition!$C$6,C36=Composition!$C$7,C36=Composition!$C$8,C36=Composition!$C$9,C36=Composition!$C$10,C36=Composition!$C$11,C36=Composition!$C$12,C36=Composition!$C$17,C36=Composition!$C$18,C36=Composition!$C$19,C36=Composition!$C$20,C36=Composition!$C$21,C36=Composition!$C$22,C36=Composition!$C$23,C36=Composition!$C$28,C36=Composition!$C$29,C36=Composition!$C$30,C36=Composition!$C$31,C36=Composition!$C$32,C36=Composition!$C$33,C36=Composition!$C$34,C36=Composition!$C$39,C36=Composition!$C$40,C36=Composition!$C$41,C36=Composition!$C$42,C36=Composition!$C$43,C36=Composition!$C$44,C36=Composition!$C$45),"",C36)</f>
        <v>HHHHHH Aaaa    1567Pts</v>
      </c>
      <c r="D70" s="10"/>
      <c r="E70" s="10" t="str">
        <f>IF(OR(E36=Composition!$C$6,E36=Composition!$C$7,E36=Composition!$C$8,E36=Composition!$C$9,E36=Composition!$C$10,E36=Composition!$C$11,E36=Composition!$C$12,E36=Composition!$C$17,E36=Composition!$C$18,E36=Composition!$C$19,E36=Composition!$C$20,E36=Composition!$C$21,E36=Composition!$C$22,E36=Composition!$C$23,E36=Composition!$C$28,E36=Composition!$C$29,E36=Composition!$C$30,E36=Composition!$C$31,E36=Composition!$C$32,E36=Composition!$C$33,E36=Composition!$C$34,E36=Composition!$C$39,E36=Composition!$C$40,E36=Composition!$C$41,E36=Composition!$C$42,E36=Composition!$C$43,E36=Composition!$C$44,E36=Composition!$C$45),"",E36)</f>
        <v>HHHHHH Aaaa    1567Pts</v>
      </c>
      <c r="F70" s="10"/>
      <c r="G70" s="10" t="str">
        <f>IF(OR(G36=Composition!$C$6,G36=Composition!$C$7,G36=Composition!$C$8,G36=Composition!$C$9,G36=Composition!$C$10,G36=Composition!$C$11,G36=Composition!$C$12,G36=Composition!$C$17,G36=Composition!$C$18,G36=Composition!$C$19,G36=Composition!$C$20,G36=Composition!$C$21,G36=Composition!$C$22,G36=Composition!$C$23,G36=Composition!$C$28,G36=Composition!$C$29,G36=Composition!$C$30,G36=Composition!$C$31,G36=Composition!$C$32,G36=Composition!$C$33,G36=Composition!$C$34,G36=Composition!$C$39,G36=Composition!$C$40,G36=Composition!$C$41,G36=Composition!$C$42,G36=Composition!$C$43,G36=Composition!$C$44,G36=Composition!$C$45),"",G36)</f>
        <v>HHHHHH Aaaa    1567Pts</v>
      </c>
      <c r="H70" s="1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3BCE-0375-4AEE-8E7D-25120763B05D}">
  <sheetPr codeName="Feuil5"/>
  <dimension ref="A1:S19"/>
  <sheetViews>
    <sheetView showGridLines="0" zoomScale="120" zoomScaleNormal="120" workbookViewId="0">
      <selection activeCell="H13" sqref="H13"/>
    </sheetView>
  </sheetViews>
  <sheetFormatPr baseColWidth="10" defaultRowHeight="15" x14ac:dyDescent="0.25"/>
  <cols>
    <col min="1" max="1" width="9.28515625" customWidth="1"/>
    <col min="3" max="3" width="2.28515625" customWidth="1"/>
    <col min="4" max="4" width="9" customWidth="1"/>
    <col min="5" max="5" width="13.140625" customWidth="1"/>
    <col min="6" max="6" width="5.7109375" style="27" customWidth="1"/>
    <col min="7" max="7" width="14.7109375" customWidth="1"/>
    <col min="8" max="8" width="5.7109375" style="27" customWidth="1"/>
    <col min="9" max="9" width="14.7109375" customWidth="1"/>
    <col min="10" max="10" width="5.7109375" style="27" customWidth="1"/>
    <col min="11" max="11" width="14.7109375" customWidth="1"/>
    <col min="12" max="12" width="5.7109375" style="27" customWidth="1"/>
    <col min="13" max="13" width="14.7109375" customWidth="1"/>
    <col min="14" max="14" width="5.7109375" style="27" customWidth="1"/>
    <col min="15" max="15" width="14.7109375" customWidth="1"/>
    <col min="16" max="16" width="5.7109375" style="27" customWidth="1"/>
    <col min="17" max="17" width="14.7109375" customWidth="1"/>
    <col min="18" max="18" width="5.7109375" style="27" customWidth="1"/>
    <col min="19" max="19" width="14.7109375" customWidth="1"/>
  </cols>
  <sheetData>
    <row r="1" spans="1:19" x14ac:dyDescent="0.25">
      <c r="A1" t="s">
        <v>19</v>
      </c>
      <c r="B1" t="s">
        <v>20</v>
      </c>
      <c r="C1" s="23"/>
      <c r="D1" t="s">
        <v>28</v>
      </c>
      <c r="E1" t="s">
        <v>7</v>
      </c>
      <c r="F1" s="27" t="s">
        <v>29</v>
      </c>
      <c r="G1" t="s">
        <v>30</v>
      </c>
      <c r="H1" s="28" t="s">
        <v>31</v>
      </c>
      <c r="I1" s="19" t="s">
        <v>32</v>
      </c>
      <c r="J1" s="28" t="s">
        <v>33</v>
      </c>
      <c r="K1" s="21" t="s">
        <v>34</v>
      </c>
      <c r="L1" s="28" t="s">
        <v>35</v>
      </c>
      <c r="M1" s="21" t="s">
        <v>36</v>
      </c>
      <c r="N1" s="28" t="s">
        <v>37</v>
      </c>
      <c r="O1" s="21" t="s">
        <v>38</v>
      </c>
      <c r="P1" s="28" t="s">
        <v>39</v>
      </c>
      <c r="Q1" s="21" t="s">
        <v>40</v>
      </c>
      <c r="R1" s="28" t="s">
        <v>41</v>
      </c>
      <c r="S1" s="21" t="s">
        <v>42</v>
      </c>
    </row>
    <row r="2" spans="1:19" ht="24.95" customHeight="1" x14ac:dyDescent="0.25">
      <c r="A2" s="26" t="s">
        <v>21</v>
      </c>
      <c r="B2" s="20" t="s">
        <v>52</v>
      </c>
      <c r="C2" s="23"/>
      <c r="D2" s="26" t="s">
        <v>15</v>
      </c>
      <c r="E2" t="s">
        <v>53</v>
      </c>
    </row>
    <row r="3" spans="1:19" ht="24.95" customHeight="1" x14ac:dyDescent="0.25">
      <c r="A3" s="26" t="s">
        <v>23</v>
      </c>
      <c r="B3" s="20" t="s">
        <v>52</v>
      </c>
      <c r="C3" s="23"/>
      <c r="D3" s="26" t="s">
        <v>16</v>
      </c>
    </row>
    <row r="4" spans="1:19" ht="24.95" customHeight="1" x14ac:dyDescent="0.25">
      <c r="A4" s="26" t="s">
        <v>22</v>
      </c>
      <c r="B4" s="20" t="s">
        <v>52</v>
      </c>
      <c r="C4" s="23"/>
      <c r="D4" s="26" t="s">
        <v>17</v>
      </c>
    </row>
    <row r="5" spans="1:19" ht="24.95" customHeight="1" x14ac:dyDescent="0.25">
      <c r="A5" s="26" t="s">
        <v>24</v>
      </c>
      <c r="B5" s="20" t="s">
        <v>52</v>
      </c>
      <c r="C5" s="23"/>
      <c r="D5" s="26" t="s">
        <v>18</v>
      </c>
    </row>
    <row r="6" spans="1:19" ht="24.95" customHeight="1" x14ac:dyDescent="0.25">
      <c r="A6" s="26" t="s">
        <v>25</v>
      </c>
      <c r="B6" s="20" t="s">
        <v>52</v>
      </c>
      <c r="C6" s="23"/>
      <c r="D6" s="26" t="s">
        <v>47</v>
      </c>
    </row>
    <row r="7" spans="1:19" ht="24.95" customHeight="1" x14ac:dyDescent="0.25">
      <c r="A7" s="26" t="s">
        <v>26</v>
      </c>
      <c r="B7" s="20" t="s">
        <v>52</v>
      </c>
      <c r="C7" s="23"/>
      <c r="D7" s="26"/>
      <c r="E7" s="23" t="s">
        <v>43</v>
      </c>
      <c r="F7" s="26"/>
      <c r="G7" s="23"/>
      <c r="H7" s="26"/>
      <c r="I7" s="23"/>
      <c r="J7" s="26"/>
      <c r="K7" s="23"/>
      <c r="L7" s="26"/>
      <c r="M7" s="23"/>
      <c r="N7" s="26"/>
      <c r="O7" s="23"/>
      <c r="P7" s="26"/>
      <c r="Q7" s="23"/>
      <c r="R7" s="26"/>
      <c r="S7" s="23"/>
    </row>
    <row r="8" spans="1:19" ht="24.95" customHeight="1" x14ac:dyDescent="0.25">
      <c r="A8" s="26" t="s">
        <v>27</v>
      </c>
      <c r="B8" s="20" t="s">
        <v>52</v>
      </c>
      <c r="C8" s="23"/>
      <c r="D8" s="26"/>
      <c r="E8" s="23" t="s">
        <v>44</v>
      </c>
      <c r="F8" s="26"/>
      <c r="G8" s="23"/>
      <c r="H8" s="26"/>
      <c r="I8" s="23"/>
      <c r="J8" s="26"/>
      <c r="K8" s="23"/>
      <c r="L8" s="26"/>
      <c r="M8" s="23"/>
      <c r="N8" s="26"/>
      <c r="O8" s="23"/>
      <c r="P8" s="26"/>
      <c r="Q8" s="23"/>
      <c r="R8" s="26"/>
      <c r="S8" s="23"/>
    </row>
    <row r="9" spans="1:19" ht="24.95" customHeight="1" x14ac:dyDescent="0.25">
      <c r="A9" s="23"/>
      <c r="B9" s="23"/>
      <c r="C9" s="23"/>
      <c r="D9" s="23"/>
      <c r="E9" s="23"/>
      <c r="F9" s="26"/>
      <c r="G9" s="23"/>
      <c r="H9" s="26"/>
      <c r="I9" s="23"/>
      <c r="J9" s="26"/>
      <c r="K9" s="23"/>
      <c r="L9" s="26"/>
      <c r="M9" s="23"/>
      <c r="N9" s="26"/>
      <c r="O9" s="23"/>
      <c r="P9" s="26"/>
      <c r="Q9" s="23"/>
      <c r="R9" s="26"/>
      <c r="S9" s="23"/>
    </row>
    <row r="10" spans="1:19" ht="24.95" customHeight="1" thickBot="1" x14ac:dyDescent="0.3">
      <c r="A10" s="23"/>
      <c r="B10" s="59">
        <f ca="1">TODAY()</f>
        <v>44720</v>
      </c>
      <c r="C10" s="23"/>
      <c r="D10" s="23"/>
      <c r="E10" s="23"/>
      <c r="F10" s="26"/>
      <c r="G10" s="23"/>
      <c r="H10" s="26"/>
      <c r="I10" s="23"/>
      <c r="J10" s="26"/>
      <c r="K10" s="23"/>
      <c r="L10" s="26"/>
      <c r="M10" s="23"/>
      <c r="N10" s="26"/>
      <c r="O10" s="23"/>
      <c r="P10" s="26"/>
      <c r="Q10" s="23"/>
      <c r="R10" s="26"/>
      <c r="S10" s="23"/>
    </row>
    <row r="11" spans="1:19" ht="15" customHeight="1" x14ac:dyDescent="0.25">
      <c r="A11" s="23"/>
      <c r="B11" s="23"/>
      <c r="C11" s="23"/>
      <c r="D11" s="23"/>
      <c r="E11" s="24" t="s">
        <v>43</v>
      </c>
      <c r="F11" s="26"/>
      <c r="G11" s="23"/>
      <c r="H11" s="26"/>
      <c r="I11" s="23"/>
      <c r="J11" s="26"/>
      <c r="K11" s="23"/>
      <c r="L11" s="26"/>
      <c r="M11" s="23"/>
      <c r="N11" s="26"/>
      <c r="O11" s="23"/>
      <c r="P11" s="26"/>
      <c r="Q11" s="23"/>
      <c r="R11" s="26"/>
      <c r="S11" s="23"/>
    </row>
    <row r="12" spans="1:19" ht="15" customHeight="1" x14ac:dyDescent="0.25">
      <c r="A12" s="23"/>
      <c r="B12" s="23" t="s">
        <v>50</v>
      </c>
      <c r="C12" s="23"/>
      <c r="D12" s="23"/>
      <c r="E12" s="25" t="s">
        <v>44</v>
      </c>
      <c r="F12" s="26"/>
      <c r="G12" s="23"/>
      <c r="H12" s="26"/>
      <c r="I12" s="23"/>
      <c r="J12" s="26"/>
      <c r="K12" s="23"/>
      <c r="L12" s="26"/>
      <c r="M12" s="23"/>
      <c r="N12" s="26"/>
      <c r="O12" s="23"/>
      <c r="P12" s="26"/>
      <c r="Q12" s="23"/>
      <c r="R12" s="26"/>
      <c r="S12" s="23"/>
    </row>
    <row r="13" spans="1:19" ht="15" customHeight="1" x14ac:dyDescent="0.25">
      <c r="A13" s="23"/>
      <c r="B13" s="23" t="s">
        <v>49</v>
      </c>
      <c r="C13" s="23"/>
      <c r="D13" s="23"/>
      <c r="E13" s="25" t="s">
        <v>45</v>
      </c>
      <c r="F13" s="26"/>
      <c r="G13" s="23"/>
      <c r="H13" s="26"/>
      <c r="I13" s="23"/>
      <c r="J13" s="26"/>
      <c r="K13" s="23"/>
      <c r="L13" s="26"/>
      <c r="M13" s="23"/>
      <c r="N13" s="26"/>
      <c r="O13" s="23"/>
      <c r="P13" s="26"/>
      <c r="Q13" s="23"/>
      <c r="R13" s="26"/>
      <c r="S13" s="23"/>
    </row>
    <row r="14" spans="1:19" ht="15" customHeight="1" x14ac:dyDescent="0.25">
      <c r="A14" s="23"/>
      <c r="B14" s="23"/>
      <c r="C14" s="23"/>
      <c r="D14" s="23"/>
      <c r="E14" s="25" t="str">
        <f>IF(division_equipe_1="","",division_equipe_1)</f>
        <v>D2 POULE 5</v>
      </c>
      <c r="F14" s="26"/>
      <c r="G14" s="23"/>
      <c r="H14" s="26"/>
      <c r="I14" s="23"/>
      <c r="J14" s="26"/>
      <c r="K14" s="23"/>
      <c r="L14" s="26"/>
      <c r="M14" s="23"/>
      <c r="N14" s="26"/>
      <c r="O14" s="23"/>
      <c r="P14" s="26"/>
      <c r="Q14" s="23"/>
      <c r="R14" s="26"/>
      <c r="S14" s="23"/>
    </row>
    <row r="15" spans="1:19" ht="15" customHeight="1" x14ac:dyDescent="0.25">
      <c r="A15" s="23"/>
      <c r="B15" s="23"/>
      <c r="C15" s="23"/>
      <c r="D15" s="23"/>
      <c r="E15" s="25" t="str">
        <f>IF(division_equipe_2="","",division_equipe_2)</f>
        <v/>
      </c>
      <c r="F15" s="26"/>
      <c r="G15" s="23"/>
      <c r="H15" s="26"/>
      <c r="I15" s="23"/>
      <c r="J15" s="26"/>
      <c r="K15" s="23"/>
      <c r="L15" s="26"/>
      <c r="M15" s="23"/>
      <c r="N15" s="26"/>
      <c r="O15" s="23"/>
      <c r="P15" s="26"/>
      <c r="Q15" s="23"/>
      <c r="R15" s="26"/>
      <c r="S15" s="23"/>
    </row>
    <row r="16" spans="1:19" ht="15" customHeight="1" x14ac:dyDescent="0.25">
      <c r="A16" s="23"/>
      <c r="B16" s="23"/>
      <c r="C16" s="23"/>
      <c r="D16" s="23"/>
      <c r="E16" s="25" t="str">
        <f>IF(division_equipe_3="","",division_equipe_3)</f>
        <v/>
      </c>
      <c r="F16" s="26"/>
      <c r="G16" s="23"/>
      <c r="H16" s="26"/>
      <c r="I16" s="23"/>
      <c r="J16" s="26"/>
      <c r="K16" s="23"/>
      <c r="L16" s="26"/>
      <c r="M16" s="23"/>
      <c r="N16" s="26"/>
      <c r="O16" s="23"/>
      <c r="P16" s="26"/>
      <c r="Q16" s="23"/>
      <c r="R16" s="26"/>
      <c r="S16" s="23"/>
    </row>
    <row r="17" spans="4:19" ht="15" customHeight="1" x14ac:dyDescent="0.25">
      <c r="D17" s="23"/>
      <c r="E17" s="25" t="str">
        <f>IF(division_equipe_4="","",division_equipe_4)</f>
        <v/>
      </c>
      <c r="F17" s="26"/>
      <c r="G17" s="23"/>
      <c r="H17" s="26"/>
      <c r="I17" s="23"/>
      <c r="J17" s="26"/>
      <c r="K17" s="23"/>
      <c r="L17" s="26"/>
      <c r="M17" s="23"/>
      <c r="N17" s="26"/>
      <c r="O17" s="23"/>
      <c r="P17" s="26"/>
      <c r="Q17" s="23"/>
      <c r="R17" s="26"/>
      <c r="S17" s="23"/>
    </row>
    <row r="18" spans="4:19" ht="15" customHeight="1" x14ac:dyDescent="0.25">
      <c r="E18" s="25" t="str">
        <f>IF(division_equipe_5="","",division_equipe_5)</f>
        <v/>
      </c>
    </row>
    <row r="19" spans="4:19" ht="15" customHeight="1" x14ac:dyDescent="0.25"/>
  </sheetData>
  <dataValidations count="1">
    <dataValidation type="list" allowBlank="1" showInputMessage="1" showErrorMessage="1" sqref="R2:R8 P2:P8 N2:N8 L2:L8 J2:J8 H2:H8 F1:F8" xr:uid="{AE0E2F07-41B4-4184-9CB5-E3CA048E5C44}">
      <formula1>"Extérieur,Domicile"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TableauBord</vt:lpstr>
      <vt:lpstr>Brulage</vt:lpstr>
      <vt:lpstr>Composition</vt:lpstr>
      <vt:lpstr>listeoriginale</vt:lpstr>
      <vt:lpstr>liste par dispo</vt:lpstr>
      <vt:lpstr>Parametres</vt:lpstr>
      <vt:lpstr>division_equipe_1</vt:lpstr>
      <vt:lpstr>division_equipe_2</vt:lpstr>
      <vt:lpstr>division_equipe_3</vt:lpstr>
      <vt:lpstr>division_équipe_3</vt:lpstr>
      <vt:lpstr>division_equipe_4</vt:lpstr>
      <vt:lpstr>division_equipe_5</vt:lpstr>
      <vt:lpstr>lieu_preparation</vt:lpstr>
      <vt:lpstr>liste_brulage</vt:lpstr>
      <vt:lpstr>liste_des_journees</vt:lpstr>
      <vt:lpstr>Liste_Joueurs_possibles</vt:lpstr>
      <vt:lpstr>Liste_nom</vt:lpstr>
      <vt:lpstr>Liste_nom_prenom</vt:lpstr>
      <vt:lpstr>Liste_prenom</vt:lpstr>
      <vt:lpstr>Tableau_complet</vt:lpstr>
      <vt:lpstr>Composition!Zone_d_impression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herbert</dc:creator>
  <cp:lastModifiedBy>sebastien herbert</cp:lastModifiedBy>
  <cp:lastPrinted>2022-05-31T20:54:56Z</cp:lastPrinted>
  <dcterms:created xsi:type="dcterms:W3CDTF">2022-03-25T09:21:42Z</dcterms:created>
  <dcterms:modified xsi:type="dcterms:W3CDTF">2022-06-08T14:28:14Z</dcterms:modified>
</cp:coreProperties>
</file>