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entalistefrancais\Desktop\"/>
    </mc:Choice>
  </mc:AlternateContent>
  <bookViews>
    <workbookView xWindow="0" yWindow="0" windowWidth="25200" windowHeight="10410" activeTab="4"/>
  </bookViews>
  <sheets>
    <sheet name="ETAPE 1" sheetId="1" r:id="rId1"/>
    <sheet name="ETAPE 2" sheetId="2" r:id="rId2"/>
    <sheet name="trot monté" sheetId="3" r:id="rId3"/>
    <sheet name="Cotes" sheetId="4" r:id="rId4"/>
    <sheet name="Feuil3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4" l="1"/>
  <c r="F8" i="4" l="1" a="1"/>
  <c r="F8" i="4" s="1"/>
  <c r="F9" i="4" a="1"/>
  <c r="F9" i="4" s="1"/>
  <c r="F11" i="4" a="1"/>
  <c r="F11" i="4" s="1"/>
  <c r="F10" i="4" a="1"/>
  <c r="F10" i="4" s="1"/>
  <c r="F12" i="4" a="1"/>
  <c r="F12" i="4" s="1"/>
  <c r="P10" i="3"/>
  <c r="M6" i="3" s="1"/>
  <c r="O10" i="3"/>
  <c r="H9" i="3"/>
  <c r="K6" i="3"/>
  <c r="G10" i="4" l="1"/>
  <c r="G11" i="4"/>
  <c r="G9" i="4"/>
  <c r="G12" i="4"/>
  <c r="G8" i="4"/>
  <c r="L6" i="3"/>
  <c r="O19" i="2"/>
  <c r="O18" i="2"/>
  <c r="K15" i="2"/>
  <c r="R2" i="2" l="1"/>
  <c r="H7" i="2"/>
  <c r="T6" i="2" s="1"/>
  <c r="V14" i="2"/>
</calcChain>
</file>

<file path=xl/sharedStrings.xml><?xml version="1.0" encoding="utf-8"?>
<sst xmlns="http://schemas.openxmlformats.org/spreadsheetml/2006/main" count="95" uniqueCount="64">
  <si>
    <t>Nom du concurrent</t>
  </si>
  <si>
    <t>Dans sa derniére</t>
  </si>
  <si>
    <t>course, il aspirait</t>
  </si>
  <si>
    <t xml:space="preserve">à un prix de </t>
  </si>
  <si>
    <t>Son avant -derniére</t>
  </si>
  <si>
    <t>Avant-avant derniére</t>
  </si>
  <si>
    <t>A FINIE</t>
  </si>
  <si>
    <t>Pour Parcourir</t>
  </si>
  <si>
    <t>Distance</t>
  </si>
  <si>
    <t>Min</t>
  </si>
  <si>
    <t>Secon</t>
  </si>
  <si>
    <t>Métres</t>
  </si>
  <si>
    <t>kgs</t>
  </si>
  <si>
    <t>sur</t>
  </si>
  <si>
    <t>Plus</t>
  </si>
  <si>
    <t>Différence</t>
  </si>
  <si>
    <t>métres</t>
  </si>
  <si>
    <t>de poids</t>
  </si>
  <si>
    <t>KG</t>
  </si>
  <si>
    <t>Moins</t>
  </si>
  <si>
    <t>poids</t>
  </si>
  <si>
    <t>Poids</t>
  </si>
  <si>
    <t xml:space="preserve">                                                             Ajustement des longueurs </t>
  </si>
  <si>
    <t>Longueurs</t>
  </si>
  <si>
    <t>TROT ATTELE</t>
  </si>
  <si>
    <t>Plat Obstacle</t>
  </si>
  <si>
    <t>course il aspirait</t>
  </si>
  <si>
    <t>a un prix de</t>
  </si>
  <si>
    <t>Son avant-derniére</t>
  </si>
  <si>
    <t>Quand il et alleger il gagne des longueurs</t>
  </si>
  <si>
    <r>
      <rPr>
        <b/>
        <sz val="11"/>
        <color theme="1"/>
        <rFont val="Calibri"/>
        <family val="2"/>
        <scheme val="minor"/>
      </rPr>
      <t xml:space="preserve">moin 2 kg </t>
    </r>
    <r>
      <rPr>
        <b/>
        <sz val="11"/>
        <color rgb="FFFF0000"/>
        <rFont val="Calibri"/>
        <family val="2"/>
        <scheme val="minor"/>
      </rPr>
      <t>il gagne 4 longueurs</t>
    </r>
  </si>
  <si>
    <r>
      <t xml:space="preserve">exemple : Hand boy </t>
    </r>
    <r>
      <rPr>
        <b/>
        <sz val="11"/>
        <color theme="1"/>
        <rFont val="Calibri"/>
        <family val="2"/>
        <scheme val="minor"/>
      </rPr>
      <t>57 kg-55</t>
    </r>
    <r>
      <rPr>
        <b/>
        <sz val="11"/>
        <color rgb="FFFF0000"/>
        <rFont val="Calibri"/>
        <family val="2"/>
        <scheme val="minor"/>
      </rPr>
      <t xml:space="preserve"> kg</t>
    </r>
  </si>
  <si>
    <t>De Gagner</t>
  </si>
  <si>
    <t>Moyenne Kilométrique</t>
  </si>
  <si>
    <t>réalisée sur</t>
  </si>
  <si>
    <t>Correspond à:</t>
  </si>
  <si>
    <t xml:space="preserve">avec un rapport de </t>
  </si>
  <si>
    <t>mettra</t>
  </si>
  <si>
    <t>pour parcourir</t>
  </si>
  <si>
    <t>MIN</t>
  </si>
  <si>
    <t>Dix</t>
  </si>
  <si>
    <t>métres pour 1 dixiéme</t>
  </si>
  <si>
    <t xml:space="preserve">Soit un total de </t>
  </si>
  <si>
    <t xml:space="preserve"> 1 royal style</t>
  </si>
  <si>
    <t>2 lilalco</t>
  </si>
  <si>
    <t>3 rat pack</t>
  </si>
  <si>
    <t>4 zephir</t>
  </si>
  <si>
    <t>5 vitor</t>
  </si>
  <si>
    <t>6 chiquito</t>
  </si>
  <si>
    <t>7 toruk</t>
  </si>
  <si>
    <t>Partants</t>
  </si>
  <si>
    <t>Cotes</t>
  </si>
  <si>
    <t>Etape 1</t>
  </si>
  <si>
    <t>Etape 2</t>
  </si>
  <si>
    <t>Nombre de partants</t>
  </si>
  <si>
    <t>Numéro</t>
  </si>
  <si>
    <t>on prendra les chevaux dont les cotes</t>
  </si>
  <si>
    <t>sont supérieures à :</t>
  </si>
  <si>
    <t>sa cote</t>
  </si>
  <si>
    <t>Numéro du concurrent</t>
  </si>
  <si>
    <t xml:space="preserve">Course du jours </t>
  </si>
  <si>
    <t>JOUER</t>
  </si>
  <si>
    <t>Chronos</t>
  </si>
  <si>
    <t>réunion 2 course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</si>
</sst>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44"/>
      <name val="Calibri"/>
      <family val="2"/>
    </font>
    <font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8"/>
      <color rgb="FFFF0000"/>
      <name val="Calibri Light"/>
      <family val="2"/>
      <scheme val="major"/>
    </font>
    <font>
      <b/>
      <sz val="10"/>
      <color theme="1"/>
      <name val="Verdana"/>
      <family val="2"/>
    </font>
    <font>
      <b/>
      <sz val="10"/>
      <color rgb="FF3F3F3F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7"/>
      </patternFill>
    </fill>
    <fill>
      <patternFill patternType="solid">
        <fgColor theme="9" tint="0.59999389629810485"/>
        <bgColor indexed="65"/>
      </patternFill>
    </fill>
  </fills>
  <borders count="3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/>
      <right style="thin">
        <color rgb="FF7F7F7F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/>
      <top style="thin">
        <color rgb="FF7F7F7F"/>
      </top>
      <bottom style="thin">
        <color rgb="FF7F7F7F"/>
      </bottom>
      <diagonal/>
    </border>
  </borders>
  <cellStyleXfs count="12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6" fillId="2" borderId="3" applyNumberFormat="0" applyAlignment="0" applyProtection="0"/>
    <xf numFmtId="0" fontId="8" fillId="5" borderId="0" applyNumberFormat="0" applyBorder="0" applyAlignment="0" applyProtection="0"/>
    <xf numFmtId="0" fontId="5" fillId="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24" applyNumberFormat="0" applyFill="0" applyAlignment="0" applyProtection="0"/>
    <xf numFmtId="0" fontId="3" fillId="0" borderId="25" applyNumberFormat="0" applyFill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5" fillId="11" borderId="0" applyNumberFormat="0" applyBorder="0" applyAlignment="0" applyProtection="0"/>
  </cellStyleXfs>
  <cellXfs count="9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2" xfId="2" applyAlignment="1">
      <alignment horizontal="center"/>
    </xf>
    <xf numFmtId="3" fontId="0" fillId="0" borderId="0" xfId="0" applyNumberFormat="1" applyAlignment="1">
      <alignment horizontal="center"/>
    </xf>
    <xf numFmtId="3" fontId="4" fillId="2" borderId="1" xfId="1" applyNumberFormat="1" applyFont="1" applyAlignment="1">
      <alignment horizontal="center"/>
    </xf>
    <xf numFmtId="3" fontId="1" fillId="2" borderId="1" xfId="1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8" xfId="0" applyBorder="1"/>
    <xf numFmtId="0" fontId="5" fillId="2" borderId="3" xfId="3" applyFont="1" applyBorder="1" applyAlignment="1">
      <alignment horizontal="center"/>
    </xf>
    <xf numFmtId="0" fontId="5" fillId="0" borderId="0" xfId="0" applyFont="1" applyBorder="1"/>
    <xf numFmtId="0" fontId="3" fillId="2" borderId="3" xfId="3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7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Border="1"/>
    <xf numFmtId="0" fontId="0" fillId="0" borderId="0" xfId="0" applyBorder="1" applyAlignment="1">
      <alignment horizontal="center"/>
    </xf>
    <xf numFmtId="0" fontId="3" fillId="0" borderId="7" xfId="0" applyFont="1" applyBorder="1"/>
    <xf numFmtId="0" fontId="10" fillId="0" borderId="0" xfId="0" applyFont="1"/>
    <xf numFmtId="0" fontId="3" fillId="2" borderId="3" xfId="3" applyFont="1" applyAlignment="1">
      <alignment horizontal="center"/>
    </xf>
    <xf numFmtId="0" fontId="6" fillId="2" borderId="3" xfId="3" applyAlignment="1">
      <alignment horizontal="center"/>
    </xf>
    <xf numFmtId="0" fontId="0" fillId="0" borderId="7" xfId="0" applyBorder="1" applyAlignment="1">
      <alignment horizontal="center"/>
    </xf>
    <xf numFmtId="0" fontId="11" fillId="0" borderId="0" xfId="0" applyFont="1" applyBorder="1"/>
    <xf numFmtId="0" fontId="3" fillId="0" borderId="0" xfId="0" applyFont="1" applyAlignment="1"/>
    <xf numFmtId="0" fontId="2" fillId="5" borderId="0" xfId="4" applyFont="1" applyAlignment="1">
      <alignment horizontal="center"/>
    </xf>
    <xf numFmtId="3" fontId="4" fillId="2" borderId="13" xfId="1" applyNumberFormat="1" applyFont="1" applyBorder="1" applyAlignment="1">
      <alignment horizontal="center"/>
    </xf>
    <xf numFmtId="3" fontId="4" fillId="2" borderId="0" xfId="1" applyNumberFormat="1" applyFont="1" applyBorder="1" applyAlignment="1">
      <alignment horizontal="center"/>
    </xf>
    <xf numFmtId="0" fontId="9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5" fillId="8" borderId="4" xfId="5" applyBorder="1"/>
    <xf numFmtId="0" fontId="5" fillId="8" borderId="5" xfId="5" applyBorder="1"/>
    <xf numFmtId="0" fontId="5" fillId="8" borderId="6" xfId="5" applyBorder="1"/>
    <xf numFmtId="0" fontId="5" fillId="8" borderId="7" xfId="5" applyBorder="1"/>
    <xf numFmtId="0" fontId="5" fillId="8" borderId="0" xfId="5" applyBorder="1"/>
    <xf numFmtId="0" fontId="5" fillId="8" borderId="8" xfId="5" applyBorder="1"/>
    <xf numFmtId="0" fontId="5" fillId="8" borderId="15" xfId="5" applyBorder="1"/>
    <xf numFmtId="0" fontId="5" fillId="8" borderId="15" xfId="5" applyBorder="1" applyAlignment="1">
      <alignment horizontal="center"/>
    </xf>
    <xf numFmtId="0" fontId="12" fillId="8" borderId="16" xfId="5" applyFont="1" applyBorder="1" applyAlignment="1">
      <alignment horizontal="center"/>
    </xf>
    <xf numFmtId="0" fontId="5" fillId="8" borderId="17" xfId="5" applyBorder="1"/>
    <xf numFmtId="0" fontId="3" fillId="8" borderId="17" xfId="5" applyFont="1" applyBorder="1" applyAlignment="1">
      <alignment horizontal="center"/>
    </xf>
    <xf numFmtId="0" fontId="3" fillId="8" borderId="0" xfId="5" applyFont="1" applyBorder="1" applyAlignment="1">
      <alignment horizontal="center"/>
    </xf>
    <xf numFmtId="0" fontId="12" fillId="8" borderId="18" xfId="5" applyFont="1" applyBorder="1" applyAlignment="1">
      <alignment horizontal="center"/>
    </xf>
    <xf numFmtId="0" fontId="12" fillId="8" borderId="19" xfId="5" applyFont="1" applyBorder="1" applyAlignment="1">
      <alignment horizontal="center"/>
    </xf>
    <xf numFmtId="0" fontId="5" fillId="8" borderId="20" xfId="5" applyBorder="1"/>
    <xf numFmtId="0" fontId="5" fillId="8" borderId="21" xfId="5" applyBorder="1"/>
    <xf numFmtId="0" fontId="5" fillId="8" borderId="21" xfId="5" applyBorder="1" applyAlignment="1">
      <alignment horizontal="center"/>
    </xf>
    <xf numFmtId="0" fontId="5" fillId="8" borderId="0" xfId="5" applyBorder="1" applyAlignment="1">
      <alignment horizontal="center"/>
    </xf>
    <xf numFmtId="0" fontId="5" fillId="8" borderId="9" xfId="5" applyBorder="1"/>
    <xf numFmtId="0" fontId="5" fillId="8" borderId="10" xfId="5" applyBorder="1"/>
    <xf numFmtId="0" fontId="5" fillId="8" borderId="23" xfId="5" applyBorder="1"/>
    <xf numFmtId="0" fontId="13" fillId="8" borderId="10" xfId="5" applyFont="1" applyBorder="1"/>
    <xf numFmtId="0" fontId="5" fillId="8" borderId="11" xfId="5" applyBorder="1"/>
    <xf numFmtId="0" fontId="0" fillId="0" borderId="0" xfId="0" applyAlignment="1">
      <alignment horizontal="center"/>
    </xf>
    <xf numFmtId="0" fontId="8" fillId="5" borderId="0" xfId="4" applyAlignment="1">
      <alignment horizontal="center"/>
    </xf>
    <xf numFmtId="0" fontId="15" fillId="0" borderId="24" xfId="7" applyAlignment="1">
      <alignment horizontal="center"/>
    </xf>
    <xf numFmtId="0" fontId="3" fillId="0" borderId="25" xfId="8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9" borderId="0" xfId="9" applyAlignment="1">
      <alignment horizontal="center"/>
    </xf>
    <xf numFmtId="0" fontId="3" fillId="2" borderId="1" xfId="1" applyFont="1" applyAlignment="1">
      <alignment horizontal="center"/>
    </xf>
    <xf numFmtId="0" fontId="1" fillId="7" borderId="1" xfId="1" applyFill="1" applyAlignment="1">
      <alignment horizontal="center"/>
    </xf>
    <xf numFmtId="0" fontId="3" fillId="7" borderId="1" xfId="1" applyFont="1" applyFill="1" applyAlignment="1">
      <alignment horizontal="center"/>
    </xf>
    <xf numFmtId="3" fontId="18" fillId="6" borderId="1" xfId="1" applyNumberFormat="1" applyFont="1" applyFill="1" applyAlignment="1">
      <alignment horizontal="center"/>
    </xf>
    <xf numFmtId="0" fontId="2" fillId="5" borderId="4" xfId="4" applyFont="1" applyBorder="1" applyAlignment="1">
      <alignment horizontal="center"/>
    </xf>
    <xf numFmtId="0" fontId="2" fillId="5" borderId="5" xfId="4" applyFont="1" applyBorder="1" applyAlignment="1">
      <alignment horizontal="center"/>
    </xf>
    <xf numFmtId="47" fontId="7" fillId="4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12" xfId="4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12" fillId="8" borderId="19" xfId="5" applyFont="1" applyBorder="1" applyAlignment="1">
      <alignment horizontal="center"/>
    </xf>
    <xf numFmtId="0" fontId="12" fillId="8" borderId="22" xfId="5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5" borderId="0" xfId="4" applyFont="1" applyAlignment="1">
      <alignment horizontal="center"/>
    </xf>
    <xf numFmtId="0" fontId="16" fillId="6" borderId="26" xfId="6" applyFont="1" applyFill="1" applyBorder="1" applyAlignment="1">
      <alignment horizontal="center"/>
    </xf>
    <xf numFmtId="0" fontId="16" fillId="6" borderId="27" xfId="6" applyFont="1" applyFill="1" applyBorder="1" applyAlignment="1">
      <alignment horizontal="center"/>
    </xf>
    <xf numFmtId="0" fontId="16" fillId="6" borderId="28" xfId="6" applyFont="1" applyFill="1" applyBorder="1" applyAlignment="1">
      <alignment horizontal="center"/>
    </xf>
    <xf numFmtId="0" fontId="3" fillId="2" borderId="29" xfId="3" applyFont="1" applyBorder="1" applyAlignment="1">
      <alignment horizontal="center"/>
    </xf>
    <xf numFmtId="0" fontId="3" fillId="2" borderId="30" xfId="3" applyFont="1" applyBorder="1" applyAlignment="1">
      <alignment horizontal="center"/>
    </xf>
    <xf numFmtId="0" fontId="17" fillId="10" borderId="0" xfId="10" applyFont="1" applyAlignment="1">
      <alignment horizontal="center"/>
    </xf>
    <xf numFmtId="0" fontId="1" fillId="2" borderId="1" xfId="1" applyAlignment="1">
      <alignment horizontal="center"/>
    </xf>
    <xf numFmtId="3" fontId="3" fillId="2" borderId="31" xfId="3" applyNumberFormat="1" applyFont="1" applyBorder="1" applyAlignment="1">
      <alignment horizontal="center"/>
    </xf>
    <xf numFmtId="0" fontId="3" fillId="2" borderId="31" xfId="3" applyFont="1" applyBorder="1" applyAlignment="1">
      <alignment horizontal="center"/>
    </xf>
    <xf numFmtId="3" fontId="3" fillId="2" borderId="29" xfId="3" applyNumberFormat="1" applyFont="1" applyBorder="1" applyAlignment="1">
      <alignment horizontal="center"/>
    </xf>
    <xf numFmtId="0" fontId="3" fillId="11" borderId="0" xfId="11" applyFont="1" applyAlignment="1">
      <alignment horizontal="center"/>
    </xf>
  </cellXfs>
  <cellStyles count="12">
    <cellStyle name="40 % - Accent1" xfId="5" builtinId="31"/>
    <cellStyle name="40 % - Accent6" xfId="11" builtinId="51"/>
    <cellStyle name="Accent1" xfId="9" builtinId="29"/>
    <cellStyle name="Accent4" xfId="10" builtinId="41"/>
    <cellStyle name="Accent5" xfId="4" builtinId="45"/>
    <cellStyle name="Calcul" xfId="3" builtinId="22"/>
    <cellStyle name="Normal" xfId="0" builtinId="0"/>
    <cellStyle name="Sortie" xfId="1" builtinId="21"/>
    <cellStyle name="Titre" xfId="6" builtinId="15"/>
    <cellStyle name="Titre 3" xfId="7" builtinId="18"/>
    <cellStyle name="Total" xfId="8" builtinId="25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5</xdr:row>
      <xdr:rowOff>0</xdr:rowOff>
    </xdr:from>
    <xdr:to>
      <xdr:col>20</xdr:col>
      <xdr:colOff>114300</xdr:colOff>
      <xdr:row>8</xdr:row>
      <xdr:rowOff>6350</xdr:rowOff>
    </xdr:to>
    <xdr:sp macro="" textlink="">
      <xdr:nvSpPr>
        <xdr:cNvPr id="2" name="Rectangle 1"/>
        <xdr:cNvSpPr/>
      </xdr:nvSpPr>
      <xdr:spPr>
        <a:xfrm>
          <a:off x="14859000" y="939800"/>
          <a:ext cx="355600" cy="596900"/>
        </a:xfrm>
        <a:prstGeom prst="rect">
          <a:avLst/>
        </a:prstGeom>
        <a:solidFill>
          <a:srgbClr val="FFFF00"/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38100</xdr:colOff>
      <xdr:row>5</xdr:row>
      <xdr:rowOff>0</xdr:rowOff>
    </xdr:from>
    <xdr:to>
      <xdr:col>22</xdr:col>
      <xdr:colOff>95250</xdr:colOff>
      <xdr:row>8</xdr:row>
      <xdr:rowOff>0</xdr:rowOff>
    </xdr:to>
    <xdr:sp macro="" textlink="">
      <xdr:nvSpPr>
        <xdr:cNvPr id="3" name="Rectangle 2"/>
        <xdr:cNvSpPr/>
      </xdr:nvSpPr>
      <xdr:spPr>
        <a:xfrm>
          <a:off x="16084550" y="939800"/>
          <a:ext cx="571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120650</xdr:colOff>
      <xdr:row>5</xdr:row>
      <xdr:rowOff>6350</xdr:rowOff>
    </xdr:from>
    <xdr:to>
      <xdr:col>21</xdr:col>
      <xdr:colOff>228600</xdr:colOff>
      <xdr:row>8</xdr:row>
      <xdr:rowOff>6350</xdr:rowOff>
    </xdr:to>
    <xdr:sp macro="" textlink="">
      <xdr:nvSpPr>
        <xdr:cNvPr id="4" name="Rectangle 3"/>
        <xdr:cNvSpPr/>
      </xdr:nvSpPr>
      <xdr:spPr>
        <a:xfrm>
          <a:off x="15481300" y="946150"/>
          <a:ext cx="1079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304801</xdr:colOff>
      <xdr:row>17</xdr:row>
      <xdr:rowOff>38100</xdr:rowOff>
    </xdr:from>
    <xdr:to>
      <xdr:col>13</xdr:col>
      <xdr:colOff>171450</xdr:colOff>
      <xdr:row>17</xdr:row>
      <xdr:rowOff>171450</xdr:rowOff>
    </xdr:to>
    <xdr:sp macro="" textlink="">
      <xdr:nvSpPr>
        <xdr:cNvPr id="5" name="Flèche droite 4"/>
        <xdr:cNvSpPr/>
      </xdr:nvSpPr>
      <xdr:spPr>
        <a:xfrm rot="10800000">
          <a:off x="10458451" y="3419475"/>
          <a:ext cx="771524" cy="133350"/>
        </a:xfrm>
        <a:prstGeom prst="rightArrow">
          <a:avLst/>
        </a:prstGeom>
        <a:solidFill>
          <a:srgbClr val="FF0000"/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304800</xdr:colOff>
      <xdr:row>18</xdr:row>
      <xdr:rowOff>19050</xdr:rowOff>
    </xdr:from>
    <xdr:to>
      <xdr:col>13</xdr:col>
      <xdr:colOff>171449</xdr:colOff>
      <xdr:row>18</xdr:row>
      <xdr:rowOff>152400</xdr:rowOff>
    </xdr:to>
    <xdr:sp macro="" textlink="">
      <xdr:nvSpPr>
        <xdr:cNvPr id="7" name="Flèche droite 6"/>
        <xdr:cNvSpPr/>
      </xdr:nvSpPr>
      <xdr:spPr>
        <a:xfrm>
          <a:off x="10458450" y="3590925"/>
          <a:ext cx="771524" cy="133350"/>
        </a:xfrm>
        <a:prstGeom prst="rightArrow">
          <a:avLst/>
        </a:prstGeom>
        <a:ln w="12700">
          <a:solidFill>
            <a:schemeClr val="tx1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5</xdr:row>
      <xdr:rowOff>76200</xdr:rowOff>
    </xdr:from>
    <xdr:to>
      <xdr:col>5</xdr:col>
      <xdr:colOff>533400</xdr:colOff>
      <xdr:row>6</xdr:row>
      <xdr:rowOff>171450</xdr:rowOff>
    </xdr:to>
    <xdr:sp macro="" textlink="">
      <xdr:nvSpPr>
        <xdr:cNvPr id="2" name="Flèche vers le bas 1"/>
        <xdr:cNvSpPr/>
      </xdr:nvSpPr>
      <xdr:spPr>
        <a:xfrm>
          <a:off x="3971925" y="1171575"/>
          <a:ext cx="247650" cy="30480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50">
            <a:ln w="9525" cmpd="sng">
              <a:solidFill>
                <a:schemeClr val="accent1"/>
              </a:solidFill>
              <a:prstDash val="solid"/>
            </a:ln>
            <a:solidFill>
              <a:srgbClr val="70AD47">
                <a:tint val="1000"/>
              </a:srgbClr>
            </a:solidFill>
            <a:effectLst>
              <a:glow rad="38100">
                <a:schemeClr val="accent1">
                  <a:alpha val="40000"/>
                </a:schemeClr>
              </a:glo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6"/>
  <sheetViews>
    <sheetView workbookViewId="0">
      <selection activeCell="D12" sqref="D12"/>
    </sheetView>
  </sheetViews>
  <sheetFormatPr baseColWidth="10" defaultRowHeight="15" x14ac:dyDescent="0.25"/>
  <cols>
    <col min="1" max="1" width="22.7109375" customWidth="1"/>
    <col min="3" max="3" width="22.140625" customWidth="1"/>
    <col min="5" max="5" width="22.140625" customWidth="1"/>
    <col min="7" max="7" width="22.140625" customWidth="1"/>
  </cols>
  <sheetData>
    <row r="1" spans="1:8" x14ac:dyDescent="0.25">
      <c r="A1" s="1" t="s">
        <v>0</v>
      </c>
      <c r="C1" s="1" t="s">
        <v>1</v>
      </c>
      <c r="E1" s="1" t="s">
        <v>4</v>
      </c>
      <c r="F1" s="2"/>
      <c r="G1" s="1" t="s">
        <v>5</v>
      </c>
    </row>
    <row r="2" spans="1:8" x14ac:dyDescent="0.25">
      <c r="C2" s="1" t="s">
        <v>2</v>
      </c>
    </row>
    <row r="3" spans="1:8" x14ac:dyDescent="0.25">
      <c r="C3" s="1" t="s">
        <v>3</v>
      </c>
    </row>
    <row r="5" spans="1:8" ht="15.75" thickBot="1" x14ac:dyDescent="0.3">
      <c r="D5" s="1" t="s">
        <v>6</v>
      </c>
      <c r="F5" s="1" t="s">
        <v>6</v>
      </c>
    </row>
    <row r="6" spans="1:8" ht="16.5" thickTop="1" thickBot="1" x14ac:dyDescent="0.3">
      <c r="A6" s="3" t="s">
        <v>43</v>
      </c>
      <c r="C6" s="5">
        <v>16000</v>
      </c>
      <c r="D6" s="4">
        <v>2</v>
      </c>
      <c r="E6" s="5">
        <v>15000</v>
      </c>
      <c r="F6" s="4">
        <v>2</v>
      </c>
      <c r="G6" s="5"/>
      <c r="H6" s="33"/>
    </row>
    <row r="7" spans="1:8" ht="16.5" thickTop="1" thickBot="1" x14ac:dyDescent="0.3">
      <c r="A7" s="3" t="s">
        <v>44</v>
      </c>
      <c r="C7" s="5">
        <v>16000</v>
      </c>
      <c r="D7" s="4">
        <v>6</v>
      </c>
      <c r="E7" s="5">
        <v>16000</v>
      </c>
      <c r="F7" s="4">
        <v>7</v>
      </c>
      <c r="G7" s="5"/>
      <c r="H7" s="33"/>
    </row>
    <row r="8" spans="1:8" ht="16.5" thickTop="1" thickBot="1" x14ac:dyDescent="0.3">
      <c r="A8" s="3" t="s">
        <v>45</v>
      </c>
      <c r="C8" s="5">
        <v>16000</v>
      </c>
      <c r="D8" s="4">
        <v>5</v>
      </c>
      <c r="E8" s="5"/>
      <c r="F8" s="4"/>
      <c r="G8" s="5"/>
      <c r="H8" s="33"/>
    </row>
    <row r="9" spans="1:8" ht="16.5" thickTop="1" thickBot="1" x14ac:dyDescent="0.3">
      <c r="A9" s="3" t="s">
        <v>46</v>
      </c>
      <c r="C9" s="5">
        <v>16000</v>
      </c>
      <c r="D9" s="4">
        <v>4</v>
      </c>
      <c r="E9" s="5">
        <v>16000</v>
      </c>
      <c r="F9" s="4">
        <v>8</v>
      </c>
      <c r="G9" s="5">
        <v>16000</v>
      </c>
      <c r="H9" s="34">
        <v>4</v>
      </c>
    </row>
    <row r="10" spans="1:8" ht="16.5" thickTop="1" thickBot="1" x14ac:dyDescent="0.3">
      <c r="A10" s="3" t="s">
        <v>47</v>
      </c>
      <c r="C10" s="5">
        <v>13000</v>
      </c>
      <c r="D10" s="4">
        <v>3</v>
      </c>
      <c r="E10" s="5">
        <v>15000</v>
      </c>
      <c r="F10" s="4">
        <v>6</v>
      </c>
      <c r="G10" s="5"/>
      <c r="H10" s="34"/>
    </row>
    <row r="11" spans="1:8" ht="16.5" thickTop="1" thickBot="1" x14ac:dyDescent="0.3">
      <c r="A11" s="3" t="s">
        <v>48</v>
      </c>
      <c r="C11" s="5">
        <v>16000</v>
      </c>
      <c r="D11" s="4">
        <v>8</v>
      </c>
      <c r="E11" s="5">
        <v>16000</v>
      </c>
      <c r="F11" s="4">
        <v>5</v>
      </c>
      <c r="G11" s="5">
        <v>16000</v>
      </c>
      <c r="H11" s="4">
        <v>10</v>
      </c>
    </row>
    <row r="12" spans="1:8" ht="16.5" thickTop="1" thickBot="1" x14ac:dyDescent="0.3">
      <c r="A12" s="3" t="s">
        <v>49</v>
      </c>
      <c r="C12" s="5">
        <v>16000</v>
      </c>
      <c r="D12" s="4">
        <v>3</v>
      </c>
      <c r="E12" s="5"/>
      <c r="F12" s="4"/>
      <c r="G12" s="5"/>
    </row>
    <row r="13" spans="1:8" ht="16.5" thickTop="1" thickBot="1" x14ac:dyDescent="0.3">
      <c r="A13" s="3"/>
      <c r="C13" s="5"/>
      <c r="D13" s="4"/>
      <c r="E13" s="5"/>
      <c r="F13" s="4"/>
      <c r="G13" s="5"/>
    </row>
    <row r="14" spans="1:8" ht="16.5" thickTop="1" thickBot="1" x14ac:dyDescent="0.3">
      <c r="A14" s="3"/>
      <c r="C14" s="5"/>
      <c r="D14" s="4"/>
      <c r="E14" s="5"/>
      <c r="F14" s="4"/>
      <c r="G14" s="5"/>
    </row>
    <row r="15" spans="1:8" ht="16.5" thickTop="1" thickBot="1" x14ac:dyDescent="0.3">
      <c r="A15" s="3"/>
      <c r="C15" s="5"/>
      <c r="D15" s="4"/>
      <c r="E15" s="5"/>
      <c r="F15" s="4"/>
      <c r="G15" s="5"/>
    </row>
    <row r="16" spans="1:8" ht="16.5" thickTop="1" thickBot="1" x14ac:dyDescent="0.3">
      <c r="A16" s="3"/>
      <c r="C16" s="5"/>
      <c r="D16" s="4"/>
      <c r="E16" s="5"/>
      <c r="F16" s="4"/>
      <c r="G16" s="5"/>
    </row>
    <row r="17" spans="1:7" ht="16.5" thickTop="1" thickBot="1" x14ac:dyDescent="0.3">
      <c r="A17" s="3"/>
      <c r="C17" s="5"/>
      <c r="D17" s="4"/>
      <c r="E17" s="5"/>
      <c r="F17" s="4"/>
      <c r="G17" s="5"/>
    </row>
    <row r="18" spans="1:7" ht="16.5" thickTop="1" thickBot="1" x14ac:dyDescent="0.3">
      <c r="A18" s="3"/>
      <c r="C18" s="5"/>
      <c r="D18" s="4"/>
      <c r="E18" s="5"/>
      <c r="F18" s="4"/>
      <c r="G18" s="5"/>
    </row>
    <row r="19" spans="1:7" ht="16.5" thickTop="1" thickBot="1" x14ac:dyDescent="0.3">
      <c r="A19" s="3"/>
      <c r="C19" s="5"/>
      <c r="D19" s="4"/>
      <c r="E19" s="5"/>
      <c r="F19" s="4"/>
      <c r="G19" s="5"/>
    </row>
    <row r="20" spans="1:7" ht="16.5" thickTop="1" thickBot="1" x14ac:dyDescent="0.3">
      <c r="A20" s="3"/>
      <c r="C20" s="5"/>
      <c r="D20" s="4"/>
      <c r="E20" s="5"/>
      <c r="F20" s="4"/>
      <c r="G20" s="5"/>
    </row>
    <row r="21" spans="1:7" ht="16.5" thickTop="1" thickBot="1" x14ac:dyDescent="0.3">
      <c r="A21" s="3"/>
      <c r="C21" s="5"/>
      <c r="D21" s="4"/>
      <c r="E21" s="5"/>
      <c r="F21" s="4"/>
      <c r="G21" s="5"/>
    </row>
    <row r="22" spans="1:7" ht="16.5" thickTop="1" thickBot="1" x14ac:dyDescent="0.3">
      <c r="A22" s="3"/>
      <c r="C22" s="5"/>
      <c r="D22" s="4"/>
      <c r="E22" s="5"/>
      <c r="F22" s="4"/>
      <c r="G22" s="5"/>
    </row>
    <row r="23" spans="1:7" ht="16.5" thickTop="1" thickBot="1" x14ac:dyDescent="0.3">
      <c r="A23" s="3"/>
      <c r="C23" s="5"/>
      <c r="D23" s="4"/>
      <c r="E23" s="5"/>
      <c r="F23" s="4"/>
      <c r="G23" s="5"/>
    </row>
    <row r="24" spans="1:7" ht="16.5" thickTop="1" thickBot="1" x14ac:dyDescent="0.3">
      <c r="A24" s="3"/>
      <c r="C24" s="6"/>
      <c r="D24" s="4"/>
      <c r="E24" s="5"/>
      <c r="F24" s="4"/>
      <c r="G24" s="5"/>
    </row>
    <row r="25" spans="1:7" ht="16.5" thickTop="1" thickBot="1" x14ac:dyDescent="0.3">
      <c r="A25" s="3"/>
      <c r="C25" s="6"/>
      <c r="D25" s="4"/>
      <c r="E25" s="5"/>
      <c r="F25" s="4"/>
      <c r="G25" s="5"/>
    </row>
    <row r="26" spans="1:7" ht="15.75" thickTop="1" x14ac:dyDescent="0.25"/>
  </sheetData>
  <sortState ref="A6:G12">
    <sortCondition ref="B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4"/>
  <sheetViews>
    <sheetView workbookViewId="0">
      <selection activeCell="G21" sqref="G21"/>
    </sheetView>
  </sheetViews>
  <sheetFormatPr baseColWidth="10" defaultRowHeight="15" x14ac:dyDescent="0.25"/>
  <cols>
    <col min="1" max="1" width="22.140625" customWidth="1"/>
    <col min="3" max="3" width="22.140625" customWidth="1"/>
    <col min="5" max="5" width="22.140625" customWidth="1"/>
    <col min="7" max="7" width="22.140625" customWidth="1"/>
    <col min="8" max="8" width="13.7109375" customWidth="1"/>
    <col min="9" max="9" width="5.7109375" customWidth="1"/>
    <col min="10" max="10" width="5.5703125" customWidth="1"/>
    <col min="11" max="11" width="4.42578125" customWidth="1"/>
    <col min="12" max="12" width="9.85546875" customWidth="1"/>
    <col min="13" max="14" width="3.7109375" customWidth="1"/>
    <col min="15" max="15" width="6.5703125" customWidth="1"/>
    <col min="16" max="16" width="10.42578125" customWidth="1"/>
    <col min="17" max="17" width="3.7109375" customWidth="1"/>
    <col min="19" max="19" width="4.140625" customWidth="1"/>
    <col min="20" max="21" width="3.7109375" customWidth="1"/>
    <col min="22" max="22" width="9.85546875" customWidth="1"/>
    <col min="23" max="24" width="3.7109375" customWidth="1"/>
    <col min="25" max="25" width="3.7109375" hidden="1" customWidth="1"/>
    <col min="26" max="26" width="12.42578125" bestFit="1" customWidth="1"/>
  </cols>
  <sheetData>
    <row r="1" spans="1:25" x14ac:dyDescent="0.25">
      <c r="A1" s="1" t="s">
        <v>0</v>
      </c>
      <c r="C1" s="22" t="s">
        <v>1</v>
      </c>
      <c r="D1" s="31"/>
      <c r="E1" s="22" t="s">
        <v>28</v>
      </c>
      <c r="F1" s="31"/>
      <c r="G1" s="31" t="s">
        <v>5</v>
      </c>
    </row>
    <row r="2" spans="1:25" x14ac:dyDescent="0.25">
      <c r="C2" s="22" t="s">
        <v>26</v>
      </c>
      <c r="D2" s="31"/>
      <c r="Q2" s="21">
        <v>9</v>
      </c>
      <c r="R2" s="21">
        <f>(P7-R7)/50*0.0000012</f>
        <v>0</v>
      </c>
    </row>
    <row r="3" spans="1:25" x14ac:dyDescent="0.25">
      <c r="C3" s="22" t="s">
        <v>27</v>
      </c>
      <c r="D3" s="31"/>
    </row>
    <row r="4" spans="1:25" ht="15.75" thickBot="1" x14ac:dyDescent="0.3">
      <c r="D4" s="1"/>
    </row>
    <row r="5" spans="1:25" ht="16.5" thickTop="1" thickBot="1" x14ac:dyDescent="0.3">
      <c r="A5" s="3" t="s">
        <v>49</v>
      </c>
      <c r="C5" s="5">
        <v>16000</v>
      </c>
      <c r="D5" s="4">
        <v>3</v>
      </c>
      <c r="E5" s="5"/>
      <c r="F5" s="4"/>
      <c r="G5" s="5"/>
      <c r="I5" s="78" t="s">
        <v>24</v>
      </c>
      <c r="J5" s="78"/>
      <c r="K5" s="78"/>
      <c r="L5" s="7"/>
      <c r="M5" s="7"/>
      <c r="N5" s="7"/>
      <c r="O5" s="7"/>
      <c r="P5" s="7"/>
      <c r="Q5" s="7"/>
      <c r="R5" s="7"/>
      <c r="S5" s="7"/>
      <c r="T5" s="7"/>
      <c r="U5" s="7"/>
      <c r="W5" s="7"/>
      <c r="X5" s="7"/>
      <c r="Y5" s="8"/>
    </row>
    <row r="6" spans="1:25" ht="16.5" thickTop="1" thickBot="1" x14ac:dyDescent="0.3">
      <c r="A6" s="3" t="s">
        <v>48</v>
      </c>
      <c r="C6" s="5">
        <v>16000</v>
      </c>
      <c r="D6" s="4">
        <v>8</v>
      </c>
      <c r="E6" s="5">
        <v>16000</v>
      </c>
      <c r="F6" s="4">
        <v>5</v>
      </c>
      <c r="G6" s="5">
        <v>16000</v>
      </c>
      <c r="I6" s="9"/>
      <c r="J6" s="10"/>
      <c r="K6" s="10"/>
      <c r="L6" s="10"/>
      <c r="M6" s="10"/>
      <c r="N6" s="10"/>
      <c r="O6" s="10"/>
      <c r="P6" s="11" t="s">
        <v>7</v>
      </c>
      <c r="Q6" s="10"/>
      <c r="R6" s="12" t="s">
        <v>8</v>
      </c>
      <c r="S6" s="10"/>
      <c r="T6" s="76">
        <f>H7-R2</f>
        <v>9.2361111111111116E-4</v>
      </c>
      <c r="U6" s="77"/>
      <c r="V6" s="77"/>
      <c r="W6" s="77"/>
      <c r="X6" s="77"/>
      <c r="Y6" s="13"/>
    </row>
    <row r="7" spans="1:25" ht="16.5" thickTop="1" thickBot="1" x14ac:dyDescent="0.3">
      <c r="A7" s="3" t="s">
        <v>46</v>
      </c>
      <c r="C7" s="5">
        <v>16000</v>
      </c>
      <c r="D7" s="4">
        <v>4</v>
      </c>
      <c r="E7" s="5">
        <v>16000</v>
      </c>
      <c r="F7" s="4">
        <v>8</v>
      </c>
      <c r="G7" s="5">
        <v>16000</v>
      </c>
      <c r="H7" s="21" t="str">
        <f>TEXT(J7&amp;":"&amp;L7&amp;","&amp;N7,"mm:ss,0")</f>
        <v>01:19,8</v>
      </c>
      <c r="I7" s="9"/>
      <c r="J7" s="14">
        <v>1</v>
      </c>
      <c r="K7" s="15"/>
      <c r="L7" s="14">
        <v>19</v>
      </c>
      <c r="M7" s="15"/>
      <c r="N7" s="14">
        <v>8</v>
      </c>
      <c r="O7" s="15"/>
      <c r="P7" s="14">
        <v>2200</v>
      </c>
      <c r="Q7" s="15"/>
      <c r="R7" s="16">
        <v>2200</v>
      </c>
      <c r="S7" s="15"/>
      <c r="T7" s="77"/>
      <c r="U7" s="77"/>
      <c r="V7" s="77"/>
      <c r="W7" s="77"/>
      <c r="X7" s="77"/>
      <c r="Y7" s="13"/>
    </row>
    <row r="8" spans="1:25" ht="16.5" thickTop="1" thickBot="1" x14ac:dyDescent="0.3">
      <c r="A8" s="3" t="s">
        <v>45</v>
      </c>
      <c r="C8" s="5">
        <v>16000</v>
      </c>
      <c r="D8" s="4">
        <v>5</v>
      </c>
      <c r="E8" s="5"/>
      <c r="F8" s="4"/>
      <c r="G8" s="5"/>
      <c r="I8" s="9"/>
      <c r="J8" s="10" t="s">
        <v>9</v>
      </c>
      <c r="K8" s="10"/>
      <c r="L8" s="10" t="s">
        <v>10</v>
      </c>
      <c r="M8" s="10"/>
      <c r="N8" s="10"/>
      <c r="O8" s="10"/>
      <c r="P8" s="12" t="s">
        <v>11</v>
      </c>
      <c r="Q8" s="10"/>
      <c r="R8" s="10"/>
      <c r="S8" s="10"/>
      <c r="T8" s="77"/>
      <c r="U8" s="77"/>
      <c r="V8" s="77"/>
      <c r="W8" s="77"/>
      <c r="X8" s="77"/>
      <c r="Y8" s="13"/>
    </row>
    <row r="9" spans="1:25" ht="16.5" thickTop="1" thickBot="1" x14ac:dyDescent="0.3">
      <c r="A9" s="3" t="s">
        <v>44</v>
      </c>
      <c r="C9" s="5">
        <v>16000</v>
      </c>
      <c r="D9" s="4">
        <v>6</v>
      </c>
      <c r="E9" s="5">
        <v>16000</v>
      </c>
      <c r="F9" s="4">
        <v>7</v>
      </c>
      <c r="G9" s="5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9"/>
    </row>
    <row r="10" spans="1:25" ht="16.5" thickTop="1" thickBot="1" x14ac:dyDescent="0.3">
      <c r="A10" s="3" t="s">
        <v>43</v>
      </c>
      <c r="C10" s="5">
        <v>16000</v>
      </c>
      <c r="D10" s="4">
        <v>2</v>
      </c>
      <c r="E10" s="5">
        <v>15000</v>
      </c>
      <c r="F10" s="4">
        <v>2</v>
      </c>
      <c r="G10" s="5"/>
    </row>
    <row r="11" spans="1:25" ht="16.5" thickTop="1" thickBot="1" x14ac:dyDescent="0.3">
      <c r="A11" s="3" t="s">
        <v>47</v>
      </c>
      <c r="C11" s="5">
        <v>13000</v>
      </c>
      <c r="D11" s="4">
        <v>3</v>
      </c>
      <c r="E11" s="5">
        <v>15000</v>
      </c>
      <c r="F11" s="4">
        <v>6</v>
      </c>
      <c r="G11" s="5"/>
    </row>
    <row r="12" spans="1:25" ht="15.75" thickTop="1" x14ac:dyDescent="0.25">
      <c r="D12" s="68" t="s">
        <v>6</v>
      </c>
      <c r="F12" s="68" t="s">
        <v>6</v>
      </c>
      <c r="I12" s="74" t="s">
        <v>25</v>
      </c>
      <c r="J12" s="75"/>
      <c r="K12" s="75"/>
      <c r="L12" s="7"/>
      <c r="M12" s="7"/>
      <c r="N12" s="7"/>
      <c r="O12" s="7"/>
      <c r="P12" s="7"/>
      <c r="Q12" s="7"/>
      <c r="R12" s="7"/>
      <c r="S12" s="7"/>
      <c r="T12" s="8"/>
      <c r="V12" s="20"/>
    </row>
    <row r="13" spans="1:25" x14ac:dyDescent="0.25">
      <c r="I13" s="25" t="s">
        <v>20</v>
      </c>
      <c r="J13" s="11" t="s">
        <v>21</v>
      </c>
      <c r="K13" s="23" t="s">
        <v>22</v>
      </c>
      <c r="L13" s="79" t="s">
        <v>29</v>
      </c>
      <c r="M13" s="80"/>
      <c r="N13" s="80"/>
      <c r="O13" s="80"/>
      <c r="P13" s="80"/>
      <c r="Q13" s="80"/>
      <c r="R13" s="80"/>
      <c r="S13" s="10"/>
      <c r="T13" s="13"/>
    </row>
    <row r="14" spans="1:25" x14ac:dyDescent="0.25">
      <c r="I14" s="29">
        <v>1</v>
      </c>
      <c r="J14" s="24">
        <v>2</v>
      </c>
      <c r="K14" s="24" t="s">
        <v>12</v>
      </c>
      <c r="L14" s="10"/>
      <c r="M14" s="35" t="s">
        <v>31</v>
      </c>
      <c r="N14" s="35"/>
      <c r="O14" s="35"/>
      <c r="P14" s="35"/>
      <c r="Q14" s="23"/>
      <c r="R14" s="24" t="s">
        <v>13</v>
      </c>
      <c r="S14" s="10"/>
      <c r="T14" s="13"/>
      <c r="V14" s="21">
        <f>SECOND(V12)</f>
        <v>0</v>
      </c>
    </row>
    <row r="15" spans="1:25" x14ac:dyDescent="0.25">
      <c r="A15" s="32"/>
      <c r="C15" s="32"/>
      <c r="E15" s="32"/>
      <c r="I15" s="28">
        <v>55.5</v>
      </c>
      <c r="J15" s="28">
        <v>54.5</v>
      </c>
      <c r="K15" s="16">
        <f>I15-J15</f>
        <v>1</v>
      </c>
      <c r="L15" s="10"/>
      <c r="M15" s="23" t="s">
        <v>30</v>
      </c>
      <c r="N15" s="23"/>
      <c r="O15" s="23"/>
      <c r="P15" s="23"/>
      <c r="Q15" s="23"/>
      <c r="R15" s="16">
        <v>2000</v>
      </c>
      <c r="S15" s="10"/>
      <c r="T15" s="13"/>
    </row>
    <row r="16" spans="1:25" x14ac:dyDescent="0.25">
      <c r="A16" s="27"/>
      <c r="C16" s="27"/>
      <c r="E16" s="28"/>
      <c r="H16" s="20"/>
      <c r="I16" s="9"/>
      <c r="J16" s="10"/>
      <c r="K16" s="10" t="s">
        <v>15</v>
      </c>
      <c r="L16" s="10"/>
      <c r="M16" s="10"/>
      <c r="N16" s="10"/>
      <c r="O16" s="24"/>
      <c r="P16" s="10"/>
      <c r="Q16" s="10"/>
      <c r="R16" s="10" t="s">
        <v>16</v>
      </c>
      <c r="S16" s="10"/>
      <c r="T16" s="13"/>
    </row>
    <row r="17" spans="1:20" x14ac:dyDescent="0.25">
      <c r="A17" s="27"/>
      <c r="C17" s="27"/>
      <c r="E17" s="28"/>
      <c r="I17" s="9"/>
      <c r="J17" s="10"/>
      <c r="K17" s="10" t="s">
        <v>17</v>
      </c>
      <c r="L17" s="10"/>
      <c r="M17" s="10"/>
      <c r="N17" s="10"/>
      <c r="O17" s="30" t="s">
        <v>23</v>
      </c>
      <c r="P17" s="10"/>
      <c r="Q17" s="10"/>
      <c r="R17" s="10"/>
      <c r="S17" s="10"/>
      <c r="T17" s="13"/>
    </row>
    <row r="18" spans="1:20" x14ac:dyDescent="0.25">
      <c r="A18" s="27"/>
      <c r="C18" s="27"/>
      <c r="E18" s="28"/>
      <c r="I18" s="25"/>
      <c r="J18" s="36" t="s">
        <v>14</v>
      </c>
      <c r="K18" s="27">
        <v>1</v>
      </c>
      <c r="L18" s="11" t="s">
        <v>18</v>
      </c>
      <c r="M18" s="10"/>
      <c r="N18" s="10"/>
      <c r="O18" s="27">
        <f>R15*K18</f>
        <v>2000</v>
      </c>
      <c r="P18" s="10"/>
      <c r="Q18" s="10"/>
      <c r="R18" s="10"/>
      <c r="S18" s="10"/>
      <c r="T18" s="13"/>
    </row>
    <row r="19" spans="1:20" x14ac:dyDescent="0.25">
      <c r="A19" s="27"/>
      <c r="C19" s="27"/>
      <c r="E19" s="28"/>
      <c r="I19" s="81" t="s">
        <v>19</v>
      </c>
      <c r="J19" s="82"/>
      <c r="K19" s="16"/>
      <c r="L19" s="11" t="s">
        <v>18</v>
      </c>
      <c r="M19" s="10"/>
      <c r="N19" s="10"/>
      <c r="O19" s="27">
        <f>R15*K19</f>
        <v>0</v>
      </c>
      <c r="P19" s="37" t="s">
        <v>32</v>
      </c>
      <c r="Q19" s="10"/>
      <c r="R19" s="10"/>
      <c r="S19" s="10"/>
      <c r="T19" s="13"/>
    </row>
    <row r="20" spans="1:20" ht="15.75" thickBot="1" x14ac:dyDescent="0.3">
      <c r="A20" s="27"/>
      <c r="C20" s="27"/>
      <c r="E20" s="28"/>
      <c r="I20" s="17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9"/>
    </row>
    <row r="21" spans="1:20" x14ac:dyDescent="0.25">
      <c r="A21" s="27"/>
      <c r="C21" s="27"/>
      <c r="E21" s="27"/>
    </row>
    <row r="22" spans="1:20" x14ac:dyDescent="0.25">
      <c r="A22" s="27"/>
      <c r="C22" s="27"/>
      <c r="E22" s="27"/>
    </row>
    <row r="23" spans="1:20" ht="18" x14ac:dyDescent="0.3">
      <c r="A23" s="27"/>
      <c r="C23" s="27"/>
      <c r="E23" s="27"/>
      <c r="J23" s="26"/>
    </row>
    <row r="24" spans="1:20" x14ac:dyDescent="0.25">
      <c r="A24" s="27"/>
      <c r="C24" s="27"/>
      <c r="E24" s="27"/>
    </row>
  </sheetData>
  <mergeCells count="5">
    <mergeCell ref="I12:K12"/>
    <mergeCell ref="T6:X8"/>
    <mergeCell ref="I5:K5"/>
    <mergeCell ref="L13:R13"/>
    <mergeCell ref="I19:J19"/>
  </mergeCells>
  <pageMargins left="0.7" right="0.7" top="0.75" bottom="0.75" header="0.3" footer="0.3"/>
  <pageSetup paperSize="9" orientation="portrait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0"/>
  <sheetViews>
    <sheetView workbookViewId="0">
      <selection activeCell="H17" sqref="H17"/>
    </sheetView>
  </sheetViews>
  <sheetFormatPr baseColWidth="10" defaultRowHeight="15" x14ac:dyDescent="0.25"/>
  <sheetData>
    <row r="2" spans="2:18" ht="15.75" thickBot="1" x14ac:dyDescent="0.3"/>
    <row r="3" spans="2:18" x14ac:dyDescent="0.25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40"/>
    </row>
    <row r="4" spans="2:18" x14ac:dyDescent="0.25">
      <c r="B4" s="41"/>
      <c r="C4" s="42" t="s">
        <v>33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3"/>
    </row>
    <row r="5" spans="2:18" x14ac:dyDescent="0.25">
      <c r="B5" s="41"/>
      <c r="C5" s="44"/>
      <c r="D5" s="42"/>
      <c r="E5" s="42"/>
      <c r="F5" s="42"/>
      <c r="G5" s="42"/>
      <c r="H5" s="42"/>
      <c r="I5" s="44" t="s">
        <v>34</v>
      </c>
      <c r="J5" s="42"/>
      <c r="K5" s="42" t="s">
        <v>35</v>
      </c>
      <c r="L5" s="42"/>
      <c r="M5" s="42"/>
      <c r="N5" s="42"/>
      <c r="O5" s="45" t="s">
        <v>13</v>
      </c>
      <c r="P5" s="42"/>
      <c r="Q5" s="44" t="s">
        <v>36</v>
      </c>
      <c r="R5" s="43"/>
    </row>
    <row r="6" spans="2:18" x14ac:dyDescent="0.25">
      <c r="B6" s="41"/>
      <c r="C6" s="46">
        <v>1</v>
      </c>
      <c r="D6" s="42"/>
      <c r="E6" s="46">
        <v>25</v>
      </c>
      <c r="F6" s="47"/>
      <c r="G6" s="46">
        <v>2</v>
      </c>
      <c r="H6" s="42"/>
      <c r="I6" s="46">
        <v>2300</v>
      </c>
      <c r="J6" s="48" t="s">
        <v>37</v>
      </c>
      <c r="K6" s="46" t="str">
        <f>MID(P10,1,1)</f>
        <v>1</v>
      </c>
      <c r="L6" s="46" t="str">
        <f>MID(P10,2,2)</f>
        <v>37</v>
      </c>
      <c r="M6" s="46" t="str">
        <f>MID(P10,4,1)</f>
        <v>5</v>
      </c>
      <c r="N6" s="49" t="s">
        <v>38</v>
      </c>
      <c r="O6" s="50">
        <v>1615</v>
      </c>
      <c r="P6" s="42"/>
      <c r="Q6" s="51"/>
      <c r="R6" s="52"/>
    </row>
    <row r="7" spans="2:18" x14ac:dyDescent="0.25">
      <c r="B7" s="41"/>
      <c r="C7" s="42" t="s">
        <v>39</v>
      </c>
      <c r="D7" s="42"/>
      <c r="E7" s="53" t="s">
        <v>10</v>
      </c>
      <c r="F7" s="42"/>
      <c r="G7" s="53" t="s">
        <v>40</v>
      </c>
      <c r="H7" s="42"/>
      <c r="I7" s="54" t="s">
        <v>16</v>
      </c>
      <c r="J7" s="42"/>
      <c r="K7" s="53" t="s">
        <v>9</v>
      </c>
      <c r="L7" s="55" t="s">
        <v>10</v>
      </c>
      <c r="M7" s="54" t="s">
        <v>40</v>
      </c>
      <c r="N7" s="42"/>
      <c r="O7" s="54" t="s">
        <v>16</v>
      </c>
      <c r="P7" s="42"/>
      <c r="Q7" s="42" t="s">
        <v>41</v>
      </c>
      <c r="R7" s="43"/>
    </row>
    <row r="8" spans="2:18" x14ac:dyDescent="0.25">
      <c r="B8" s="41"/>
      <c r="C8" s="42"/>
      <c r="D8" s="42"/>
      <c r="E8" s="42"/>
      <c r="F8" s="42"/>
      <c r="G8" s="42"/>
      <c r="H8" s="44"/>
      <c r="I8" s="42"/>
      <c r="J8" s="42"/>
      <c r="K8" s="42"/>
      <c r="L8" s="42"/>
      <c r="M8" s="42"/>
      <c r="N8" s="42"/>
      <c r="O8" s="42"/>
      <c r="P8" s="42"/>
      <c r="Q8" s="42"/>
      <c r="R8" s="43"/>
    </row>
    <row r="9" spans="2:18" x14ac:dyDescent="0.25">
      <c r="B9" s="41"/>
      <c r="C9" s="42"/>
      <c r="D9" s="42" t="s">
        <v>42</v>
      </c>
      <c r="E9" s="42"/>
      <c r="F9" s="42"/>
      <c r="G9" s="42"/>
      <c r="H9" s="83">
        <f>(C6*600)+(E6*10)+G6</f>
        <v>852</v>
      </c>
      <c r="I9" s="84"/>
      <c r="J9" s="42"/>
      <c r="K9" s="42"/>
      <c r="L9" s="42"/>
      <c r="M9" s="42"/>
      <c r="N9" s="42"/>
      <c r="O9" s="42"/>
      <c r="P9" s="42"/>
      <c r="Q9" s="42"/>
      <c r="R9" s="43"/>
    </row>
    <row r="10" spans="2:18" ht="15.75" thickBot="1" x14ac:dyDescent="0.3">
      <c r="B10" s="56"/>
      <c r="C10" s="57"/>
      <c r="D10" s="57"/>
      <c r="E10" s="57"/>
      <c r="F10" s="57"/>
      <c r="G10" s="57"/>
      <c r="H10" s="57"/>
      <c r="I10" s="58"/>
      <c r="J10" s="57"/>
      <c r="K10" s="57"/>
      <c r="L10" s="57"/>
      <c r="M10" s="57"/>
      <c r="N10" s="57"/>
      <c r="O10" s="59" t="e">
        <f>G9*N6</f>
        <v>#VALUE!</v>
      </c>
      <c r="P10" s="59">
        <f>H9*O6</f>
        <v>1375980</v>
      </c>
      <c r="Q10" s="57"/>
      <c r="R10" s="60"/>
    </row>
  </sheetData>
  <mergeCells count="1">
    <mergeCell ref="H9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D20" sqref="D20"/>
    </sheetView>
  </sheetViews>
  <sheetFormatPr baseColWidth="10" defaultRowHeight="15" x14ac:dyDescent="0.25"/>
  <cols>
    <col min="2" max="2" width="16" customWidth="1"/>
    <col min="3" max="3" width="5" customWidth="1"/>
  </cols>
  <sheetData>
    <row r="1" spans="1:15" ht="24" thickBot="1" x14ac:dyDescent="0.4">
      <c r="A1" s="87" t="s">
        <v>52</v>
      </c>
      <c r="B1" s="88"/>
      <c r="C1" s="88"/>
      <c r="D1" s="89"/>
      <c r="F1" s="87" t="s">
        <v>53</v>
      </c>
      <c r="G1" s="88"/>
      <c r="H1" s="88"/>
      <c r="I1" s="89"/>
    </row>
    <row r="3" spans="1:15" x14ac:dyDescent="0.25">
      <c r="A3" s="86" t="s">
        <v>50</v>
      </c>
      <c r="B3" s="86"/>
      <c r="D3" s="32" t="s">
        <v>51</v>
      </c>
      <c r="F3" s="85" t="s">
        <v>54</v>
      </c>
      <c r="G3" s="85"/>
      <c r="H3" s="27">
        <v>16</v>
      </c>
      <c r="I3" s="22" t="s">
        <v>51</v>
      </c>
      <c r="J3" s="28">
        <f>VLOOKUP(H3,M10:O26,3,0)</f>
        <v>4.5999999999999996</v>
      </c>
    </row>
    <row r="4" spans="1:15" ht="15.75" thickBot="1" x14ac:dyDescent="0.3">
      <c r="A4" s="64">
        <v>1</v>
      </c>
      <c r="B4" s="61">
        <v>1</v>
      </c>
      <c r="D4" s="63">
        <v>12</v>
      </c>
    </row>
    <row r="5" spans="1:15" ht="16.5" thickTop="1" thickBot="1" x14ac:dyDescent="0.3">
      <c r="A5" s="64">
        <v>2</v>
      </c>
      <c r="B5" s="61">
        <v>2</v>
      </c>
      <c r="D5" s="63">
        <v>48</v>
      </c>
      <c r="F5" s="62" t="s">
        <v>55</v>
      </c>
    </row>
    <row r="6" spans="1:15" ht="16.5" thickTop="1" thickBot="1" x14ac:dyDescent="0.3">
      <c r="A6" s="64">
        <v>3</v>
      </c>
      <c r="B6" s="61">
        <v>3</v>
      </c>
      <c r="D6" s="63">
        <v>11</v>
      </c>
    </row>
    <row r="7" spans="1:15" ht="16.5" thickTop="1" thickBot="1" x14ac:dyDescent="0.3">
      <c r="A7" s="64">
        <v>4</v>
      </c>
      <c r="B7" s="61">
        <v>4</v>
      </c>
      <c r="D7" s="63">
        <v>10</v>
      </c>
      <c r="G7" s="67" t="s">
        <v>58</v>
      </c>
      <c r="N7" s="2" t="s">
        <v>56</v>
      </c>
    </row>
    <row r="8" spans="1:15" ht="16.5" thickTop="1" thickBot="1" x14ac:dyDescent="0.3">
      <c r="A8" s="64">
        <v>5</v>
      </c>
      <c r="B8" s="61">
        <v>5</v>
      </c>
      <c r="D8" s="63">
        <v>16</v>
      </c>
      <c r="F8" s="28">
        <f t="array" ref="F8">IF(ROW(A1)&gt;$H$3,"",INDEX(A$4:A$26,MATCH(SMALL(IF(D$4:D$26&gt;=$J$3,D$4:D$26,""),ROW(A1)),D$4:D$26,0)))</f>
        <v>8</v>
      </c>
      <c r="G8" s="61">
        <f>IF(F8="","",VLOOKUP(F8,$A$4:$D$26,4,0))</f>
        <v>6.4</v>
      </c>
      <c r="L8" s="85" t="s">
        <v>54</v>
      </c>
      <c r="M8" s="85"/>
      <c r="N8" s="85" t="s">
        <v>57</v>
      </c>
      <c r="O8" s="85"/>
    </row>
    <row r="9" spans="1:15" ht="16.5" thickTop="1" thickBot="1" x14ac:dyDescent="0.3">
      <c r="A9" s="64">
        <v>6</v>
      </c>
      <c r="B9" s="61">
        <v>6</v>
      </c>
      <c r="D9" s="63">
        <v>6.9</v>
      </c>
      <c r="F9" s="28">
        <f t="array" ref="F9">IF(ROW(A2)&gt;$H$3,"",INDEX(A$4:A$26,MATCH(SMALL(IF(D$4:D$26&gt;=$J$3,D$4:D$26,""),ROW(A2)),D$4:D$26,0)))</f>
        <v>6</v>
      </c>
      <c r="G9" s="61">
        <f t="shared" ref="G9:G12" si="0">IF(F9="","",VLOOKUP(F9,$A$4:$D$26,4,0))</f>
        <v>6.9</v>
      </c>
    </row>
    <row r="10" spans="1:15" ht="16.5" thickTop="1" thickBot="1" x14ac:dyDescent="0.3">
      <c r="A10" s="64">
        <v>7</v>
      </c>
      <c r="B10" s="61">
        <v>7</v>
      </c>
      <c r="D10" s="63">
        <v>13</v>
      </c>
      <c r="F10" s="28">
        <f t="array" ref="F10">IF(ROW(A3)&gt;$H$3,"",INDEX(A$4:A$26,MATCH(SMALL(IF(D$4:D$26&gt;=$J$3,D$4:D$26,""),ROW(A3)),D$4:D$26,0)))</f>
        <v>6</v>
      </c>
      <c r="G10" s="61">
        <f t="shared" si="0"/>
        <v>6.9</v>
      </c>
      <c r="M10" s="61">
        <v>7</v>
      </c>
      <c r="O10" s="2">
        <v>3</v>
      </c>
    </row>
    <row r="11" spans="1:15" ht="16.5" thickTop="1" thickBot="1" x14ac:dyDescent="0.3">
      <c r="A11" s="64">
        <v>8</v>
      </c>
      <c r="B11" s="61">
        <v>8</v>
      </c>
      <c r="D11" s="63">
        <v>6.4</v>
      </c>
      <c r="F11" s="28">
        <f t="array" ref="F11">IF(ROW(A4)&gt;$H$3,"",INDEX(A$4:A$26,MATCH(SMALL(IF(D$4:D$26&gt;=$J$3,D$4:D$26,""),ROW(A4)),D$4:D$26,0)))</f>
        <v>4</v>
      </c>
      <c r="G11" s="61">
        <f t="shared" si="0"/>
        <v>10</v>
      </c>
      <c r="M11" s="61">
        <v>8</v>
      </c>
      <c r="O11">
        <v>3.1</v>
      </c>
    </row>
    <row r="12" spans="1:15" ht="16.5" thickTop="1" thickBot="1" x14ac:dyDescent="0.3">
      <c r="A12" s="64">
        <v>9</v>
      </c>
      <c r="B12" s="61">
        <v>9</v>
      </c>
      <c r="D12" s="63">
        <v>12</v>
      </c>
      <c r="F12" s="28">
        <f t="array" ref="F12">IF(ROW(A5)&gt;$H$3,"",INDEX(A$4:A$26,MATCH(SMALL(IF(D$4:D$26&gt;=$J$3,D$4:D$26,""),ROW(A5)),D$4:D$26,0)))</f>
        <v>3</v>
      </c>
      <c r="G12" s="61">
        <f t="shared" si="0"/>
        <v>11</v>
      </c>
      <c r="M12" s="65">
        <v>9</v>
      </c>
      <c r="O12" s="66">
        <v>3.2</v>
      </c>
    </row>
    <row r="13" spans="1:15" ht="16.5" thickTop="1" thickBot="1" x14ac:dyDescent="0.3">
      <c r="A13" s="64">
        <v>10</v>
      </c>
      <c r="B13" s="61">
        <v>10</v>
      </c>
      <c r="D13" s="63"/>
      <c r="F13" s="61"/>
      <c r="G13" s="61"/>
      <c r="M13" s="61">
        <v>10</v>
      </c>
      <c r="O13">
        <v>3.3</v>
      </c>
    </row>
    <row r="14" spans="1:15" ht="16.5" thickTop="1" thickBot="1" x14ac:dyDescent="0.3">
      <c r="A14" s="64">
        <v>11</v>
      </c>
      <c r="B14" s="61">
        <v>11</v>
      </c>
      <c r="D14" s="63">
        <v>28</v>
      </c>
      <c r="F14" s="61"/>
      <c r="G14" s="61"/>
      <c r="M14" s="61">
        <v>11</v>
      </c>
      <c r="O14">
        <v>3.5</v>
      </c>
    </row>
    <row r="15" spans="1:15" ht="16.5" thickTop="1" thickBot="1" x14ac:dyDescent="0.3">
      <c r="A15" s="64">
        <v>12</v>
      </c>
      <c r="B15" s="61">
        <v>12</v>
      </c>
      <c r="D15" s="63">
        <v>20</v>
      </c>
      <c r="F15" s="61"/>
      <c r="G15" s="61"/>
      <c r="M15" s="61">
        <v>12</v>
      </c>
      <c r="O15">
        <v>3.7</v>
      </c>
    </row>
    <row r="16" spans="1:15" ht="16.5" thickTop="1" thickBot="1" x14ac:dyDescent="0.3">
      <c r="A16" s="64">
        <v>13</v>
      </c>
      <c r="B16" s="61">
        <v>13</v>
      </c>
      <c r="D16" s="63">
        <v>14</v>
      </c>
      <c r="F16" s="61"/>
      <c r="G16" s="61"/>
      <c r="M16" s="61">
        <v>13</v>
      </c>
      <c r="O16">
        <v>3.9</v>
      </c>
    </row>
    <row r="17" spans="1:15" ht="16.5" thickTop="1" thickBot="1" x14ac:dyDescent="0.3">
      <c r="A17" s="64">
        <v>14</v>
      </c>
      <c r="B17" s="61">
        <v>14</v>
      </c>
      <c r="D17" s="63">
        <v>12</v>
      </c>
      <c r="F17" s="61"/>
      <c r="G17" s="61"/>
      <c r="M17" s="61">
        <v>14</v>
      </c>
      <c r="O17" s="2">
        <v>4</v>
      </c>
    </row>
    <row r="18" spans="1:15" ht="16.5" thickTop="1" thickBot="1" x14ac:dyDescent="0.3">
      <c r="A18" s="64">
        <v>15</v>
      </c>
      <c r="B18" s="61">
        <v>15</v>
      </c>
      <c r="D18" s="63">
        <v>60</v>
      </c>
      <c r="F18" s="61"/>
      <c r="G18" s="61"/>
      <c r="M18" s="61">
        <v>15</v>
      </c>
      <c r="O18">
        <v>4.3</v>
      </c>
    </row>
    <row r="19" spans="1:15" ht="16.5" thickTop="1" thickBot="1" x14ac:dyDescent="0.3">
      <c r="A19" s="64">
        <v>16</v>
      </c>
      <c r="B19" s="61">
        <v>16</v>
      </c>
      <c r="D19" s="63">
        <v>6.9</v>
      </c>
      <c r="F19" s="61"/>
      <c r="G19" s="61"/>
      <c r="M19" s="61">
        <v>16</v>
      </c>
      <c r="O19">
        <v>4.5999999999999996</v>
      </c>
    </row>
    <row r="20" spans="1:15" ht="16.5" thickTop="1" thickBot="1" x14ac:dyDescent="0.3">
      <c r="A20" s="64">
        <v>17</v>
      </c>
      <c r="B20" s="61">
        <v>17</v>
      </c>
      <c r="D20" s="63"/>
      <c r="F20" s="61"/>
      <c r="G20" s="61"/>
      <c r="M20" s="61">
        <v>17</v>
      </c>
      <c r="O20" s="2">
        <v>5</v>
      </c>
    </row>
    <row r="21" spans="1:15" ht="16.5" thickTop="1" thickBot="1" x14ac:dyDescent="0.3">
      <c r="A21" s="64">
        <v>18</v>
      </c>
      <c r="B21" s="61">
        <v>18</v>
      </c>
      <c r="D21" s="63"/>
      <c r="F21" s="61"/>
      <c r="G21" s="61"/>
      <c r="M21" s="61">
        <v>18</v>
      </c>
      <c r="O21">
        <v>5.3</v>
      </c>
    </row>
    <row r="22" spans="1:15" ht="16.5" thickTop="1" thickBot="1" x14ac:dyDescent="0.3">
      <c r="A22" s="64">
        <v>19</v>
      </c>
      <c r="B22" s="61">
        <v>19</v>
      </c>
      <c r="D22" s="63"/>
      <c r="F22" s="61"/>
      <c r="G22" s="61"/>
      <c r="M22" s="61">
        <v>19</v>
      </c>
      <c r="O22">
        <v>5.6</v>
      </c>
    </row>
    <row r="23" spans="1:15" ht="16.5" thickTop="1" thickBot="1" x14ac:dyDescent="0.3">
      <c r="A23" s="64">
        <v>20</v>
      </c>
      <c r="B23" s="61">
        <v>20</v>
      </c>
      <c r="D23" s="63"/>
      <c r="F23" s="61"/>
      <c r="G23" s="61"/>
      <c r="M23" s="61">
        <v>20</v>
      </c>
      <c r="O23" s="2">
        <v>6</v>
      </c>
    </row>
    <row r="24" spans="1:15" ht="16.5" thickTop="1" thickBot="1" x14ac:dyDescent="0.3">
      <c r="A24" s="64">
        <v>21</v>
      </c>
      <c r="B24" s="61">
        <v>21</v>
      </c>
      <c r="D24" s="63"/>
      <c r="F24" s="61"/>
      <c r="G24" s="61"/>
      <c r="M24" s="61">
        <v>21</v>
      </c>
      <c r="O24">
        <v>6.3</v>
      </c>
    </row>
    <row r="25" spans="1:15" ht="16.5" thickTop="1" thickBot="1" x14ac:dyDescent="0.3">
      <c r="A25" s="64">
        <v>22</v>
      </c>
      <c r="B25" s="61">
        <v>22</v>
      </c>
      <c r="D25" s="63"/>
      <c r="F25" s="61"/>
      <c r="G25" s="61"/>
      <c r="M25" s="61">
        <v>22</v>
      </c>
      <c r="O25">
        <v>6.6</v>
      </c>
    </row>
    <row r="26" spans="1:15" ht="16.5" thickTop="1" thickBot="1" x14ac:dyDescent="0.3">
      <c r="A26" s="64">
        <v>23</v>
      </c>
      <c r="B26" s="61">
        <v>23</v>
      </c>
      <c r="D26" s="63"/>
      <c r="F26" s="61"/>
      <c r="G26" s="61"/>
      <c r="M26" s="61">
        <v>23</v>
      </c>
      <c r="O26" s="2">
        <v>7</v>
      </c>
    </row>
    <row r="27" spans="1:15" ht="15.75" thickTop="1" x14ac:dyDescent="0.25"/>
  </sheetData>
  <mergeCells count="6">
    <mergeCell ref="N8:O8"/>
    <mergeCell ref="A3:B3"/>
    <mergeCell ref="A1:D1"/>
    <mergeCell ref="F1:I1"/>
    <mergeCell ref="F3:G3"/>
    <mergeCell ref="L8:M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sqref="A1:B1"/>
    </sheetView>
  </sheetViews>
  <sheetFormatPr baseColWidth="10" defaultRowHeight="15" x14ac:dyDescent="0.25"/>
  <cols>
    <col min="1" max="1" width="11.42578125" customWidth="1"/>
  </cols>
  <sheetData>
    <row r="1" spans="1:11" x14ac:dyDescent="0.25">
      <c r="A1" s="92" t="s">
        <v>60</v>
      </c>
      <c r="B1" s="92"/>
      <c r="C1" s="73">
        <v>18000</v>
      </c>
      <c r="E1" s="97" t="s">
        <v>63</v>
      </c>
      <c r="F1" s="97"/>
    </row>
    <row r="2" spans="1:11" x14ac:dyDescent="0.25">
      <c r="C2" s="85" t="s">
        <v>1</v>
      </c>
      <c r="D2" s="85"/>
    </row>
    <row r="3" spans="1:11" x14ac:dyDescent="0.25">
      <c r="C3" s="85" t="s">
        <v>26</v>
      </c>
      <c r="D3" s="85"/>
    </row>
    <row r="4" spans="1:11" x14ac:dyDescent="0.25">
      <c r="A4" s="85" t="s">
        <v>59</v>
      </c>
      <c r="B4" s="85"/>
      <c r="C4" s="85" t="s">
        <v>27</v>
      </c>
      <c r="D4" s="85"/>
      <c r="E4" s="69" t="s">
        <v>6</v>
      </c>
      <c r="F4" s="85" t="s">
        <v>28</v>
      </c>
      <c r="G4" s="85"/>
      <c r="H4" s="69" t="s">
        <v>6</v>
      </c>
      <c r="I4" s="85" t="s">
        <v>5</v>
      </c>
      <c r="J4" s="85"/>
      <c r="K4" s="69" t="s">
        <v>6</v>
      </c>
    </row>
    <row r="6" spans="1:11" x14ac:dyDescent="0.25">
      <c r="A6" s="90">
        <v>3</v>
      </c>
      <c r="B6" s="91"/>
      <c r="C6" s="96">
        <v>20000</v>
      </c>
      <c r="D6" s="91"/>
      <c r="E6" s="70">
        <v>2</v>
      </c>
      <c r="F6" s="94">
        <v>19000</v>
      </c>
      <c r="G6" s="91"/>
      <c r="H6" s="70">
        <v>4</v>
      </c>
      <c r="I6" s="94">
        <v>16000</v>
      </c>
      <c r="J6" s="91"/>
      <c r="K6" s="70">
        <v>7</v>
      </c>
    </row>
    <row r="7" spans="1:11" x14ac:dyDescent="0.25">
      <c r="A7" s="90">
        <v>5</v>
      </c>
      <c r="B7" s="91"/>
      <c r="C7" s="96">
        <v>14000</v>
      </c>
      <c r="D7" s="91"/>
      <c r="E7" s="70">
        <v>2</v>
      </c>
      <c r="F7" s="94">
        <v>19000</v>
      </c>
      <c r="G7" s="91"/>
      <c r="H7" s="70">
        <v>6</v>
      </c>
      <c r="I7" s="94">
        <v>27000</v>
      </c>
      <c r="J7" s="91"/>
      <c r="K7" s="70">
        <v>6</v>
      </c>
    </row>
    <row r="8" spans="1:11" x14ac:dyDescent="0.25">
      <c r="A8" s="90">
        <v>6</v>
      </c>
      <c r="B8" s="91"/>
      <c r="C8" s="96">
        <v>23000</v>
      </c>
      <c r="D8" s="91"/>
      <c r="E8" s="70">
        <v>6</v>
      </c>
      <c r="F8" s="95">
        <v>9000</v>
      </c>
      <c r="G8" s="91"/>
      <c r="H8" s="70">
        <v>2</v>
      </c>
      <c r="I8" s="94">
        <v>10000</v>
      </c>
      <c r="J8" s="91"/>
      <c r="K8" s="70">
        <v>2</v>
      </c>
    </row>
    <row r="9" spans="1:11" x14ac:dyDescent="0.25">
      <c r="A9" s="90">
        <v>1</v>
      </c>
      <c r="B9" s="91"/>
      <c r="C9" s="90">
        <v>9000</v>
      </c>
      <c r="D9" s="91"/>
      <c r="E9" s="70">
        <v>1</v>
      </c>
      <c r="F9" s="94">
        <v>16000</v>
      </c>
      <c r="G9" s="91"/>
      <c r="H9" s="70">
        <v>2</v>
      </c>
      <c r="I9" s="94">
        <v>27000</v>
      </c>
      <c r="J9" s="91"/>
      <c r="K9" s="70">
        <v>4</v>
      </c>
    </row>
    <row r="10" spans="1:11" x14ac:dyDescent="0.25">
      <c r="A10" s="90">
        <v>2</v>
      </c>
      <c r="B10" s="91"/>
      <c r="C10" s="96">
        <v>22000</v>
      </c>
      <c r="D10" s="91"/>
      <c r="E10" s="70">
        <v>6</v>
      </c>
      <c r="F10" s="94">
        <v>10000</v>
      </c>
      <c r="G10" s="91"/>
      <c r="H10" s="70">
        <v>1</v>
      </c>
      <c r="I10" s="94">
        <v>11000</v>
      </c>
      <c r="J10" s="91"/>
      <c r="K10" s="70">
        <v>2</v>
      </c>
    </row>
    <row r="14" spans="1:11" x14ac:dyDescent="0.25">
      <c r="A14" s="93" t="s">
        <v>62</v>
      </c>
      <c r="B14" s="93"/>
    </row>
    <row r="16" spans="1:11" x14ac:dyDescent="0.25">
      <c r="A16" s="90"/>
      <c r="B16" s="91"/>
      <c r="C16" s="28"/>
    </row>
    <row r="17" spans="1:3" x14ac:dyDescent="0.25">
      <c r="A17" s="90"/>
      <c r="B17" s="91"/>
      <c r="C17" s="28"/>
    </row>
    <row r="18" spans="1:3" x14ac:dyDescent="0.25">
      <c r="A18" s="90"/>
      <c r="B18" s="91"/>
      <c r="C18" s="28"/>
    </row>
    <row r="19" spans="1:3" x14ac:dyDescent="0.25">
      <c r="A19" s="90"/>
      <c r="B19" s="91"/>
      <c r="C19" s="28"/>
    </row>
    <row r="20" spans="1:3" x14ac:dyDescent="0.25">
      <c r="A20" s="90"/>
      <c r="B20" s="91"/>
      <c r="C20" s="28"/>
    </row>
    <row r="23" spans="1:3" x14ac:dyDescent="0.25">
      <c r="A23" s="62" t="s">
        <v>61</v>
      </c>
      <c r="B23" s="72"/>
      <c r="C23" s="71"/>
    </row>
  </sheetData>
  <mergeCells count="34">
    <mergeCell ref="E1:F1"/>
    <mergeCell ref="C2:D2"/>
    <mergeCell ref="C3:D3"/>
    <mergeCell ref="F4:G4"/>
    <mergeCell ref="I4:J4"/>
    <mergeCell ref="C4:D4"/>
    <mergeCell ref="C6:D6"/>
    <mergeCell ref="C7:D7"/>
    <mergeCell ref="C8:D8"/>
    <mergeCell ref="C9:D9"/>
    <mergeCell ref="C10:D10"/>
    <mergeCell ref="I6:J6"/>
    <mergeCell ref="I7:J7"/>
    <mergeCell ref="I8:J8"/>
    <mergeCell ref="I9:J9"/>
    <mergeCell ref="I10:J10"/>
    <mergeCell ref="F6:G6"/>
    <mergeCell ref="F7:G7"/>
    <mergeCell ref="F8:G8"/>
    <mergeCell ref="F9:G9"/>
    <mergeCell ref="F10:G10"/>
    <mergeCell ref="A20:B20"/>
    <mergeCell ref="A1:B1"/>
    <mergeCell ref="A14:B14"/>
    <mergeCell ref="A16:B16"/>
    <mergeCell ref="A17:B17"/>
    <mergeCell ref="A18:B18"/>
    <mergeCell ref="A19:B19"/>
    <mergeCell ref="A6:B6"/>
    <mergeCell ref="A7:B7"/>
    <mergeCell ref="A8:B8"/>
    <mergeCell ref="A9:B9"/>
    <mergeCell ref="A10:B10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ETAPE 1</vt:lpstr>
      <vt:lpstr>ETAPE 2</vt:lpstr>
      <vt:lpstr>trot monté</vt:lpstr>
      <vt:lpstr>Cotes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lementalistefrancais</cp:lastModifiedBy>
  <dcterms:created xsi:type="dcterms:W3CDTF">2014-07-11T17:33:47Z</dcterms:created>
  <dcterms:modified xsi:type="dcterms:W3CDTF">2014-07-22T09:37:42Z</dcterms:modified>
</cp:coreProperties>
</file>