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rois.michelangelo\Desktop\Commissaire de bord\01 - CROISIERES\2022\29 - 14 Septembre VMA\"/>
    </mc:Choice>
  </mc:AlternateContent>
  <xr:revisionPtr revIDLastSave="0" documentId="13_ncr:1_{3CE7AB72-9EAE-467B-9418-6FECF9DB84F6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Resa" sheetId="1" r:id="rId1"/>
    <sheet name="LANGUES" sheetId="13" state="hidden" r:id="rId2"/>
    <sheet name="EXCU 1" sheetId="14" r:id="rId3"/>
    <sheet name="EXCU 2" sheetId="15" state="hidden" r:id="rId4"/>
    <sheet name="EXCU 3" sheetId="17" state="hidden" r:id="rId5"/>
    <sheet name="EXCU 4" sheetId="16" state="hidden" r:id="rId6"/>
    <sheet name="EXCU 5" sheetId="19" state="hidden" r:id="rId7"/>
    <sheet name="EXCU 6" sheetId="20" state="hidden" r:id="rId8"/>
    <sheet name="EXCU 7" sheetId="21" state="hidden" r:id="rId9"/>
    <sheet name="EXCU 8" sheetId="22" state="hidden" r:id="rId10"/>
    <sheet name="EXCU 9" sheetId="23" state="hidden" r:id="rId1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4" l="1"/>
  <c r="E6" i="14" l="1" a="1"/>
  <c r="E6" i="14" s="1"/>
  <c r="E7" i="14" a="1"/>
  <c r="E7" i="14" s="1"/>
  <c r="E8" i="14" a="1"/>
  <c r="E8" i="14" s="1"/>
  <c r="E9" i="14" a="1"/>
  <c r="E9" i="14" s="1"/>
  <c r="E10" i="14" a="1"/>
  <c r="E10" i="14" s="1"/>
  <c r="E11" i="14" a="1"/>
  <c r="E11" i="14" s="1"/>
  <c r="I27" i="17" l="1" a="1"/>
  <c r="I27" i="17" s="1"/>
  <c r="I26" i="17" a="1"/>
  <c r="I26" i="17" s="1"/>
  <c r="I25" i="17" a="1"/>
  <c r="I25" i="17" s="1"/>
  <c r="I24" i="17" a="1"/>
  <c r="I24" i="17" s="1"/>
  <c r="I23" i="17" a="1"/>
  <c r="I23" i="17" s="1"/>
  <c r="I22" i="17" a="1"/>
  <c r="I22" i="17" s="1"/>
  <c r="I21" i="17" a="1"/>
  <c r="I21" i="17" s="1"/>
  <c r="I20" i="17" a="1"/>
  <c r="I20" i="17" s="1"/>
  <c r="I19" i="17" a="1"/>
  <c r="I19" i="17" s="1"/>
  <c r="I18" i="17" a="1"/>
  <c r="I18" i="17" s="1"/>
  <c r="I17" i="17" a="1"/>
  <c r="I17" i="17" s="1"/>
  <c r="I16" i="17" a="1"/>
  <c r="I16" i="17" s="1"/>
  <c r="I15" i="17" a="1"/>
  <c r="I15" i="17" s="1"/>
  <c r="I14" i="17" a="1"/>
  <c r="I14" i="17" s="1"/>
  <c r="I13" i="17" a="1"/>
  <c r="I13" i="17" s="1"/>
  <c r="I12" i="17" a="1"/>
  <c r="I12" i="17" s="1"/>
  <c r="I11" i="17" a="1"/>
  <c r="I11" i="17" s="1"/>
  <c r="I10" i="17" a="1"/>
  <c r="I10" i="17" s="1"/>
  <c r="I9" i="17" a="1"/>
  <c r="I9" i="17" s="1"/>
  <c r="I8" i="17" a="1"/>
  <c r="I8" i="17" s="1"/>
  <c r="I7" i="17" a="1"/>
  <c r="I7" i="17" s="1"/>
  <c r="I6" i="17" a="1"/>
  <c r="I6" i="17" s="1"/>
  <c r="I5" i="17" a="1"/>
  <c r="I5" i="17" s="1"/>
  <c r="I4" i="17" a="1"/>
  <c r="I4" i="17" s="1"/>
  <c r="E27" i="17" a="1"/>
  <c r="E27" i="17" s="1"/>
  <c r="E26" i="17" a="1"/>
  <c r="E26" i="17" s="1"/>
  <c r="E25" i="17" a="1"/>
  <c r="E25" i="17" s="1"/>
  <c r="E24" i="17" a="1"/>
  <c r="E24" i="17" s="1"/>
  <c r="E23" i="17" a="1"/>
  <c r="E23" i="17" s="1"/>
  <c r="E22" i="17" a="1"/>
  <c r="E22" i="17" s="1"/>
  <c r="E21" i="17" a="1"/>
  <c r="E21" i="17" s="1"/>
  <c r="E20" i="17" a="1"/>
  <c r="E20" i="17" s="1"/>
  <c r="E19" i="17" a="1"/>
  <c r="E19" i="17" s="1"/>
  <c r="E18" i="17" a="1"/>
  <c r="E18" i="17" s="1"/>
  <c r="E17" i="17" a="1"/>
  <c r="E17" i="17" s="1"/>
  <c r="E16" i="17" a="1"/>
  <c r="E16" i="17" s="1"/>
  <c r="E15" i="17" a="1"/>
  <c r="E15" i="17" s="1"/>
  <c r="E14" i="17" a="1"/>
  <c r="E14" i="17" s="1"/>
  <c r="E13" i="17" a="1"/>
  <c r="E13" i="17" s="1"/>
  <c r="E12" i="17" a="1"/>
  <c r="E12" i="17" s="1"/>
  <c r="E11" i="17" a="1"/>
  <c r="E11" i="17" s="1"/>
  <c r="E10" i="17" a="1"/>
  <c r="E10" i="17" s="1"/>
  <c r="E9" i="17" a="1"/>
  <c r="E9" i="17" s="1"/>
  <c r="E8" i="17" a="1"/>
  <c r="E8" i="17" s="1"/>
  <c r="E7" i="17" a="1"/>
  <c r="E7" i="17" s="1"/>
  <c r="E6" i="17" a="1"/>
  <c r="E6" i="17" s="1"/>
  <c r="E5" i="17" a="1"/>
  <c r="E5" i="17" s="1"/>
  <c r="E4" i="17" a="1"/>
  <c r="E4" i="17" s="1"/>
  <c r="A27" i="17" a="1"/>
  <c r="A27" i="17" s="1"/>
  <c r="A26" i="17" a="1"/>
  <c r="A26" i="17" s="1"/>
  <c r="A25" i="17" a="1"/>
  <c r="A25" i="17" s="1"/>
  <c r="A24" i="17" a="1"/>
  <c r="A24" i="17" s="1"/>
  <c r="A23" i="17" a="1"/>
  <c r="A23" i="17" s="1"/>
  <c r="A22" i="17" a="1"/>
  <c r="A22" i="17" s="1"/>
  <c r="A21" i="17" a="1"/>
  <c r="A21" i="17" s="1"/>
  <c r="A20" i="17" a="1"/>
  <c r="A20" i="17" s="1"/>
  <c r="A19" i="17" a="1"/>
  <c r="A19" i="17" s="1"/>
  <c r="A18" i="17" a="1"/>
  <c r="A18" i="17" s="1"/>
  <c r="A17" i="17" a="1"/>
  <c r="A17" i="17" s="1"/>
  <c r="A16" i="17" a="1"/>
  <c r="A16" i="17" s="1"/>
  <c r="A15" i="17" a="1"/>
  <c r="A15" i="17" s="1"/>
  <c r="A14" i="17" a="1"/>
  <c r="A14" i="17" s="1"/>
  <c r="A13" i="17" a="1"/>
  <c r="A13" i="17" s="1"/>
  <c r="A12" i="17" a="1"/>
  <c r="A12" i="17" s="1"/>
  <c r="A11" i="17" a="1"/>
  <c r="A11" i="17" s="1"/>
  <c r="A10" i="17" a="1"/>
  <c r="A10" i="17" s="1"/>
  <c r="A9" i="17" a="1"/>
  <c r="A9" i="17" s="1"/>
  <c r="A8" i="17" a="1"/>
  <c r="A8" i="17" s="1"/>
  <c r="A7" i="17" a="1"/>
  <c r="A7" i="17" s="1"/>
  <c r="A6" i="17" a="1"/>
  <c r="A6" i="17" s="1"/>
  <c r="A5" i="17" a="1"/>
  <c r="A5" i="17" s="1"/>
  <c r="A4" i="17" a="1"/>
  <c r="A4" i="17" s="1"/>
  <c r="I3" i="17" a="1"/>
  <c r="I3" i="17" s="1"/>
  <c r="E3" i="17" a="1"/>
  <c r="E3" i="17" s="1"/>
  <c r="A3" i="17" a="1"/>
  <c r="A3" i="17" s="1"/>
  <c r="I27" i="16" a="1"/>
  <c r="I27" i="16" s="1"/>
  <c r="I26" i="16" a="1"/>
  <c r="I26" i="16" s="1"/>
  <c r="I25" i="16" a="1"/>
  <c r="I25" i="16" s="1"/>
  <c r="I24" i="16" a="1"/>
  <c r="I24" i="16" s="1"/>
  <c r="I23" i="16" a="1"/>
  <c r="I23" i="16" s="1"/>
  <c r="I22" i="16" a="1"/>
  <c r="I22" i="16" s="1"/>
  <c r="I21" i="16" a="1"/>
  <c r="I21" i="16" s="1"/>
  <c r="I20" i="16" a="1"/>
  <c r="I20" i="16" s="1"/>
  <c r="I19" i="16" a="1"/>
  <c r="I19" i="16" s="1"/>
  <c r="I18" i="16" a="1"/>
  <c r="I18" i="16" s="1"/>
  <c r="I17" i="16" a="1"/>
  <c r="I17" i="16" s="1"/>
  <c r="I16" i="16" a="1"/>
  <c r="I16" i="16" s="1"/>
  <c r="I15" i="16" a="1"/>
  <c r="I15" i="16" s="1"/>
  <c r="I14" i="16" a="1"/>
  <c r="I14" i="16" s="1"/>
  <c r="I13" i="16" a="1"/>
  <c r="I13" i="16" s="1"/>
  <c r="I12" i="16" a="1"/>
  <c r="I12" i="16" s="1"/>
  <c r="I11" i="16" a="1"/>
  <c r="I11" i="16" s="1"/>
  <c r="I10" i="16" a="1"/>
  <c r="I10" i="16" s="1"/>
  <c r="I9" i="16" a="1"/>
  <c r="I9" i="16" s="1"/>
  <c r="I8" i="16" a="1"/>
  <c r="I8" i="16" s="1"/>
  <c r="I7" i="16" a="1"/>
  <c r="I7" i="16" s="1"/>
  <c r="I6" i="16" a="1"/>
  <c r="I6" i="16" s="1"/>
  <c r="I5" i="16" a="1"/>
  <c r="I5" i="16" s="1"/>
  <c r="I4" i="16" a="1"/>
  <c r="I4" i="16" s="1"/>
  <c r="E27" i="16" a="1"/>
  <c r="E27" i="16" s="1"/>
  <c r="E26" i="16" a="1"/>
  <c r="E26" i="16" s="1"/>
  <c r="E25" i="16" a="1"/>
  <c r="E25" i="16" s="1"/>
  <c r="E24" i="16" a="1"/>
  <c r="E24" i="16" s="1"/>
  <c r="E23" i="16" a="1"/>
  <c r="E23" i="16" s="1"/>
  <c r="E22" i="16" a="1"/>
  <c r="E22" i="16" s="1"/>
  <c r="E21" i="16" a="1"/>
  <c r="E21" i="16" s="1"/>
  <c r="E20" i="16" a="1"/>
  <c r="E20" i="16" s="1"/>
  <c r="E19" i="16" a="1"/>
  <c r="E19" i="16" s="1"/>
  <c r="E18" i="16" a="1"/>
  <c r="E18" i="16" s="1"/>
  <c r="E17" i="16" a="1"/>
  <c r="E17" i="16" s="1"/>
  <c r="E16" i="16" a="1"/>
  <c r="E16" i="16" s="1"/>
  <c r="E15" i="16" a="1"/>
  <c r="E15" i="16" s="1"/>
  <c r="E14" i="16" a="1"/>
  <c r="E14" i="16" s="1"/>
  <c r="E13" i="16" a="1"/>
  <c r="E13" i="16" s="1"/>
  <c r="E12" i="16" a="1"/>
  <c r="E12" i="16" s="1"/>
  <c r="E11" i="16" a="1"/>
  <c r="E11" i="16" s="1"/>
  <c r="E10" i="16" a="1"/>
  <c r="E10" i="16" s="1"/>
  <c r="E9" i="16" a="1"/>
  <c r="E9" i="16" s="1"/>
  <c r="E8" i="16" a="1"/>
  <c r="E8" i="16" s="1"/>
  <c r="E7" i="16" a="1"/>
  <c r="E7" i="16" s="1"/>
  <c r="E6" i="16" a="1"/>
  <c r="E6" i="16" s="1"/>
  <c r="E5" i="16" a="1"/>
  <c r="E5" i="16" s="1"/>
  <c r="E4" i="16" a="1"/>
  <c r="E4" i="16" s="1"/>
  <c r="A27" i="16" a="1"/>
  <c r="A27" i="16" s="1"/>
  <c r="A26" i="16" a="1"/>
  <c r="A26" i="16" s="1"/>
  <c r="A25" i="16" a="1"/>
  <c r="A25" i="16" s="1"/>
  <c r="A24" i="16" a="1"/>
  <c r="A24" i="16" s="1"/>
  <c r="A23" i="16" a="1"/>
  <c r="A23" i="16" s="1"/>
  <c r="A22" i="16" a="1"/>
  <c r="A22" i="16" s="1"/>
  <c r="A21" i="16" a="1"/>
  <c r="A21" i="16" s="1"/>
  <c r="A20" i="16" a="1"/>
  <c r="A20" i="16" s="1"/>
  <c r="A19" i="16" a="1"/>
  <c r="A19" i="16" s="1"/>
  <c r="A18" i="16" a="1"/>
  <c r="A18" i="16" s="1"/>
  <c r="A17" i="16" a="1"/>
  <c r="A17" i="16" s="1"/>
  <c r="A16" i="16" a="1"/>
  <c r="A16" i="16" s="1"/>
  <c r="A15" i="16" a="1"/>
  <c r="A15" i="16" s="1"/>
  <c r="A14" i="16" a="1"/>
  <c r="A14" i="16" s="1"/>
  <c r="A13" i="16" a="1"/>
  <c r="A13" i="16" s="1"/>
  <c r="A12" i="16" a="1"/>
  <c r="A12" i="16" s="1"/>
  <c r="A11" i="16" a="1"/>
  <c r="A11" i="16" s="1"/>
  <c r="A10" i="16" a="1"/>
  <c r="A10" i="16" s="1"/>
  <c r="A9" i="16" a="1"/>
  <c r="A9" i="16" s="1"/>
  <c r="A8" i="16" a="1"/>
  <c r="A8" i="16" s="1"/>
  <c r="A7" i="16" a="1"/>
  <c r="A7" i="16" s="1"/>
  <c r="A6" i="16" a="1"/>
  <c r="A6" i="16" s="1"/>
  <c r="A5" i="16" a="1"/>
  <c r="A5" i="16" s="1"/>
  <c r="A4" i="16" a="1"/>
  <c r="A4" i="16" s="1"/>
  <c r="I3" i="16" a="1"/>
  <c r="I3" i="16" s="1"/>
  <c r="E3" i="16" a="1"/>
  <c r="E3" i="16" s="1"/>
  <c r="A3" i="16" a="1"/>
  <c r="A3" i="16" s="1"/>
  <c r="I27" i="20" a="1"/>
  <c r="I27" i="20" s="1"/>
  <c r="J27" i="20" s="1"/>
  <c r="I26" i="20" a="1"/>
  <c r="I26" i="20" s="1"/>
  <c r="J26" i="20" s="1"/>
  <c r="I25" i="20" a="1"/>
  <c r="I25" i="20" s="1"/>
  <c r="J25" i="20" s="1"/>
  <c r="I24" i="20" a="1"/>
  <c r="I24" i="20" s="1"/>
  <c r="J24" i="20" s="1"/>
  <c r="I23" i="20" a="1"/>
  <c r="I23" i="20" s="1"/>
  <c r="J23" i="20" s="1"/>
  <c r="I22" i="20" a="1"/>
  <c r="I22" i="20" s="1"/>
  <c r="J22" i="20" s="1"/>
  <c r="I21" i="20" a="1"/>
  <c r="I21" i="20" s="1"/>
  <c r="J21" i="20" s="1"/>
  <c r="I20" i="20" a="1"/>
  <c r="I20" i="20" s="1"/>
  <c r="J20" i="20" s="1"/>
  <c r="I19" i="20" a="1"/>
  <c r="I19" i="20" s="1"/>
  <c r="J19" i="20" s="1"/>
  <c r="I18" i="20" a="1"/>
  <c r="I18" i="20" s="1"/>
  <c r="J18" i="20" s="1"/>
  <c r="I17" i="20" a="1"/>
  <c r="I17" i="20" s="1"/>
  <c r="J17" i="20" s="1"/>
  <c r="I16" i="20" a="1"/>
  <c r="I16" i="20" s="1"/>
  <c r="J16" i="20" s="1"/>
  <c r="I15" i="20" a="1"/>
  <c r="I15" i="20" s="1"/>
  <c r="J15" i="20" s="1"/>
  <c r="I14" i="20" a="1"/>
  <c r="I14" i="20" s="1"/>
  <c r="J14" i="20" s="1"/>
  <c r="I13" i="20" a="1"/>
  <c r="I13" i="20" s="1"/>
  <c r="J13" i="20" s="1"/>
  <c r="I12" i="20" a="1"/>
  <c r="I12" i="20" s="1"/>
  <c r="J12" i="20" s="1"/>
  <c r="I11" i="20" a="1"/>
  <c r="I11" i="20" s="1"/>
  <c r="J11" i="20" s="1"/>
  <c r="I10" i="20" a="1"/>
  <c r="I10" i="20" s="1"/>
  <c r="J10" i="20" s="1"/>
  <c r="I9" i="20" a="1"/>
  <c r="I9" i="20" s="1"/>
  <c r="J9" i="20" s="1"/>
  <c r="I8" i="20" a="1"/>
  <c r="I8" i="20" s="1"/>
  <c r="J8" i="20" s="1"/>
  <c r="I7" i="20" a="1"/>
  <c r="I7" i="20" s="1"/>
  <c r="J7" i="20" s="1"/>
  <c r="I6" i="20" a="1"/>
  <c r="I6" i="20" s="1"/>
  <c r="J6" i="20" s="1"/>
  <c r="I5" i="20" a="1"/>
  <c r="I5" i="20" s="1"/>
  <c r="J5" i="20" s="1"/>
  <c r="I4" i="20" a="1"/>
  <c r="I4" i="20" s="1"/>
  <c r="J4" i="20" s="1"/>
  <c r="E27" i="20" a="1"/>
  <c r="E27" i="20" s="1"/>
  <c r="F27" i="20" s="1"/>
  <c r="E26" i="20" a="1"/>
  <c r="E26" i="20" s="1"/>
  <c r="F26" i="20" s="1"/>
  <c r="E25" i="20" a="1"/>
  <c r="E25" i="20" s="1"/>
  <c r="F25" i="20" s="1"/>
  <c r="E24" i="20" a="1"/>
  <c r="E24" i="20" s="1"/>
  <c r="F24" i="20" s="1"/>
  <c r="E23" i="20" a="1"/>
  <c r="E23" i="20" s="1"/>
  <c r="F23" i="20" s="1"/>
  <c r="E22" i="20" a="1"/>
  <c r="E22" i="20" s="1"/>
  <c r="F22" i="20" s="1"/>
  <c r="E21" i="20" a="1"/>
  <c r="E21" i="20" s="1"/>
  <c r="F21" i="20" s="1"/>
  <c r="E20" i="20" a="1"/>
  <c r="E20" i="20" s="1"/>
  <c r="F20" i="20" s="1"/>
  <c r="E19" i="20" a="1"/>
  <c r="E19" i="20" s="1"/>
  <c r="F19" i="20" s="1"/>
  <c r="E18" i="20" a="1"/>
  <c r="E18" i="20" s="1"/>
  <c r="F18" i="20" s="1"/>
  <c r="E17" i="20" a="1"/>
  <c r="E17" i="20" s="1"/>
  <c r="F17" i="20" s="1"/>
  <c r="E16" i="20" a="1"/>
  <c r="E16" i="20" s="1"/>
  <c r="F16" i="20" s="1"/>
  <c r="E15" i="20" a="1"/>
  <c r="E15" i="20" s="1"/>
  <c r="F15" i="20" s="1"/>
  <c r="E14" i="20" a="1"/>
  <c r="E14" i="20" s="1"/>
  <c r="F14" i="20" s="1"/>
  <c r="E13" i="20" a="1"/>
  <c r="E13" i="20" s="1"/>
  <c r="F13" i="20" s="1"/>
  <c r="E12" i="20" a="1"/>
  <c r="E12" i="20" s="1"/>
  <c r="F12" i="20" s="1"/>
  <c r="E11" i="20" a="1"/>
  <c r="E11" i="20" s="1"/>
  <c r="F11" i="20" s="1"/>
  <c r="E10" i="20" a="1"/>
  <c r="E10" i="20" s="1"/>
  <c r="F10" i="20" s="1"/>
  <c r="E9" i="20" a="1"/>
  <c r="E9" i="20" s="1"/>
  <c r="F9" i="20" s="1"/>
  <c r="E8" i="20" a="1"/>
  <c r="E8" i="20" s="1"/>
  <c r="F8" i="20" s="1"/>
  <c r="E7" i="20" a="1"/>
  <c r="E7" i="20" s="1"/>
  <c r="F7" i="20" s="1"/>
  <c r="E6" i="20" a="1"/>
  <c r="E6" i="20" s="1"/>
  <c r="F6" i="20" s="1"/>
  <c r="E5" i="20" a="1"/>
  <c r="E5" i="20" s="1"/>
  <c r="F5" i="20" s="1"/>
  <c r="E4" i="20" a="1"/>
  <c r="E4" i="20" s="1"/>
  <c r="F4" i="20" s="1"/>
  <c r="A27" i="20" a="1"/>
  <c r="A27" i="20" s="1"/>
  <c r="A26" i="20" a="1"/>
  <c r="A26" i="20" s="1"/>
  <c r="A25" i="20" a="1"/>
  <c r="A25" i="20" s="1"/>
  <c r="A24" i="20" a="1"/>
  <c r="A24" i="20" s="1"/>
  <c r="A23" i="20" a="1"/>
  <c r="A23" i="20" s="1"/>
  <c r="A22" i="20" a="1"/>
  <c r="A22" i="20" s="1"/>
  <c r="A21" i="20" a="1"/>
  <c r="A21" i="20" s="1"/>
  <c r="A20" i="20" a="1"/>
  <c r="A20" i="20" s="1"/>
  <c r="A19" i="20" a="1"/>
  <c r="A19" i="20" s="1"/>
  <c r="A18" i="20" a="1"/>
  <c r="A18" i="20" s="1"/>
  <c r="A17" i="20" a="1"/>
  <c r="A17" i="20" s="1"/>
  <c r="A16" i="20" a="1"/>
  <c r="A16" i="20" s="1"/>
  <c r="A15" i="20" a="1"/>
  <c r="A15" i="20" s="1"/>
  <c r="A14" i="20" a="1"/>
  <c r="A14" i="20" s="1"/>
  <c r="A13" i="20" a="1"/>
  <c r="A13" i="20" s="1"/>
  <c r="A12" i="20" a="1"/>
  <c r="A12" i="20" s="1"/>
  <c r="A11" i="20" a="1"/>
  <c r="A11" i="20" s="1"/>
  <c r="A10" i="20" a="1"/>
  <c r="A10" i="20" s="1"/>
  <c r="A9" i="20" a="1"/>
  <c r="A9" i="20" s="1"/>
  <c r="A8" i="20" a="1"/>
  <c r="A8" i="20" s="1"/>
  <c r="A7" i="20" a="1"/>
  <c r="A7" i="20" s="1"/>
  <c r="A6" i="20" a="1"/>
  <c r="A6" i="20" s="1"/>
  <c r="A5" i="20" a="1"/>
  <c r="A5" i="20" s="1"/>
  <c r="A4" i="20" a="1"/>
  <c r="A4" i="20" s="1"/>
  <c r="I3" i="20" a="1"/>
  <c r="I3" i="20" s="1"/>
  <c r="J3" i="20" s="1"/>
  <c r="E3" i="20" a="1"/>
  <c r="E3" i="20" s="1"/>
  <c r="A3" i="20" a="1"/>
  <c r="A3" i="20" s="1"/>
  <c r="B3" i="20" s="1"/>
  <c r="I27" i="19" a="1"/>
  <c r="I27" i="19" s="1"/>
  <c r="J27" i="19" s="1"/>
  <c r="I26" i="19" a="1"/>
  <c r="I26" i="19" s="1"/>
  <c r="J26" i="19" s="1"/>
  <c r="I25" i="19" a="1"/>
  <c r="I25" i="19" s="1"/>
  <c r="J25" i="19" s="1"/>
  <c r="I24" i="19" a="1"/>
  <c r="I24" i="19" s="1"/>
  <c r="J24" i="19" s="1"/>
  <c r="I23" i="19" a="1"/>
  <c r="I23" i="19" s="1"/>
  <c r="J23" i="19" s="1"/>
  <c r="I22" i="19" a="1"/>
  <c r="I22" i="19" s="1"/>
  <c r="J22" i="19" s="1"/>
  <c r="I21" i="19" a="1"/>
  <c r="I21" i="19" s="1"/>
  <c r="J21" i="19" s="1"/>
  <c r="I20" i="19" a="1"/>
  <c r="I20" i="19" s="1"/>
  <c r="J20" i="19" s="1"/>
  <c r="I19" i="19" a="1"/>
  <c r="I19" i="19" s="1"/>
  <c r="J19" i="19" s="1"/>
  <c r="I18" i="19" a="1"/>
  <c r="I18" i="19" s="1"/>
  <c r="J18" i="19" s="1"/>
  <c r="I17" i="19" a="1"/>
  <c r="I17" i="19" s="1"/>
  <c r="J17" i="19" s="1"/>
  <c r="I16" i="19" a="1"/>
  <c r="I16" i="19" s="1"/>
  <c r="J16" i="19" s="1"/>
  <c r="I15" i="19" a="1"/>
  <c r="I15" i="19" s="1"/>
  <c r="J15" i="19" s="1"/>
  <c r="I14" i="19" a="1"/>
  <c r="I14" i="19" s="1"/>
  <c r="J14" i="19" s="1"/>
  <c r="I13" i="19" a="1"/>
  <c r="I13" i="19" s="1"/>
  <c r="J13" i="19" s="1"/>
  <c r="I12" i="19" a="1"/>
  <c r="I12" i="19" s="1"/>
  <c r="J12" i="19" s="1"/>
  <c r="I11" i="19" a="1"/>
  <c r="I11" i="19" s="1"/>
  <c r="J11" i="19" s="1"/>
  <c r="I10" i="19" a="1"/>
  <c r="I10" i="19" s="1"/>
  <c r="J10" i="19" s="1"/>
  <c r="I9" i="19" a="1"/>
  <c r="I9" i="19" s="1"/>
  <c r="J9" i="19" s="1"/>
  <c r="I8" i="19" a="1"/>
  <c r="I8" i="19" s="1"/>
  <c r="J8" i="19" s="1"/>
  <c r="I7" i="19" a="1"/>
  <c r="I7" i="19" s="1"/>
  <c r="J7" i="19" s="1"/>
  <c r="I6" i="19" a="1"/>
  <c r="I6" i="19" s="1"/>
  <c r="J6" i="19" s="1"/>
  <c r="I5" i="19" a="1"/>
  <c r="I5" i="19" s="1"/>
  <c r="J5" i="19" s="1"/>
  <c r="I4" i="19" a="1"/>
  <c r="I4" i="19" s="1"/>
  <c r="J4" i="19" s="1"/>
  <c r="I3" i="19" a="1"/>
  <c r="I3" i="19" s="1"/>
  <c r="J3" i="19" s="1"/>
  <c r="E27" i="19" a="1"/>
  <c r="E27" i="19" s="1"/>
  <c r="F27" i="19" s="1"/>
  <c r="E26" i="19" a="1"/>
  <c r="E26" i="19" s="1"/>
  <c r="F26" i="19" s="1"/>
  <c r="E25" i="19" a="1"/>
  <c r="E25" i="19" s="1"/>
  <c r="F25" i="19" s="1"/>
  <c r="E24" i="19" a="1"/>
  <c r="E24" i="19" s="1"/>
  <c r="F24" i="19" s="1"/>
  <c r="E23" i="19" a="1"/>
  <c r="E23" i="19" s="1"/>
  <c r="F23" i="19" s="1"/>
  <c r="E22" i="19" a="1"/>
  <c r="E22" i="19" s="1"/>
  <c r="F22" i="19" s="1"/>
  <c r="E21" i="19" a="1"/>
  <c r="E21" i="19" s="1"/>
  <c r="F21" i="19" s="1"/>
  <c r="E20" i="19" a="1"/>
  <c r="E20" i="19" s="1"/>
  <c r="F20" i="19" s="1"/>
  <c r="E19" i="19" a="1"/>
  <c r="E19" i="19" s="1"/>
  <c r="F19" i="19" s="1"/>
  <c r="E18" i="19" a="1"/>
  <c r="E18" i="19" s="1"/>
  <c r="F18" i="19" s="1"/>
  <c r="E17" i="19" a="1"/>
  <c r="E17" i="19" s="1"/>
  <c r="F17" i="19" s="1"/>
  <c r="E16" i="19" a="1"/>
  <c r="E16" i="19" s="1"/>
  <c r="F16" i="19" s="1"/>
  <c r="E15" i="19" a="1"/>
  <c r="E15" i="19" s="1"/>
  <c r="F15" i="19" s="1"/>
  <c r="E14" i="19" a="1"/>
  <c r="E14" i="19" s="1"/>
  <c r="F14" i="19" s="1"/>
  <c r="E13" i="19" a="1"/>
  <c r="E13" i="19" s="1"/>
  <c r="F13" i="19" s="1"/>
  <c r="E12" i="19" a="1"/>
  <c r="E12" i="19" s="1"/>
  <c r="F12" i="19" s="1"/>
  <c r="E11" i="19" a="1"/>
  <c r="E11" i="19" s="1"/>
  <c r="F11" i="19" s="1"/>
  <c r="E10" i="19" a="1"/>
  <c r="E10" i="19" s="1"/>
  <c r="F10" i="19" s="1"/>
  <c r="E9" i="19" a="1"/>
  <c r="E9" i="19" s="1"/>
  <c r="F9" i="19" s="1"/>
  <c r="E8" i="19" a="1"/>
  <c r="E8" i="19" s="1"/>
  <c r="F8" i="19" s="1"/>
  <c r="E7" i="19" a="1"/>
  <c r="E7" i="19" s="1"/>
  <c r="F7" i="19" s="1"/>
  <c r="E6" i="19" a="1"/>
  <c r="E6" i="19" s="1"/>
  <c r="F6" i="19" s="1"/>
  <c r="E5" i="19" a="1"/>
  <c r="E5" i="19" s="1"/>
  <c r="F5" i="19" s="1"/>
  <c r="E4" i="19" a="1"/>
  <c r="E4" i="19" s="1"/>
  <c r="F4" i="19" s="1"/>
  <c r="E3" i="19" a="1"/>
  <c r="E3" i="19" s="1"/>
  <c r="F3" i="19" s="1"/>
  <c r="A27" i="19" a="1"/>
  <c r="A27" i="19" s="1"/>
  <c r="B27" i="19" s="1"/>
  <c r="A26" i="19" a="1"/>
  <c r="A26" i="19" s="1"/>
  <c r="B26" i="19" s="1"/>
  <c r="A25" i="19" a="1"/>
  <c r="A25" i="19" s="1"/>
  <c r="B25" i="19" s="1"/>
  <c r="A24" i="19" a="1"/>
  <c r="A24" i="19" s="1"/>
  <c r="B24" i="19" s="1"/>
  <c r="A23" i="19" a="1"/>
  <c r="A23" i="19" s="1"/>
  <c r="B23" i="19" s="1"/>
  <c r="A22" i="19" a="1"/>
  <c r="A22" i="19" s="1"/>
  <c r="B22" i="19" s="1"/>
  <c r="A21" i="19" a="1"/>
  <c r="A21" i="19" s="1"/>
  <c r="B21" i="19" s="1"/>
  <c r="A20" i="19" a="1"/>
  <c r="A20" i="19" s="1"/>
  <c r="B20" i="19" s="1"/>
  <c r="A19" i="19" a="1"/>
  <c r="A19" i="19" s="1"/>
  <c r="B19" i="19" s="1"/>
  <c r="A18" i="19" a="1"/>
  <c r="A18" i="19" s="1"/>
  <c r="B18" i="19" s="1"/>
  <c r="A17" i="19" a="1"/>
  <c r="A17" i="19" s="1"/>
  <c r="B17" i="19" s="1"/>
  <c r="A16" i="19" a="1"/>
  <c r="A16" i="19" s="1"/>
  <c r="B16" i="19" s="1"/>
  <c r="A15" i="19" a="1"/>
  <c r="A15" i="19" s="1"/>
  <c r="B15" i="19" s="1"/>
  <c r="A14" i="19" a="1"/>
  <c r="A14" i="19" s="1"/>
  <c r="B14" i="19" s="1"/>
  <c r="A13" i="19" a="1"/>
  <c r="A13" i="19" s="1"/>
  <c r="B13" i="19" s="1"/>
  <c r="A12" i="19" a="1"/>
  <c r="A12" i="19" s="1"/>
  <c r="B12" i="19" s="1"/>
  <c r="A11" i="19" a="1"/>
  <c r="A11" i="19" s="1"/>
  <c r="B11" i="19" s="1"/>
  <c r="A10" i="19" a="1"/>
  <c r="A10" i="19" s="1"/>
  <c r="B10" i="19" s="1"/>
  <c r="A9" i="19" a="1"/>
  <c r="A9" i="19" s="1"/>
  <c r="B9" i="19" s="1"/>
  <c r="A8" i="19" a="1"/>
  <c r="A8" i="19" s="1"/>
  <c r="B8" i="19" s="1"/>
  <c r="A7" i="19" a="1"/>
  <c r="A7" i="19" s="1"/>
  <c r="B7" i="19" s="1"/>
  <c r="A6" i="19" a="1"/>
  <c r="A6" i="19" s="1"/>
  <c r="B6" i="19" s="1"/>
  <c r="A5" i="19" a="1"/>
  <c r="A5" i="19" s="1"/>
  <c r="B5" i="19" s="1"/>
  <c r="A4" i="19" a="1"/>
  <c r="A4" i="19" s="1"/>
  <c r="B4" i="19" s="1"/>
  <c r="A3" i="19" a="1"/>
  <c r="A3" i="19" s="1"/>
  <c r="B3" i="19" s="1"/>
  <c r="J9" i="15"/>
  <c r="J7" i="15"/>
  <c r="F22" i="15"/>
  <c r="F20" i="15"/>
  <c r="F10" i="15"/>
  <c r="F8" i="15"/>
  <c r="B23" i="15"/>
  <c r="B21" i="15"/>
  <c r="B11" i="15"/>
  <c r="B9" i="15"/>
  <c r="I27" i="15" a="1"/>
  <c r="I27" i="15" s="1"/>
  <c r="I26" i="15" a="1"/>
  <c r="I26" i="15" s="1"/>
  <c r="I25" i="15" a="1"/>
  <c r="I25" i="15" s="1"/>
  <c r="I24" i="15" a="1"/>
  <c r="I24" i="15" s="1"/>
  <c r="I23" i="15" a="1"/>
  <c r="I23" i="15" s="1"/>
  <c r="I22" i="15" a="1"/>
  <c r="I22" i="15" s="1"/>
  <c r="I21" i="15" a="1"/>
  <c r="I21" i="15" s="1"/>
  <c r="I20" i="15" a="1"/>
  <c r="I20" i="15" s="1"/>
  <c r="I19" i="15" a="1"/>
  <c r="I19" i="15" s="1"/>
  <c r="I18" i="15" a="1"/>
  <c r="I18" i="15" s="1"/>
  <c r="I17" i="15" a="1"/>
  <c r="I17" i="15" s="1"/>
  <c r="I16" i="15" a="1"/>
  <c r="I16" i="15" s="1"/>
  <c r="I15" i="15" a="1"/>
  <c r="I15" i="15" s="1"/>
  <c r="J15" i="15" s="1"/>
  <c r="I14" i="15" a="1"/>
  <c r="I14" i="15" s="1"/>
  <c r="J14" i="15" s="1"/>
  <c r="I13" i="15" a="1"/>
  <c r="I13" i="15" s="1"/>
  <c r="J13" i="15" s="1"/>
  <c r="I12" i="15" a="1"/>
  <c r="I12" i="15" s="1"/>
  <c r="J12" i="15" s="1"/>
  <c r="I11" i="15" a="1"/>
  <c r="I11" i="15" s="1"/>
  <c r="J11" i="15" s="1"/>
  <c r="I10" i="15" a="1"/>
  <c r="I10" i="15" s="1"/>
  <c r="J10" i="15" s="1"/>
  <c r="I9" i="15" a="1"/>
  <c r="I9" i="15" s="1"/>
  <c r="I8" i="15" a="1"/>
  <c r="I8" i="15" s="1"/>
  <c r="J8" i="15" s="1"/>
  <c r="I7" i="15" a="1"/>
  <c r="I7" i="15" s="1"/>
  <c r="I6" i="15" a="1"/>
  <c r="I6" i="15" s="1"/>
  <c r="J6" i="15" s="1"/>
  <c r="I5" i="15" a="1"/>
  <c r="I5" i="15" s="1"/>
  <c r="J5" i="15" s="1"/>
  <c r="I4" i="15" a="1"/>
  <c r="I4" i="15" s="1"/>
  <c r="J4" i="15" s="1"/>
  <c r="I3" i="15" a="1"/>
  <c r="I3" i="15" s="1"/>
  <c r="J3" i="15" s="1"/>
  <c r="E27" i="15" a="1"/>
  <c r="E27" i="15" s="1"/>
  <c r="F27" i="15" s="1"/>
  <c r="E26" i="15" a="1"/>
  <c r="E26" i="15" s="1"/>
  <c r="F26" i="15" s="1"/>
  <c r="E25" i="15" a="1"/>
  <c r="E25" i="15" s="1"/>
  <c r="F25" i="15" s="1"/>
  <c r="E24" i="15" a="1"/>
  <c r="E24" i="15" s="1"/>
  <c r="F24" i="15" s="1"/>
  <c r="E23" i="15" a="1"/>
  <c r="E23" i="15" s="1"/>
  <c r="F23" i="15" s="1"/>
  <c r="E22" i="15" a="1"/>
  <c r="E22" i="15" s="1"/>
  <c r="E21" i="15" a="1"/>
  <c r="E21" i="15" s="1"/>
  <c r="F21" i="15" s="1"/>
  <c r="E20" i="15" a="1"/>
  <c r="E20" i="15" s="1"/>
  <c r="E19" i="15" a="1"/>
  <c r="E19" i="15" s="1"/>
  <c r="F19" i="15" s="1"/>
  <c r="E18" i="15" a="1"/>
  <c r="E18" i="15" s="1"/>
  <c r="F18" i="15" s="1"/>
  <c r="E17" i="15" a="1"/>
  <c r="E17" i="15" s="1"/>
  <c r="F17" i="15" s="1"/>
  <c r="E16" i="15" a="1"/>
  <c r="E16" i="15" s="1"/>
  <c r="F16" i="15" s="1"/>
  <c r="E15" i="15" a="1"/>
  <c r="E15" i="15" s="1"/>
  <c r="F15" i="15" s="1"/>
  <c r="E14" i="15" a="1"/>
  <c r="E14" i="15" s="1"/>
  <c r="F14" i="15" s="1"/>
  <c r="E13" i="15" a="1"/>
  <c r="E13" i="15" s="1"/>
  <c r="F13" i="15" s="1"/>
  <c r="E12" i="15" a="1"/>
  <c r="E12" i="15" s="1"/>
  <c r="F12" i="15" s="1"/>
  <c r="E11" i="15" a="1"/>
  <c r="E11" i="15" s="1"/>
  <c r="F11" i="15" s="1"/>
  <c r="E10" i="15" a="1"/>
  <c r="E10" i="15" s="1"/>
  <c r="E9" i="15" a="1"/>
  <c r="E9" i="15" s="1"/>
  <c r="F9" i="15" s="1"/>
  <c r="E8" i="15" a="1"/>
  <c r="E8" i="15" s="1"/>
  <c r="E7" i="15" a="1"/>
  <c r="E7" i="15" s="1"/>
  <c r="F7" i="15" s="1"/>
  <c r="E6" i="15" a="1"/>
  <c r="E6" i="15" s="1"/>
  <c r="F6" i="15" s="1"/>
  <c r="E5" i="15" a="1"/>
  <c r="E5" i="15" s="1"/>
  <c r="F5" i="15" s="1"/>
  <c r="E4" i="15" a="1"/>
  <c r="E4" i="15" s="1"/>
  <c r="F4" i="15" s="1"/>
  <c r="E3" i="15" a="1"/>
  <c r="E3" i="15" s="1"/>
  <c r="F3" i="15" s="1"/>
  <c r="A27" i="15" a="1"/>
  <c r="A27" i="15" s="1"/>
  <c r="B27" i="15" s="1"/>
  <c r="A26" i="15" a="1"/>
  <c r="A26" i="15" s="1"/>
  <c r="B26" i="15" s="1"/>
  <c r="A25" i="15" a="1"/>
  <c r="A25" i="15" s="1"/>
  <c r="B25" i="15" s="1"/>
  <c r="A24" i="15" a="1"/>
  <c r="A24" i="15" s="1"/>
  <c r="B24" i="15" s="1"/>
  <c r="A23" i="15" a="1"/>
  <c r="A23" i="15" s="1"/>
  <c r="A22" i="15" a="1"/>
  <c r="A22" i="15" s="1"/>
  <c r="B22" i="15" s="1"/>
  <c r="A21" i="15" a="1"/>
  <c r="A21" i="15" s="1"/>
  <c r="A20" i="15" a="1"/>
  <c r="A20" i="15" s="1"/>
  <c r="B20" i="15" s="1"/>
  <c r="A19" i="15" a="1"/>
  <c r="A19" i="15" s="1"/>
  <c r="B19" i="15" s="1"/>
  <c r="A18" i="15" a="1"/>
  <c r="A18" i="15" s="1"/>
  <c r="B18" i="15" s="1"/>
  <c r="A17" i="15" a="1"/>
  <c r="A17" i="15" s="1"/>
  <c r="B17" i="15" s="1"/>
  <c r="A16" i="15" a="1"/>
  <c r="A16" i="15" s="1"/>
  <c r="B16" i="15" s="1"/>
  <c r="A15" i="15" a="1"/>
  <c r="A15" i="15" s="1"/>
  <c r="B15" i="15" s="1"/>
  <c r="A14" i="15" a="1"/>
  <c r="A14" i="15" s="1"/>
  <c r="B14" i="15" s="1"/>
  <c r="A13" i="15" a="1"/>
  <c r="A13" i="15" s="1"/>
  <c r="B13" i="15" s="1"/>
  <c r="A12" i="15" a="1"/>
  <c r="A12" i="15" s="1"/>
  <c r="B12" i="15" s="1"/>
  <c r="A11" i="15" a="1"/>
  <c r="A11" i="15" s="1"/>
  <c r="A10" i="15" a="1"/>
  <c r="A10" i="15" s="1"/>
  <c r="B10" i="15" s="1"/>
  <c r="A9" i="15" a="1"/>
  <c r="A9" i="15" s="1"/>
  <c r="A8" i="15" a="1"/>
  <c r="A8" i="15" s="1"/>
  <c r="B8" i="15" s="1"/>
  <c r="A7" i="15" a="1"/>
  <c r="A7" i="15" s="1"/>
  <c r="B7" i="15" s="1"/>
  <c r="A6" i="15" a="1"/>
  <c r="A6" i="15" s="1"/>
  <c r="B6" i="15" s="1"/>
  <c r="A5" i="15" a="1"/>
  <c r="A5" i="15" s="1"/>
  <c r="B5" i="15" s="1"/>
  <c r="A4" i="15" a="1"/>
  <c r="A4" i="15" s="1"/>
  <c r="B4" i="15" s="1"/>
  <c r="A3" i="15" a="1"/>
  <c r="A3" i="15" s="1"/>
  <c r="B3" i="15" s="1"/>
  <c r="J18" i="14" l="1"/>
  <c r="G22" i="15" a="1"/>
  <c r="G22" i="15" s="1"/>
  <c r="G23" i="15" a="1"/>
  <c r="G23" i="15" s="1"/>
  <c r="G24" i="15" a="1"/>
  <c r="G24" i="15" s="1"/>
  <c r="G25" i="15" a="1"/>
  <c r="G25" i="15" s="1"/>
  <c r="G26" i="15" a="1"/>
  <c r="G26" i="15" s="1"/>
  <c r="G27" i="15" a="1"/>
  <c r="G27" i="15" s="1"/>
  <c r="I27" i="14" a="1"/>
  <c r="I27" i="14" s="1"/>
  <c r="J27" i="14" s="1"/>
  <c r="I26" i="14" a="1"/>
  <c r="I26" i="14" s="1"/>
  <c r="J26" i="14" s="1"/>
  <c r="I25" i="14" a="1"/>
  <c r="I25" i="14" s="1"/>
  <c r="J25" i="14" s="1"/>
  <c r="I24" i="14" a="1"/>
  <c r="I24" i="14" s="1"/>
  <c r="J24" i="14" s="1"/>
  <c r="I23" i="14" a="1"/>
  <c r="I23" i="14" s="1"/>
  <c r="J23" i="14" s="1"/>
  <c r="I22" i="14" a="1"/>
  <c r="I22" i="14" s="1"/>
  <c r="J22" i="14" s="1"/>
  <c r="I21" i="14" a="1"/>
  <c r="I21" i="14" s="1"/>
  <c r="J21" i="14" s="1"/>
  <c r="I20" i="14" a="1"/>
  <c r="I20" i="14" s="1"/>
  <c r="J20" i="14" s="1"/>
  <c r="I19" i="14" a="1"/>
  <c r="I19" i="14" s="1"/>
  <c r="J19" i="14" s="1"/>
  <c r="I18" i="14" a="1"/>
  <c r="I18" i="14" s="1"/>
  <c r="I17" i="14" a="1"/>
  <c r="I17" i="14" s="1"/>
  <c r="J17" i="14" s="1"/>
  <c r="I16" i="14" a="1"/>
  <c r="I16" i="14" s="1"/>
  <c r="J16" i="14" s="1"/>
  <c r="I15" i="14" a="1"/>
  <c r="I15" i="14" s="1"/>
  <c r="J15" i="14" s="1"/>
  <c r="I14" i="14" a="1"/>
  <c r="I14" i="14" s="1"/>
  <c r="J14" i="14" s="1"/>
  <c r="I13" i="14" a="1"/>
  <c r="I13" i="14" s="1"/>
  <c r="J13" i="14" s="1"/>
  <c r="I12" i="14" a="1"/>
  <c r="I12" i="14" s="1"/>
  <c r="J12" i="14" s="1"/>
  <c r="I11" i="14" a="1"/>
  <c r="I11" i="14" s="1"/>
  <c r="J11" i="14" s="1"/>
  <c r="I10" i="14" a="1"/>
  <c r="I10" i="14" s="1"/>
  <c r="J10" i="14" s="1"/>
  <c r="I9" i="14" a="1"/>
  <c r="I9" i="14" s="1"/>
  <c r="J9" i="14" s="1"/>
  <c r="I8" i="14" a="1"/>
  <c r="I8" i="14" s="1"/>
  <c r="J8" i="14" s="1"/>
  <c r="I7" i="14" a="1"/>
  <c r="I7" i="14" s="1"/>
  <c r="J7" i="14" s="1"/>
  <c r="I6" i="14" a="1"/>
  <c r="I6" i="14" s="1"/>
  <c r="J6" i="14" s="1"/>
  <c r="I5" i="14" a="1"/>
  <c r="I5" i="14" s="1"/>
  <c r="J5" i="14" s="1"/>
  <c r="I4" i="14" a="1"/>
  <c r="I4" i="14" s="1"/>
  <c r="J4" i="14" s="1"/>
  <c r="I3" i="14" a="1"/>
  <c r="I3" i="14" s="1"/>
  <c r="J3" i="14" s="1"/>
  <c r="E27" i="14" a="1"/>
  <c r="E27" i="14" s="1"/>
  <c r="F27" i="14" s="1"/>
  <c r="E26" i="14" a="1"/>
  <c r="E26" i="14" s="1"/>
  <c r="F26" i="14" s="1"/>
  <c r="E25" i="14" a="1"/>
  <c r="E25" i="14" s="1"/>
  <c r="F25" i="14" s="1"/>
  <c r="E24" i="14" a="1"/>
  <c r="E24" i="14" s="1"/>
  <c r="F24" i="14" s="1"/>
  <c r="E23" i="14" a="1"/>
  <c r="E23" i="14" s="1"/>
  <c r="F23" i="14" s="1"/>
  <c r="E22" i="14" a="1"/>
  <c r="E22" i="14" s="1"/>
  <c r="F22" i="14" s="1"/>
  <c r="E21" i="14" a="1"/>
  <c r="E21" i="14" s="1"/>
  <c r="F21" i="14" s="1"/>
  <c r="E20" i="14" a="1"/>
  <c r="E20" i="14" s="1"/>
  <c r="F20" i="14" s="1"/>
  <c r="E19" i="14" a="1"/>
  <c r="E19" i="14" s="1"/>
  <c r="F19" i="14" s="1"/>
  <c r="E18" i="14" a="1"/>
  <c r="E18" i="14" s="1"/>
  <c r="F18" i="14" s="1"/>
  <c r="E17" i="14" a="1"/>
  <c r="E17" i="14" s="1"/>
  <c r="F17" i="14" s="1"/>
  <c r="E16" i="14" a="1"/>
  <c r="E16" i="14" s="1"/>
  <c r="F16" i="14" s="1"/>
  <c r="E15" i="14" a="1"/>
  <c r="E15" i="14" s="1"/>
  <c r="F15" i="14" s="1"/>
  <c r="E14" i="14" a="1"/>
  <c r="E14" i="14" s="1"/>
  <c r="F14" i="14" s="1"/>
  <c r="E13" i="14" a="1"/>
  <c r="E13" i="14" s="1"/>
  <c r="F13" i="14" s="1"/>
  <c r="E12" i="14" a="1"/>
  <c r="E12" i="14" s="1"/>
  <c r="F12" i="14" s="1"/>
  <c r="F11" i="14"/>
  <c r="F10" i="14"/>
  <c r="F9" i="14"/>
  <c r="F8" i="14"/>
  <c r="F7" i="14"/>
  <c r="F6" i="14"/>
  <c r="E5" i="14" a="1"/>
  <c r="E5" i="14" s="1"/>
  <c r="F5" i="14" s="1"/>
  <c r="E4" i="14" a="1"/>
  <c r="E4" i="14" s="1"/>
  <c r="F4" i="14" s="1"/>
  <c r="E3" i="14" a="1"/>
  <c r="E3" i="14" s="1"/>
  <c r="F3" i="14" s="1"/>
  <c r="A27" i="14" a="1"/>
  <c r="A27" i="14" s="1"/>
  <c r="B27" i="14" s="1"/>
  <c r="A26" i="14" a="1"/>
  <c r="A26" i="14" s="1"/>
  <c r="B26" i="14" s="1"/>
  <c r="A25" i="14" a="1"/>
  <c r="A25" i="14" s="1"/>
  <c r="B25" i="14" s="1"/>
  <c r="A24" i="14" a="1"/>
  <c r="A24" i="14" s="1"/>
  <c r="B24" i="14" s="1"/>
  <c r="A23" i="14" a="1"/>
  <c r="A23" i="14" s="1"/>
  <c r="B23" i="14" s="1"/>
  <c r="A22" i="14" a="1"/>
  <c r="A22" i="14" s="1"/>
  <c r="B22" i="14" s="1"/>
  <c r="A21" i="14" a="1"/>
  <c r="A21" i="14" s="1"/>
  <c r="B21" i="14" s="1"/>
  <c r="A20" i="14" a="1"/>
  <c r="A20" i="14" s="1"/>
  <c r="B20" i="14" s="1"/>
  <c r="A19" i="14" a="1"/>
  <c r="A19" i="14" s="1"/>
  <c r="B19" i="14" s="1"/>
  <c r="A18" i="14" a="1"/>
  <c r="A18" i="14" s="1"/>
  <c r="B18" i="14" s="1"/>
  <c r="A17" i="14" a="1"/>
  <c r="A17" i="14" s="1"/>
  <c r="B17" i="14" s="1"/>
  <c r="A16" i="14" a="1"/>
  <c r="A16" i="14" s="1"/>
  <c r="B16" i="14" s="1"/>
  <c r="A15" i="14" a="1"/>
  <c r="A15" i="14" s="1"/>
  <c r="B15" i="14" s="1"/>
  <c r="A14" i="14" a="1"/>
  <c r="A14" i="14" s="1"/>
  <c r="B14" i="14" s="1"/>
  <c r="A13" i="14" a="1"/>
  <c r="A13" i="14" s="1"/>
  <c r="B13" i="14" s="1"/>
  <c r="A12" i="14" a="1"/>
  <c r="A12" i="14" s="1"/>
  <c r="B12" i="14" s="1"/>
  <c r="A11" i="14" a="1"/>
  <c r="A11" i="14" s="1"/>
  <c r="B11" i="14" s="1"/>
  <c r="A10" i="14" a="1"/>
  <c r="A10" i="14" s="1"/>
  <c r="B10" i="14" s="1"/>
  <c r="A9" i="14" a="1"/>
  <c r="A9" i="14" s="1"/>
  <c r="B9" i="14" s="1"/>
  <c r="A8" i="14" a="1"/>
  <c r="A8" i="14" s="1"/>
  <c r="B8" i="14" s="1"/>
  <c r="A7" i="14" a="1"/>
  <c r="A7" i="14" s="1"/>
  <c r="B7" i="14" s="1"/>
  <c r="A6" i="14" a="1"/>
  <c r="A6" i="14" s="1"/>
  <c r="B6" i="14" s="1"/>
  <c r="A5" i="14" a="1"/>
  <c r="A5" i="14" s="1"/>
  <c r="B5" i="14" s="1"/>
  <c r="A4" i="14" a="1"/>
  <c r="A4" i="14" s="1"/>
  <c r="B4" i="14" s="1"/>
  <c r="A3" i="14" a="1"/>
  <c r="A3" i="14" s="1"/>
  <c r="O159" i="1"/>
  <c r="N159" i="1"/>
  <c r="M159" i="1"/>
  <c r="L159" i="1"/>
  <c r="K160" i="1"/>
  <c r="J160" i="1"/>
  <c r="I161" i="1"/>
  <c r="H162" i="1"/>
  <c r="G159" i="1"/>
  <c r="O152" i="1"/>
  <c r="O153" i="1"/>
  <c r="O154" i="1"/>
  <c r="O155" i="1"/>
  <c r="O156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I27" i="23" a="1"/>
  <c r="I27" i="23" s="1"/>
  <c r="J27" i="23" s="1"/>
  <c r="E27" i="23" a="1"/>
  <c r="E27" i="23" s="1"/>
  <c r="F27" i="23" s="1"/>
  <c r="A27" i="23" a="1"/>
  <c r="A27" i="23" s="1"/>
  <c r="B27" i="23" s="1"/>
  <c r="I26" i="23" a="1"/>
  <c r="I26" i="23" s="1"/>
  <c r="J26" i="23" s="1"/>
  <c r="E26" i="23" a="1"/>
  <c r="E26" i="23" s="1"/>
  <c r="A26" i="23" a="1"/>
  <c r="A26" i="23" s="1"/>
  <c r="B26" i="23" s="1"/>
  <c r="I25" i="23" a="1"/>
  <c r="I25" i="23" s="1"/>
  <c r="E25" i="23" a="1"/>
  <c r="E25" i="23" s="1"/>
  <c r="A25" i="23" a="1"/>
  <c r="A25" i="23" s="1"/>
  <c r="B25" i="23" s="1"/>
  <c r="I24" i="23" a="1"/>
  <c r="I24" i="23" s="1"/>
  <c r="E24" i="23" a="1"/>
  <c r="E24" i="23" s="1"/>
  <c r="A24" i="23" a="1"/>
  <c r="A24" i="23" s="1"/>
  <c r="B24" i="23" s="1"/>
  <c r="I23" i="23" a="1"/>
  <c r="I23" i="23" s="1"/>
  <c r="J23" i="23" s="1"/>
  <c r="E23" i="23" a="1"/>
  <c r="E23" i="23" s="1"/>
  <c r="F23" i="23" s="1"/>
  <c r="A23" i="23" a="1"/>
  <c r="A23" i="23" s="1"/>
  <c r="B23" i="23" s="1"/>
  <c r="I22" i="23" a="1"/>
  <c r="I22" i="23" s="1"/>
  <c r="J22" i="23" s="1"/>
  <c r="E22" i="23" a="1"/>
  <c r="E22" i="23" s="1"/>
  <c r="A22" i="23" a="1"/>
  <c r="A22" i="23" s="1"/>
  <c r="I21" i="23" a="1"/>
  <c r="I21" i="23" s="1"/>
  <c r="E21" i="23" a="1"/>
  <c r="E21" i="23" s="1"/>
  <c r="A21" i="23" a="1"/>
  <c r="A21" i="23" s="1"/>
  <c r="B21" i="23" s="1"/>
  <c r="I20" i="23" a="1"/>
  <c r="I20" i="23" s="1"/>
  <c r="E20" i="23" a="1"/>
  <c r="E20" i="23" s="1"/>
  <c r="F20" i="23" s="1"/>
  <c r="A20" i="23" a="1"/>
  <c r="A20" i="23" s="1"/>
  <c r="B20" i="23" s="1"/>
  <c r="I19" i="23" a="1"/>
  <c r="I19" i="23" s="1"/>
  <c r="J19" i="23" s="1"/>
  <c r="E19" i="23" a="1"/>
  <c r="E19" i="23" s="1"/>
  <c r="F19" i="23" s="1"/>
  <c r="A19" i="23" a="1"/>
  <c r="A19" i="23" s="1"/>
  <c r="B19" i="23" s="1"/>
  <c r="I18" i="23" a="1"/>
  <c r="I18" i="23" s="1"/>
  <c r="J18" i="23" s="1"/>
  <c r="E18" i="23" a="1"/>
  <c r="E18" i="23" s="1"/>
  <c r="G18" i="23" s="1" a="1"/>
  <c r="G18" i="23" s="1"/>
  <c r="A18" i="23" a="1"/>
  <c r="A18" i="23" s="1"/>
  <c r="I17" i="23" a="1"/>
  <c r="I17" i="23" s="1"/>
  <c r="K17" i="23" s="1" a="1"/>
  <c r="K17" i="23" s="1"/>
  <c r="E17" i="23" a="1"/>
  <c r="E17" i="23" s="1"/>
  <c r="A17" i="23" a="1"/>
  <c r="A17" i="23" s="1"/>
  <c r="B17" i="23" s="1"/>
  <c r="I16" i="23" a="1"/>
  <c r="I16" i="23" s="1"/>
  <c r="E16" i="23" a="1"/>
  <c r="E16" i="23" s="1"/>
  <c r="F16" i="23" s="1"/>
  <c r="A16" i="23" a="1"/>
  <c r="A16" i="23" s="1"/>
  <c r="B16" i="23" s="1"/>
  <c r="I15" i="23" a="1"/>
  <c r="I15" i="23" s="1"/>
  <c r="J15" i="23" s="1"/>
  <c r="E15" i="23" a="1"/>
  <c r="E15" i="23" s="1"/>
  <c r="F15" i="23" s="1"/>
  <c r="A15" i="23" a="1"/>
  <c r="A15" i="23" s="1"/>
  <c r="B15" i="23" s="1"/>
  <c r="I14" i="23" a="1"/>
  <c r="I14" i="23" s="1"/>
  <c r="J14" i="23" s="1"/>
  <c r="E14" i="23" a="1"/>
  <c r="E14" i="23" s="1"/>
  <c r="A14" i="23" a="1"/>
  <c r="A14" i="23" s="1"/>
  <c r="B14" i="23" s="1"/>
  <c r="I13" i="23" a="1"/>
  <c r="I13" i="23" s="1"/>
  <c r="E13" i="23" a="1"/>
  <c r="E13" i="23" s="1"/>
  <c r="A13" i="23" a="1"/>
  <c r="A13" i="23" s="1"/>
  <c r="B13" i="23" s="1"/>
  <c r="I12" i="23" a="1"/>
  <c r="I12" i="23" s="1"/>
  <c r="E12" i="23" a="1"/>
  <c r="E12" i="23" s="1"/>
  <c r="F12" i="23" s="1"/>
  <c r="A12" i="23" a="1"/>
  <c r="A12" i="23" s="1"/>
  <c r="B12" i="23" s="1"/>
  <c r="I11" i="23" a="1"/>
  <c r="I11" i="23" s="1"/>
  <c r="J11" i="23" s="1"/>
  <c r="E11" i="23" a="1"/>
  <c r="E11" i="23" s="1"/>
  <c r="F11" i="23" s="1"/>
  <c r="A11" i="23" a="1"/>
  <c r="A11" i="23" s="1"/>
  <c r="B11" i="23" s="1"/>
  <c r="I10" i="23" a="1"/>
  <c r="I10" i="23" s="1"/>
  <c r="J10" i="23" s="1"/>
  <c r="E10" i="23" a="1"/>
  <c r="E10" i="23" s="1"/>
  <c r="A10" i="23" a="1"/>
  <c r="A10" i="23" s="1"/>
  <c r="B10" i="23" s="1"/>
  <c r="I9" i="23" a="1"/>
  <c r="I9" i="23" s="1"/>
  <c r="E9" i="23" a="1"/>
  <c r="E9" i="23" s="1"/>
  <c r="G9" i="23" s="1" a="1"/>
  <c r="G9" i="23" s="1"/>
  <c r="A9" i="23" a="1"/>
  <c r="A9" i="23" s="1"/>
  <c r="B9" i="23" s="1"/>
  <c r="I8" i="23" a="1"/>
  <c r="I8" i="23" s="1"/>
  <c r="E8" i="23" a="1"/>
  <c r="E8" i="23" s="1"/>
  <c r="F8" i="23" s="1"/>
  <c r="A8" i="23" a="1"/>
  <c r="A8" i="23" s="1"/>
  <c r="B8" i="23" s="1"/>
  <c r="I7" i="23" a="1"/>
  <c r="I7" i="23" s="1"/>
  <c r="J7" i="23" s="1"/>
  <c r="E7" i="23" a="1"/>
  <c r="E7" i="23" s="1"/>
  <c r="F7" i="23" s="1"/>
  <c r="A7" i="23" a="1"/>
  <c r="A7" i="23" s="1"/>
  <c r="B7" i="23" s="1"/>
  <c r="I6" i="23" a="1"/>
  <c r="I6" i="23" s="1"/>
  <c r="J6" i="23" s="1"/>
  <c r="E6" i="23" a="1"/>
  <c r="E6" i="23" s="1"/>
  <c r="A6" i="23" a="1"/>
  <c r="A6" i="23" s="1"/>
  <c r="B6" i="23" s="1"/>
  <c r="I5" i="23" a="1"/>
  <c r="I5" i="23" s="1"/>
  <c r="K5" i="23" s="1" a="1"/>
  <c r="K5" i="23" s="1"/>
  <c r="E5" i="23" a="1"/>
  <c r="E5" i="23" s="1"/>
  <c r="A5" i="23" a="1"/>
  <c r="A5" i="23" s="1"/>
  <c r="B5" i="23" s="1"/>
  <c r="I4" i="23" a="1"/>
  <c r="I4" i="23" s="1"/>
  <c r="E4" i="23" a="1"/>
  <c r="E4" i="23" s="1"/>
  <c r="F4" i="23" s="1"/>
  <c r="A4" i="23" a="1"/>
  <c r="A4" i="23" s="1"/>
  <c r="B4" i="23" s="1"/>
  <c r="I3" i="23" a="1"/>
  <c r="I3" i="23" s="1"/>
  <c r="J3" i="23" s="1"/>
  <c r="E3" i="23" a="1"/>
  <c r="E3" i="23" s="1"/>
  <c r="F3" i="23" s="1"/>
  <c r="A3" i="23" a="1"/>
  <c r="A3" i="23" s="1"/>
  <c r="B3" i="23" s="1"/>
  <c r="I27" i="22" a="1"/>
  <c r="I27" i="22" s="1"/>
  <c r="J27" i="22" s="1"/>
  <c r="E27" i="22" a="1"/>
  <c r="E27" i="22" s="1"/>
  <c r="F27" i="22" s="1"/>
  <c r="A27" i="22" a="1"/>
  <c r="A27" i="22" s="1"/>
  <c r="B27" i="22" s="1"/>
  <c r="I26" i="22" a="1"/>
  <c r="I26" i="22" s="1"/>
  <c r="J26" i="22" s="1"/>
  <c r="E26" i="22" a="1"/>
  <c r="E26" i="22" s="1"/>
  <c r="A26" i="22" a="1"/>
  <c r="A26" i="22" s="1"/>
  <c r="I25" i="22" a="1"/>
  <c r="I25" i="22" s="1"/>
  <c r="E25" i="22" a="1"/>
  <c r="E25" i="22" s="1"/>
  <c r="F25" i="22" s="1"/>
  <c r="A25" i="22" a="1"/>
  <c r="A25" i="22" s="1"/>
  <c r="B25" i="22" s="1"/>
  <c r="I24" i="22" a="1"/>
  <c r="I24" i="22" s="1"/>
  <c r="E24" i="22" a="1"/>
  <c r="E24" i="22" s="1"/>
  <c r="G24" i="22" s="1" a="1"/>
  <c r="G24" i="22" s="1"/>
  <c r="A24" i="22" a="1"/>
  <c r="A24" i="22" s="1"/>
  <c r="B24" i="22" s="1"/>
  <c r="I23" i="22" a="1"/>
  <c r="I23" i="22" s="1"/>
  <c r="J23" i="22" s="1"/>
  <c r="E23" i="22" a="1"/>
  <c r="E23" i="22" s="1"/>
  <c r="F23" i="22" s="1"/>
  <c r="A23" i="22" a="1"/>
  <c r="A23" i="22" s="1"/>
  <c r="B23" i="22" s="1"/>
  <c r="I22" i="22" a="1"/>
  <c r="I22" i="22" s="1"/>
  <c r="J22" i="22" s="1"/>
  <c r="E22" i="22" a="1"/>
  <c r="E22" i="22" s="1"/>
  <c r="A22" i="22" a="1"/>
  <c r="A22" i="22" s="1"/>
  <c r="B22" i="22" s="1"/>
  <c r="I21" i="22" a="1"/>
  <c r="I21" i="22" s="1"/>
  <c r="E21" i="22" a="1"/>
  <c r="E21" i="22" s="1"/>
  <c r="G21" i="22" s="1" a="1"/>
  <c r="G21" i="22" s="1"/>
  <c r="A21" i="22" a="1"/>
  <c r="A21" i="22" s="1"/>
  <c r="B21" i="22" s="1"/>
  <c r="I20" i="22" a="1"/>
  <c r="I20" i="22" s="1"/>
  <c r="E20" i="22" a="1"/>
  <c r="E20" i="22" s="1"/>
  <c r="G20" i="22" s="1" a="1"/>
  <c r="G20" i="22" s="1"/>
  <c r="A20" i="22" a="1"/>
  <c r="A20" i="22" s="1"/>
  <c r="B20" i="22" s="1"/>
  <c r="I19" i="22" a="1"/>
  <c r="I19" i="22" s="1"/>
  <c r="J19" i="22" s="1"/>
  <c r="E19" i="22" a="1"/>
  <c r="E19" i="22" s="1"/>
  <c r="F19" i="22" s="1"/>
  <c r="A19" i="22" a="1"/>
  <c r="A19" i="22" s="1"/>
  <c r="B19" i="22" s="1"/>
  <c r="I18" i="22" a="1"/>
  <c r="I18" i="22" s="1"/>
  <c r="J18" i="22" s="1"/>
  <c r="E18" i="22" a="1"/>
  <c r="E18" i="22" s="1"/>
  <c r="G18" i="22" s="1" a="1"/>
  <c r="G18" i="22" s="1"/>
  <c r="A18" i="22" a="1"/>
  <c r="A18" i="22" s="1"/>
  <c r="B18" i="22" s="1"/>
  <c r="I17" i="22" a="1"/>
  <c r="I17" i="22" s="1"/>
  <c r="E17" i="22" a="1"/>
  <c r="E17" i="22" s="1"/>
  <c r="F17" i="22" s="1"/>
  <c r="A17" i="22" a="1"/>
  <c r="A17" i="22" s="1"/>
  <c r="B17" i="22" s="1"/>
  <c r="I16" i="22" a="1"/>
  <c r="I16" i="22" s="1"/>
  <c r="E16" i="22" a="1"/>
  <c r="E16" i="22" s="1"/>
  <c r="A16" i="22" a="1"/>
  <c r="A16" i="22" s="1"/>
  <c r="B16" i="22" s="1"/>
  <c r="I15" i="22" a="1"/>
  <c r="I15" i="22" s="1"/>
  <c r="J15" i="22" s="1"/>
  <c r="E15" i="22" a="1"/>
  <c r="E15" i="22" s="1"/>
  <c r="F15" i="22" s="1"/>
  <c r="A15" i="22" a="1"/>
  <c r="A15" i="22" s="1"/>
  <c r="B15" i="22" s="1"/>
  <c r="I14" i="22" a="1"/>
  <c r="I14" i="22" s="1"/>
  <c r="J14" i="22" s="1"/>
  <c r="E14" i="22" a="1"/>
  <c r="E14" i="22" s="1"/>
  <c r="A14" i="22" a="1"/>
  <c r="A14" i="22" s="1"/>
  <c r="B14" i="22" s="1"/>
  <c r="I13" i="22" a="1"/>
  <c r="I13" i="22" s="1"/>
  <c r="E13" i="22" a="1"/>
  <c r="E13" i="22" s="1"/>
  <c r="A13" i="22" a="1"/>
  <c r="A13" i="22" s="1"/>
  <c r="B13" i="22" s="1"/>
  <c r="I12" i="22" a="1"/>
  <c r="I12" i="22" s="1"/>
  <c r="E12" i="22" a="1"/>
  <c r="E12" i="22" s="1"/>
  <c r="A12" i="22" a="1"/>
  <c r="A12" i="22" s="1"/>
  <c r="B12" i="22" s="1"/>
  <c r="I11" i="22" a="1"/>
  <c r="I11" i="22" s="1"/>
  <c r="J11" i="22" s="1"/>
  <c r="E11" i="22" a="1"/>
  <c r="E11" i="22" s="1"/>
  <c r="F11" i="22" s="1"/>
  <c r="A11" i="22" a="1"/>
  <c r="A11" i="22" s="1"/>
  <c r="B11" i="22" s="1"/>
  <c r="I10" i="22" a="1"/>
  <c r="I10" i="22" s="1"/>
  <c r="J10" i="22" s="1"/>
  <c r="E10" i="22" a="1"/>
  <c r="E10" i="22" s="1"/>
  <c r="A10" i="22" a="1"/>
  <c r="A10" i="22" s="1"/>
  <c r="B10" i="22" s="1"/>
  <c r="I9" i="22" a="1"/>
  <c r="I9" i="22" s="1"/>
  <c r="E9" i="22" a="1"/>
  <c r="E9" i="22" s="1"/>
  <c r="A9" i="22" a="1"/>
  <c r="A9" i="22" s="1"/>
  <c r="B9" i="22" s="1"/>
  <c r="I8" i="22" a="1"/>
  <c r="I8" i="22" s="1"/>
  <c r="K8" i="22" s="1" a="1"/>
  <c r="K8" i="22" s="1"/>
  <c r="E8" i="22" a="1"/>
  <c r="E8" i="22" s="1"/>
  <c r="A8" i="22" a="1"/>
  <c r="A8" i="22" s="1"/>
  <c r="B8" i="22" s="1"/>
  <c r="I7" i="22" a="1"/>
  <c r="I7" i="22" s="1"/>
  <c r="J7" i="22" s="1"/>
  <c r="E7" i="22" a="1"/>
  <c r="E7" i="22" s="1"/>
  <c r="F7" i="22" s="1"/>
  <c r="A7" i="22" a="1"/>
  <c r="A7" i="22" s="1"/>
  <c r="B7" i="22" s="1"/>
  <c r="I6" i="22" a="1"/>
  <c r="I6" i="22" s="1"/>
  <c r="J6" i="22" s="1"/>
  <c r="E6" i="22" a="1"/>
  <c r="E6" i="22" s="1"/>
  <c r="A6" i="22" a="1"/>
  <c r="A6" i="22" s="1"/>
  <c r="B6" i="22" s="1"/>
  <c r="I5" i="22" a="1"/>
  <c r="I5" i="22" s="1"/>
  <c r="K5" i="22" s="1" a="1"/>
  <c r="K5" i="22" s="1"/>
  <c r="E5" i="22" a="1"/>
  <c r="E5" i="22" s="1"/>
  <c r="F5" i="22" s="1"/>
  <c r="A5" i="22" a="1"/>
  <c r="A5" i="22" s="1"/>
  <c r="B5" i="22" s="1"/>
  <c r="I4" i="22" a="1"/>
  <c r="I4" i="22" s="1"/>
  <c r="E4" i="22" a="1"/>
  <c r="E4" i="22" s="1"/>
  <c r="A4" i="22" a="1"/>
  <c r="A4" i="22" s="1"/>
  <c r="B4" i="22" s="1"/>
  <c r="I3" i="22" a="1"/>
  <c r="I3" i="22" s="1"/>
  <c r="J3" i="22" s="1"/>
  <c r="E3" i="22" a="1"/>
  <c r="E3" i="22" s="1"/>
  <c r="F3" i="22" s="1"/>
  <c r="A3" i="22" a="1"/>
  <c r="A3" i="22" s="1"/>
  <c r="B3" i="22" s="1"/>
  <c r="I27" i="21" a="1"/>
  <c r="I27" i="21" s="1"/>
  <c r="J27" i="21" s="1"/>
  <c r="E27" i="21" a="1"/>
  <c r="E27" i="21" s="1"/>
  <c r="F27" i="21" s="1"/>
  <c r="A27" i="21" a="1"/>
  <c r="A27" i="21" s="1"/>
  <c r="B27" i="21" s="1"/>
  <c r="I26" i="21" a="1"/>
  <c r="I26" i="21" s="1"/>
  <c r="J26" i="21" s="1"/>
  <c r="E26" i="21" a="1"/>
  <c r="E26" i="21" s="1"/>
  <c r="A26" i="21" a="1"/>
  <c r="A26" i="21" s="1"/>
  <c r="B26" i="21" s="1"/>
  <c r="I25" i="21" a="1"/>
  <c r="I25" i="21" s="1"/>
  <c r="K25" i="21" s="1" a="1"/>
  <c r="K25" i="21" s="1"/>
  <c r="E25" i="21" a="1"/>
  <c r="E25" i="21" s="1"/>
  <c r="G25" i="21" s="1" a="1"/>
  <c r="G25" i="21" s="1"/>
  <c r="A25" i="21" a="1"/>
  <c r="A25" i="21" s="1"/>
  <c r="B25" i="21" s="1"/>
  <c r="I24" i="21" a="1"/>
  <c r="I24" i="21" s="1"/>
  <c r="E24" i="21" a="1"/>
  <c r="E24" i="21" s="1"/>
  <c r="A24" i="21" a="1"/>
  <c r="A24" i="21" s="1"/>
  <c r="B24" i="21" s="1"/>
  <c r="I23" i="21" a="1"/>
  <c r="I23" i="21" s="1"/>
  <c r="J23" i="21" s="1"/>
  <c r="E23" i="21" a="1"/>
  <c r="E23" i="21" s="1"/>
  <c r="F23" i="21" s="1"/>
  <c r="A23" i="21" a="1"/>
  <c r="A23" i="21" s="1"/>
  <c r="B23" i="21" s="1"/>
  <c r="I22" i="21" a="1"/>
  <c r="I22" i="21" s="1"/>
  <c r="J22" i="21" s="1"/>
  <c r="E22" i="21" a="1"/>
  <c r="E22" i="21" s="1"/>
  <c r="A22" i="21" a="1"/>
  <c r="A22" i="21" s="1"/>
  <c r="B22" i="21" s="1"/>
  <c r="I21" i="21" a="1"/>
  <c r="I21" i="21" s="1"/>
  <c r="E21" i="21" a="1"/>
  <c r="E21" i="21" s="1"/>
  <c r="A21" i="21" a="1"/>
  <c r="A21" i="21" s="1"/>
  <c r="B21" i="21" s="1"/>
  <c r="I20" i="21" a="1"/>
  <c r="I20" i="21" s="1"/>
  <c r="K20" i="21" s="1" a="1"/>
  <c r="K20" i="21" s="1"/>
  <c r="E20" i="21" a="1"/>
  <c r="E20" i="21" s="1"/>
  <c r="G20" i="21" s="1" a="1"/>
  <c r="G20" i="21" s="1"/>
  <c r="A20" i="21" a="1"/>
  <c r="A20" i="21" s="1"/>
  <c r="B20" i="21" s="1"/>
  <c r="I19" i="21" a="1"/>
  <c r="I19" i="21" s="1"/>
  <c r="J19" i="21" s="1"/>
  <c r="E19" i="21" a="1"/>
  <c r="E19" i="21" s="1"/>
  <c r="F19" i="21" s="1"/>
  <c r="A19" i="21" a="1"/>
  <c r="A19" i="21" s="1"/>
  <c r="B19" i="21" s="1"/>
  <c r="I18" i="21" a="1"/>
  <c r="I18" i="21" s="1"/>
  <c r="J18" i="21" s="1"/>
  <c r="E18" i="21" a="1"/>
  <c r="E18" i="21" s="1"/>
  <c r="A18" i="21" a="1"/>
  <c r="A18" i="21" s="1"/>
  <c r="B18" i="21" s="1"/>
  <c r="I17" i="21" a="1"/>
  <c r="I17" i="21" s="1"/>
  <c r="E17" i="21" a="1"/>
  <c r="E17" i="21" s="1"/>
  <c r="A17" i="21" a="1"/>
  <c r="A17" i="21" s="1"/>
  <c r="B17" i="21" s="1"/>
  <c r="I16" i="21" a="1"/>
  <c r="I16" i="21" s="1"/>
  <c r="E16" i="21" a="1"/>
  <c r="E16" i="21" s="1"/>
  <c r="A16" i="21" a="1"/>
  <c r="A16" i="21" s="1"/>
  <c r="B16" i="21" s="1"/>
  <c r="I15" i="21" a="1"/>
  <c r="I15" i="21" s="1"/>
  <c r="J15" i="21" s="1"/>
  <c r="E15" i="21" a="1"/>
  <c r="E15" i="21" s="1"/>
  <c r="F15" i="21" s="1"/>
  <c r="A15" i="21" a="1"/>
  <c r="A15" i="21" s="1"/>
  <c r="B15" i="21" s="1"/>
  <c r="I14" i="21" a="1"/>
  <c r="I14" i="21" s="1"/>
  <c r="J14" i="21" s="1"/>
  <c r="E14" i="21" a="1"/>
  <c r="E14" i="21" s="1"/>
  <c r="A14" i="21" a="1"/>
  <c r="A14" i="21" s="1"/>
  <c r="B14" i="21" s="1"/>
  <c r="I13" i="21" a="1"/>
  <c r="I13" i="21" s="1"/>
  <c r="E13" i="21" a="1"/>
  <c r="E13" i="21" s="1"/>
  <c r="A13" i="21" a="1"/>
  <c r="A13" i="21" s="1"/>
  <c r="B13" i="21" s="1"/>
  <c r="I12" i="21" a="1"/>
  <c r="I12" i="21" s="1"/>
  <c r="K12" i="21" s="1" a="1"/>
  <c r="K12" i="21" s="1"/>
  <c r="E12" i="21" a="1"/>
  <c r="E12" i="21" s="1"/>
  <c r="A12" i="21" a="1"/>
  <c r="A12" i="21" s="1"/>
  <c r="B12" i="21" s="1"/>
  <c r="I11" i="21" a="1"/>
  <c r="I11" i="21" s="1"/>
  <c r="J11" i="21" s="1"/>
  <c r="E11" i="21" a="1"/>
  <c r="E11" i="21" s="1"/>
  <c r="F11" i="21" s="1"/>
  <c r="A11" i="21" a="1"/>
  <c r="A11" i="21" s="1"/>
  <c r="B11" i="21" s="1"/>
  <c r="I10" i="21" a="1"/>
  <c r="I10" i="21" s="1"/>
  <c r="J10" i="21" s="1"/>
  <c r="E10" i="21" a="1"/>
  <c r="E10" i="21" s="1"/>
  <c r="A10" i="21" a="1"/>
  <c r="A10" i="21" s="1"/>
  <c r="B10" i="21" s="1"/>
  <c r="I9" i="21" a="1"/>
  <c r="I9" i="21" s="1"/>
  <c r="E9" i="21" a="1"/>
  <c r="E9" i="21" s="1"/>
  <c r="A9" i="21" a="1"/>
  <c r="A9" i="21" s="1"/>
  <c r="B9" i="21" s="1"/>
  <c r="I8" i="21" a="1"/>
  <c r="I8" i="21" s="1"/>
  <c r="E8" i="21" a="1"/>
  <c r="E8" i="21" s="1"/>
  <c r="A8" i="21" a="1"/>
  <c r="A8" i="21" s="1"/>
  <c r="B8" i="21" s="1"/>
  <c r="I7" i="21" a="1"/>
  <c r="I7" i="21" s="1"/>
  <c r="J7" i="21" s="1"/>
  <c r="E7" i="21" a="1"/>
  <c r="E7" i="21" s="1"/>
  <c r="F7" i="21" s="1"/>
  <c r="A7" i="21" a="1"/>
  <c r="A7" i="21" s="1"/>
  <c r="B7" i="21" s="1"/>
  <c r="I6" i="21" a="1"/>
  <c r="I6" i="21" s="1"/>
  <c r="J6" i="21" s="1"/>
  <c r="E6" i="21" a="1"/>
  <c r="E6" i="21" s="1"/>
  <c r="A6" i="21" a="1"/>
  <c r="A6" i="21" s="1"/>
  <c r="B6" i="21" s="1"/>
  <c r="I5" i="21" a="1"/>
  <c r="I5" i="21" s="1"/>
  <c r="E5" i="21" a="1"/>
  <c r="E5" i="21" s="1"/>
  <c r="A5" i="21" a="1"/>
  <c r="A5" i="21" s="1"/>
  <c r="B5" i="21" s="1"/>
  <c r="I4" i="21" a="1"/>
  <c r="I4" i="21" s="1"/>
  <c r="K4" i="21" s="1" a="1"/>
  <c r="K4" i="21" s="1"/>
  <c r="E4" i="21" a="1"/>
  <c r="E4" i="21" s="1"/>
  <c r="A4" i="21" a="1"/>
  <c r="A4" i="21" s="1"/>
  <c r="B4" i="21" s="1"/>
  <c r="I3" i="21" a="1"/>
  <c r="I3" i="21" s="1"/>
  <c r="J3" i="21" s="1"/>
  <c r="E3" i="21" a="1"/>
  <c r="E3" i="21" s="1"/>
  <c r="F3" i="21" s="1"/>
  <c r="A3" i="21" a="1"/>
  <c r="A3" i="21" s="1"/>
  <c r="B3" i="21" s="1"/>
  <c r="B27" i="20"/>
  <c r="G26" i="20" a="1"/>
  <c r="G26" i="20" s="1"/>
  <c r="B26" i="20"/>
  <c r="K25" i="20" a="1"/>
  <c r="K25" i="20" s="1"/>
  <c r="G25" i="20" a="1"/>
  <c r="G25" i="20" s="1"/>
  <c r="B25" i="20"/>
  <c r="B24" i="20"/>
  <c r="B23" i="20"/>
  <c r="B22" i="20"/>
  <c r="K21" i="20" a="1"/>
  <c r="K21" i="20" s="1"/>
  <c r="B21" i="20"/>
  <c r="K20" i="20" a="1"/>
  <c r="K20" i="20" s="1"/>
  <c r="B20" i="20"/>
  <c r="B19" i="20"/>
  <c r="B18" i="20"/>
  <c r="B17" i="20"/>
  <c r="K16" i="20" a="1"/>
  <c r="K16" i="20" s="1"/>
  <c r="B16" i="20"/>
  <c r="B15" i="20"/>
  <c r="B14" i="20"/>
  <c r="K13" i="20" a="1"/>
  <c r="K13" i="20" s="1"/>
  <c r="B12" i="20"/>
  <c r="B11" i="20"/>
  <c r="B10" i="20"/>
  <c r="K8" i="20" a="1"/>
  <c r="K8" i="20" s="1"/>
  <c r="B8" i="20"/>
  <c r="K7" i="20" a="1"/>
  <c r="K7" i="20" s="1"/>
  <c r="B7" i="20"/>
  <c r="B6" i="20"/>
  <c r="B5" i="20"/>
  <c r="B4" i="20"/>
  <c r="F3" i="20"/>
  <c r="K25" i="19" a="1"/>
  <c r="K25" i="19" s="1"/>
  <c r="K24" i="19" a="1"/>
  <c r="K24" i="19" s="1"/>
  <c r="K20" i="19" a="1"/>
  <c r="K20" i="19" s="1"/>
  <c r="G20" i="19" a="1"/>
  <c r="G20" i="19" s="1"/>
  <c r="K17" i="19" a="1"/>
  <c r="K17" i="19" s="1"/>
  <c r="G16" i="19" a="1"/>
  <c r="G16" i="19" s="1"/>
  <c r="G12" i="19" a="1"/>
  <c r="G12" i="19" s="1"/>
  <c r="K8" i="19" a="1"/>
  <c r="K8" i="19" s="1"/>
  <c r="K5" i="19" a="1"/>
  <c r="K5" i="19" s="1"/>
  <c r="J27" i="17"/>
  <c r="F27" i="17"/>
  <c r="B27" i="17"/>
  <c r="J26" i="17"/>
  <c r="G26" i="17" a="1"/>
  <c r="G26" i="17" s="1"/>
  <c r="B26" i="17"/>
  <c r="K25" i="17" a="1"/>
  <c r="K25" i="17" s="1"/>
  <c r="F25" i="17"/>
  <c r="B25" i="17"/>
  <c r="J24" i="17"/>
  <c r="F24" i="17"/>
  <c r="B24" i="17"/>
  <c r="J23" i="17"/>
  <c r="F23" i="17"/>
  <c r="B23" i="17"/>
  <c r="G22" i="17" a="1"/>
  <c r="G22" i="17" s="1"/>
  <c r="B22" i="17"/>
  <c r="B21" i="17"/>
  <c r="J20" i="17"/>
  <c r="F20" i="17"/>
  <c r="B20" i="17"/>
  <c r="J19" i="17"/>
  <c r="F19" i="17"/>
  <c r="B19" i="17"/>
  <c r="K18" i="17" a="1"/>
  <c r="K18" i="17" s="1"/>
  <c r="G18" i="17" a="1"/>
  <c r="G18" i="17" s="1"/>
  <c r="B18" i="17"/>
  <c r="B17" i="17"/>
  <c r="J16" i="17"/>
  <c r="F16" i="17"/>
  <c r="B16" i="17"/>
  <c r="J15" i="17"/>
  <c r="F15" i="17"/>
  <c r="B15" i="17"/>
  <c r="G14" i="17" a="1"/>
  <c r="G14" i="17" s="1"/>
  <c r="B14" i="17"/>
  <c r="B13" i="17"/>
  <c r="J12" i="17"/>
  <c r="F12" i="17"/>
  <c r="B12" i="17"/>
  <c r="J11" i="17"/>
  <c r="F11" i="17"/>
  <c r="B11" i="17"/>
  <c r="K10" i="17" a="1"/>
  <c r="K10" i="17" s="1"/>
  <c r="G10" i="17" a="1"/>
  <c r="G10" i="17" s="1"/>
  <c r="C10" i="17" a="1"/>
  <c r="C10" i="17" s="1"/>
  <c r="B9" i="17"/>
  <c r="J8" i="17"/>
  <c r="F8" i="17"/>
  <c r="B8" i="17"/>
  <c r="J7" i="17"/>
  <c r="F7" i="17"/>
  <c r="B7" i="17"/>
  <c r="G6" i="17" a="1"/>
  <c r="G6" i="17" s="1"/>
  <c r="B6" i="17"/>
  <c r="B5" i="17"/>
  <c r="J4" i="17"/>
  <c r="F4" i="17"/>
  <c r="B4" i="17"/>
  <c r="J3" i="17"/>
  <c r="F3" i="17"/>
  <c r="B3" i="17"/>
  <c r="J27" i="16"/>
  <c r="F27" i="16"/>
  <c r="B27" i="16"/>
  <c r="J26" i="16"/>
  <c r="B26" i="16"/>
  <c r="B25" i="16"/>
  <c r="K24" i="16" a="1"/>
  <c r="K24" i="16" s="1"/>
  <c r="B24" i="16"/>
  <c r="J23" i="16"/>
  <c r="F23" i="16"/>
  <c r="B23" i="16"/>
  <c r="J22" i="16"/>
  <c r="B22" i="16"/>
  <c r="B21" i="16"/>
  <c r="F20" i="16"/>
  <c r="B20" i="16"/>
  <c r="J19" i="16"/>
  <c r="F19" i="16"/>
  <c r="B19" i="16"/>
  <c r="J18" i="16"/>
  <c r="G18" i="16" a="1"/>
  <c r="G18" i="16" s="1"/>
  <c r="B18" i="16"/>
  <c r="K17" i="16" a="1"/>
  <c r="K17" i="16" s="1"/>
  <c r="F17" i="16"/>
  <c r="B17" i="16"/>
  <c r="F16" i="16"/>
  <c r="B16" i="16"/>
  <c r="J15" i="16"/>
  <c r="F15" i="16"/>
  <c r="B15" i="16"/>
  <c r="J14" i="16"/>
  <c r="G14" i="16" a="1"/>
  <c r="G14" i="16" s="1"/>
  <c r="B14" i="16"/>
  <c r="K13" i="16" a="1"/>
  <c r="K13" i="16" s="1"/>
  <c r="F13" i="16"/>
  <c r="B13" i="16"/>
  <c r="K12" i="16" a="1"/>
  <c r="K12" i="16" s="1"/>
  <c r="F12" i="16"/>
  <c r="B12" i="16"/>
  <c r="J11" i="16"/>
  <c r="F11" i="16"/>
  <c r="B11" i="16"/>
  <c r="J10" i="16"/>
  <c r="G10" i="16" a="1"/>
  <c r="G10" i="16" s="1"/>
  <c r="B10" i="16"/>
  <c r="F9" i="16"/>
  <c r="B9" i="16"/>
  <c r="F8" i="16"/>
  <c r="B8" i="16"/>
  <c r="J7" i="16"/>
  <c r="F7" i="16"/>
  <c r="B7" i="16"/>
  <c r="J6" i="16"/>
  <c r="B6" i="16"/>
  <c r="K5" i="16" a="1"/>
  <c r="K5" i="16" s="1"/>
  <c r="F5" i="16"/>
  <c r="B5" i="16"/>
  <c r="F4" i="16"/>
  <c r="B4" i="16"/>
  <c r="J3" i="16"/>
  <c r="F3" i="16"/>
  <c r="B3" i="16"/>
  <c r="K26" i="15" a="1"/>
  <c r="K26" i="15" s="1"/>
  <c r="K25" i="15" a="1"/>
  <c r="K25" i="15" s="1"/>
  <c r="K22" i="15" a="1"/>
  <c r="K22" i="15" s="1"/>
  <c r="K21" i="15" a="1"/>
  <c r="K21" i="15" s="1"/>
  <c r="G21" i="15" a="1"/>
  <c r="G21" i="15" s="1"/>
  <c r="K18" i="15" a="1"/>
  <c r="K18" i="15" s="1"/>
  <c r="G18" i="15" a="1"/>
  <c r="G18" i="15" s="1"/>
  <c r="K17" i="15" a="1"/>
  <c r="K17" i="15" s="1"/>
  <c r="G17" i="15" a="1"/>
  <c r="G17" i="15" s="1"/>
  <c r="K14" i="15" a="1"/>
  <c r="K14" i="15" s="1"/>
  <c r="G14" i="15" a="1"/>
  <c r="G14" i="15" s="1"/>
  <c r="K13" i="15" a="1"/>
  <c r="K13" i="15" s="1"/>
  <c r="G13" i="15" a="1"/>
  <c r="G13" i="15" s="1"/>
  <c r="K10" i="15" a="1"/>
  <c r="K10" i="15" s="1"/>
  <c r="G10" i="15" a="1"/>
  <c r="G10" i="15" s="1"/>
  <c r="K9" i="15" a="1"/>
  <c r="K9" i="15" s="1"/>
  <c r="G9" i="15" a="1"/>
  <c r="G9" i="15" s="1"/>
  <c r="K6" i="15" a="1"/>
  <c r="K6" i="15" s="1"/>
  <c r="G6" i="15" a="1"/>
  <c r="G6" i="15" s="1"/>
  <c r="K5" i="15" a="1"/>
  <c r="K5" i="15" s="1"/>
  <c r="G5" i="15" a="1"/>
  <c r="G5" i="15" s="1"/>
  <c r="C9" i="20" l="1" a="1"/>
  <c r="C9" i="20" s="1"/>
  <c r="B9" i="20"/>
  <c r="C13" i="20" a="1"/>
  <c r="C13" i="20" s="1"/>
  <c r="B13" i="20"/>
  <c r="J1" i="14"/>
  <c r="O173" i="1"/>
  <c r="J12" i="13" s="1"/>
  <c r="O157" i="1"/>
  <c r="J11" i="13" s="1"/>
  <c r="G8" i="20" a="1"/>
  <c r="G8" i="20" s="1"/>
  <c r="C25" i="21" a="1"/>
  <c r="C25" i="21" s="1"/>
  <c r="B18" i="23"/>
  <c r="C18" i="23" a="1"/>
  <c r="C18" i="23" s="1"/>
  <c r="G20" i="20" a="1"/>
  <c r="G20" i="20" s="1"/>
  <c r="C6" i="17" a="1"/>
  <c r="C6" i="17" s="1"/>
  <c r="C22" i="17" a="1"/>
  <c r="C22" i="17" s="1"/>
  <c r="G6" i="16" a="1"/>
  <c r="G6" i="16" s="1"/>
  <c r="F6" i="16"/>
  <c r="K21" i="19" a="1"/>
  <c r="K21" i="19" s="1"/>
  <c r="G8" i="21" a="1"/>
  <c r="G8" i="21" s="1"/>
  <c r="F8" i="21"/>
  <c r="K24" i="22" a="1"/>
  <c r="K24" i="22" s="1"/>
  <c r="J24" i="22"/>
  <c r="K13" i="23" a="1"/>
  <c r="K13" i="23" s="1"/>
  <c r="J13" i="23"/>
  <c r="G17" i="23" a="1"/>
  <c r="G17" i="23" s="1"/>
  <c r="F17" i="23"/>
  <c r="C14" i="15" a="1"/>
  <c r="C14" i="15" s="1"/>
  <c r="K20" i="16" a="1"/>
  <c r="K20" i="16" s="1"/>
  <c r="J20" i="16"/>
  <c r="G24" i="16" a="1"/>
  <c r="G24" i="16" s="1"/>
  <c r="F24" i="16"/>
  <c r="G13" i="17" a="1"/>
  <c r="G13" i="17" s="1"/>
  <c r="F13" i="17"/>
  <c r="G10" i="20" a="1"/>
  <c r="G10" i="20" s="1"/>
  <c r="K8" i="21" a="1"/>
  <c r="K8" i="21" s="1"/>
  <c r="J8" i="21"/>
  <c r="G16" i="21" a="1"/>
  <c r="G16" i="21" s="1"/>
  <c r="F16" i="21"/>
  <c r="G26" i="21" a="1"/>
  <c r="G26" i="21" s="1"/>
  <c r="F26" i="21"/>
  <c r="K21" i="22" a="1"/>
  <c r="K21" i="22" s="1"/>
  <c r="J21" i="22"/>
  <c r="G24" i="23" a="1"/>
  <c r="G24" i="23" s="1"/>
  <c r="F24" i="23"/>
  <c r="K6" i="17" a="1"/>
  <c r="K6" i="17" s="1"/>
  <c r="J6" i="17"/>
  <c r="K13" i="17" a="1"/>
  <c r="K13" i="17" s="1"/>
  <c r="J13" i="17"/>
  <c r="G22" i="19" a="1"/>
  <c r="G22" i="19" s="1"/>
  <c r="C17" i="20" a="1"/>
  <c r="C17" i="20" s="1"/>
  <c r="K16" i="21" a="1"/>
  <c r="K16" i="21" s="1"/>
  <c r="J16" i="21"/>
  <c r="G8" i="22" a="1"/>
  <c r="G8" i="22" s="1"/>
  <c r="F8" i="22"/>
  <c r="G10" i="23" a="1"/>
  <c r="G10" i="23" s="1"/>
  <c r="F10" i="23"/>
  <c r="G14" i="23" a="1"/>
  <c r="G14" i="23" s="1"/>
  <c r="F14" i="23"/>
  <c r="K20" i="23" a="1"/>
  <c r="K20" i="23" s="1"/>
  <c r="J20" i="23"/>
  <c r="K24" i="23" a="1"/>
  <c r="K24" i="23" s="1"/>
  <c r="J24" i="23"/>
  <c r="C10" i="15" a="1"/>
  <c r="C10" i="15" s="1"/>
  <c r="G6" i="23" a="1"/>
  <c r="G6" i="23" s="1"/>
  <c r="F6" i="23"/>
  <c r="G21" i="16" a="1"/>
  <c r="G21" i="16" s="1"/>
  <c r="F21" i="16"/>
  <c r="G17" i="17" a="1"/>
  <c r="G17" i="17" s="1"/>
  <c r="F17" i="17"/>
  <c r="K4" i="20" a="1"/>
  <c r="K4" i="20" s="1"/>
  <c r="G5" i="21" a="1"/>
  <c r="G5" i="21" s="1"/>
  <c r="F5" i="21"/>
  <c r="G9" i="21" a="1"/>
  <c r="G9" i="21" s="1"/>
  <c r="F9" i="21"/>
  <c r="G22" i="22" a="1"/>
  <c r="G22" i="22" s="1"/>
  <c r="F22" i="22"/>
  <c r="K22" i="17" a="1"/>
  <c r="K22" i="17" s="1"/>
  <c r="J22" i="17"/>
  <c r="C25" i="19" a="1"/>
  <c r="C25" i="19" s="1"/>
  <c r="C18" i="15" a="1"/>
  <c r="C18" i="15" s="1"/>
  <c r="K24" i="15" a="1"/>
  <c r="K24" i="15" s="1"/>
  <c r="J24" i="15"/>
  <c r="K21" i="16" a="1"/>
  <c r="K21" i="16" s="1"/>
  <c r="J21" i="16"/>
  <c r="C14" i="17" a="1"/>
  <c r="C14" i="17" s="1"/>
  <c r="K17" i="17" a="1"/>
  <c r="K17" i="17" s="1"/>
  <c r="J17" i="17"/>
  <c r="K12" i="19" a="1"/>
  <c r="K12" i="19" s="1"/>
  <c r="C5" i="20" a="1"/>
  <c r="C5" i="20" s="1"/>
  <c r="G14" i="20" a="1"/>
  <c r="G14" i="20" s="1"/>
  <c r="K17" i="20" a="1"/>
  <c r="K17" i="20" s="1"/>
  <c r="K5" i="21" a="1"/>
  <c r="K5" i="21" s="1"/>
  <c r="J5" i="21"/>
  <c r="K9" i="21" a="1"/>
  <c r="K9" i="21" s="1"/>
  <c r="J9" i="21"/>
  <c r="G13" i="21" a="1"/>
  <c r="G13" i="21" s="1"/>
  <c r="F13" i="21"/>
  <c r="G17" i="21" a="1"/>
  <c r="G17" i="21" s="1"/>
  <c r="F17" i="21"/>
  <c r="G24" i="21" a="1"/>
  <c r="G24" i="21" s="1"/>
  <c r="F24" i="21"/>
  <c r="G12" i="22" a="1"/>
  <c r="G12" i="22" s="1"/>
  <c r="F12" i="22"/>
  <c r="G21" i="23" a="1"/>
  <c r="G21" i="23" s="1"/>
  <c r="F21" i="23"/>
  <c r="G25" i="23" a="1"/>
  <c r="G25" i="23" s="1"/>
  <c r="F25" i="23"/>
  <c r="C22" i="15" a="1"/>
  <c r="C22" i="15" s="1"/>
  <c r="G25" i="16" a="1"/>
  <c r="G25" i="16" s="1"/>
  <c r="F25" i="16"/>
  <c r="G6" i="19" a="1"/>
  <c r="G6" i="19" s="1"/>
  <c r="K9" i="19" a="1"/>
  <c r="K9" i="19" s="1"/>
  <c r="K16" i="19" a="1"/>
  <c r="K16" i="19" s="1"/>
  <c r="G26" i="19" a="1"/>
  <c r="G26" i="19" s="1"/>
  <c r="K11" i="20" a="1"/>
  <c r="K11" i="20" s="1"/>
  <c r="C21" i="20" a="1"/>
  <c r="C21" i="20" s="1"/>
  <c r="K13" i="21" a="1"/>
  <c r="K13" i="21" s="1"/>
  <c r="J13" i="21"/>
  <c r="K17" i="21" a="1"/>
  <c r="K17" i="21" s="1"/>
  <c r="J17" i="21"/>
  <c r="K24" i="21" a="1"/>
  <c r="K24" i="21" s="1"/>
  <c r="J24" i="21"/>
  <c r="K12" i="22" a="1"/>
  <c r="K12" i="22" s="1"/>
  <c r="J12" i="22"/>
  <c r="G16" i="22" a="1"/>
  <c r="G16" i="22" s="1"/>
  <c r="F16" i="22"/>
  <c r="K25" i="22" a="1"/>
  <c r="K25" i="22" s="1"/>
  <c r="J25" i="22"/>
  <c r="K21" i="23" a="1"/>
  <c r="K21" i="23" s="1"/>
  <c r="J21" i="23"/>
  <c r="K25" i="23" a="1"/>
  <c r="K25" i="23" s="1"/>
  <c r="J25" i="23"/>
  <c r="G12" i="21" a="1"/>
  <c r="G12" i="21" s="1"/>
  <c r="F12" i="21"/>
  <c r="K4" i="16" a="1"/>
  <c r="K4" i="16" s="1"/>
  <c r="J4" i="16"/>
  <c r="K25" i="16" a="1"/>
  <c r="K25" i="16" s="1"/>
  <c r="J25" i="16"/>
  <c r="G21" i="17" a="1"/>
  <c r="G21" i="17" s="1"/>
  <c r="F21" i="17"/>
  <c r="C17" i="19" a="1"/>
  <c r="C17" i="19" s="1"/>
  <c r="K5" i="20" a="1"/>
  <c r="K5" i="20" s="1"/>
  <c r="G18" i="20" a="1"/>
  <c r="G18" i="20" s="1"/>
  <c r="K24" i="20" a="1"/>
  <c r="K24" i="20" s="1"/>
  <c r="G6" i="21" a="1"/>
  <c r="G6" i="21" s="1"/>
  <c r="F6" i="21"/>
  <c r="G10" i="21" a="1"/>
  <c r="G10" i="21" s="1"/>
  <c r="F10" i="21"/>
  <c r="G21" i="21" a="1"/>
  <c r="G21" i="21" s="1"/>
  <c r="F21" i="21"/>
  <c r="G9" i="22" a="1"/>
  <c r="G9" i="22" s="1"/>
  <c r="F9" i="22"/>
  <c r="K16" i="22" a="1"/>
  <c r="K16" i="22" s="1"/>
  <c r="J16" i="22"/>
  <c r="C26" i="22" a="1"/>
  <c r="C26" i="22" s="1"/>
  <c r="B26" i="22"/>
  <c r="K4" i="23" a="1"/>
  <c r="K4" i="23" s="1"/>
  <c r="J4" i="23"/>
  <c r="C22" i="23" a="1"/>
  <c r="C22" i="23" s="1"/>
  <c r="B22" i="23"/>
  <c r="K3" i="20" a="1"/>
  <c r="K3" i="20" s="1"/>
  <c r="K8" i="16" a="1"/>
  <c r="K8" i="16" s="1"/>
  <c r="J8" i="16"/>
  <c r="G22" i="16" a="1"/>
  <c r="G22" i="16" s="1"/>
  <c r="F22" i="16"/>
  <c r="C25" i="20" a="1"/>
  <c r="C25" i="20" s="1"/>
  <c r="G14" i="21" a="1"/>
  <c r="G14" i="21" s="1"/>
  <c r="F14" i="21"/>
  <c r="G18" i="21" a="1"/>
  <c r="G18" i="21" s="1"/>
  <c r="F18" i="21"/>
  <c r="K21" i="21" a="1"/>
  <c r="K21" i="21" s="1"/>
  <c r="J21" i="21"/>
  <c r="G6" i="22" a="1"/>
  <c r="G6" i="22" s="1"/>
  <c r="F6" i="22"/>
  <c r="K9" i="22" a="1"/>
  <c r="K9" i="22" s="1"/>
  <c r="J9" i="22"/>
  <c r="G26" i="22" a="1"/>
  <c r="G26" i="22" s="1"/>
  <c r="F26" i="22"/>
  <c r="K8" i="23" a="1"/>
  <c r="K8" i="23" s="1"/>
  <c r="J8" i="23"/>
  <c r="G22" i="23" a="1"/>
  <c r="G22" i="23" s="1"/>
  <c r="F22" i="23"/>
  <c r="G26" i="23" a="1"/>
  <c r="G26" i="23" s="1"/>
  <c r="F26" i="23"/>
  <c r="K14" i="17" a="1"/>
  <c r="K14" i="17" s="1"/>
  <c r="J14" i="17"/>
  <c r="K21" i="17" a="1"/>
  <c r="K21" i="17" s="1"/>
  <c r="J21" i="17"/>
  <c r="G10" i="19" a="1"/>
  <c r="G10" i="19" s="1"/>
  <c r="K13" i="19" a="1"/>
  <c r="K13" i="19" s="1"/>
  <c r="G26" i="16" a="1"/>
  <c r="G26" i="16" s="1"/>
  <c r="F26" i="16"/>
  <c r="G5" i="17" a="1"/>
  <c r="G5" i="17" s="1"/>
  <c r="F5" i="17"/>
  <c r="G6" i="20" a="1"/>
  <c r="G6" i="20" s="1"/>
  <c r="G12" i="20" a="1"/>
  <c r="G12" i="20" s="1"/>
  <c r="K15" i="20" a="1"/>
  <c r="K15" i="20" s="1"/>
  <c r="G13" i="22" a="1"/>
  <c r="G13" i="22" s="1"/>
  <c r="F13" i="22"/>
  <c r="K20" i="22" a="1"/>
  <c r="K20" i="22" s="1"/>
  <c r="J20" i="22"/>
  <c r="G5" i="23" a="1"/>
  <c r="G5" i="23" s="1"/>
  <c r="F5" i="23"/>
  <c r="K5" i="17" a="1"/>
  <c r="K5" i="17" s="1"/>
  <c r="J5" i="17"/>
  <c r="G14" i="19" a="1"/>
  <c r="G14" i="19" s="1"/>
  <c r="K12" i="20" a="1"/>
  <c r="K12" i="20" s="1"/>
  <c r="K13" i="22" a="1"/>
  <c r="K13" i="22" s="1"/>
  <c r="J13" i="22"/>
  <c r="K17" i="22" a="1"/>
  <c r="K17" i="22" s="1"/>
  <c r="J17" i="22"/>
  <c r="K12" i="23" a="1"/>
  <c r="K12" i="23" s="1"/>
  <c r="J12" i="23"/>
  <c r="K9" i="16" a="1"/>
  <c r="K9" i="16" s="1"/>
  <c r="J9" i="16"/>
  <c r="G9" i="17" a="1"/>
  <c r="G9" i="17" s="1"/>
  <c r="F9" i="17"/>
  <c r="C21" i="19" a="1"/>
  <c r="C21" i="19" s="1"/>
  <c r="G16" i="20" a="1"/>
  <c r="G16" i="20" s="1"/>
  <c r="K19" i="20" a="1"/>
  <c r="K19" i="20" s="1"/>
  <c r="G22" i="20" a="1"/>
  <c r="G22" i="20" s="1"/>
  <c r="G22" i="21" a="1"/>
  <c r="G22" i="21" s="1"/>
  <c r="F22" i="21"/>
  <c r="G4" i="22" a="1"/>
  <c r="G4" i="22" s="1"/>
  <c r="F4" i="22"/>
  <c r="G10" i="22" a="1"/>
  <c r="G10" i="22" s="1"/>
  <c r="F10" i="22"/>
  <c r="K16" i="23" a="1"/>
  <c r="K16" i="23" s="1"/>
  <c r="J16" i="23"/>
  <c r="K16" i="16" a="1"/>
  <c r="K16" i="16" s="1"/>
  <c r="J16" i="16"/>
  <c r="K9" i="17" a="1"/>
  <c r="K9" i="17" s="1"/>
  <c r="J9" i="17"/>
  <c r="K4" i="19" a="1"/>
  <c r="K4" i="19" s="1"/>
  <c r="G8" i="19" a="1"/>
  <c r="G8" i="19" s="1"/>
  <c r="G18" i="19" a="1"/>
  <c r="G18" i="19" s="1"/>
  <c r="K9" i="20" a="1"/>
  <c r="K9" i="20" s="1"/>
  <c r="G4" i="21" a="1"/>
  <c r="G4" i="21" s="1"/>
  <c r="F4" i="21"/>
  <c r="K4" i="22" a="1"/>
  <c r="K4" i="22" s="1"/>
  <c r="J4" i="22"/>
  <c r="G14" i="22" a="1"/>
  <c r="G14" i="22" s="1"/>
  <c r="F14" i="22"/>
  <c r="K9" i="23" a="1"/>
  <c r="K9" i="23" s="1"/>
  <c r="J9" i="23"/>
  <c r="G13" i="23" a="1"/>
  <c r="G13" i="23" s="1"/>
  <c r="F13" i="23"/>
  <c r="G24" i="19" a="1"/>
  <c r="G24" i="19" s="1"/>
  <c r="C25" i="22" a="1"/>
  <c r="C25" i="22" s="1"/>
  <c r="F20" i="22"/>
  <c r="B10" i="17"/>
  <c r="F21" i="22"/>
  <c r="J8" i="22"/>
  <c r="F18" i="23"/>
  <c r="J5" i="23"/>
  <c r="J17" i="23"/>
  <c r="J12" i="16"/>
  <c r="J24" i="16"/>
  <c r="F10" i="17"/>
  <c r="F22" i="17"/>
  <c r="F25" i="21"/>
  <c r="J12" i="21"/>
  <c r="C18" i="17" a="1"/>
  <c r="C18" i="17" s="1"/>
  <c r="G25" i="22" a="1"/>
  <c r="G25" i="22" s="1"/>
  <c r="F14" i="16"/>
  <c r="J13" i="16"/>
  <c r="J10" i="17"/>
  <c r="J25" i="21"/>
  <c r="F24" i="22"/>
  <c r="F9" i="23"/>
  <c r="G24" i="20" a="1"/>
  <c r="G24" i="20" s="1"/>
  <c r="F14" i="17"/>
  <c r="F26" i="17"/>
  <c r="J25" i="17"/>
  <c r="J4" i="21"/>
  <c r="F18" i="16"/>
  <c r="J5" i="16"/>
  <c r="J17" i="16"/>
  <c r="G5" i="22" a="1"/>
  <c r="G5" i="22" s="1"/>
  <c r="F20" i="21"/>
  <c r="F6" i="17"/>
  <c r="F18" i="17"/>
  <c r="J20" i="21"/>
  <c r="F18" i="22"/>
  <c r="J5" i="22"/>
  <c r="F10" i="16"/>
  <c r="J18" i="17"/>
  <c r="C15" i="23" a="1"/>
  <c r="C15" i="23" s="1"/>
  <c r="C12" i="23" a="1"/>
  <c r="C12" i="23" s="1"/>
  <c r="C25" i="23" a="1"/>
  <c r="C25" i="23" s="1"/>
  <c r="G4" i="23" a="1"/>
  <c r="G4" i="23" s="1"/>
  <c r="K22" i="23" a="1"/>
  <c r="K22" i="23" s="1"/>
  <c r="C6" i="23" a="1"/>
  <c r="C6" i="23" s="1"/>
  <c r="G20" i="23" a="1"/>
  <c r="G20" i="23" s="1"/>
  <c r="C23" i="23" a="1"/>
  <c r="C23" i="23" s="1"/>
  <c r="C9" i="23" a="1"/>
  <c r="C9" i="23" s="1"/>
  <c r="K3" i="23" a="1"/>
  <c r="K3" i="23" s="1"/>
  <c r="G12" i="23" a="1"/>
  <c r="G12" i="23" s="1"/>
  <c r="K14" i="23" a="1"/>
  <c r="K14" i="23" s="1"/>
  <c r="C4" i="23" a="1"/>
  <c r="C4" i="23" s="1"/>
  <c r="K6" i="23" a="1"/>
  <c r="K6" i="23" s="1"/>
  <c r="G15" i="23" a="1"/>
  <c r="G15" i="23" s="1"/>
  <c r="C7" i="23" a="1"/>
  <c r="C7" i="23" s="1"/>
  <c r="K15" i="23" a="1"/>
  <c r="K15" i="23" s="1"/>
  <c r="G7" i="23" a="1"/>
  <c r="G7" i="23" s="1"/>
  <c r="C10" i="23" a="1"/>
  <c r="C10" i="23" s="1"/>
  <c r="C13" i="23" a="1"/>
  <c r="C13" i="23" s="1"/>
  <c r="C16" i="23" a="1"/>
  <c r="C16" i="23" s="1"/>
  <c r="C21" i="23" a="1"/>
  <c r="C21" i="23" s="1"/>
  <c r="G23" i="23" a="1"/>
  <c r="G23" i="23" s="1"/>
  <c r="K7" i="23" a="1"/>
  <c r="K7" i="23" s="1"/>
  <c r="G16" i="23" a="1"/>
  <c r="G16" i="23" s="1"/>
  <c r="K23" i="23" a="1"/>
  <c r="K23" i="23" s="1"/>
  <c r="C26" i="23" a="1"/>
  <c r="C26" i="23" s="1"/>
  <c r="C24" i="23" a="1"/>
  <c r="C24" i="23" s="1"/>
  <c r="G8" i="23" a="1"/>
  <c r="G8" i="23" s="1"/>
  <c r="K10" i="23" a="1"/>
  <c r="K10" i="23" s="1"/>
  <c r="K18" i="23" a="1"/>
  <c r="K18" i="23" s="1"/>
  <c r="G3" i="23" a="1"/>
  <c r="G3" i="23" s="1"/>
  <c r="C5" i="23" a="1"/>
  <c r="C5" i="23" s="1"/>
  <c r="C8" i="23" a="1"/>
  <c r="C8" i="23" s="1"/>
  <c r="C11" i="23" a="1"/>
  <c r="C11" i="23" s="1"/>
  <c r="C19" i="23" a="1"/>
  <c r="C19" i="23" s="1"/>
  <c r="K26" i="23" a="1"/>
  <c r="K26" i="23" s="1"/>
  <c r="G11" i="23" a="1"/>
  <c r="G11" i="23" s="1"/>
  <c r="C14" i="23" a="1"/>
  <c r="C14" i="23" s="1"/>
  <c r="C17" i="23" a="1"/>
  <c r="C17" i="23" s="1"/>
  <c r="G19" i="23" a="1"/>
  <c r="G19" i="23" s="1"/>
  <c r="C27" i="23" a="1"/>
  <c r="C27" i="23" s="1"/>
  <c r="C3" i="23" a="1"/>
  <c r="C3" i="23" s="1"/>
  <c r="K11" i="23" a="1"/>
  <c r="K11" i="23" s="1"/>
  <c r="K19" i="23" a="1"/>
  <c r="K19" i="23" s="1"/>
  <c r="G27" i="23" a="1"/>
  <c r="G27" i="23" s="1"/>
  <c r="C20" i="23" a="1"/>
  <c r="C20" i="23" s="1"/>
  <c r="K27" i="23" a="1"/>
  <c r="K27" i="23" s="1"/>
  <c r="C13" i="22" a="1"/>
  <c r="C13" i="22" s="1"/>
  <c r="G15" i="22" a="1"/>
  <c r="G15" i="22" s="1"/>
  <c r="C18" i="22" a="1"/>
  <c r="C18" i="22" s="1"/>
  <c r="K23" i="22" a="1"/>
  <c r="K23" i="22" s="1"/>
  <c r="K3" i="22" a="1"/>
  <c r="K3" i="22" s="1"/>
  <c r="K15" i="22" a="1"/>
  <c r="K15" i="22" s="1"/>
  <c r="C21" i="22" a="1"/>
  <c r="C21" i="22" s="1"/>
  <c r="C24" i="22" a="1"/>
  <c r="C24" i="22" s="1"/>
  <c r="C4" i="22" a="1"/>
  <c r="C4" i="22" s="1"/>
  <c r="K10" i="22" a="1"/>
  <c r="K10" i="22" s="1"/>
  <c r="C16" i="22" a="1"/>
  <c r="C16" i="22" s="1"/>
  <c r="C6" i="22" a="1"/>
  <c r="C6" i="22" s="1"/>
  <c r="C11" i="22" a="1"/>
  <c r="C11" i="22" s="1"/>
  <c r="K18" i="22" a="1"/>
  <c r="K18" i="22" s="1"/>
  <c r="C19" i="22" a="1"/>
  <c r="C19" i="22" s="1"/>
  <c r="G3" i="22" a="1"/>
  <c r="G3" i="22" s="1"/>
  <c r="G11" i="22" a="1"/>
  <c r="G11" i="22" s="1"/>
  <c r="G19" i="22" a="1"/>
  <c r="G19" i="22" s="1"/>
  <c r="C9" i="22" a="1"/>
  <c r="C9" i="22" s="1"/>
  <c r="C12" i="22" a="1"/>
  <c r="C12" i="22" s="1"/>
  <c r="K19" i="22" a="1"/>
  <c r="K19" i="22" s="1"/>
  <c r="C22" i="22" a="1"/>
  <c r="C22" i="22" s="1"/>
  <c r="K11" i="22" a="1"/>
  <c r="K11" i="22" s="1"/>
  <c r="K6" i="22" a="1"/>
  <c r="K6" i="22" s="1"/>
  <c r="C7" i="22" a="1"/>
  <c r="C7" i="22" s="1"/>
  <c r="C14" i="22" a="1"/>
  <c r="C14" i="22" s="1"/>
  <c r="C20" i="22" a="1"/>
  <c r="C20" i="22" s="1"/>
  <c r="G7" i="22" a="1"/>
  <c r="G7" i="22" s="1"/>
  <c r="K26" i="22" a="1"/>
  <c r="K26" i="22" s="1"/>
  <c r="K22" i="22" a="1"/>
  <c r="K22" i="22" s="1"/>
  <c r="C27" i="22" a="1"/>
  <c r="C27" i="22" s="1"/>
  <c r="C8" i="22" a="1"/>
  <c r="C8" i="22" s="1"/>
  <c r="K14" i="22" a="1"/>
  <c r="K14" i="22" s="1"/>
  <c r="C23" i="22" a="1"/>
  <c r="C23" i="22" s="1"/>
  <c r="G27" i="22" a="1"/>
  <c r="G27" i="22" s="1"/>
  <c r="C5" i="22" a="1"/>
  <c r="C5" i="22" s="1"/>
  <c r="C17" i="22" a="1"/>
  <c r="C17" i="22" s="1"/>
  <c r="K7" i="22" a="1"/>
  <c r="K7" i="22" s="1"/>
  <c r="G17" i="22" a="1"/>
  <c r="G17" i="22" s="1"/>
  <c r="C3" i="22" a="1"/>
  <c r="C3" i="22" s="1"/>
  <c r="C10" i="22" a="1"/>
  <c r="C10" i="22" s="1"/>
  <c r="C15" i="22" a="1"/>
  <c r="C15" i="22" s="1"/>
  <c r="G23" i="22" a="1"/>
  <c r="G23" i="22" s="1"/>
  <c r="K27" i="22" a="1"/>
  <c r="K27" i="22" s="1"/>
  <c r="K22" i="21" a="1"/>
  <c r="K22" i="21" s="1"/>
  <c r="C7" i="21" a="1"/>
  <c r="C7" i="21" s="1"/>
  <c r="C15" i="21" a="1"/>
  <c r="C15" i="21" s="1"/>
  <c r="C23" i="21" a="1"/>
  <c r="C23" i="21" s="1"/>
  <c r="K6" i="21" a="1"/>
  <c r="K6" i="21" s="1"/>
  <c r="K14" i="21" a="1"/>
  <c r="K14" i="21" s="1"/>
  <c r="G7" i="21" a="1"/>
  <c r="G7" i="21" s="1"/>
  <c r="G15" i="21" a="1"/>
  <c r="G15" i="21" s="1"/>
  <c r="G23" i="21" a="1"/>
  <c r="G23" i="21" s="1"/>
  <c r="K7" i="21" a="1"/>
  <c r="K7" i="21" s="1"/>
  <c r="C10" i="21" a="1"/>
  <c r="C10" i="21" s="1"/>
  <c r="K15" i="21" a="1"/>
  <c r="K15" i="21" s="1"/>
  <c r="C18" i="21" a="1"/>
  <c r="C18" i="21" s="1"/>
  <c r="K23" i="21" a="1"/>
  <c r="K23" i="21" s="1"/>
  <c r="C5" i="21" a="1"/>
  <c r="C5" i="21" s="1"/>
  <c r="C8" i="21" a="1"/>
  <c r="C8" i="21" s="1"/>
  <c r="C13" i="21" a="1"/>
  <c r="C13" i="21" s="1"/>
  <c r="C16" i="21" a="1"/>
  <c r="C16" i="21" s="1"/>
  <c r="C21" i="21" a="1"/>
  <c r="C21" i="21" s="1"/>
  <c r="C24" i="21" a="1"/>
  <c r="C24" i="21" s="1"/>
  <c r="C26" i="21" a="1"/>
  <c r="C26" i="21" s="1"/>
  <c r="K10" i="21" a="1"/>
  <c r="K10" i="21" s="1"/>
  <c r="K18" i="21" a="1"/>
  <c r="K18" i="21" s="1"/>
  <c r="C3" i="21" a="1"/>
  <c r="C3" i="21" s="1"/>
  <c r="C11" i="21" a="1"/>
  <c r="C11" i="21" s="1"/>
  <c r="C19" i="21" a="1"/>
  <c r="C19" i="21" s="1"/>
  <c r="G3" i="21" a="1"/>
  <c r="G3" i="21" s="1"/>
  <c r="G11" i="21" a="1"/>
  <c r="G11" i="21" s="1"/>
  <c r="G19" i="21" a="1"/>
  <c r="G19" i="21" s="1"/>
  <c r="K26" i="21" a="1"/>
  <c r="K26" i="21" s="1"/>
  <c r="K3" i="21" a="1"/>
  <c r="K3" i="21" s="1"/>
  <c r="C6" i="21" a="1"/>
  <c r="C6" i="21" s="1"/>
  <c r="K11" i="21" a="1"/>
  <c r="K11" i="21" s="1"/>
  <c r="C14" i="21" a="1"/>
  <c r="C14" i="21" s="1"/>
  <c r="K19" i="21" a="1"/>
  <c r="K19" i="21" s="1"/>
  <c r="C22" i="21" a="1"/>
  <c r="C22" i="21" s="1"/>
  <c r="C27" i="21" a="1"/>
  <c r="C27" i="21" s="1"/>
  <c r="C4" i="21" a="1"/>
  <c r="C4" i="21" s="1"/>
  <c r="C9" i="21" a="1"/>
  <c r="C9" i="21" s="1"/>
  <c r="C12" i="21" a="1"/>
  <c r="C12" i="21" s="1"/>
  <c r="C17" i="21" a="1"/>
  <c r="C17" i="21" s="1"/>
  <c r="C20" i="21" a="1"/>
  <c r="C20" i="21" s="1"/>
  <c r="G27" i="21" a="1"/>
  <c r="G27" i="21" s="1"/>
  <c r="K27" i="21" a="1"/>
  <c r="K27" i="21" s="1"/>
  <c r="G3" i="20" a="1"/>
  <c r="G3" i="20" s="1"/>
  <c r="K10" i="20" a="1"/>
  <c r="K10" i="20" s="1"/>
  <c r="K22" i="20" a="1"/>
  <c r="K22" i="20" s="1"/>
  <c r="C16" i="20" a="1"/>
  <c r="C16" i="20" s="1"/>
  <c r="C18" i="20" a="1"/>
  <c r="C18" i="20" s="1"/>
  <c r="C23" i="20" a="1"/>
  <c r="C23" i="20" s="1"/>
  <c r="C6" i="20" a="1"/>
  <c r="C6" i="20" s="1"/>
  <c r="C11" i="20" a="1"/>
  <c r="C11" i="20" s="1"/>
  <c r="G11" i="20" a="1"/>
  <c r="G11" i="20" s="1"/>
  <c r="G13" i="20" a="1"/>
  <c r="G13" i="20" s="1"/>
  <c r="G23" i="20" a="1"/>
  <c r="G23" i="20" s="1"/>
  <c r="C3" i="20" a="1"/>
  <c r="C3" i="20" s="1"/>
  <c r="C4" i="20" a="1"/>
  <c r="C4" i="20" s="1"/>
  <c r="K23" i="20" a="1"/>
  <c r="K23" i="20" s="1"/>
  <c r="G4" i="20" a="1"/>
  <c r="G4" i="20" s="1"/>
  <c r="K6" i="20" a="1"/>
  <c r="K6" i="20" s="1"/>
  <c r="K18" i="20" a="1"/>
  <c r="K18" i="20" s="1"/>
  <c r="C24" i="20" a="1"/>
  <c r="C24" i="20" s="1"/>
  <c r="C7" i="20" a="1"/>
  <c r="C7" i="20" s="1"/>
  <c r="C26" i="20" a="1"/>
  <c r="C26" i="20" s="1"/>
  <c r="C12" i="20" a="1"/>
  <c r="C12" i="20" s="1"/>
  <c r="C14" i="20" a="1"/>
  <c r="C14" i="20" s="1"/>
  <c r="C19" i="20" a="1"/>
  <c r="C19" i="20" s="1"/>
  <c r="G7" i="20" a="1"/>
  <c r="G7" i="20" s="1"/>
  <c r="G9" i="20" a="1"/>
  <c r="G9" i="20" s="1"/>
  <c r="G19" i="20" a="1"/>
  <c r="G19" i="20" s="1"/>
  <c r="G21" i="20" a="1"/>
  <c r="G21" i="20" s="1"/>
  <c r="K14" i="20" a="1"/>
  <c r="K14" i="20" s="1"/>
  <c r="K26" i="20" a="1"/>
  <c r="K26" i="20" s="1"/>
  <c r="C20" i="20" a="1"/>
  <c r="C20" i="20" s="1"/>
  <c r="C22" i="20" a="1"/>
  <c r="C22" i="20" s="1"/>
  <c r="C27" i="20" a="1"/>
  <c r="C27" i="20" s="1"/>
  <c r="C8" i="20" a="1"/>
  <c r="C8" i="20" s="1"/>
  <c r="C10" i="20" a="1"/>
  <c r="C10" i="20" s="1"/>
  <c r="C15" i="20" a="1"/>
  <c r="C15" i="20" s="1"/>
  <c r="G5" i="20" a="1"/>
  <c r="G5" i="20" s="1"/>
  <c r="G15" i="20" a="1"/>
  <c r="G15" i="20" s="1"/>
  <c r="G17" i="20" a="1"/>
  <c r="G17" i="20" s="1"/>
  <c r="G27" i="20" a="1"/>
  <c r="G27" i="20" s="1"/>
  <c r="K27" i="20" a="1"/>
  <c r="K27" i="20" s="1"/>
  <c r="G9" i="19" a="1"/>
  <c r="G9" i="19" s="1"/>
  <c r="C15" i="19" a="1"/>
  <c r="C15" i="19" s="1"/>
  <c r="C3" i="19" a="1"/>
  <c r="C3" i="19" s="1"/>
  <c r="C6" i="19" a="1"/>
  <c r="C6" i="19" s="1"/>
  <c r="K3" i="19" a="1"/>
  <c r="K3" i="19" s="1"/>
  <c r="G4" i="19" a="1"/>
  <c r="G4" i="19" s="1"/>
  <c r="C7" i="19" a="1"/>
  <c r="C7" i="19" s="1"/>
  <c r="K15" i="19" a="1"/>
  <c r="K15" i="19" s="1"/>
  <c r="C23" i="19" a="1"/>
  <c r="C23" i="19" s="1"/>
  <c r="G25" i="19" a="1"/>
  <c r="G25" i="19" s="1"/>
  <c r="C4" i="19" a="1"/>
  <c r="C4" i="19" s="1"/>
  <c r="K6" i="19" a="1"/>
  <c r="K6" i="19" s="1"/>
  <c r="G15" i="19" a="1"/>
  <c r="G15" i="19" s="1"/>
  <c r="K22" i="19" a="1"/>
  <c r="K22" i="19" s="1"/>
  <c r="G7" i="19" a="1"/>
  <c r="G7" i="19" s="1"/>
  <c r="C10" i="19" a="1"/>
  <c r="C10" i="19" s="1"/>
  <c r="C16" i="19" a="1"/>
  <c r="C16" i="19" s="1"/>
  <c r="C18" i="19" a="1"/>
  <c r="C18" i="19" s="1"/>
  <c r="G23" i="19" a="1"/>
  <c r="G23" i="19" s="1"/>
  <c r="G17" i="19" a="1"/>
  <c r="G17" i="19" s="1"/>
  <c r="K7" i="19" a="1"/>
  <c r="K7" i="19" s="1"/>
  <c r="C13" i="19" a="1"/>
  <c r="C13" i="19" s="1"/>
  <c r="K23" i="19" a="1"/>
  <c r="K23" i="19" s="1"/>
  <c r="C12" i="19" a="1"/>
  <c r="C12" i="19" s="1"/>
  <c r="C8" i="19" a="1"/>
  <c r="C8" i="19" s="1"/>
  <c r="C24" i="19" a="1"/>
  <c r="C24" i="19" s="1"/>
  <c r="C26" i="19" a="1"/>
  <c r="C26" i="19" s="1"/>
  <c r="C5" i="19" a="1"/>
  <c r="C5" i="19" s="1"/>
  <c r="K10" i="19" a="1"/>
  <c r="K10" i="19" s="1"/>
  <c r="K18" i="19" a="1"/>
  <c r="K18" i="19" s="1"/>
  <c r="G5" i="19" a="1"/>
  <c r="G5" i="19" s="1"/>
  <c r="G13" i="19" a="1"/>
  <c r="G13" i="19" s="1"/>
  <c r="C11" i="19" a="1"/>
  <c r="C11" i="19" s="1"/>
  <c r="C19" i="19" a="1"/>
  <c r="C19" i="19" s="1"/>
  <c r="G21" i="19" a="1"/>
  <c r="G21" i="19" s="1"/>
  <c r="G11" i="19" a="1"/>
  <c r="G11" i="19" s="1"/>
  <c r="C14" i="19" a="1"/>
  <c r="C14" i="19" s="1"/>
  <c r="G19" i="19" a="1"/>
  <c r="G19" i="19" s="1"/>
  <c r="K26" i="19" a="1"/>
  <c r="K26" i="19" s="1"/>
  <c r="K11" i="19" a="1"/>
  <c r="K11" i="19" s="1"/>
  <c r="K19" i="19" a="1"/>
  <c r="K19" i="19" s="1"/>
  <c r="C27" i="19" a="1"/>
  <c r="C27" i="19" s="1"/>
  <c r="C20" i="19" a="1"/>
  <c r="C20" i="19" s="1"/>
  <c r="C22" i="19" a="1"/>
  <c r="C22" i="19" s="1"/>
  <c r="G27" i="19" a="1"/>
  <c r="G27" i="19" s="1"/>
  <c r="G3" i="19" a="1"/>
  <c r="G3" i="19" s="1"/>
  <c r="C9" i="19" a="1"/>
  <c r="C9" i="19" s="1"/>
  <c r="K14" i="19" a="1"/>
  <c r="K14" i="19" s="1"/>
  <c r="K27" i="19" a="1"/>
  <c r="K27" i="19" s="1"/>
  <c r="C9" i="17" a="1"/>
  <c r="C9" i="17" s="1"/>
  <c r="C11" i="17" a="1"/>
  <c r="C11" i="17" s="1"/>
  <c r="C25" i="17" a="1"/>
  <c r="C25" i="17" s="1"/>
  <c r="C8" i="17" a="1"/>
  <c r="C8" i="17" s="1"/>
  <c r="K8" i="17" a="1"/>
  <c r="K8" i="17" s="1"/>
  <c r="K16" i="17" a="1"/>
  <c r="K16" i="17" s="1"/>
  <c r="K24" i="17" a="1"/>
  <c r="K24" i="17" s="1"/>
  <c r="C3" i="17" a="1"/>
  <c r="C3" i="17" s="1"/>
  <c r="C17" i="17" a="1"/>
  <c r="C17" i="17" s="1"/>
  <c r="C19" i="17" a="1"/>
  <c r="C19" i="17" s="1"/>
  <c r="G3" i="17" a="1"/>
  <c r="G3" i="17" s="1"/>
  <c r="G11" i="17" a="1"/>
  <c r="G11" i="17" s="1"/>
  <c r="G19" i="17" a="1"/>
  <c r="G19" i="17" s="1"/>
  <c r="G25" i="17" a="1"/>
  <c r="G25" i="17" s="1"/>
  <c r="K19" i="17" a="1"/>
  <c r="K19" i="17" s="1"/>
  <c r="K11" i="17" a="1"/>
  <c r="K11" i="17" s="1"/>
  <c r="C4" i="17" a="1"/>
  <c r="C4" i="17" s="1"/>
  <c r="C20" i="17" a="1"/>
  <c r="C20" i="17" s="1"/>
  <c r="G4" i="17" a="1"/>
  <c r="G4" i="17" s="1"/>
  <c r="K3" i="17" a="1"/>
  <c r="K3" i="17" s="1"/>
  <c r="C12" i="17" a="1"/>
  <c r="C12" i="17" s="1"/>
  <c r="G12" i="17" a="1"/>
  <c r="G12" i="17" s="1"/>
  <c r="G20" i="17" a="1"/>
  <c r="G20" i="17" s="1"/>
  <c r="C26" i="17" a="1"/>
  <c r="C26" i="17" s="1"/>
  <c r="K4" i="17" a="1"/>
  <c r="K4" i="17" s="1"/>
  <c r="K12" i="17" a="1"/>
  <c r="K12" i="17" s="1"/>
  <c r="K20" i="17" a="1"/>
  <c r="K20" i="17" s="1"/>
  <c r="C21" i="17" a="1"/>
  <c r="C21" i="17" s="1"/>
  <c r="C23" i="17" a="1"/>
  <c r="C23" i="17" s="1"/>
  <c r="C13" i="17" a="1"/>
  <c r="C13" i="17" s="1"/>
  <c r="C15" i="17" a="1"/>
  <c r="C15" i="17" s="1"/>
  <c r="G7" i="17" a="1"/>
  <c r="G7" i="17" s="1"/>
  <c r="G15" i="17" a="1"/>
  <c r="G15" i="17" s="1"/>
  <c r="G23" i="17" a="1"/>
  <c r="G23" i="17" s="1"/>
  <c r="K26" i="17" a="1"/>
  <c r="K26" i="17" s="1"/>
  <c r="C5" i="17" a="1"/>
  <c r="C5" i="17" s="1"/>
  <c r="C7" i="17" a="1"/>
  <c r="C7" i="17" s="1"/>
  <c r="K7" i="17" a="1"/>
  <c r="K7" i="17" s="1"/>
  <c r="K15" i="17" a="1"/>
  <c r="K15" i="17" s="1"/>
  <c r="K23" i="17" a="1"/>
  <c r="K23" i="17" s="1"/>
  <c r="C27" i="17" a="1"/>
  <c r="C27" i="17" s="1"/>
  <c r="G27" i="17" a="1"/>
  <c r="G27" i="17" s="1"/>
  <c r="C16" i="17" a="1"/>
  <c r="C16" i="17" s="1"/>
  <c r="C24" i="17" a="1"/>
  <c r="C24" i="17" s="1"/>
  <c r="G8" i="17" a="1"/>
  <c r="G8" i="17" s="1"/>
  <c r="G16" i="17" a="1"/>
  <c r="G16" i="17" s="1"/>
  <c r="G24" i="17" a="1"/>
  <c r="G24" i="17" s="1"/>
  <c r="K27" i="17" a="1"/>
  <c r="K27" i="17" s="1"/>
  <c r="C25" i="16" a="1"/>
  <c r="C25" i="16" s="1"/>
  <c r="C5" i="16" a="1"/>
  <c r="C5" i="16" s="1"/>
  <c r="G8" i="16" a="1"/>
  <c r="G8" i="16" s="1"/>
  <c r="C11" i="16" a="1"/>
  <c r="C11" i="16" s="1"/>
  <c r="C14" i="16" a="1"/>
  <c r="C14" i="16" s="1"/>
  <c r="C17" i="16" a="1"/>
  <c r="C17" i="16" s="1"/>
  <c r="G20" i="16" a="1"/>
  <c r="G20" i="16" s="1"/>
  <c r="K22" i="16" a="1"/>
  <c r="K22" i="16" s="1"/>
  <c r="K7" i="16" a="1"/>
  <c r="K7" i="16" s="1"/>
  <c r="K19" i="16" a="1"/>
  <c r="K19" i="16" s="1"/>
  <c r="K27" i="16" a="1"/>
  <c r="K27" i="16" s="1"/>
  <c r="C8" i="16" a="1"/>
  <c r="C8" i="16" s="1"/>
  <c r="K10" i="16" a="1"/>
  <c r="K10" i="16" s="1"/>
  <c r="C20" i="16" a="1"/>
  <c r="C20" i="16" s="1"/>
  <c r="G5" i="16" a="1"/>
  <c r="G5" i="16" s="1"/>
  <c r="G11" i="16" a="1"/>
  <c r="G11" i="16" s="1"/>
  <c r="G17" i="16" a="1"/>
  <c r="G17" i="16" s="1"/>
  <c r="C23" i="16" a="1"/>
  <c r="C23" i="16" s="1"/>
  <c r="G23" i="16" a="1"/>
  <c r="G23" i="16" s="1"/>
  <c r="C12" i="16" a="1"/>
  <c r="C12" i="16" s="1"/>
  <c r="K14" i="16" a="1"/>
  <c r="K14" i="16" s="1"/>
  <c r="K23" i="16" a="1"/>
  <c r="K23" i="16" s="1"/>
  <c r="K3" i="16" a="1"/>
  <c r="K3" i="16" s="1"/>
  <c r="K11" i="16" a="1"/>
  <c r="K11" i="16" s="1"/>
  <c r="C3" i="16" a="1"/>
  <c r="C3" i="16" s="1"/>
  <c r="C6" i="16" a="1"/>
  <c r="C6" i="16" s="1"/>
  <c r="C9" i="16" a="1"/>
  <c r="C9" i="16" s="1"/>
  <c r="G12" i="16" a="1"/>
  <c r="G12" i="16" s="1"/>
  <c r="C15" i="16" a="1"/>
  <c r="C15" i="16" s="1"/>
  <c r="C18" i="16" a="1"/>
  <c r="C18" i="16" s="1"/>
  <c r="C21" i="16" a="1"/>
  <c r="C21" i="16" s="1"/>
  <c r="C24" i="16" a="1"/>
  <c r="C24" i="16" s="1"/>
  <c r="C26" i="16" a="1"/>
  <c r="C26" i="16" s="1"/>
  <c r="G3" i="16" a="1"/>
  <c r="G3" i="16" s="1"/>
  <c r="G9" i="16" a="1"/>
  <c r="G9" i="16" s="1"/>
  <c r="G15" i="16" a="1"/>
  <c r="G15" i="16" s="1"/>
  <c r="C4" i="16" a="1"/>
  <c r="C4" i="16" s="1"/>
  <c r="K6" i="16" a="1"/>
  <c r="K6" i="16" s="1"/>
  <c r="C16" i="16" a="1"/>
  <c r="C16" i="16" s="1"/>
  <c r="K18" i="16" a="1"/>
  <c r="K18" i="16" s="1"/>
  <c r="K26" i="16" a="1"/>
  <c r="K26" i="16" s="1"/>
  <c r="G4" i="16" a="1"/>
  <c r="G4" i="16" s="1"/>
  <c r="C7" i="16" a="1"/>
  <c r="C7" i="16" s="1"/>
  <c r="C10" i="16" a="1"/>
  <c r="C10" i="16" s="1"/>
  <c r="C13" i="16" a="1"/>
  <c r="C13" i="16" s="1"/>
  <c r="G16" i="16" a="1"/>
  <c r="G16" i="16" s="1"/>
  <c r="C19" i="16" a="1"/>
  <c r="C19" i="16" s="1"/>
  <c r="C27" i="16" a="1"/>
  <c r="C27" i="16" s="1"/>
  <c r="G7" i="16" a="1"/>
  <c r="G7" i="16" s="1"/>
  <c r="G13" i="16" a="1"/>
  <c r="G13" i="16" s="1"/>
  <c r="G19" i="16" a="1"/>
  <c r="G19" i="16" s="1"/>
  <c r="C22" i="16" a="1"/>
  <c r="C22" i="16" s="1"/>
  <c r="G27" i="16" a="1"/>
  <c r="G27" i="16" s="1"/>
  <c r="K15" i="16" a="1"/>
  <c r="K15" i="16" s="1"/>
  <c r="K11" i="15" a="1"/>
  <c r="K11" i="15" s="1"/>
  <c r="G3" i="15" a="1"/>
  <c r="G3" i="15" s="1"/>
  <c r="C12" i="15" a="1"/>
  <c r="C12" i="15" s="1"/>
  <c r="K3" i="15" a="1"/>
  <c r="K3" i="15" s="1"/>
  <c r="G12" i="15" a="1"/>
  <c r="G12" i="15" s="1"/>
  <c r="G20" i="15" a="1"/>
  <c r="G20" i="15" s="1"/>
  <c r="C20" i="15" a="1"/>
  <c r="C20" i="15" s="1"/>
  <c r="C4" i="15" a="1"/>
  <c r="C4" i="15" s="1"/>
  <c r="K12" i="15" a="1"/>
  <c r="K12" i="15" s="1"/>
  <c r="J20" i="15"/>
  <c r="K20" i="15" a="1"/>
  <c r="K20" i="15" s="1"/>
  <c r="G4" i="15" a="1"/>
  <c r="G4" i="15" s="1"/>
  <c r="C7" i="15" a="1"/>
  <c r="C7" i="15" s="1"/>
  <c r="C21" i="15" a="1"/>
  <c r="C21" i="15" s="1"/>
  <c r="C23" i="15" a="1"/>
  <c r="C23" i="15" s="1"/>
  <c r="C13" i="15" a="1"/>
  <c r="C13" i="15" s="1"/>
  <c r="C15" i="15" a="1"/>
  <c r="C15" i="15" s="1"/>
  <c r="K4" i="15" a="1"/>
  <c r="K4" i="15" s="1"/>
  <c r="G7" i="15" a="1"/>
  <c r="G7" i="15" s="1"/>
  <c r="G15" i="15" a="1"/>
  <c r="G15" i="15" s="1"/>
  <c r="C26" i="15" a="1"/>
  <c r="C26" i="15" s="1"/>
  <c r="K23" i="15" a="1"/>
  <c r="K23" i="15" s="1"/>
  <c r="J23" i="15"/>
  <c r="K15" i="15" a="1"/>
  <c r="K15" i="15" s="1"/>
  <c r="C8" i="15" a="1"/>
  <c r="C8" i="15" s="1"/>
  <c r="C24" i="15" a="1"/>
  <c r="C24" i="15" s="1"/>
  <c r="C3" i="15" a="1"/>
  <c r="C3" i="15" s="1"/>
  <c r="K7" i="15" a="1"/>
  <c r="K7" i="15" s="1"/>
  <c r="G8" i="15" a="1"/>
  <c r="G8" i="15" s="1"/>
  <c r="G16" i="15" a="1"/>
  <c r="G16" i="15" s="1"/>
  <c r="C16" i="15" a="1"/>
  <c r="C16" i="15" s="1"/>
  <c r="K8" i="15" a="1"/>
  <c r="K8" i="15" s="1"/>
  <c r="J16" i="15"/>
  <c r="K16" i="15" a="1"/>
  <c r="K16" i="15" s="1"/>
  <c r="C5" i="15" a="1"/>
  <c r="C5" i="15" s="1"/>
  <c r="C9" i="15" a="1"/>
  <c r="C9" i="15" s="1"/>
  <c r="C11" i="15" a="1"/>
  <c r="C11" i="15" s="1"/>
  <c r="C27" i="15" a="1"/>
  <c r="C27" i="15" s="1"/>
  <c r="C17" i="15" a="1"/>
  <c r="C17" i="15" s="1"/>
  <c r="C19" i="15" a="1"/>
  <c r="C19" i="15" s="1"/>
  <c r="C6" i="15" a="1"/>
  <c r="C6" i="15" s="1"/>
  <c r="G11" i="15" a="1"/>
  <c r="G11" i="15" s="1"/>
  <c r="G19" i="15" a="1"/>
  <c r="G19" i="15" s="1"/>
  <c r="K19" i="15" a="1"/>
  <c r="K19" i="15" s="1"/>
  <c r="J19" i="15"/>
  <c r="C25" i="15" a="1"/>
  <c r="C25" i="15" s="1"/>
  <c r="K27" i="15" a="1"/>
  <c r="K27" i="15" s="1"/>
  <c r="J27" i="15"/>
  <c r="J17" i="15"/>
  <c r="J21" i="15"/>
  <c r="J25" i="15"/>
  <c r="J18" i="15"/>
  <c r="J22" i="15"/>
  <c r="J26" i="15"/>
  <c r="J1" i="17" l="1"/>
  <c r="J1" i="16"/>
  <c r="J1" i="23"/>
  <c r="J1" i="19"/>
  <c r="J1" i="21"/>
  <c r="J1" i="22"/>
  <c r="J1" i="20"/>
  <c r="J1" i="15"/>
  <c r="C4" i="14" a="1"/>
  <c r="C4" i="14" s="1"/>
  <c r="P25" i="1"/>
  <c r="G19" i="14" l="1" a="1"/>
  <c r="G19" i="14" s="1"/>
  <c r="G27" i="14" a="1"/>
  <c r="G27" i="14" s="1"/>
  <c r="G15" i="14" a="1"/>
  <c r="G15" i="14" s="1"/>
  <c r="G5" i="14" a="1"/>
  <c r="G5" i="14" s="1"/>
  <c r="G21" i="14" a="1"/>
  <c r="G21" i="14" s="1"/>
  <c r="G13" i="14" a="1"/>
  <c r="G13" i="14" s="1"/>
  <c r="C9" i="14" a="1"/>
  <c r="C9" i="14" s="1"/>
  <c r="C26" i="14" a="1"/>
  <c r="C26" i="14" s="1"/>
  <c r="C20" i="14" a="1"/>
  <c r="C20" i="14" s="1"/>
  <c r="C22" i="14" a="1"/>
  <c r="C22" i="14" s="1"/>
  <c r="C8" i="14" a="1"/>
  <c r="C8" i="14" s="1"/>
  <c r="C19" i="14" a="1"/>
  <c r="C19" i="14" s="1"/>
  <c r="C7" i="14" a="1"/>
  <c r="C7" i="14" s="1"/>
  <c r="C21" i="14" a="1"/>
  <c r="C21" i="14" s="1"/>
  <c r="C6" i="14" a="1"/>
  <c r="C6" i="14" s="1"/>
  <c r="K9" i="14" a="1"/>
  <c r="K9" i="14" s="1"/>
  <c r="K25" i="14" a="1"/>
  <c r="K25" i="14" s="1"/>
  <c r="C18" i="14" a="1"/>
  <c r="C18" i="14" s="1"/>
  <c r="C17" i="14" a="1"/>
  <c r="C17" i="14" s="1"/>
  <c r="C10" i="14" a="1"/>
  <c r="C10" i="14" s="1"/>
  <c r="G25" i="14" a="1"/>
  <c r="G25" i="14" s="1"/>
  <c r="G17" i="14" a="1"/>
  <c r="G17" i="14" s="1"/>
  <c r="G9" i="14" a="1"/>
  <c r="G9" i="14" s="1"/>
  <c r="C5" i="14" a="1"/>
  <c r="C5" i="14" s="1"/>
  <c r="C16" i="14" a="1"/>
  <c r="C16" i="14" s="1"/>
  <c r="C27" i="14" a="1"/>
  <c r="C27" i="14" s="1"/>
  <c r="C15" i="14" a="1"/>
  <c r="C15" i="14" s="1"/>
  <c r="C3" i="14" a="1"/>
  <c r="C3" i="14" s="1"/>
  <c r="C14" i="14" a="1"/>
  <c r="C14" i="14" s="1"/>
  <c r="K17" i="14" a="1"/>
  <c r="K17" i="14" s="1"/>
  <c r="C25" i="14" a="1"/>
  <c r="C25" i="14" s="1"/>
  <c r="C13" i="14" a="1"/>
  <c r="C13" i="14" s="1"/>
  <c r="G11" i="14" a="1"/>
  <c r="G11" i="14" s="1"/>
  <c r="C12" i="14" a="1"/>
  <c r="C12" i="14" s="1"/>
  <c r="C24" i="14" a="1"/>
  <c r="C24" i="14" s="1"/>
  <c r="C23" i="14" a="1"/>
  <c r="C23" i="14" s="1"/>
  <c r="C11" i="14" a="1"/>
  <c r="C11" i="14" s="1"/>
  <c r="K15" i="14" a="1"/>
  <c r="K15" i="14" s="1"/>
  <c r="K13" i="14" a="1"/>
  <c r="K13" i="14" s="1"/>
  <c r="K11" i="14" a="1"/>
  <c r="K11" i="14" s="1"/>
  <c r="K27" i="14" a="1"/>
  <c r="K27" i="14" s="1"/>
  <c r="K23" i="14" a="1"/>
  <c r="K23" i="14" s="1"/>
  <c r="K21" i="14" a="1"/>
  <c r="K21" i="14" s="1"/>
  <c r="K19" i="14" a="1"/>
  <c r="K19" i="14" s="1"/>
  <c r="K7" i="14" a="1"/>
  <c r="K7" i="14" s="1"/>
  <c r="K5" i="14" a="1"/>
  <c r="K5" i="14" s="1"/>
  <c r="K22" i="14" a="1"/>
  <c r="K22" i="14" s="1"/>
  <c r="K14" i="14" a="1"/>
  <c r="K14" i="14" s="1"/>
  <c r="K6" i="14" a="1"/>
  <c r="K6" i="14" s="1"/>
  <c r="K26" i="14" a="1"/>
  <c r="K26" i="14" s="1"/>
  <c r="K18" i="14" a="1"/>
  <c r="K18" i="14" s="1"/>
  <c r="K10" i="14" a="1"/>
  <c r="K10" i="14" s="1"/>
  <c r="K24" i="14" a="1"/>
  <c r="K24" i="14" s="1"/>
  <c r="K16" i="14" a="1"/>
  <c r="K16" i="14" s="1"/>
  <c r="K8" i="14" a="1"/>
  <c r="K8" i="14" s="1"/>
  <c r="K20" i="14" a="1"/>
  <c r="K20" i="14" s="1"/>
  <c r="K12" i="14" a="1"/>
  <c r="K12" i="14" s="1"/>
  <c r="K4" i="14" a="1"/>
  <c r="K4" i="14" s="1"/>
  <c r="K3" i="14" a="1"/>
  <c r="K3" i="14" s="1"/>
  <c r="G23" i="14" a="1"/>
  <c r="G23" i="14" s="1"/>
  <c r="G7" i="14" a="1"/>
  <c r="G7" i="14" s="1"/>
  <c r="G22" i="14" a="1"/>
  <c r="G22" i="14" s="1"/>
  <c r="G16" i="14" a="1"/>
  <c r="G16" i="14" s="1"/>
  <c r="G8" i="14" a="1"/>
  <c r="G8" i="14" s="1"/>
  <c r="G6" i="14" a="1"/>
  <c r="G6" i="14" s="1"/>
  <c r="G24" i="14" a="1"/>
  <c r="G24" i="14" s="1"/>
  <c r="G26" i="14" a="1"/>
  <c r="G26" i="14" s="1"/>
  <c r="G10" i="14" a="1"/>
  <c r="G10" i="14" s="1"/>
  <c r="G14" i="14" a="1"/>
  <c r="G14" i="14" s="1"/>
  <c r="G18" i="14" a="1"/>
  <c r="G18" i="14" s="1"/>
  <c r="G20" i="14" a="1"/>
  <c r="G20" i="14" s="1"/>
  <c r="G12" i="14" a="1"/>
  <c r="G12" i="14" s="1"/>
  <c r="G4" i="14" a="1"/>
  <c r="G4" i="14" s="1"/>
  <c r="G3" i="14" a="1"/>
  <c r="G3" i="14" s="1"/>
  <c r="C30" i="14" l="1"/>
  <c r="K152" i="1"/>
  <c r="J152" i="1"/>
  <c r="I152" i="1"/>
  <c r="G152" i="1"/>
  <c r="H152" i="1"/>
  <c r="K153" i="1"/>
  <c r="J153" i="1"/>
  <c r="I153" i="1"/>
  <c r="G153" i="1"/>
  <c r="H153" i="1"/>
  <c r="K154" i="1"/>
  <c r="J154" i="1"/>
  <c r="I154" i="1"/>
  <c r="G154" i="1"/>
  <c r="H154" i="1"/>
  <c r="K155" i="1"/>
  <c r="J155" i="1"/>
  <c r="I155" i="1"/>
  <c r="G155" i="1"/>
  <c r="H155" i="1"/>
  <c r="K156" i="1"/>
  <c r="J156" i="1"/>
  <c r="I156" i="1"/>
  <c r="G156" i="1"/>
  <c r="H156" i="1"/>
  <c r="K159" i="1"/>
  <c r="J159" i="1"/>
  <c r="I159" i="1"/>
  <c r="H159" i="1"/>
  <c r="I160" i="1"/>
  <c r="G160" i="1"/>
  <c r="H160" i="1"/>
  <c r="K161" i="1"/>
  <c r="J161" i="1"/>
  <c r="G161" i="1"/>
  <c r="H161" i="1"/>
  <c r="K162" i="1"/>
  <c r="J162" i="1"/>
  <c r="I162" i="1"/>
  <c r="G162" i="1"/>
  <c r="K163" i="1"/>
  <c r="J163" i="1"/>
  <c r="I163" i="1"/>
  <c r="G163" i="1"/>
  <c r="H163" i="1"/>
  <c r="K164" i="1"/>
  <c r="J164" i="1"/>
  <c r="I164" i="1"/>
  <c r="G164" i="1"/>
  <c r="H164" i="1"/>
  <c r="K165" i="1"/>
  <c r="J165" i="1"/>
  <c r="I165" i="1"/>
  <c r="G165" i="1"/>
  <c r="H165" i="1"/>
  <c r="K166" i="1"/>
  <c r="J166" i="1"/>
  <c r="I166" i="1"/>
  <c r="G166" i="1"/>
  <c r="H166" i="1"/>
  <c r="K167" i="1"/>
  <c r="J167" i="1"/>
  <c r="I167" i="1"/>
  <c r="G167" i="1"/>
  <c r="H167" i="1"/>
  <c r="K168" i="1"/>
  <c r="J168" i="1"/>
  <c r="I168" i="1"/>
  <c r="G168" i="1"/>
  <c r="H168" i="1"/>
  <c r="K169" i="1"/>
  <c r="J169" i="1"/>
  <c r="I169" i="1"/>
  <c r="G169" i="1"/>
  <c r="H169" i="1"/>
  <c r="K170" i="1"/>
  <c r="J170" i="1"/>
  <c r="I170" i="1"/>
  <c r="G170" i="1"/>
  <c r="H170" i="1"/>
  <c r="K171" i="1"/>
  <c r="J171" i="1"/>
  <c r="I171" i="1"/>
  <c r="G171" i="1"/>
  <c r="H171" i="1"/>
  <c r="K172" i="1"/>
  <c r="J172" i="1"/>
  <c r="I172" i="1"/>
  <c r="G172" i="1"/>
  <c r="H172" i="1"/>
  <c r="K175" i="1"/>
  <c r="J175" i="1"/>
  <c r="I175" i="1"/>
  <c r="G175" i="1"/>
  <c r="H175" i="1"/>
  <c r="K176" i="1"/>
  <c r="J176" i="1"/>
  <c r="I176" i="1"/>
  <c r="G176" i="1"/>
  <c r="H176" i="1"/>
  <c r="K177" i="1"/>
  <c r="J177" i="1"/>
  <c r="I177" i="1"/>
  <c r="G177" i="1"/>
  <c r="H177" i="1"/>
  <c r="K180" i="1"/>
  <c r="J180" i="1"/>
  <c r="I180" i="1"/>
  <c r="G180" i="1"/>
  <c r="H180" i="1"/>
  <c r="K181" i="1"/>
  <c r="J181" i="1"/>
  <c r="I181" i="1"/>
  <c r="G181" i="1"/>
  <c r="H181" i="1"/>
  <c r="K184" i="1"/>
  <c r="J184" i="1"/>
  <c r="I184" i="1"/>
  <c r="G184" i="1"/>
  <c r="H184" i="1"/>
  <c r="K185" i="1"/>
  <c r="J185" i="1"/>
  <c r="I185" i="1"/>
  <c r="G185" i="1"/>
  <c r="H185" i="1"/>
  <c r="K186" i="1"/>
  <c r="J186" i="1"/>
  <c r="I186" i="1"/>
  <c r="G186" i="1"/>
  <c r="H186" i="1"/>
  <c r="K187" i="1"/>
  <c r="J187" i="1"/>
  <c r="I187" i="1"/>
  <c r="G187" i="1"/>
  <c r="H187" i="1"/>
  <c r="K190" i="1"/>
  <c r="F16" i="13" s="1"/>
  <c r="J190" i="1"/>
  <c r="E16" i="13" s="1"/>
  <c r="I190" i="1"/>
  <c r="D16" i="13" s="1"/>
  <c r="G190" i="1"/>
  <c r="B16" i="13" s="1"/>
  <c r="H190" i="1"/>
  <c r="C16" i="13" s="1"/>
  <c r="K157" i="1" l="1"/>
  <c r="F11" i="13" s="1"/>
  <c r="I157" i="1"/>
  <c r="D11" i="13" s="1"/>
  <c r="D17" i="13" s="1"/>
  <c r="G182" i="1"/>
  <c r="B14" i="13" s="1"/>
  <c r="H182" i="1"/>
  <c r="C14" i="13" s="1"/>
  <c r="H157" i="1"/>
  <c r="C11" i="13" s="1"/>
  <c r="K178" i="1"/>
  <c r="F13" i="13" s="1"/>
  <c r="H178" i="1"/>
  <c r="C13" i="13" s="1"/>
  <c r="I182" i="1"/>
  <c r="D14" i="13" s="1"/>
  <c r="I188" i="1"/>
  <c r="D15" i="13" s="1"/>
  <c r="G178" i="1"/>
  <c r="B13" i="13" s="1"/>
  <c r="I178" i="1"/>
  <c r="D13" i="13" s="1"/>
  <c r="I173" i="1"/>
  <c r="D12" i="13" s="1"/>
  <c r="K173" i="1"/>
  <c r="F12" i="13" s="1"/>
  <c r="G173" i="1"/>
  <c r="B12" i="13" s="1"/>
  <c r="G157" i="1"/>
  <c r="B11" i="13" s="1"/>
  <c r="H188" i="1"/>
  <c r="C15" i="13" s="1"/>
  <c r="H173" i="1"/>
  <c r="C12" i="13" s="1"/>
  <c r="K182" i="1"/>
  <c r="F14" i="13" s="1"/>
  <c r="G188" i="1"/>
  <c r="B15" i="13" s="1"/>
  <c r="K188" i="1"/>
  <c r="F15" i="13" s="1"/>
  <c r="J178" i="1"/>
  <c r="E13" i="13" s="1"/>
  <c r="J182" i="1"/>
  <c r="E14" i="13" s="1"/>
  <c r="J157" i="1"/>
  <c r="E11" i="13" s="1"/>
  <c r="J173" i="1"/>
  <c r="E12" i="13" s="1"/>
  <c r="J188" i="1"/>
  <c r="E15" i="13" s="1"/>
  <c r="E17" i="13" l="1"/>
  <c r="F17" i="13"/>
  <c r="B17" i="13"/>
  <c r="C17" i="13"/>
  <c r="M175" i="1"/>
  <c r="N175" i="1"/>
  <c r="O175" i="1"/>
  <c r="M176" i="1"/>
  <c r="N176" i="1"/>
  <c r="O176" i="1"/>
  <c r="M177" i="1"/>
  <c r="N177" i="1"/>
  <c r="O177" i="1"/>
  <c r="M180" i="1"/>
  <c r="N180" i="1"/>
  <c r="O180" i="1"/>
  <c r="M181" i="1"/>
  <c r="N181" i="1"/>
  <c r="O181" i="1"/>
  <c r="M184" i="1"/>
  <c r="N184" i="1"/>
  <c r="O184" i="1"/>
  <c r="M185" i="1"/>
  <c r="N185" i="1"/>
  <c r="O185" i="1"/>
  <c r="M186" i="1"/>
  <c r="N186" i="1"/>
  <c r="O186" i="1"/>
  <c r="M187" i="1"/>
  <c r="N187" i="1"/>
  <c r="O187" i="1"/>
  <c r="M190" i="1"/>
  <c r="H16" i="13" s="1"/>
  <c r="N190" i="1"/>
  <c r="I16" i="13" s="1"/>
  <c r="O190" i="1"/>
  <c r="J16" i="13" s="1"/>
  <c r="L190" i="1"/>
  <c r="G16" i="13" s="1"/>
  <c r="L187" i="1"/>
  <c r="L186" i="1"/>
  <c r="L185" i="1"/>
  <c r="L184" i="1"/>
  <c r="L181" i="1"/>
  <c r="L180" i="1"/>
  <c r="L177" i="1"/>
  <c r="L176" i="1"/>
  <c r="L175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3" i="1"/>
  <c r="L154" i="1"/>
  <c r="L155" i="1"/>
  <c r="L156" i="1"/>
  <c r="L152" i="1"/>
  <c r="L4" i="1"/>
  <c r="P9" i="1"/>
  <c r="S9" i="1" s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8" i="1"/>
  <c r="J4" i="1"/>
  <c r="I4" i="1"/>
  <c r="K4" i="1"/>
  <c r="M4" i="1"/>
  <c r="N4" i="1"/>
  <c r="O4" i="1"/>
  <c r="G4" i="1"/>
  <c r="N178" i="1" l="1"/>
  <c r="I13" i="13" s="1"/>
  <c r="N188" i="1"/>
  <c r="I15" i="13" s="1"/>
  <c r="O182" i="1"/>
  <c r="J14" i="13" s="1"/>
  <c r="O188" i="1"/>
  <c r="J15" i="13" s="1"/>
  <c r="M188" i="1"/>
  <c r="H15" i="13" s="1"/>
  <c r="N182" i="1"/>
  <c r="I14" i="13" s="1"/>
  <c r="M178" i="1"/>
  <c r="H13" i="13" s="1"/>
  <c r="O178" i="1"/>
  <c r="J13" i="13" s="1"/>
  <c r="M182" i="1"/>
  <c r="H14" i="13" s="1"/>
  <c r="L157" i="1"/>
  <c r="G11" i="13" s="1"/>
  <c r="M16" i="13"/>
  <c r="O5" i="1"/>
  <c r="N5" i="1"/>
  <c r="K5" i="1"/>
  <c r="M5" i="1"/>
  <c r="L5" i="1"/>
  <c r="I5" i="1"/>
  <c r="J5" i="1"/>
  <c r="G5" i="1"/>
  <c r="P11" i="13"/>
  <c r="Q11" i="13"/>
  <c r="R11" i="13"/>
  <c r="S11" i="13"/>
  <c r="T11" i="13"/>
  <c r="U11" i="13"/>
  <c r="V11" i="13"/>
  <c r="O12" i="13"/>
  <c r="P12" i="13"/>
  <c r="Q12" i="13"/>
  <c r="R12" i="13"/>
  <c r="S12" i="13"/>
  <c r="T12" i="13"/>
  <c r="U12" i="13"/>
  <c r="V12" i="13"/>
  <c r="O13" i="13"/>
  <c r="P13" i="13"/>
  <c r="Q13" i="13"/>
  <c r="R13" i="13"/>
  <c r="S13" i="13"/>
  <c r="T13" i="13"/>
  <c r="U13" i="13"/>
  <c r="V13" i="13"/>
  <c r="O14" i="13"/>
  <c r="P14" i="13"/>
  <c r="Q14" i="13"/>
  <c r="R14" i="13"/>
  <c r="S14" i="13"/>
  <c r="T14" i="13"/>
  <c r="U14" i="13"/>
  <c r="V14" i="13"/>
  <c r="O15" i="13"/>
  <c r="P15" i="13"/>
  <c r="Q15" i="13"/>
  <c r="R15" i="13"/>
  <c r="S15" i="13"/>
  <c r="T15" i="13"/>
  <c r="U15" i="13"/>
  <c r="V15" i="13"/>
  <c r="O16" i="13"/>
  <c r="P16" i="13"/>
  <c r="Q16" i="13"/>
  <c r="R16" i="13"/>
  <c r="S16" i="13"/>
  <c r="T16" i="13"/>
  <c r="U16" i="13"/>
  <c r="V16" i="13"/>
  <c r="N16" i="13"/>
  <c r="N15" i="13"/>
  <c r="N14" i="13"/>
  <c r="N13" i="13"/>
  <c r="N12" i="13"/>
  <c r="N11" i="13"/>
  <c r="J17" i="13" l="1"/>
  <c r="O194" i="1"/>
  <c r="V17" i="13"/>
  <c r="P17" i="13"/>
  <c r="U17" i="13"/>
  <c r="N17" i="13"/>
  <c r="T17" i="13"/>
  <c r="S17" i="13"/>
  <c r="R17" i="13"/>
  <c r="Q17" i="13"/>
  <c r="M152" i="1"/>
  <c r="N152" i="1"/>
  <c r="M153" i="1"/>
  <c r="N153" i="1"/>
  <c r="M154" i="1"/>
  <c r="N154" i="1"/>
  <c r="M155" i="1"/>
  <c r="N155" i="1"/>
  <c r="M156" i="1"/>
  <c r="N156" i="1"/>
  <c r="M160" i="1"/>
  <c r="N160" i="1"/>
  <c r="M161" i="1"/>
  <c r="N161" i="1"/>
  <c r="M162" i="1"/>
  <c r="N162" i="1"/>
  <c r="M163" i="1"/>
  <c r="N163" i="1"/>
  <c r="M164" i="1"/>
  <c r="N164" i="1"/>
  <c r="M165" i="1"/>
  <c r="N165" i="1"/>
  <c r="M166" i="1"/>
  <c r="N166" i="1"/>
  <c r="M167" i="1"/>
  <c r="N167" i="1"/>
  <c r="M168" i="1"/>
  <c r="N168" i="1"/>
  <c r="M169" i="1"/>
  <c r="N169" i="1"/>
  <c r="M170" i="1"/>
  <c r="N170" i="1"/>
  <c r="M171" i="1"/>
  <c r="N171" i="1"/>
  <c r="M172" i="1"/>
  <c r="N172" i="1"/>
  <c r="M157" i="1" l="1"/>
  <c r="H11" i="13" s="1"/>
  <c r="H17" i="13" s="1"/>
  <c r="N157" i="1"/>
  <c r="I11" i="13" s="1"/>
  <c r="I17" i="13" s="1"/>
  <c r="L178" i="1"/>
  <c r="G13" i="13" s="1"/>
  <c r="L188" i="1"/>
  <c r="G15" i="13" s="1"/>
  <c r="N173" i="1"/>
  <c r="I12" i="13" s="1"/>
  <c r="L182" i="1"/>
  <c r="G14" i="13" s="1"/>
  <c r="M173" i="1"/>
  <c r="H12" i="13" s="1"/>
  <c r="L173" i="1"/>
  <c r="G12" i="13" s="1"/>
  <c r="G17" i="13" l="1"/>
  <c r="L194" i="1"/>
  <c r="M194" i="1" l="1"/>
  <c r="N194" i="1"/>
  <c r="I194" i="1"/>
  <c r="G194" i="1"/>
  <c r="J194" i="1"/>
  <c r="H194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42" i="1"/>
  <c r="S43" i="1"/>
  <c r="S44" i="1"/>
  <c r="S45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" i="1"/>
  <c r="S11" i="1"/>
  <c r="S12" i="1"/>
  <c r="S106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8" i="1"/>
  <c r="S107" i="1"/>
  <c r="S131" i="1"/>
  <c r="S146" i="1" l="1"/>
  <c r="S147" i="1"/>
  <c r="S148" i="1"/>
  <c r="S149" i="1"/>
  <c r="R4" i="1" l="1"/>
  <c r="O11" i="13" l="1"/>
  <c r="O17" i="13" s="1"/>
  <c r="H4" i="1"/>
  <c r="H5" i="1" s="1"/>
  <c r="S26" i="1"/>
  <c r="S4" i="1" s="1"/>
  <c r="K19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<sst xmlns="http://schemas.openxmlformats.org/spreadsheetml/2006/main" count="605" uniqueCount="297">
  <si>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</si>
  <si>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</si>
  <si>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</si>
  <si>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</si>
  <si>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</si>
  <si>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</si>
  <si>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</si>
  <si>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</si>
  <si>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</si>
  <si>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 xml:space="preserve"> FORFAITS PAR EXCU =&gt; </t>
  </si>
  <si>
    <t>TOTAL FORFAITS + RESA A BORD</t>
  </si>
  <si>
    <t>NB PAX RESA A BORD</t>
  </si>
  <si>
    <t xml:space="preserve">NOMS DES EXCURSIONS ==&gt; 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</si>
  <si>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</si>
  <si>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</si>
  <si>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</si>
  <si>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</si>
  <si>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</si>
  <si>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</si>
  <si>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</si>
  <si>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</si>
  <si>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</si>
  <si>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</si>
  <si>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</si>
  <si>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</si>
  <si>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</si>
  <si>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</si>
  <si>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</si>
  <si>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</si>
  <si>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</si>
  <si>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</si>
  <si>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</si>
  <si>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</si>
  <si>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SUISSES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</si>
  <si>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</si>
  <si>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</si>
  <si>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</si>
  <si>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</si>
  <si>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</si>
  <si>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</si>
  <si>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</si>
  <si>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</si>
  <si>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</si>
  <si>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</si>
  <si>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</si>
  <si>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</si>
  <si>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</si>
  <si>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</si>
  <si>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</si>
  <si>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</si>
  <si>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</si>
  <si>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</si>
  <si>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r>
      <t>CANADIENS</t>
    </r>
    <r>
      <rPr>
        <b/>
        <sz val="18"/>
        <color indexed="60"/>
        <rFont val="Arial"/>
        <family val="2"/>
      </rPr>
      <t xml:space="preserve"> (Attention si FR)</t>
    </r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</si>
  <si>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</si>
  <si>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</si>
  <si>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</si>
  <si>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</si>
  <si>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</si>
  <si>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</si>
  <si>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</si>
  <si>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</si>
  <si>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</si>
  <si>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</si>
  <si>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</si>
  <si>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</si>
  <si>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</si>
  <si>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</si>
  <si>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</si>
  <si>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</si>
  <si>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</si>
  <si>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</si>
  <si>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</si>
  <si>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NOM</t>
  </si>
  <si>
    <t>PRENOM</t>
  </si>
  <si>
    <t>NAT</t>
  </si>
  <si>
    <t>DEPARTS EFFECTIFS</t>
  </si>
  <si>
    <t>EN</t>
  </si>
  <si>
    <t>PO</t>
  </si>
  <si>
    <t>TOTAL LANGUES pour COMMANDES GUIDES</t>
  </si>
  <si>
    <t>ANTON GOTTEN GIR</t>
  </si>
  <si>
    <t>RICHOU GIR</t>
  </si>
  <si>
    <t>TOTAL PAR GROUPES pour COMMANDES GUIDES</t>
  </si>
  <si>
    <t xml:space="preserve">CLA - DOGES </t>
  </si>
  <si>
    <t>MURANO BURANO</t>
  </si>
  <si>
    <t>PADOUE</t>
  </si>
  <si>
    <t>CLA - VERONE</t>
  </si>
  <si>
    <t>MANTOUE</t>
  </si>
  <si>
    <t>OPTION FERRARI</t>
  </si>
  <si>
    <t xml:space="preserve">CREMONE </t>
  </si>
  <si>
    <t>DYN - CASANOVA</t>
  </si>
  <si>
    <t>DYN - VERONE VELO</t>
  </si>
  <si>
    <t>BUCHARD</t>
  </si>
  <si>
    <t>MONIKA</t>
  </si>
  <si>
    <t>MARIANNE</t>
  </si>
  <si>
    <t>MARTINE</t>
  </si>
  <si>
    <t>DOMINIQUE</t>
  </si>
  <si>
    <t>MICHELE</t>
  </si>
  <si>
    <t>PHILIPPE</t>
  </si>
  <si>
    <t>VERONE</t>
  </si>
  <si>
    <t>#</t>
  </si>
  <si>
    <t>GROUPES</t>
  </si>
  <si>
    <t>CABINES</t>
  </si>
  <si>
    <t>CREMONA</t>
  </si>
  <si>
    <t>MANTOVA</t>
  </si>
  <si>
    <t>VERONA</t>
  </si>
  <si>
    <t>PADOVA</t>
  </si>
  <si>
    <t>PALAZZO DUCALE</t>
  </si>
  <si>
    <t>FERRARI</t>
  </si>
  <si>
    <t>CASANOVA</t>
  </si>
  <si>
    <t>VERONE A VELO</t>
  </si>
  <si>
    <t xml:space="preserve">GROUPES </t>
  </si>
  <si>
    <t>BUSSONE</t>
  </si>
  <si>
    <t>ELIANE</t>
  </si>
  <si>
    <t>BATAIL</t>
  </si>
  <si>
    <t>GUY</t>
  </si>
  <si>
    <t>TROGNEUX</t>
  </si>
  <si>
    <t>MARGARET</t>
  </si>
  <si>
    <t>VOYA NOVA</t>
  </si>
  <si>
    <t>REICHERT</t>
  </si>
  <si>
    <t>HELENE</t>
  </si>
  <si>
    <t>LIEGEOIS</t>
  </si>
  <si>
    <t>ODILE</t>
  </si>
  <si>
    <t>LE COSSEC</t>
  </si>
  <si>
    <t>DENISE</t>
  </si>
  <si>
    <t>PIEL</t>
  </si>
  <si>
    <t>JOEL</t>
  </si>
  <si>
    <t>BROUILLE</t>
  </si>
  <si>
    <t>HENRI</t>
  </si>
  <si>
    <t>DUBOIS</t>
  </si>
  <si>
    <t>MARIE-JOSEPHE</t>
  </si>
  <si>
    <t>ESPINASSIER</t>
  </si>
  <si>
    <t>CHARLUET</t>
  </si>
  <si>
    <t>NELLY</t>
  </si>
  <si>
    <t>CAMERON</t>
  </si>
  <si>
    <t>WENDY</t>
  </si>
  <si>
    <t>JULES VERNE</t>
  </si>
  <si>
    <t>MARSHALL</t>
  </si>
  <si>
    <t>JANE</t>
  </si>
  <si>
    <t>PICKERING</t>
  </si>
  <si>
    <t>KEITH</t>
  </si>
  <si>
    <t>SANDRA</t>
  </si>
  <si>
    <t>RIX</t>
  </si>
  <si>
    <t>PATRICIA</t>
  </si>
  <si>
    <t>HEISBOURG</t>
  </si>
  <si>
    <t>ELISABETH</t>
  </si>
  <si>
    <t>TOUR</t>
  </si>
  <si>
    <t>LEADER</t>
  </si>
  <si>
    <t>BACKES</t>
  </si>
  <si>
    <t>TSCHERTOU</t>
  </si>
  <si>
    <t>EVA</t>
  </si>
  <si>
    <t>MOSSAUER</t>
  </si>
  <si>
    <t>MARIA</t>
  </si>
  <si>
    <t>PUSSARNIG</t>
  </si>
  <si>
    <t>KONRAD</t>
  </si>
  <si>
    <t>NOTTENDORFER</t>
  </si>
  <si>
    <t>RENATE</t>
  </si>
  <si>
    <t>FRANZ</t>
  </si>
  <si>
    <t>TERLER</t>
  </si>
  <si>
    <t>ALOIS</t>
  </si>
  <si>
    <t>FRIESENBICHLER</t>
  </si>
  <si>
    <t>RICHARD</t>
  </si>
  <si>
    <t>GRETE</t>
  </si>
  <si>
    <t>RICAUD  EP SCHWEY</t>
  </si>
  <si>
    <t>ANNIE</t>
  </si>
  <si>
    <t>HOUSSAYE EP SCHAACK</t>
  </si>
  <si>
    <t>FRANCOISE</t>
  </si>
  <si>
    <t>MOREAU VVE GLAIVE</t>
  </si>
  <si>
    <t>MERIGUET</t>
  </si>
  <si>
    <t>FABIENNE</t>
  </si>
  <si>
    <t>MARK</t>
  </si>
  <si>
    <t>LUTER</t>
  </si>
  <si>
    <t>NICOLA JAYNE</t>
  </si>
  <si>
    <t>GROSZ</t>
  </si>
  <si>
    <t>LADISLAS</t>
  </si>
  <si>
    <t>TERMOZ</t>
  </si>
  <si>
    <t>LILIANE</t>
  </si>
  <si>
    <t>BALCET EP ASTIER</t>
  </si>
  <si>
    <t>MICHELLE</t>
  </si>
  <si>
    <t>CHAVONAND</t>
  </si>
  <si>
    <t>ERIC</t>
  </si>
  <si>
    <t>PALMIERI-CHAVONAND</t>
  </si>
  <si>
    <t>FORGEY</t>
  </si>
  <si>
    <t>REISELEITER</t>
  </si>
  <si>
    <t>SONNBERGER</t>
  </si>
  <si>
    <t>WILDONER</t>
  </si>
  <si>
    <t>ANNEMARIE</t>
  </si>
  <si>
    <t>EISENBERGER</t>
  </si>
  <si>
    <t>JOHANN</t>
  </si>
  <si>
    <t>BRUGGER</t>
  </si>
  <si>
    <t>ELFRIEDE</t>
  </si>
  <si>
    <t>CLAISSE</t>
  </si>
  <si>
    <t>MICHAEL</t>
  </si>
  <si>
    <t>PENELOPPE</t>
  </si>
  <si>
    <t>WILLIAMS</t>
  </si>
  <si>
    <t>SARAH</t>
  </si>
  <si>
    <t>BAILEY</t>
  </si>
  <si>
    <t>ANN</t>
  </si>
  <si>
    <t>LECUYER</t>
  </si>
  <si>
    <t>PIERRE</t>
  </si>
  <si>
    <t>KEBRITSCH</t>
  </si>
  <si>
    <t>LEOPOLD</t>
  </si>
  <si>
    <t>AUGSTEN</t>
  </si>
  <si>
    <t>RUDOLF</t>
  </si>
  <si>
    <t>EISENKÖLBL</t>
  </si>
  <si>
    <t>EDITH</t>
  </si>
  <si>
    <t>RANINGER</t>
  </si>
  <si>
    <t>HUGO</t>
  </si>
  <si>
    <t>WALTRAUD</t>
  </si>
  <si>
    <t>SKOFF</t>
  </si>
  <si>
    <t>ANTON</t>
  </si>
  <si>
    <t>CHRISTINE</t>
  </si>
  <si>
    <t>ROSEGGER</t>
  </si>
  <si>
    <t>URSULA</t>
  </si>
  <si>
    <t>KURT</t>
  </si>
  <si>
    <t>BOURGEOIS</t>
  </si>
  <si>
    <t>JEAN</t>
  </si>
  <si>
    <t>FRANCINE</t>
  </si>
  <si>
    <t>KHALFOUN</t>
  </si>
  <si>
    <t>SALIHA</t>
  </si>
  <si>
    <t>LAVOLLEE</t>
  </si>
  <si>
    <t>BEATRICE</t>
  </si>
  <si>
    <t>SEKOUTI</t>
  </si>
  <si>
    <t>SABER</t>
  </si>
  <si>
    <t>ANDRE</t>
  </si>
  <si>
    <t>BUFFET</t>
  </si>
  <si>
    <t>BRIGITTE</t>
  </si>
  <si>
    <t>KAISER</t>
  </si>
  <si>
    <t>MARIE</t>
  </si>
  <si>
    <t>RENARD</t>
  </si>
  <si>
    <t>CAROLINE</t>
  </si>
  <si>
    <t>HENKOUS</t>
  </si>
  <si>
    <t>COLLOT</t>
  </si>
  <si>
    <t>SZTAJNZALC</t>
  </si>
  <si>
    <t>FAZIA</t>
  </si>
  <si>
    <t>LANDAU</t>
  </si>
  <si>
    <t>EVELYNE</t>
  </si>
  <si>
    <t>VIDAL</t>
  </si>
  <si>
    <t>YOSHIDA</t>
  </si>
  <si>
    <t>MIHOKO</t>
  </si>
  <si>
    <t>TAKAO</t>
  </si>
  <si>
    <t>KAZUYUKI</t>
  </si>
  <si>
    <t>FOFANA PUISNEL</t>
  </si>
  <si>
    <t>PUISNEL</t>
  </si>
  <si>
    <t>126</t>
  </si>
  <si>
    <t>127</t>
  </si>
  <si>
    <t>128</t>
  </si>
  <si>
    <t>129</t>
  </si>
  <si>
    <t>130</t>
  </si>
  <si>
    <t>250</t>
  </si>
  <si>
    <t>252</t>
  </si>
  <si>
    <t>260</t>
  </si>
  <si>
    <t>261</t>
  </si>
  <si>
    <t>262</t>
  </si>
  <si>
    <t>263</t>
  </si>
  <si>
    <t>264</t>
  </si>
  <si>
    <t>265</t>
  </si>
  <si>
    <t>115</t>
  </si>
  <si>
    <t>116</t>
  </si>
  <si>
    <t>120</t>
  </si>
  <si>
    <t>254</t>
  </si>
  <si>
    <t>256</t>
  </si>
  <si>
    <t>109</t>
  </si>
  <si>
    <t>110</t>
  </si>
  <si>
    <t>111</t>
  </si>
  <si>
    <t>112</t>
  </si>
  <si>
    <t>113</t>
  </si>
  <si>
    <t>266</t>
  </si>
  <si>
    <t>267</t>
  </si>
  <si>
    <t>268</t>
  </si>
  <si>
    <t>270</t>
  </si>
  <si>
    <t>271</t>
  </si>
  <si>
    <t>272</t>
  </si>
  <si>
    <t>273</t>
  </si>
  <si>
    <t>274</t>
  </si>
  <si>
    <t>275</t>
  </si>
  <si>
    <t>277</t>
  </si>
  <si>
    <t>106</t>
  </si>
  <si>
    <t>117</t>
  </si>
  <si>
    <t>119</t>
  </si>
  <si>
    <t>121</t>
  </si>
  <si>
    <t>139</t>
  </si>
  <si>
    <t>141</t>
  </si>
  <si>
    <t>143</t>
  </si>
  <si>
    <t>144</t>
  </si>
  <si>
    <t>146</t>
  </si>
  <si>
    <t>148</t>
  </si>
  <si>
    <t>152</t>
  </si>
  <si>
    <t>258</t>
  </si>
  <si>
    <t>MURANO</t>
  </si>
  <si>
    <t>DOGES</t>
  </si>
  <si>
    <t>CREMONE</t>
  </si>
  <si>
    <t>GROUPE 1</t>
  </si>
  <si>
    <t>GROUPE 2</t>
  </si>
  <si>
    <t>GROUPE 3</t>
  </si>
  <si>
    <t>GROUPE 4</t>
  </si>
  <si>
    <t>GROUPE 5</t>
  </si>
  <si>
    <t>GROUPE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</si>
</sst>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Groupe &quot;General"/>
  </numFmts>
  <fonts count="3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8"/>
      <color indexed="6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2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1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b/>
      <sz val="22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48"/>
      <name val="Arial"/>
      <family val="2"/>
    </font>
    <font>
      <b/>
      <sz val="26"/>
      <name val="Arial"/>
      <family val="2"/>
    </font>
    <font>
      <sz val="8"/>
      <name val="Arial"/>
    </font>
  </fonts>
  <fills count="2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9BBB59"/>
        <bgColor rgb="FF9BBB59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theme="8" tint="0.59999389629810485"/>
        <bgColor indexed="64"/>
      </patternFill>
    </fill>
  </fills>
  <borders count="77">
    <border>
      <left/>
      <right/>
      <top/>
      <bottom/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Dashed">
        <color indexed="64"/>
      </left>
      <right/>
      <top/>
      <bottom style="mediumDashed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mediumDashDot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8" fillId="4" borderId="20" applyNumberFormat="0" applyAlignment="0" applyProtection="0"/>
    <xf numFmtId="44" fontId="1" fillId="0" borderId="0" applyFont="0" applyFill="0" applyBorder="0" applyAlignment="0" applyProtection="0"/>
  </cellStyleXfs>
  <cellXfs count="190">
    <xf numFmtId="0" fontId="0" fillId="0" borderId="0" xfId="0"/>
    <xf numFmtId="0" fontId="0" fillId="0" borderId="0" xfId="0" applyProtection="1">
      <protection locked="0"/>
    </xf>
    <xf numFmtId="49" fontId="6" fillId="0" borderId="1" xfId="0" applyNumberFormat="1" applyFont="1" applyBorder="1" applyProtection="1">
      <protection locked="0"/>
    </xf>
    <xf numFmtId="49" fontId="6" fillId="0" borderId="2" xfId="0" applyNumberFormat="1" applyFont="1" applyBorder="1" applyProtection="1">
      <protection locked="0"/>
    </xf>
    <xf numFmtId="164" fontId="2" fillId="0" borderId="3" xfId="0" applyNumberFormat="1" applyFont="1" applyBorder="1" applyAlignment="1" applyProtection="1">
      <alignment horizontal="center"/>
      <protection locked="0"/>
    </xf>
    <xf numFmtId="164" fontId="2" fillId="5" borderId="3" xfId="0" applyNumberFormat="1" applyFont="1" applyFill="1" applyBorder="1" applyAlignment="1" applyProtection="1">
      <alignment horizontal="center"/>
      <protection locked="0"/>
    </xf>
    <xf numFmtId="49" fontId="6" fillId="0" borderId="4" xfId="0" applyNumberFormat="1" applyFont="1" applyBorder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2" fillId="0" borderId="0" xfId="0" applyFont="1" applyProtection="1">
      <protection locked="0"/>
    </xf>
    <xf numFmtId="49" fontId="8" fillId="2" borderId="0" xfId="0" applyNumberFormat="1" applyFont="1" applyFill="1" applyAlignment="1" applyProtection="1">
      <alignment horizontal="center"/>
      <protection locked="0"/>
    </xf>
    <xf numFmtId="164" fontId="2" fillId="0" borderId="3" xfId="0" applyNumberFormat="1" applyFont="1" applyBorder="1" applyAlignment="1">
      <alignment horizontal="center"/>
    </xf>
    <xf numFmtId="49" fontId="8" fillId="2" borderId="2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17" fillId="10" borderId="4" xfId="0" applyNumberFormat="1" applyFont="1" applyFill="1" applyBorder="1" applyAlignment="1" applyProtection="1">
      <alignment horizontal="center" vertical="center"/>
      <protection locked="0"/>
    </xf>
    <xf numFmtId="49" fontId="17" fillId="10" borderId="12" xfId="0" applyNumberFormat="1" applyFont="1" applyFill="1" applyBorder="1" applyAlignment="1" applyProtection="1">
      <alignment horizontal="center" vertical="center"/>
      <protection locked="0"/>
    </xf>
    <xf numFmtId="49" fontId="17" fillId="10" borderId="12" xfId="0" applyNumberFormat="1" applyFont="1" applyFill="1" applyBorder="1" applyAlignment="1">
      <alignment horizontal="center" vertical="center"/>
    </xf>
    <xf numFmtId="164" fontId="2" fillId="11" borderId="5" xfId="0" applyNumberFormat="1" applyFont="1" applyFill="1" applyBorder="1" applyAlignment="1">
      <alignment horizontal="center"/>
    </xf>
    <xf numFmtId="164" fontId="2" fillId="11" borderId="3" xfId="0" applyNumberFormat="1" applyFont="1" applyFill="1" applyBorder="1" applyAlignment="1" applyProtection="1">
      <alignment horizontal="center"/>
      <protection locked="0"/>
    </xf>
    <xf numFmtId="164" fontId="2" fillId="11" borderId="3" xfId="0" applyNumberFormat="1" applyFont="1" applyFill="1" applyBorder="1" applyAlignment="1">
      <alignment horizontal="center"/>
    </xf>
    <xf numFmtId="0" fontId="0" fillId="11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164" fontId="2" fillId="0" borderId="0" xfId="0" applyNumberFormat="1" applyFont="1" applyAlignment="1">
      <alignment horizontal="center"/>
    </xf>
    <xf numFmtId="164" fontId="2" fillId="5" borderId="5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14" fillId="0" borderId="22" xfId="0" applyFont="1" applyBorder="1" applyAlignment="1">
      <alignment horizontal="center" vertical="center"/>
    </xf>
    <xf numFmtId="0" fontId="22" fillId="21" borderId="11" xfId="0" applyFont="1" applyFill="1" applyBorder="1" applyAlignment="1" applyProtection="1">
      <alignment horizontal="center" vertical="center"/>
      <protection locked="0"/>
    </xf>
    <xf numFmtId="0" fontId="11" fillId="0" borderId="6" xfId="0" applyFont="1" applyBorder="1" applyAlignment="1">
      <alignment horizontal="center" vertical="center"/>
    </xf>
    <xf numFmtId="0" fontId="11" fillId="8" borderId="7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/>
    </xf>
    <xf numFmtId="49" fontId="0" fillId="0" borderId="0" xfId="0" applyNumberFormat="1"/>
    <xf numFmtId="0" fontId="0" fillId="11" borderId="23" xfId="0" applyFill="1" applyBorder="1"/>
    <xf numFmtId="49" fontId="25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15" fillId="13" borderId="32" xfId="0" applyFont="1" applyFill="1" applyBorder="1" applyAlignment="1">
      <alignment vertical="center"/>
    </xf>
    <xf numFmtId="0" fontId="26" fillId="22" borderId="6" xfId="0" applyFont="1" applyFill="1" applyBorder="1"/>
    <xf numFmtId="0" fontId="26" fillId="14" borderId="6" xfId="0" applyFont="1" applyFill="1" applyBorder="1"/>
    <xf numFmtId="0" fontId="26" fillId="23" borderId="6" xfId="0" applyFont="1" applyFill="1" applyBorder="1"/>
    <xf numFmtId="0" fontId="26" fillId="6" borderId="6" xfId="0" applyFont="1" applyFill="1" applyBorder="1"/>
    <xf numFmtId="0" fontId="16" fillId="13" borderId="31" xfId="0" applyFont="1" applyFill="1" applyBorder="1" applyAlignment="1">
      <alignment horizontal="center" vertical="center"/>
    </xf>
    <xf numFmtId="0" fontId="16" fillId="22" borderId="33" xfId="0" applyFont="1" applyFill="1" applyBorder="1" applyAlignment="1">
      <alignment horizontal="center" vertical="center"/>
    </xf>
    <xf numFmtId="0" fontId="16" fillId="14" borderId="33" xfId="0" applyFont="1" applyFill="1" applyBorder="1" applyAlignment="1">
      <alignment horizontal="center" vertical="center"/>
    </xf>
    <xf numFmtId="0" fontId="16" fillId="23" borderId="33" xfId="0" applyFont="1" applyFill="1" applyBorder="1" applyAlignment="1">
      <alignment horizontal="center" vertical="center"/>
    </xf>
    <xf numFmtId="0" fontId="16" fillId="6" borderId="33" xfId="0" applyFont="1" applyFill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/>
    </xf>
    <xf numFmtId="0" fontId="25" fillId="2" borderId="34" xfId="0" applyFont="1" applyFill="1" applyBorder="1" applyAlignment="1" applyProtection="1">
      <alignment horizontal="center" vertical="center" wrapText="1"/>
      <protection locked="0"/>
    </xf>
    <xf numFmtId="0" fontId="27" fillId="22" borderId="33" xfId="0" applyFont="1" applyFill="1" applyBorder="1" applyAlignment="1">
      <alignment horizontal="center" vertical="center"/>
    </xf>
    <xf numFmtId="0" fontId="27" fillId="14" borderId="33" xfId="0" applyFont="1" applyFill="1" applyBorder="1" applyAlignment="1">
      <alignment horizontal="center" vertical="center"/>
    </xf>
    <xf numFmtId="0" fontId="16" fillId="0" borderId="0" xfId="0" applyFont="1"/>
    <xf numFmtId="0" fontId="16" fillId="18" borderId="35" xfId="0" applyFont="1" applyFill="1" applyBorder="1" applyAlignment="1">
      <alignment horizontal="center" vertical="center"/>
    </xf>
    <xf numFmtId="0" fontId="26" fillId="18" borderId="36" xfId="0" applyFont="1" applyFill="1" applyBorder="1"/>
    <xf numFmtId="0" fontId="15" fillId="0" borderId="6" xfId="0" applyFont="1" applyBorder="1"/>
    <xf numFmtId="0" fontId="16" fillId="0" borderId="6" xfId="0" applyFont="1" applyBorder="1"/>
    <xf numFmtId="0" fontId="14" fillId="20" borderId="37" xfId="0" applyFont="1" applyFill="1" applyBorder="1" applyAlignment="1">
      <alignment horizontal="center" vertical="center"/>
    </xf>
    <xf numFmtId="0" fontId="14" fillId="20" borderId="38" xfId="0" applyFont="1" applyFill="1" applyBorder="1" applyAlignment="1">
      <alignment horizontal="center" vertical="center"/>
    </xf>
    <xf numFmtId="0" fontId="14" fillId="20" borderId="39" xfId="0" applyFont="1" applyFill="1" applyBorder="1" applyAlignment="1">
      <alignment horizontal="center" vertical="center"/>
    </xf>
    <xf numFmtId="49" fontId="29" fillId="25" borderId="6" xfId="0" applyNumberFormat="1" applyFont="1" applyFill="1" applyBorder="1" applyAlignment="1">
      <alignment horizontal="center" vertical="center"/>
    </xf>
    <xf numFmtId="49" fontId="30" fillId="26" borderId="6" xfId="0" applyNumberFormat="1" applyFont="1" applyFill="1" applyBorder="1" applyAlignment="1" applyProtection="1">
      <alignment horizontal="center"/>
      <protection locked="0"/>
    </xf>
    <xf numFmtId="0" fontId="31" fillId="27" borderId="6" xfId="1" applyFont="1" applyFill="1" applyBorder="1" applyAlignment="1">
      <alignment horizontal="center" vertical="center"/>
    </xf>
    <xf numFmtId="49" fontId="19" fillId="0" borderId="6" xfId="0" applyNumberFormat="1" applyFont="1" applyBorder="1" applyAlignment="1">
      <alignment horizontal="center"/>
    </xf>
    <xf numFmtId="0" fontId="16" fillId="28" borderId="33" xfId="0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center"/>
      <protection locked="0"/>
    </xf>
    <xf numFmtId="0" fontId="20" fillId="0" borderId="0" xfId="0" applyFont="1" applyAlignment="1">
      <alignment horizontal="center" vertical="center"/>
    </xf>
    <xf numFmtId="0" fontId="33" fillId="0" borderId="0" xfId="0" applyFont="1" applyAlignment="1" applyProtection="1">
      <alignment horizontal="center" vertical="center"/>
      <protection locked="0"/>
    </xf>
    <xf numFmtId="0" fontId="14" fillId="0" borderId="13" xfId="0" applyFont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165" fontId="35" fillId="0" borderId="42" xfId="0" applyNumberFormat="1" applyFont="1" applyBorder="1" applyAlignment="1">
      <alignment horizontal="center" vertical="center"/>
    </xf>
    <xf numFmtId="49" fontId="17" fillId="10" borderId="44" xfId="0" applyNumberFormat="1" applyFont="1" applyFill="1" applyBorder="1" applyAlignment="1" applyProtection="1">
      <alignment horizontal="center" vertical="center"/>
      <protection locked="0"/>
    </xf>
    <xf numFmtId="0" fontId="6" fillId="0" borderId="45" xfId="0" applyFont="1" applyBorder="1" applyAlignment="1" applyProtection="1">
      <alignment horizontal="center" vertical="center"/>
      <protection locked="0"/>
    </xf>
    <xf numFmtId="0" fontId="11" fillId="0" borderId="46" xfId="0" applyFont="1" applyBorder="1" applyAlignment="1" applyProtection="1">
      <alignment horizontal="center"/>
      <protection locked="0"/>
    </xf>
    <xf numFmtId="49" fontId="17" fillId="10" borderId="4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24" fillId="0" borderId="42" xfId="0" applyFont="1" applyBorder="1" applyAlignment="1">
      <alignment horizontal="center"/>
    </xf>
    <xf numFmtId="0" fontId="14" fillId="20" borderId="52" xfId="0" applyFont="1" applyFill="1" applyBorder="1" applyAlignment="1">
      <alignment horizontal="center" vertical="center"/>
    </xf>
    <xf numFmtId="165" fontId="35" fillId="0" borderId="53" xfId="0" applyNumberFormat="1" applyFont="1" applyBorder="1" applyAlignment="1">
      <alignment horizontal="center" vertical="center"/>
    </xf>
    <xf numFmtId="0" fontId="14" fillId="20" borderId="54" xfId="0" applyFont="1" applyFill="1" applyBorder="1" applyAlignment="1">
      <alignment horizontal="center" vertical="center"/>
    </xf>
    <xf numFmtId="0" fontId="0" fillId="11" borderId="43" xfId="0" applyFill="1" applyBorder="1" applyAlignment="1">
      <alignment vertical="center"/>
    </xf>
    <xf numFmtId="0" fontId="0" fillId="11" borderId="46" xfId="0" applyFill="1" applyBorder="1" applyAlignment="1">
      <alignment vertical="center"/>
    </xf>
    <xf numFmtId="0" fontId="0" fillId="11" borderId="47" xfId="0" applyFill="1" applyBorder="1" applyAlignment="1">
      <alignment vertical="center"/>
    </xf>
    <xf numFmtId="0" fontId="14" fillId="0" borderId="55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/>
    </xf>
    <xf numFmtId="165" fontId="35" fillId="0" borderId="56" xfId="0" applyNumberFormat="1" applyFont="1" applyBorder="1" applyAlignment="1">
      <alignment horizontal="center" vertical="center"/>
    </xf>
    <xf numFmtId="0" fontId="0" fillId="11" borderId="57" xfId="0" applyFill="1" applyBorder="1" applyAlignment="1">
      <alignment vertical="center"/>
    </xf>
    <xf numFmtId="0" fontId="14" fillId="0" borderId="58" xfId="0" applyFont="1" applyBorder="1" applyAlignment="1">
      <alignment horizontal="center" vertical="center"/>
    </xf>
    <xf numFmtId="165" fontId="35" fillId="0" borderId="32" xfId="0" applyNumberFormat="1" applyFont="1" applyBorder="1" applyAlignment="1">
      <alignment horizontal="center" vertical="center"/>
    </xf>
    <xf numFmtId="0" fontId="14" fillId="0" borderId="59" xfId="0" applyFont="1" applyBorder="1" applyAlignment="1">
      <alignment horizontal="center" vertical="center"/>
    </xf>
    <xf numFmtId="165" fontId="35" fillId="0" borderId="60" xfId="0" applyNumberFormat="1" applyFont="1" applyBorder="1" applyAlignment="1">
      <alignment horizontal="center" vertical="center"/>
    </xf>
    <xf numFmtId="0" fontId="14" fillId="0" borderId="61" xfId="0" applyFont="1" applyBorder="1" applyAlignment="1">
      <alignment horizontal="center" vertical="center"/>
    </xf>
    <xf numFmtId="165" fontId="35" fillId="0" borderId="62" xfId="0" applyNumberFormat="1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24" fillId="0" borderId="63" xfId="0" applyFont="1" applyBorder="1" applyAlignment="1">
      <alignment horizontal="center"/>
    </xf>
    <xf numFmtId="165" fontId="35" fillId="0" borderId="64" xfId="0" applyNumberFormat="1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165" fontId="35" fillId="0" borderId="63" xfId="0" applyNumberFormat="1" applyFont="1" applyBorder="1" applyAlignment="1">
      <alignment horizontal="center" vertical="center"/>
    </xf>
    <xf numFmtId="0" fontId="14" fillId="0" borderId="65" xfId="0" applyFont="1" applyBorder="1" applyAlignment="1">
      <alignment horizontal="center" vertical="center"/>
    </xf>
    <xf numFmtId="165" fontId="35" fillId="0" borderId="66" xfId="0" applyNumberFormat="1" applyFont="1" applyBorder="1" applyAlignment="1">
      <alignment horizontal="center" vertical="center"/>
    </xf>
    <xf numFmtId="0" fontId="6" fillId="0" borderId="45" xfId="0" applyFont="1" applyFill="1" applyBorder="1" applyAlignment="1" applyProtection="1">
      <alignment horizontal="center" vertical="center"/>
      <protection locked="0"/>
    </xf>
    <xf numFmtId="49" fontId="6" fillId="0" borderId="4" xfId="0" applyNumberFormat="1" applyFont="1" applyFill="1" applyBorder="1" applyProtection="1">
      <protection locked="0"/>
    </xf>
    <xf numFmtId="49" fontId="6" fillId="0" borderId="2" xfId="0" applyNumberFormat="1" applyFont="1" applyFill="1" applyBorder="1" applyProtection="1">
      <protection locked="0"/>
    </xf>
    <xf numFmtId="49" fontId="8" fillId="0" borderId="2" xfId="0" applyNumberFormat="1" applyFont="1" applyFill="1" applyBorder="1" applyAlignment="1">
      <alignment horizontal="center"/>
    </xf>
    <xf numFmtId="49" fontId="6" fillId="0" borderId="1" xfId="0" applyNumberFormat="1" applyFont="1" applyFill="1" applyBorder="1" applyProtection="1">
      <protection locked="0"/>
    </xf>
    <xf numFmtId="49" fontId="28" fillId="24" borderId="32" xfId="0" applyNumberFormat="1" applyFont="1" applyFill="1" applyBorder="1" applyAlignment="1" applyProtection="1">
      <alignment horizontal="center" vertical="center" wrapText="1"/>
      <protection locked="0"/>
    </xf>
    <xf numFmtId="49" fontId="28" fillId="24" borderId="60" xfId="0" applyNumberFormat="1" applyFont="1" applyFill="1" applyBorder="1" applyAlignment="1" applyProtection="1">
      <alignment horizontal="center" vertical="center" wrapText="1"/>
      <protection locked="0"/>
    </xf>
    <xf numFmtId="49" fontId="29" fillId="25" borderId="68" xfId="0" applyNumberFormat="1" applyFont="1" applyFill="1" applyBorder="1" applyAlignment="1">
      <alignment horizontal="center" vertical="center"/>
    </xf>
    <xf numFmtId="49" fontId="30" fillId="26" borderId="68" xfId="0" applyNumberFormat="1" applyFont="1" applyFill="1" applyBorder="1" applyAlignment="1" applyProtection="1">
      <alignment horizontal="center"/>
      <protection locked="0"/>
    </xf>
    <xf numFmtId="0" fontId="31" fillId="27" borderId="68" xfId="1" applyFont="1" applyFill="1" applyBorder="1" applyAlignment="1">
      <alignment horizontal="center" vertical="center"/>
    </xf>
    <xf numFmtId="49" fontId="19" fillId="0" borderId="68" xfId="0" applyNumberFormat="1" applyFont="1" applyBorder="1" applyAlignment="1">
      <alignment horizontal="center"/>
    </xf>
    <xf numFmtId="44" fontId="32" fillId="0" borderId="71" xfId="2" applyFont="1" applyBorder="1" applyAlignment="1">
      <alignment horizontal="center" vertical="center"/>
    </xf>
    <xf numFmtId="44" fontId="32" fillId="0" borderId="72" xfId="2" applyFont="1" applyBorder="1" applyAlignment="1">
      <alignment horizontal="center" vertical="center"/>
    </xf>
    <xf numFmtId="0" fontId="22" fillId="21" borderId="3" xfId="0" applyFont="1" applyFill="1" applyBorder="1" applyAlignment="1" applyProtection="1">
      <alignment horizontal="center" vertical="center"/>
      <protection locked="0"/>
    </xf>
    <xf numFmtId="0" fontId="6" fillId="11" borderId="37" xfId="0" applyFont="1" applyFill="1" applyBorder="1" applyAlignment="1" applyProtection="1">
      <alignment horizontal="center" vertical="center"/>
      <protection locked="0"/>
    </xf>
    <xf numFmtId="0" fontId="6" fillId="11" borderId="74" xfId="0" applyFont="1" applyFill="1" applyBorder="1" applyAlignment="1" applyProtection="1">
      <alignment horizontal="center" vertical="center"/>
      <protection locked="0"/>
    </xf>
    <xf numFmtId="0" fontId="6" fillId="11" borderId="38" xfId="0" applyFont="1" applyFill="1" applyBorder="1" applyAlignment="1" applyProtection="1">
      <alignment horizontal="center" vertical="center"/>
      <protection locked="0"/>
    </xf>
    <xf numFmtId="49" fontId="17" fillId="10" borderId="73" xfId="0" applyNumberFormat="1" applyFont="1" applyFill="1" applyBorder="1" applyAlignment="1" applyProtection="1">
      <alignment horizontal="left" vertical="center"/>
      <protection locked="0"/>
    </xf>
    <xf numFmtId="49" fontId="6" fillId="0" borderId="9" xfId="0" applyNumberFormat="1" applyFont="1" applyFill="1" applyBorder="1" applyAlignment="1" applyProtection="1">
      <alignment horizontal="left" vertical="center"/>
      <protection locked="0"/>
    </xf>
    <xf numFmtId="0" fontId="6" fillId="0" borderId="45" xfId="0" applyFont="1" applyFill="1" applyBorder="1" applyAlignment="1" applyProtection="1">
      <alignment horizontal="left" vertical="center"/>
      <protection locked="0"/>
    </xf>
    <xf numFmtId="0" fontId="6" fillId="0" borderId="45" xfId="0" applyFont="1" applyBorder="1" applyAlignment="1" applyProtection="1">
      <alignment horizontal="left" vertical="center"/>
      <protection locked="0"/>
    </xf>
    <xf numFmtId="49" fontId="6" fillId="0" borderId="9" xfId="0" applyNumberFormat="1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0" fillId="11" borderId="25" xfId="0" applyFill="1" applyBorder="1" applyAlignment="1">
      <alignment vertical="center"/>
    </xf>
    <xf numFmtId="0" fontId="0" fillId="11" borderId="27" xfId="0" applyFill="1" applyBorder="1" applyAlignment="1">
      <alignment vertical="center"/>
    </xf>
    <xf numFmtId="0" fontId="0" fillId="11" borderId="30" xfId="0" applyFill="1" applyBorder="1" applyAlignment="1">
      <alignment vertical="center"/>
    </xf>
    <xf numFmtId="0" fontId="14" fillId="20" borderId="75" xfId="0" applyFont="1" applyFill="1" applyBorder="1" applyAlignment="1">
      <alignment horizontal="center" vertical="center"/>
    </xf>
    <xf numFmtId="0" fontId="14" fillId="20" borderId="23" xfId="0" applyFont="1" applyFill="1" applyBorder="1" applyAlignment="1">
      <alignment horizontal="center" vertical="center"/>
    </xf>
    <xf numFmtId="0" fontId="14" fillId="20" borderId="76" xfId="0" applyFont="1" applyFill="1" applyBorder="1" applyAlignment="1">
      <alignment horizontal="center" vertical="center"/>
    </xf>
    <xf numFmtId="165" fontId="35" fillId="0" borderId="68" xfId="0" applyNumberFormat="1" applyFont="1" applyBorder="1" applyAlignment="1">
      <alignment horizontal="center" vertical="center"/>
    </xf>
    <xf numFmtId="165" fontId="35" fillId="0" borderId="72" xfId="0" applyNumberFormat="1" applyFont="1" applyBorder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" fillId="13" borderId="15" xfId="0" applyFont="1" applyFill="1" applyBorder="1" applyAlignment="1">
      <alignment horizontal="center"/>
    </xf>
    <xf numFmtId="49" fontId="7" fillId="3" borderId="70" xfId="0" applyNumberFormat="1" applyFont="1" applyFill="1" applyBorder="1" applyAlignment="1">
      <alignment horizontal="center"/>
    </xf>
    <xf numFmtId="49" fontId="7" fillId="3" borderId="71" xfId="0" applyNumberFormat="1" applyFont="1" applyFill="1" applyBorder="1" applyAlignment="1">
      <alignment horizontal="center"/>
    </xf>
    <xf numFmtId="0" fontId="2" fillId="16" borderId="0" xfId="0" applyFont="1" applyFill="1" applyAlignment="1">
      <alignment horizontal="center" vertical="center"/>
    </xf>
    <xf numFmtId="0" fontId="2" fillId="16" borderId="15" xfId="0" applyFont="1" applyFill="1" applyBorder="1" applyAlignment="1">
      <alignment horizontal="center" vertical="center"/>
    </xf>
    <xf numFmtId="0" fontId="11" fillId="16" borderId="0" xfId="0" applyFont="1" applyFill="1" applyAlignment="1">
      <alignment horizontal="center" vertical="center"/>
    </xf>
    <xf numFmtId="0" fontId="11" fillId="16" borderId="15" xfId="0" applyFont="1" applyFill="1" applyBorder="1" applyAlignment="1">
      <alignment horizontal="center" vertical="center"/>
    </xf>
    <xf numFmtId="49" fontId="7" fillId="3" borderId="69" xfId="0" applyNumberFormat="1" applyFont="1" applyFill="1" applyBorder="1" applyAlignment="1">
      <alignment horizontal="center"/>
    </xf>
    <xf numFmtId="49" fontId="7" fillId="3" borderId="10" xfId="0" applyNumberFormat="1" applyFont="1" applyFill="1" applyBorder="1" applyAlignment="1">
      <alignment horizontal="center"/>
    </xf>
    <xf numFmtId="49" fontId="7" fillId="3" borderId="40" xfId="0" applyNumberFormat="1" applyFont="1" applyFill="1" applyBorder="1" applyAlignment="1">
      <alignment horizontal="center"/>
    </xf>
    <xf numFmtId="49" fontId="7" fillId="3" borderId="31" xfId="0" applyNumberFormat="1" applyFont="1" applyFill="1" applyBorder="1" applyAlignment="1">
      <alignment horizontal="center"/>
    </xf>
    <xf numFmtId="49" fontId="7" fillId="3" borderId="32" xfId="0" applyNumberFormat="1" applyFont="1" applyFill="1" applyBorder="1" applyAlignment="1">
      <alignment horizontal="center"/>
    </xf>
    <xf numFmtId="0" fontId="4" fillId="3" borderId="16" xfId="0" applyFont="1" applyFill="1" applyBorder="1" applyAlignment="1">
      <alignment horizontal="center" vertical="center" wrapText="1"/>
    </xf>
    <xf numFmtId="49" fontId="21" fillId="19" borderId="33" xfId="0" applyNumberFormat="1" applyFont="1" applyFill="1" applyBorder="1" applyAlignment="1">
      <alignment horizontal="center"/>
    </xf>
    <xf numFmtId="49" fontId="21" fillId="19" borderId="6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10" fillId="3" borderId="18" xfId="0" applyNumberFormat="1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12" fillId="0" borderId="21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2" fillId="18" borderId="0" xfId="0" applyFont="1" applyFill="1" applyAlignment="1">
      <alignment horizontal="center"/>
    </xf>
    <xf numFmtId="0" fontId="2" fillId="18" borderId="15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9" fillId="17" borderId="48" xfId="0" applyFont="1" applyFill="1" applyBorder="1" applyAlignment="1" applyProtection="1">
      <alignment horizontal="center" vertical="center"/>
      <protection locked="0"/>
    </xf>
    <xf numFmtId="0" fontId="9" fillId="17" borderId="49" xfId="0" applyFont="1" applyFill="1" applyBorder="1" applyAlignment="1" applyProtection="1">
      <alignment horizontal="center" vertical="center"/>
      <protection locked="0"/>
    </xf>
    <xf numFmtId="0" fontId="9" fillId="17" borderId="50" xfId="0" applyFont="1" applyFill="1" applyBorder="1" applyAlignment="1" applyProtection="1">
      <alignment horizontal="center" vertical="center"/>
      <protection locked="0"/>
    </xf>
    <xf numFmtId="0" fontId="9" fillId="17" borderId="51" xfId="0" applyFont="1" applyFill="1" applyBorder="1" applyAlignment="1" applyProtection="1">
      <alignment horizontal="center" vertical="center"/>
      <protection locked="0"/>
    </xf>
    <xf numFmtId="0" fontId="2" fillId="15" borderId="0" xfId="0" applyFont="1" applyFill="1" applyAlignment="1">
      <alignment horizontal="center"/>
    </xf>
    <xf numFmtId="0" fontId="2" fillId="15" borderId="15" xfId="0" applyFont="1" applyFill="1" applyBorder="1" applyAlignment="1">
      <alignment horizontal="center"/>
    </xf>
    <xf numFmtId="0" fontId="2" fillId="14" borderId="0" xfId="0" applyFont="1" applyFill="1" applyAlignment="1">
      <alignment horizontal="center"/>
    </xf>
    <xf numFmtId="0" fontId="2" fillId="14" borderId="15" xfId="0" applyFont="1" applyFill="1" applyBorder="1" applyAlignment="1">
      <alignment horizontal="center"/>
    </xf>
    <xf numFmtId="0" fontId="12" fillId="0" borderId="23" xfId="0" applyFont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27" xfId="0" applyFont="1" applyBorder="1" applyAlignment="1">
      <alignment horizontal="center" vertical="center" wrapText="1"/>
    </xf>
    <xf numFmtId="0" fontId="12" fillId="0" borderId="28" xfId="0" applyFont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0" fontId="36" fillId="0" borderId="37" xfId="0" applyFont="1" applyBorder="1" applyAlignment="1">
      <alignment horizontal="center" vertical="center"/>
    </xf>
    <xf numFmtId="0" fontId="36" fillId="0" borderId="41" xfId="0" applyFont="1" applyBorder="1" applyAlignment="1">
      <alignment horizontal="center" vertical="center"/>
    </xf>
    <xf numFmtId="0" fontId="36" fillId="0" borderId="67" xfId="0" applyFont="1" applyBorder="1" applyAlignment="1">
      <alignment horizontal="center" vertical="center"/>
    </xf>
    <xf numFmtId="0" fontId="37" fillId="0" borderId="37" xfId="0" applyFont="1" applyBorder="1" applyAlignment="1">
      <alignment horizontal="center" vertical="center"/>
    </xf>
    <xf numFmtId="0" fontId="37" fillId="0" borderId="41" xfId="0" applyFont="1" applyBorder="1" applyAlignment="1">
      <alignment horizontal="center" vertical="center"/>
    </xf>
    <xf numFmtId="0" fontId="37" fillId="0" borderId="67" xfId="0" applyFont="1" applyBorder="1" applyAlignment="1">
      <alignment horizontal="center" vertical="center"/>
    </xf>
    <xf numFmtId="0" fontId="16" fillId="10" borderId="0" xfId="0" applyNumberFormat="1" applyFont="1" applyFill="1"/>
  </cellXfs>
  <cellStyles count="3">
    <cellStyle name="Calcul" xfId="1" builtinId="22"/>
    <cellStyle name="Monétaire" xfId="2" builtinId="4"/>
    <cellStyle name="Normal" xfId="0" builtinId="0"/>
  </cellStyles>
  <dxfs count="499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400050</xdr:colOff>
      <xdr:row>151</xdr:row>
      <xdr:rowOff>266700</xdr:rowOff>
    </xdr:from>
    <xdr:to>
      <xdr:col>1</xdr:col>
      <xdr:colOff>800100</xdr:colOff>
      <xdr:row>153</xdr:row>
      <xdr:rowOff>57149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152</xdr:row>
      <xdr:rowOff>266700</xdr:rowOff>
    </xdr:from>
    <xdr:to>
      <xdr:col>1</xdr:col>
      <xdr:colOff>800100</xdr:colOff>
      <xdr:row>154</xdr:row>
      <xdr:rowOff>57151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153</xdr:row>
      <xdr:rowOff>266700</xdr:rowOff>
    </xdr:from>
    <xdr:to>
      <xdr:col>1</xdr:col>
      <xdr:colOff>800100</xdr:colOff>
      <xdr:row>155</xdr:row>
      <xdr:rowOff>57151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154</xdr:row>
      <xdr:rowOff>276225</xdr:rowOff>
    </xdr:from>
    <xdr:to>
      <xdr:col>1</xdr:col>
      <xdr:colOff>790575</xdr:colOff>
      <xdr:row>156</xdr:row>
      <xdr:rowOff>66674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157</xdr:row>
      <xdr:rowOff>276225</xdr:rowOff>
    </xdr:from>
    <xdr:to>
      <xdr:col>1</xdr:col>
      <xdr:colOff>800100</xdr:colOff>
      <xdr:row>159</xdr:row>
      <xdr:rowOff>57150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158</xdr:row>
      <xdr:rowOff>266700</xdr:rowOff>
    </xdr:from>
    <xdr:to>
      <xdr:col>1</xdr:col>
      <xdr:colOff>809625</xdr:colOff>
      <xdr:row>160</xdr:row>
      <xdr:rowOff>57150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159</xdr:row>
      <xdr:rowOff>266700</xdr:rowOff>
    </xdr:from>
    <xdr:to>
      <xdr:col>1</xdr:col>
      <xdr:colOff>800100</xdr:colOff>
      <xdr:row>161</xdr:row>
      <xdr:rowOff>57150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160</xdr:row>
      <xdr:rowOff>257175</xdr:rowOff>
    </xdr:from>
    <xdr:to>
      <xdr:col>1</xdr:col>
      <xdr:colOff>800100</xdr:colOff>
      <xdr:row>162</xdr:row>
      <xdr:rowOff>47625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161</xdr:row>
      <xdr:rowOff>257175</xdr:rowOff>
    </xdr:from>
    <xdr:to>
      <xdr:col>1</xdr:col>
      <xdr:colOff>800100</xdr:colOff>
      <xdr:row>163</xdr:row>
      <xdr:rowOff>43295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162</xdr:row>
      <xdr:rowOff>266700</xdr:rowOff>
    </xdr:from>
    <xdr:to>
      <xdr:col>1</xdr:col>
      <xdr:colOff>790575</xdr:colOff>
      <xdr:row>164</xdr:row>
      <xdr:rowOff>66674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163</xdr:row>
      <xdr:rowOff>257175</xdr:rowOff>
    </xdr:from>
    <xdr:to>
      <xdr:col>1</xdr:col>
      <xdr:colOff>800100</xdr:colOff>
      <xdr:row>165</xdr:row>
      <xdr:rowOff>57151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164</xdr:row>
      <xdr:rowOff>266700</xdr:rowOff>
    </xdr:from>
    <xdr:to>
      <xdr:col>1</xdr:col>
      <xdr:colOff>790575</xdr:colOff>
      <xdr:row>166</xdr:row>
      <xdr:rowOff>57152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165</xdr:row>
      <xdr:rowOff>257175</xdr:rowOff>
    </xdr:from>
    <xdr:to>
      <xdr:col>1</xdr:col>
      <xdr:colOff>790575</xdr:colOff>
      <xdr:row>167</xdr:row>
      <xdr:rowOff>47625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166</xdr:row>
      <xdr:rowOff>266700</xdr:rowOff>
    </xdr:from>
    <xdr:to>
      <xdr:col>1</xdr:col>
      <xdr:colOff>790575</xdr:colOff>
      <xdr:row>168</xdr:row>
      <xdr:rowOff>57149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167</xdr:row>
      <xdr:rowOff>276225</xdr:rowOff>
    </xdr:from>
    <xdr:to>
      <xdr:col>1</xdr:col>
      <xdr:colOff>790575</xdr:colOff>
      <xdr:row>169</xdr:row>
      <xdr:rowOff>57150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390525</xdr:colOff>
      <xdr:row>168</xdr:row>
      <xdr:rowOff>276225</xdr:rowOff>
    </xdr:from>
    <xdr:to>
      <xdr:col>1</xdr:col>
      <xdr:colOff>781050</xdr:colOff>
      <xdr:row>170</xdr:row>
      <xdr:rowOff>57150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169</xdr:row>
      <xdr:rowOff>276225</xdr:rowOff>
    </xdr:from>
    <xdr:to>
      <xdr:col>1</xdr:col>
      <xdr:colOff>781050</xdr:colOff>
      <xdr:row>171</xdr:row>
      <xdr:rowOff>66675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381000</xdr:colOff>
      <xdr:row>170</xdr:row>
      <xdr:rowOff>285750</xdr:rowOff>
    </xdr:from>
    <xdr:to>
      <xdr:col>1</xdr:col>
      <xdr:colOff>781050</xdr:colOff>
      <xdr:row>172</xdr:row>
      <xdr:rowOff>76200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173</xdr:row>
      <xdr:rowOff>238125</xdr:rowOff>
    </xdr:from>
    <xdr:to>
      <xdr:col>1</xdr:col>
      <xdr:colOff>800100</xdr:colOff>
      <xdr:row>175</xdr:row>
      <xdr:rowOff>19050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400050</xdr:colOff>
      <xdr:row>174</xdr:row>
      <xdr:rowOff>266700</xdr:rowOff>
    </xdr:from>
    <xdr:to>
      <xdr:col>1</xdr:col>
      <xdr:colOff>790575</xdr:colOff>
      <xdr:row>176</xdr:row>
      <xdr:rowOff>57150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409575</xdr:colOff>
      <xdr:row>175</xdr:row>
      <xdr:rowOff>276225</xdr:rowOff>
    </xdr:from>
    <xdr:to>
      <xdr:col>1</xdr:col>
      <xdr:colOff>790575</xdr:colOff>
      <xdr:row>177</xdr:row>
      <xdr:rowOff>57151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178</xdr:row>
      <xdr:rowOff>304800</xdr:rowOff>
    </xdr:from>
    <xdr:to>
      <xdr:col>1</xdr:col>
      <xdr:colOff>762000</xdr:colOff>
      <xdr:row>180</xdr:row>
      <xdr:rowOff>85725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179</xdr:row>
      <xdr:rowOff>314325</xdr:rowOff>
    </xdr:from>
    <xdr:to>
      <xdr:col>1</xdr:col>
      <xdr:colOff>771525</xdr:colOff>
      <xdr:row>181</xdr:row>
      <xdr:rowOff>76201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182</xdr:row>
      <xdr:rowOff>285750</xdr:rowOff>
    </xdr:from>
    <xdr:to>
      <xdr:col>1</xdr:col>
      <xdr:colOff>771525</xdr:colOff>
      <xdr:row>184</xdr:row>
      <xdr:rowOff>71436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183</xdr:row>
      <xdr:rowOff>257175</xdr:rowOff>
    </xdr:from>
    <xdr:to>
      <xdr:col>1</xdr:col>
      <xdr:colOff>771525</xdr:colOff>
      <xdr:row>185</xdr:row>
      <xdr:rowOff>47625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184</xdr:row>
      <xdr:rowOff>266700</xdr:rowOff>
    </xdr:from>
    <xdr:to>
      <xdr:col>1</xdr:col>
      <xdr:colOff>771525</xdr:colOff>
      <xdr:row>186</xdr:row>
      <xdr:rowOff>57150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185</xdr:row>
      <xdr:rowOff>266700</xdr:rowOff>
    </xdr:from>
    <xdr:to>
      <xdr:col>1</xdr:col>
      <xdr:colOff>771525</xdr:colOff>
      <xdr:row>187</xdr:row>
      <xdr:rowOff>57150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371475</xdr:colOff>
      <xdr:row>188</xdr:row>
      <xdr:rowOff>257175</xdr:rowOff>
    </xdr:from>
    <xdr:to>
      <xdr:col>1</xdr:col>
      <xdr:colOff>762000</xdr:colOff>
      <xdr:row>190</xdr:row>
      <xdr:rowOff>47624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1</xdr:col>
      <xdr:colOff>398318</xdr:colOff>
      <xdr:row>150</xdr:row>
      <xdr:rowOff>173183</xdr:rowOff>
    </xdr:from>
    <xdr:to>
      <xdr:col>1</xdr:col>
      <xdr:colOff>807893</xdr:colOff>
      <xdr:row>152</xdr:row>
      <xdr:rowOff>57150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442910"/>
          <a:ext cx="409575" cy="4554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15</xdr:row>
      <xdr:rowOff>0</xdr:rowOff>
    </xdr:from>
    <xdr:to>
      <xdr:col>13</xdr:col>
      <xdr:colOff>19050</xdr:colOff>
      <xdr:row>16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46B6186-2B59-43F9-A6AE-D07CF849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0" y="3305175"/>
          <a:ext cx="1162050" cy="27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96"/>
  <sheetViews>
    <sheetView topLeftCell="A79" zoomScale="55" zoomScaleNormal="55" workbookViewId="0">
      <selection activeCell="A57" sqref="A57"/>
    </sheetView>
  </sheetViews>
  <sheetFormatPr baseColWidth="10" defaultColWidth="9.140625" defaultRowHeight="20.25" x14ac:dyDescent="0.3"/>
  <cols>
    <col min="1" max="1" width="28.28515625" style="1" customWidth="1"/>
    <col min="2" max="2" width="12.5703125" style="1" customWidth="1"/>
    <col min="3" max="3" width="28.85546875" style="7" customWidth="1"/>
    <col min="4" max="4" width="33" style="1" customWidth="1"/>
    <col min="5" max="5" width="12.7109375" style="1" customWidth="1"/>
    <col min="6" max="6" width="32.28515625" style="123" customWidth="1"/>
    <col min="7" max="11" width="27.28515625" style="1" customWidth="1"/>
    <col min="12" max="12" width="37.42578125" style="1" customWidth="1"/>
    <col min="13" max="13" width="25.140625" style="1" hidden="1" customWidth="1"/>
    <col min="14" max="14" width="23" style="1" hidden="1" customWidth="1"/>
    <col min="15" max="15" width="21" style="9" hidden="1" customWidth="1"/>
    <col min="16" max="16" width="15" style="9" customWidth="1"/>
    <col min="17" max="17" width="14.28515625" style="9" customWidth="1"/>
    <col min="18" max="18" width="21.140625" style="9" customWidth="1"/>
    <col min="19" max="19" width="18.28515625" style="1" customWidth="1"/>
    <col min="20" max="20" width="42.7109375" style="1" customWidth="1"/>
    <col min="21" max="21" width="9.140625" style="1"/>
    <col min="22" max="22" width="28.85546875" style="1" customWidth="1"/>
    <col min="23" max="16384" width="9.140625" style="1"/>
  </cols>
  <sheetData>
    <row r="1" spans="1:21" ht="55.9" customHeight="1" thickTop="1" thickBot="1" x14ac:dyDescent="0.3">
      <c r="B1" s="144" t="s">
        <v>12</v>
      </c>
      <c r="C1" s="145"/>
      <c r="D1" s="145"/>
      <c r="E1" s="145"/>
      <c r="F1" s="145"/>
      <c r="G1" s="106" t="s">
        <v>82</v>
      </c>
      <c r="H1" s="106" t="s">
        <v>83</v>
      </c>
      <c r="I1" s="106" t="s">
        <v>84</v>
      </c>
      <c r="J1" s="106" t="s">
        <v>98</v>
      </c>
      <c r="K1" s="106" t="s">
        <v>88</v>
      </c>
      <c r="L1" s="106" t="s">
        <v>86</v>
      </c>
      <c r="M1" s="106" t="s">
        <v>87</v>
      </c>
      <c r="N1" s="106" t="s">
        <v>89</v>
      </c>
      <c r="O1" s="107" t="s">
        <v>90</v>
      </c>
      <c r="P1" s="150" t="s">
        <v>5</v>
      </c>
      <c r="Q1" s="154" t="s">
        <v>6</v>
      </c>
      <c r="R1" s="146" t="s">
        <v>7</v>
      </c>
      <c r="S1" s="146" t="s">
        <v>8</v>
      </c>
    </row>
    <row r="2" spans="1:21" ht="30.75" customHeight="1" thickTop="1" thickBot="1" x14ac:dyDescent="0.45">
      <c r="B2" s="147" t="s">
        <v>75</v>
      </c>
      <c r="C2" s="148"/>
      <c r="D2" s="148"/>
      <c r="E2" s="148"/>
      <c r="F2" s="148"/>
      <c r="G2" s="61"/>
      <c r="H2" s="61"/>
      <c r="I2" s="61"/>
      <c r="J2" s="61"/>
      <c r="K2" s="61"/>
      <c r="L2" s="61"/>
      <c r="M2" s="61"/>
      <c r="N2" s="61"/>
      <c r="O2" s="108"/>
      <c r="P2" s="151"/>
      <c r="Q2" s="155"/>
      <c r="R2" s="146"/>
      <c r="S2" s="146"/>
    </row>
    <row r="3" spans="1:21" ht="33" customHeight="1" thickTop="1" thickBot="1" x14ac:dyDescent="0.3">
      <c r="B3" s="141" t="s">
        <v>9</v>
      </c>
      <c r="C3" s="142"/>
      <c r="D3" s="142"/>
      <c r="E3" s="142"/>
      <c r="F3" s="143"/>
      <c r="G3" s="62">
        <v>47</v>
      </c>
      <c r="H3" s="62">
        <v>66</v>
      </c>
      <c r="I3" s="62">
        <v>54</v>
      </c>
      <c r="J3" s="62">
        <v>54</v>
      </c>
      <c r="K3" s="62">
        <v>80</v>
      </c>
      <c r="L3" s="62">
        <v>80</v>
      </c>
      <c r="M3" s="62"/>
      <c r="N3" s="62"/>
      <c r="O3" s="109"/>
      <c r="P3" s="151"/>
      <c r="Q3" s="155"/>
      <c r="R3" s="146"/>
      <c r="S3" s="146"/>
    </row>
    <row r="4" spans="1:21" ht="33" customHeight="1" thickTop="1" x14ac:dyDescent="0.25">
      <c r="B4" s="141" t="s">
        <v>10</v>
      </c>
      <c r="C4" s="142"/>
      <c r="D4" s="142"/>
      <c r="E4" s="142"/>
      <c r="F4" s="143"/>
      <c r="G4" s="63">
        <f>SUM(G8:G$149)</f>
        <v>47</v>
      </c>
      <c r="H4" s="63">
        <f>SUM(H8:H$149)</f>
        <v>66</v>
      </c>
      <c r="I4" s="63">
        <f>SUM(I8:I$149)</f>
        <v>54</v>
      </c>
      <c r="J4" s="63">
        <f>SUM(J8:J$149)</f>
        <v>54</v>
      </c>
      <c r="K4" s="63">
        <f>SUM(K8:K$149)</f>
        <v>80</v>
      </c>
      <c r="L4" s="63">
        <f>SUM(L8:L$149)</f>
        <v>80</v>
      </c>
      <c r="M4" s="63">
        <f>SUM(M8:M$149)</f>
        <v>0</v>
      </c>
      <c r="N4" s="63">
        <f>SUM(N8:N$149)</f>
        <v>0</v>
      </c>
      <c r="O4" s="110">
        <f>SUM(O8:O$149)</f>
        <v>0</v>
      </c>
      <c r="P4" s="151"/>
      <c r="Q4" s="155"/>
      <c r="R4" s="152">
        <f>SUM(R7:R144)</f>
        <v>0</v>
      </c>
      <c r="S4" s="152">
        <f>SUM(S8:S149)</f>
        <v>0</v>
      </c>
    </row>
    <row r="5" spans="1:21" ht="33" customHeight="1" x14ac:dyDescent="0.5">
      <c r="B5" s="141" t="s">
        <v>11</v>
      </c>
      <c r="C5" s="142"/>
      <c r="D5" s="142"/>
      <c r="E5" s="142"/>
      <c r="F5" s="143"/>
      <c r="G5" s="64">
        <f>SUM(G4-G3)</f>
        <v>0</v>
      </c>
      <c r="H5" s="64">
        <f>SUM(H4-H3)</f>
        <v>0</v>
      </c>
      <c r="I5" s="64">
        <f>SUM(I4-I3)</f>
        <v>0</v>
      </c>
      <c r="J5" s="64">
        <f t="shared" ref="J5:O5" si="0">SUM(J4-J3)</f>
        <v>0</v>
      </c>
      <c r="K5" s="64">
        <f>SUM(K4-K3)</f>
        <v>0</v>
      </c>
      <c r="L5" s="64">
        <f>SUM(L4-L3)</f>
        <v>0</v>
      </c>
      <c r="M5" s="64">
        <f>SUM(M4-M3)</f>
        <v>0</v>
      </c>
      <c r="N5" s="64">
        <f t="shared" si="0"/>
        <v>0</v>
      </c>
      <c r="O5" s="111">
        <f t="shared" si="0"/>
        <v>0</v>
      </c>
      <c r="P5" s="151"/>
      <c r="Q5" s="155"/>
      <c r="R5" s="153"/>
      <c r="S5" s="153"/>
    </row>
    <row r="6" spans="1:21" ht="33" customHeight="1" thickBot="1" x14ac:dyDescent="0.35">
      <c r="B6" s="135"/>
      <c r="C6" s="136"/>
      <c r="D6" s="136"/>
      <c r="E6" s="136"/>
      <c r="F6" s="136"/>
      <c r="G6" s="112">
        <v>79</v>
      </c>
      <c r="H6" s="112">
        <v>53</v>
      </c>
      <c r="I6" s="112">
        <v>86</v>
      </c>
      <c r="J6" s="112">
        <v>62</v>
      </c>
      <c r="K6" s="112">
        <v>140</v>
      </c>
      <c r="L6" s="112">
        <v>79</v>
      </c>
      <c r="M6" s="112">
        <v>92</v>
      </c>
      <c r="N6" s="112">
        <v>79</v>
      </c>
      <c r="O6" s="113">
        <v>94</v>
      </c>
      <c r="P6" s="151"/>
      <c r="Q6" s="155"/>
      <c r="R6" s="153"/>
      <c r="S6" s="153"/>
      <c r="T6" s="10"/>
    </row>
    <row r="7" spans="1:21" ht="30.75" customHeight="1" thickBot="1" x14ac:dyDescent="0.35">
      <c r="A7" s="75" t="s">
        <v>110</v>
      </c>
      <c r="B7" s="72" t="s">
        <v>101</v>
      </c>
      <c r="C7" s="16" t="s">
        <v>72</v>
      </c>
      <c r="D7" s="17" t="s">
        <v>73</v>
      </c>
      <c r="E7" s="18" t="s">
        <v>74</v>
      </c>
      <c r="F7" s="118"/>
      <c r="G7" s="116"/>
      <c r="H7" s="116"/>
      <c r="I7" s="116"/>
      <c r="J7" s="116"/>
      <c r="K7" s="116"/>
      <c r="L7" s="115"/>
      <c r="M7" s="116"/>
      <c r="N7" s="116"/>
      <c r="O7" s="117"/>
      <c r="P7" s="19"/>
      <c r="Q7" s="20"/>
      <c r="R7" s="20"/>
      <c r="S7" s="21"/>
      <c r="T7" s="66"/>
      <c r="U7" s="67"/>
    </row>
    <row r="8" spans="1:21" ht="22.5" customHeight="1" thickBot="1" x14ac:dyDescent="0.4">
      <c r="A8" s="74">
        <v>1</v>
      </c>
      <c r="B8" s="101" t="s">
        <v>276</v>
      </c>
      <c r="C8" s="102" t="s">
        <v>113</v>
      </c>
      <c r="D8" s="103" t="s">
        <v>114</v>
      </c>
      <c r="E8" s="104" t="s">
        <v>3</v>
      </c>
      <c r="F8" s="119"/>
      <c r="G8" s="114">
        <v>1</v>
      </c>
      <c r="H8" s="114">
        <v>1</v>
      </c>
      <c r="I8" s="114">
        <v>1</v>
      </c>
      <c r="J8" s="114">
        <v>1</v>
      </c>
      <c r="K8" s="114">
        <v>1</v>
      </c>
      <c r="L8" s="114">
        <v>1</v>
      </c>
      <c r="M8" s="114"/>
      <c r="N8" s="114"/>
      <c r="O8" s="114"/>
      <c r="P8" s="26">
        <f t="shared" ref="P8:P39" si="1">$L$6*L8+$N$6*N8+$K$6*K8+$O$6*O8+$J$6*J8+$M$6*M8+$G$6*G8+$I$6*I8+$H$6*H8</f>
        <v>499</v>
      </c>
      <c r="Q8" s="4">
        <v>499</v>
      </c>
      <c r="R8" s="5"/>
      <c r="S8" s="12">
        <f t="shared" ref="S8:S88" si="2">P8-(Q8+R8)</f>
        <v>0</v>
      </c>
      <c r="T8" s="68"/>
    </row>
    <row r="9" spans="1:21" ht="22.5" customHeight="1" thickBot="1" x14ac:dyDescent="0.4">
      <c r="A9" s="74">
        <v>1</v>
      </c>
      <c r="B9" s="101" t="s">
        <v>276</v>
      </c>
      <c r="C9" s="105" t="s">
        <v>111</v>
      </c>
      <c r="D9" s="103" t="s">
        <v>112</v>
      </c>
      <c r="E9" s="104" t="s">
        <v>3</v>
      </c>
      <c r="F9" s="119"/>
      <c r="G9" s="29">
        <v>1</v>
      </c>
      <c r="H9" s="29">
        <v>1</v>
      </c>
      <c r="I9" s="29">
        <v>1</v>
      </c>
      <c r="J9" s="29">
        <v>1</v>
      </c>
      <c r="K9" s="29">
        <v>1</v>
      </c>
      <c r="L9" s="29">
        <v>1</v>
      </c>
      <c r="M9" s="29"/>
      <c r="N9" s="29"/>
      <c r="O9" s="29"/>
      <c r="P9" s="26">
        <f t="shared" si="1"/>
        <v>499</v>
      </c>
      <c r="Q9" s="4">
        <v>499</v>
      </c>
      <c r="R9" s="5"/>
      <c r="S9" s="12">
        <f t="shared" si="2"/>
        <v>0</v>
      </c>
      <c r="T9" s="68"/>
    </row>
    <row r="10" spans="1:21" ht="22.5" customHeight="1" thickBot="1" x14ac:dyDescent="0.4">
      <c r="A10" s="74">
        <v>1</v>
      </c>
      <c r="B10" s="101" t="s">
        <v>261</v>
      </c>
      <c r="C10" s="105" t="s">
        <v>118</v>
      </c>
      <c r="D10" s="103" t="s">
        <v>119</v>
      </c>
      <c r="E10" s="104" t="s">
        <v>3</v>
      </c>
      <c r="F10" s="119" t="s">
        <v>117</v>
      </c>
      <c r="G10" s="29">
        <v>1</v>
      </c>
      <c r="H10" s="29">
        <v>1</v>
      </c>
      <c r="I10" s="29">
        <v>1</v>
      </c>
      <c r="J10" s="29">
        <v>1</v>
      </c>
      <c r="K10" s="29">
        <v>1</v>
      </c>
      <c r="L10" s="29">
        <v>1</v>
      </c>
      <c r="M10" s="29"/>
      <c r="N10" s="29"/>
      <c r="O10" s="29"/>
      <c r="P10" s="26">
        <f t="shared" si="1"/>
        <v>499</v>
      </c>
      <c r="Q10" s="4">
        <v>499</v>
      </c>
      <c r="R10" s="5"/>
      <c r="S10" s="12">
        <f t="shared" si="2"/>
        <v>0</v>
      </c>
      <c r="T10" s="68"/>
    </row>
    <row r="11" spans="1:21" ht="22.5" customHeight="1" thickBot="1" x14ac:dyDescent="0.4">
      <c r="A11" s="74">
        <v>1</v>
      </c>
      <c r="B11" s="101" t="s">
        <v>261</v>
      </c>
      <c r="C11" s="105" t="s">
        <v>115</v>
      </c>
      <c r="D11" s="103" t="s">
        <v>116</v>
      </c>
      <c r="E11" s="104" t="s">
        <v>3</v>
      </c>
      <c r="F11" s="119" t="s">
        <v>117</v>
      </c>
      <c r="G11" s="29">
        <v>1</v>
      </c>
      <c r="H11" s="29">
        <v>1</v>
      </c>
      <c r="I11" s="29">
        <v>1</v>
      </c>
      <c r="J11" s="29">
        <v>1</v>
      </c>
      <c r="K11" s="29">
        <v>1</v>
      </c>
      <c r="L11" s="29">
        <v>1</v>
      </c>
      <c r="M11" s="29"/>
      <c r="N11" s="29"/>
      <c r="O11" s="29"/>
      <c r="P11" s="26">
        <f t="shared" si="1"/>
        <v>499</v>
      </c>
      <c r="Q11" s="4">
        <v>499</v>
      </c>
      <c r="R11" s="5"/>
      <c r="S11" s="12">
        <f t="shared" si="2"/>
        <v>0</v>
      </c>
      <c r="T11" s="68"/>
    </row>
    <row r="12" spans="1:21" ht="22.5" customHeight="1" thickBot="1" x14ac:dyDescent="0.4">
      <c r="A12" s="74">
        <v>1</v>
      </c>
      <c r="B12" s="101" t="s">
        <v>262</v>
      </c>
      <c r="C12" s="105" t="s">
        <v>122</v>
      </c>
      <c r="D12" s="103" t="s">
        <v>123</v>
      </c>
      <c r="E12" s="104" t="s">
        <v>3</v>
      </c>
      <c r="F12" s="119" t="s">
        <v>117</v>
      </c>
      <c r="G12" s="29">
        <v>1</v>
      </c>
      <c r="H12" s="29">
        <v>1</v>
      </c>
      <c r="I12" s="29">
        <v>1</v>
      </c>
      <c r="J12" s="29">
        <v>1</v>
      </c>
      <c r="K12" s="29">
        <v>1</v>
      </c>
      <c r="L12" s="29">
        <v>1</v>
      </c>
      <c r="M12" s="29"/>
      <c r="N12" s="29"/>
      <c r="O12" s="29"/>
      <c r="P12" s="26">
        <f t="shared" si="1"/>
        <v>499</v>
      </c>
      <c r="Q12" s="4">
        <v>499</v>
      </c>
      <c r="R12" s="5"/>
      <c r="S12" s="12">
        <f t="shared" si="2"/>
        <v>0</v>
      </c>
      <c r="T12" s="68"/>
    </row>
    <row r="13" spans="1:21" ht="22.5" customHeight="1" thickBot="1" x14ac:dyDescent="0.4">
      <c r="A13" s="74">
        <v>1</v>
      </c>
      <c r="B13" s="101" t="s">
        <v>262</v>
      </c>
      <c r="C13" s="105" t="s">
        <v>120</v>
      </c>
      <c r="D13" s="103" t="s">
        <v>121</v>
      </c>
      <c r="E13" s="104" t="s">
        <v>3</v>
      </c>
      <c r="F13" s="119" t="s">
        <v>117</v>
      </c>
      <c r="G13" s="29">
        <v>1</v>
      </c>
      <c r="H13" s="29">
        <v>1</v>
      </c>
      <c r="I13" s="29">
        <v>1</v>
      </c>
      <c r="J13" s="29">
        <v>1</v>
      </c>
      <c r="K13" s="29">
        <v>1</v>
      </c>
      <c r="L13" s="29">
        <v>1</v>
      </c>
      <c r="M13" s="29"/>
      <c r="N13" s="29"/>
      <c r="O13" s="29"/>
      <c r="P13" s="26">
        <f t="shared" si="1"/>
        <v>499</v>
      </c>
      <c r="Q13" s="4">
        <v>499</v>
      </c>
      <c r="R13" s="5"/>
      <c r="S13" s="12">
        <f t="shared" si="2"/>
        <v>0</v>
      </c>
      <c r="T13" s="68"/>
    </row>
    <row r="14" spans="1:21" ht="22.5" customHeight="1" thickBot="1" x14ac:dyDescent="0.4">
      <c r="A14" s="74">
        <v>1</v>
      </c>
      <c r="B14" s="101" t="s">
        <v>263</v>
      </c>
      <c r="C14" s="105" t="s">
        <v>124</v>
      </c>
      <c r="D14" s="103" t="s">
        <v>125</v>
      </c>
      <c r="E14" s="104" t="s">
        <v>3</v>
      </c>
      <c r="F14" s="119" t="s">
        <v>117</v>
      </c>
      <c r="G14" s="29">
        <v>1</v>
      </c>
      <c r="H14" s="29">
        <v>1</v>
      </c>
      <c r="I14" s="29">
        <v>1</v>
      </c>
      <c r="J14" s="29">
        <v>1</v>
      </c>
      <c r="K14" s="29">
        <v>1</v>
      </c>
      <c r="L14" s="29">
        <v>1</v>
      </c>
      <c r="M14" s="29"/>
      <c r="N14" s="29"/>
      <c r="O14" s="29"/>
      <c r="P14" s="26">
        <f t="shared" si="1"/>
        <v>499</v>
      </c>
      <c r="Q14" s="4">
        <v>499</v>
      </c>
      <c r="R14" s="5"/>
      <c r="S14" s="12">
        <f t="shared" si="2"/>
        <v>0</v>
      </c>
      <c r="T14" s="68"/>
    </row>
    <row r="15" spans="1:21" ht="22.5" customHeight="1" thickBot="1" x14ac:dyDescent="0.4">
      <c r="A15" s="74">
        <v>1</v>
      </c>
      <c r="B15" s="101" t="s">
        <v>264</v>
      </c>
      <c r="C15" s="105" t="s">
        <v>126</v>
      </c>
      <c r="D15" s="103" t="s">
        <v>127</v>
      </c>
      <c r="E15" s="104" t="s">
        <v>3</v>
      </c>
      <c r="F15" s="119" t="s">
        <v>117</v>
      </c>
      <c r="G15" s="29">
        <v>1</v>
      </c>
      <c r="H15" s="29">
        <v>1</v>
      </c>
      <c r="I15" s="29">
        <v>1</v>
      </c>
      <c r="J15" s="29">
        <v>1</v>
      </c>
      <c r="K15" s="29">
        <v>1</v>
      </c>
      <c r="L15" s="29">
        <v>1</v>
      </c>
      <c r="M15" s="29"/>
      <c r="N15" s="29"/>
      <c r="O15" s="29"/>
      <c r="P15" s="26">
        <f t="shared" si="1"/>
        <v>499</v>
      </c>
      <c r="Q15" s="4">
        <v>499</v>
      </c>
      <c r="R15" s="5"/>
      <c r="S15" s="12">
        <f t="shared" si="2"/>
        <v>0</v>
      </c>
      <c r="T15" s="68"/>
    </row>
    <row r="16" spans="1:21" ht="22.5" customHeight="1" thickBot="1" x14ac:dyDescent="0.4">
      <c r="A16" s="74">
        <v>1</v>
      </c>
      <c r="B16" s="101" t="s">
        <v>264</v>
      </c>
      <c r="C16" s="105" t="s">
        <v>128</v>
      </c>
      <c r="D16" s="103" t="s">
        <v>129</v>
      </c>
      <c r="E16" s="104" t="s">
        <v>3</v>
      </c>
      <c r="F16" s="119" t="s">
        <v>117</v>
      </c>
      <c r="G16" s="29">
        <v>1</v>
      </c>
      <c r="H16" s="29">
        <v>1</v>
      </c>
      <c r="I16" s="29">
        <v>1</v>
      </c>
      <c r="J16" s="29">
        <v>1</v>
      </c>
      <c r="K16" s="29">
        <v>1</v>
      </c>
      <c r="L16" s="29">
        <v>1</v>
      </c>
      <c r="M16" s="29"/>
      <c r="N16" s="29"/>
      <c r="O16" s="29"/>
      <c r="P16" s="26">
        <f t="shared" si="1"/>
        <v>499</v>
      </c>
      <c r="Q16" s="4">
        <v>499</v>
      </c>
      <c r="R16" s="5"/>
      <c r="S16" s="12">
        <f t="shared" si="2"/>
        <v>0</v>
      </c>
      <c r="T16" s="68"/>
    </row>
    <row r="17" spans="1:20" ht="22.5" customHeight="1" thickBot="1" x14ac:dyDescent="0.4">
      <c r="A17" s="74">
        <v>1</v>
      </c>
      <c r="B17" s="101" t="s">
        <v>265</v>
      </c>
      <c r="C17" s="105" t="s">
        <v>131</v>
      </c>
      <c r="D17" s="103" t="s">
        <v>132</v>
      </c>
      <c r="E17" s="104" t="s">
        <v>3</v>
      </c>
      <c r="F17" s="119" t="s">
        <v>117</v>
      </c>
      <c r="G17" s="29">
        <v>1</v>
      </c>
      <c r="H17" s="29">
        <v>1</v>
      </c>
      <c r="I17" s="29">
        <v>1</v>
      </c>
      <c r="J17" s="29">
        <v>1</v>
      </c>
      <c r="K17" s="29">
        <v>1</v>
      </c>
      <c r="L17" s="29">
        <v>1</v>
      </c>
      <c r="M17" s="29"/>
      <c r="N17" s="29"/>
      <c r="O17" s="29"/>
      <c r="P17" s="26">
        <f t="shared" si="1"/>
        <v>499</v>
      </c>
      <c r="Q17" s="4">
        <v>499</v>
      </c>
      <c r="R17" s="5"/>
      <c r="S17" s="12">
        <f t="shared" si="2"/>
        <v>0</v>
      </c>
      <c r="T17" s="68"/>
    </row>
    <row r="18" spans="1:20" ht="22.5" customHeight="1" thickBot="1" x14ac:dyDescent="0.4">
      <c r="A18" s="74">
        <v>1</v>
      </c>
      <c r="B18" s="101" t="s">
        <v>265</v>
      </c>
      <c r="C18" s="105" t="s">
        <v>130</v>
      </c>
      <c r="D18" s="103" t="s">
        <v>96</v>
      </c>
      <c r="E18" s="104" t="s">
        <v>3</v>
      </c>
      <c r="F18" s="119" t="s">
        <v>117</v>
      </c>
      <c r="G18" s="29">
        <v>1</v>
      </c>
      <c r="H18" s="29">
        <v>1</v>
      </c>
      <c r="I18" s="29">
        <v>1</v>
      </c>
      <c r="J18" s="29">
        <v>1</v>
      </c>
      <c r="K18" s="29">
        <v>1</v>
      </c>
      <c r="L18" s="29">
        <v>1</v>
      </c>
      <c r="M18" s="29"/>
      <c r="N18" s="29"/>
      <c r="O18" s="29"/>
      <c r="P18" s="26">
        <f t="shared" si="1"/>
        <v>499</v>
      </c>
      <c r="Q18" s="4">
        <v>499</v>
      </c>
      <c r="R18" s="5"/>
      <c r="S18" s="12">
        <f t="shared" si="2"/>
        <v>0</v>
      </c>
      <c r="T18" s="68"/>
    </row>
    <row r="19" spans="1:20" ht="22.5" customHeight="1" thickBot="1" x14ac:dyDescent="0.4">
      <c r="A19" s="74"/>
      <c r="B19" s="101" t="s">
        <v>256</v>
      </c>
      <c r="C19" s="105" t="s">
        <v>133</v>
      </c>
      <c r="D19" s="103" t="s">
        <v>134</v>
      </c>
      <c r="E19" s="104" t="s">
        <v>4</v>
      </c>
      <c r="F19" s="119" t="s">
        <v>135</v>
      </c>
      <c r="G19" s="29"/>
      <c r="H19" s="29"/>
      <c r="I19" s="29">
        <v>1</v>
      </c>
      <c r="J19" s="29">
        <v>1</v>
      </c>
      <c r="K19" s="29">
        <v>1</v>
      </c>
      <c r="L19" s="29">
        <v>1</v>
      </c>
      <c r="M19" s="29"/>
      <c r="N19" s="29"/>
      <c r="O19" s="29"/>
      <c r="P19" s="26">
        <f t="shared" si="1"/>
        <v>367</v>
      </c>
      <c r="Q19" s="4">
        <v>367</v>
      </c>
      <c r="R19" s="5"/>
      <c r="S19" s="12">
        <f t="shared" si="2"/>
        <v>0</v>
      </c>
      <c r="T19" s="68"/>
    </row>
    <row r="20" spans="1:20" ht="22.5" customHeight="1" thickBot="1" x14ac:dyDescent="0.4">
      <c r="A20" s="74"/>
      <c r="B20" s="101" t="s">
        <v>256</v>
      </c>
      <c r="C20" s="105" t="s">
        <v>136</v>
      </c>
      <c r="D20" s="103" t="s">
        <v>137</v>
      </c>
      <c r="E20" s="104" t="s">
        <v>4</v>
      </c>
      <c r="F20" s="119" t="s">
        <v>135</v>
      </c>
      <c r="G20" s="29"/>
      <c r="H20" s="29"/>
      <c r="I20" s="29">
        <v>1</v>
      </c>
      <c r="J20" s="29">
        <v>1</v>
      </c>
      <c r="K20" s="29">
        <v>1</v>
      </c>
      <c r="L20" s="29">
        <v>1</v>
      </c>
      <c r="M20" s="29"/>
      <c r="N20" s="29"/>
      <c r="O20" s="29"/>
      <c r="P20" s="26">
        <f t="shared" si="1"/>
        <v>367</v>
      </c>
      <c r="Q20" s="4">
        <v>367</v>
      </c>
      <c r="R20" s="5"/>
      <c r="S20" s="12">
        <f t="shared" si="2"/>
        <v>0</v>
      </c>
      <c r="T20" s="68"/>
    </row>
    <row r="21" spans="1:20" ht="22.5" customHeight="1" thickBot="1" x14ac:dyDescent="0.4">
      <c r="A21" s="74"/>
      <c r="B21" s="101" t="s">
        <v>257</v>
      </c>
      <c r="C21" s="102" t="s">
        <v>138</v>
      </c>
      <c r="D21" s="103" t="s">
        <v>139</v>
      </c>
      <c r="E21" s="104" t="s">
        <v>4</v>
      </c>
      <c r="F21" s="119" t="s">
        <v>135</v>
      </c>
      <c r="G21" s="29"/>
      <c r="H21" s="29"/>
      <c r="I21" s="29">
        <v>1</v>
      </c>
      <c r="J21" s="29">
        <v>1</v>
      </c>
      <c r="K21" s="29">
        <v>1</v>
      </c>
      <c r="L21" s="29">
        <v>1</v>
      </c>
      <c r="M21" s="29"/>
      <c r="N21" s="29"/>
      <c r="O21" s="29"/>
      <c r="P21" s="26">
        <f t="shared" si="1"/>
        <v>367</v>
      </c>
      <c r="Q21" s="4">
        <v>367</v>
      </c>
      <c r="R21" s="5"/>
      <c r="S21" s="12">
        <f t="shared" si="2"/>
        <v>0</v>
      </c>
      <c r="T21" s="68"/>
    </row>
    <row r="22" spans="1:20" ht="22.5" customHeight="1" thickBot="1" x14ac:dyDescent="0.4">
      <c r="A22" s="74"/>
      <c r="B22" s="101" t="s">
        <v>257</v>
      </c>
      <c r="C22" s="105" t="s">
        <v>138</v>
      </c>
      <c r="D22" s="103" t="s">
        <v>140</v>
      </c>
      <c r="E22" s="104" t="s">
        <v>4</v>
      </c>
      <c r="F22" s="119" t="s">
        <v>135</v>
      </c>
      <c r="G22" s="29"/>
      <c r="H22" s="29"/>
      <c r="I22" s="29">
        <v>1</v>
      </c>
      <c r="J22" s="29">
        <v>1</v>
      </c>
      <c r="K22" s="29">
        <v>1</v>
      </c>
      <c r="L22" s="29">
        <v>1</v>
      </c>
      <c r="M22" s="29"/>
      <c r="N22" s="29"/>
      <c r="O22" s="29"/>
      <c r="P22" s="26">
        <f t="shared" si="1"/>
        <v>367</v>
      </c>
      <c r="Q22" s="4">
        <v>367</v>
      </c>
      <c r="R22" s="5"/>
      <c r="S22" s="12">
        <f t="shared" si="2"/>
        <v>0</v>
      </c>
      <c r="T22" s="68"/>
    </row>
    <row r="23" spans="1:20" ht="22.5" customHeight="1" thickBot="1" x14ac:dyDescent="0.4">
      <c r="A23" s="74">
        <v>1</v>
      </c>
      <c r="B23" s="101" t="s">
        <v>277</v>
      </c>
      <c r="C23" s="105" t="s">
        <v>141</v>
      </c>
      <c r="D23" s="103" t="s">
        <v>142</v>
      </c>
      <c r="E23" s="104" t="s">
        <v>18</v>
      </c>
      <c r="F23" s="119"/>
      <c r="G23" s="29">
        <v>1</v>
      </c>
      <c r="H23" s="29"/>
      <c r="I23" s="29">
        <v>1</v>
      </c>
      <c r="J23" s="29">
        <v>1</v>
      </c>
      <c r="K23" s="29">
        <v>1</v>
      </c>
      <c r="L23" s="29">
        <v>1</v>
      </c>
      <c r="M23" s="29"/>
      <c r="N23" s="29"/>
      <c r="O23" s="29"/>
      <c r="P23" s="26">
        <f t="shared" si="1"/>
        <v>446</v>
      </c>
      <c r="Q23" s="4">
        <v>446</v>
      </c>
      <c r="R23" s="5"/>
      <c r="S23" s="12">
        <f t="shared" si="2"/>
        <v>0</v>
      </c>
      <c r="T23" s="68"/>
    </row>
    <row r="24" spans="1:20" ht="22.5" customHeight="1" thickBot="1" x14ac:dyDescent="0.4">
      <c r="A24" s="74">
        <v>1</v>
      </c>
      <c r="B24" s="101" t="s">
        <v>278</v>
      </c>
      <c r="C24" s="105" t="s">
        <v>143</v>
      </c>
      <c r="D24" s="103" t="s">
        <v>144</v>
      </c>
      <c r="E24" s="104" t="s">
        <v>18</v>
      </c>
      <c r="F24" s="119"/>
      <c r="G24" s="29">
        <v>1</v>
      </c>
      <c r="H24" s="29"/>
      <c r="I24" s="29">
        <v>1</v>
      </c>
      <c r="J24" s="29">
        <v>1</v>
      </c>
      <c r="K24" s="29">
        <v>1</v>
      </c>
      <c r="L24" s="29">
        <v>1</v>
      </c>
      <c r="M24" s="29"/>
      <c r="N24" s="29"/>
      <c r="O24" s="29"/>
      <c r="P24" s="26">
        <f t="shared" si="1"/>
        <v>446</v>
      </c>
      <c r="Q24" s="4">
        <v>446</v>
      </c>
      <c r="R24" s="5"/>
      <c r="S24" s="12">
        <f t="shared" si="2"/>
        <v>0</v>
      </c>
      <c r="T24" s="68"/>
    </row>
    <row r="25" spans="1:20" ht="22.5" customHeight="1" thickBot="1" x14ac:dyDescent="0.4">
      <c r="A25" s="74"/>
      <c r="B25" s="101" t="s">
        <v>258</v>
      </c>
      <c r="C25" s="105" t="s">
        <v>145</v>
      </c>
      <c r="D25" s="103" t="s">
        <v>146</v>
      </c>
      <c r="E25" s="104" t="s">
        <v>4</v>
      </c>
      <c r="F25" s="119" t="s">
        <v>135</v>
      </c>
      <c r="G25" s="29"/>
      <c r="H25" s="29"/>
      <c r="I25" s="29">
        <v>1</v>
      </c>
      <c r="J25" s="29">
        <v>1</v>
      </c>
      <c r="K25" s="29">
        <v>1</v>
      </c>
      <c r="L25" s="29">
        <v>1</v>
      </c>
      <c r="M25" s="29"/>
      <c r="N25" s="29"/>
      <c r="O25" s="29"/>
      <c r="P25" s="26">
        <f t="shared" si="1"/>
        <v>367</v>
      </c>
      <c r="Q25" s="4">
        <v>367</v>
      </c>
      <c r="R25" s="5"/>
      <c r="S25" s="12">
        <f t="shared" si="2"/>
        <v>0</v>
      </c>
      <c r="T25" s="68"/>
    </row>
    <row r="26" spans="1:20" ht="22.5" customHeight="1" thickBot="1" x14ac:dyDescent="0.4">
      <c r="A26" s="74">
        <v>1</v>
      </c>
      <c r="B26" s="101" t="s">
        <v>279</v>
      </c>
      <c r="C26" s="105" t="s">
        <v>147</v>
      </c>
      <c r="D26" s="103" t="s">
        <v>93</v>
      </c>
      <c r="E26" s="104" t="s">
        <v>18</v>
      </c>
      <c r="F26" s="119"/>
      <c r="G26" s="29">
        <v>1</v>
      </c>
      <c r="H26" s="29"/>
      <c r="I26" s="29">
        <v>1</v>
      </c>
      <c r="J26" s="29">
        <v>1</v>
      </c>
      <c r="K26" s="29">
        <v>1</v>
      </c>
      <c r="L26" s="29">
        <v>1</v>
      </c>
      <c r="M26" s="29"/>
      <c r="N26" s="29"/>
      <c r="O26" s="29"/>
      <c r="P26" s="26">
        <f t="shared" si="1"/>
        <v>446</v>
      </c>
      <c r="Q26" s="4">
        <v>446</v>
      </c>
      <c r="R26" s="5"/>
      <c r="S26" s="12">
        <f t="shared" si="2"/>
        <v>0</v>
      </c>
      <c r="T26" s="68"/>
    </row>
    <row r="27" spans="1:20" ht="22.5" customHeight="1" thickBot="1" x14ac:dyDescent="0.4">
      <c r="A27" s="74"/>
      <c r="B27" s="101" t="s">
        <v>243</v>
      </c>
      <c r="C27" s="105" t="s">
        <v>150</v>
      </c>
      <c r="D27" s="103" t="s">
        <v>151</v>
      </c>
      <c r="E27" s="104" t="s">
        <v>67</v>
      </c>
      <c r="F27" s="119" t="s">
        <v>79</v>
      </c>
      <c r="G27" s="29"/>
      <c r="H27" s="29">
        <v>1</v>
      </c>
      <c r="I27" s="29"/>
      <c r="J27" s="29"/>
      <c r="K27" s="29">
        <v>1</v>
      </c>
      <c r="L27" s="29">
        <v>1</v>
      </c>
      <c r="M27" s="29"/>
      <c r="N27" s="29"/>
      <c r="O27" s="29"/>
      <c r="P27" s="26">
        <f t="shared" si="1"/>
        <v>272</v>
      </c>
      <c r="Q27" s="4">
        <v>272</v>
      </c>
      <c r="R27" s="5"/>
      <c r="S27" s="12">
        <f t="shared" si="2"/>
        <v>0</v>
      </c>
      <c r="T27" s="68"/>
    </row>
    <row r="28" spans="1:20" ht="22.5" customHeight="1" thickBot="1" x14ac:dyDescent="0.4">
      <c r="A28" s="74"/>
      <c r="B28" s="101" t="s">
        <v>243</v>
      </c>
      <c r="C28" s="105" t="s">
        <v>148</v>
      </c>
      <c r="D28" s="103" t="s">
        <v>149</v>
      </c>
      <c r="E28" s="104" t="s">
        <v>67</v>
      </c>
      <c r="F28" s="119" t="s">
        <v>79</v>
      </c>
      <c r="G28" s="29"/>
      <c r="H28" s="29">
        <v>1</v>
      </c>
      <c r="I28" s="29"/>
      <c r="J28" s="29"/>
      <c r="K28" s="29">
        <v>1</v>
      </c>
      <c r="L28" s="29">
        <v>1</v>
      </c>
      <c r="M28" s="29"/>
      <c r="N28" s="29"/>
      <c r="O28" s="29"/>
      <c r="P28" s="26">
        <f t="shared" si="1"/>
        <v>272</v>
      </c>
      <c r="Q28" s="4">
        <v>272</v>
      </c>
      <c r="R28" s="5"/>
      <c r="S28" s="12">
        <f t="shared" si="2"/>
        <v>0</v>
      </c>
    </row>
    <row r="29" spans="1:20" ht="22.5" customHeight="1" thickBot="1" x14ac:dyDescent="0.4">
      <c r="A29" s="74"/>
      <c r="B29" s="101" t="s">
        <v>244</v>
      </c>
      <c r="C29" s="105" t="s">
        <v>154</v>
      </c>
      <c r="D29" s="103" t="s">
        <v>155</v>
      </c>
      <c r="E29" s="104" t="s">
        <v>67</v>
      </c>
      <c r="F29" s="119" t="s">
        <v>79</v>
      </c>
      <c r="G29" s="29"/>
      <c r="H29" s="29">
        <v>1</v>
      </c>
      <c r="I29" s="29"/>
      <c r="J29" s="29"/>
      <c r="K29" s="29">
        <v>1</v>
      </c>
      <c r="L29" s="29">
        <v>1</v>
      </c>
      <c r="M29" s="29"/>
      <c r="N29" s="29"/>
      <c r="O29" s="29"/>
      <c r="P29" s="26">
        <f t="shared" si="1"/>
        <v>272</v>
      </c>
      <c r="Q29" s="4">
        <v>272</v>
      </c>
      <c r="R29" s="5"/>
      <c r="S29" s="12">
        <f t="shared" si="2"/>
        <v>0</v>
      </c>
    </row>
    <row r="30" spans="1:20" ht="22.5" customHeight="1" thickBot="1" x14ac:dyDescent="0.4">
      <c r="A30" s="74"/>
      <c r="B30" s="101" t="s">
        <v>244</v>
      </c>
      <c r="C30" s="105" t="s">
        <v>152</v>
      </c>
      <c r="D30" s="103" t="s">
        <v>153</v>
      </c>
      <c r="E30" s="104" t="s">
        <v>67</v>
      </c>
      <c r="F30" s="119" t="s">
        <v>79</v>
      </c>
      <c r="G30" s="29"/>
      <c r="H30" s="29">
        <v>1</v>
      </c>
      <c r="I30" s="29"/>
      <c r="J30" s="29"/>
      <c r="K30" s="29">
        <v>1</v>
      </c>
      <c r="L30" s="29">
        <v>1</v>
      </c>
      <c r="M30" s="29"/>
      <c r="N30" s="29"/>
      <c r="O30" s="29"/>
      <c r="P30" s="26">
        <f t="shared" si="1"/>
        <v>272</v>
      </c>
      <c r="Q30" s="4">
        <v>272</v>
      </c>
      <c r="R30" s="5"/>
      <c r="S30" s="12">
        <f t="shared" si="2"/>
        <v>0</v>
      </c>
    </row>
    <row r="31" spans="1:20" ht="22.5" customHeight="1" thickBot="1" x14ac:dyDescent="0.4">
      <c r="A31" s="74"/>
      <c r="B31" s="101" t="s">
        <v>245</v>
      </c>
      <c r="C31" s="105" t="s">
        <v>153</v>
      </c>
      <c r="D31" s="103" t="s">
        <v>156</v>
      </c>
      <c r="E31" s="104" t="s">
        <v>67</v>
      </c>
      <c r="F31" s="119" t="s">
        <v>79</v>
      </c>
      <c r="G31" s="29"/>
      <c r="H31" s="29">
        <v>1</v>
      </c>
      <c r="I31" s="29"/>
      <c r="J31" s="29"/>
      <c r="K31" s="29">
        <v>1</v>
      </c>
      <c r="L31" s="29">
        <v>1</v>
      </c>
      <c r="M31" s="29"/>
      <c r="N31" s="29"/>
      <c r="O31" s="29"/>
      <c r="P31" s="26">
        <f t="shared" si="1"/>
        <v>272</v>
      </c>
      <c r="Q31" s="4">
        <v>272</v>
      </c>
      <c r="R31" s="5"/>
      <c r="S31" s="12">
        <f t="shared" si="2"/>
        <v>0</v>
      </c>
    </row>
    <row r="32" spans="1:20" ht="22.5" customHeight="1" thickBot="1" x14ac:dyDescent="0.4">
      <c r="A32" s="74"/>
      <c r="B32" s="101" t="s">
        <v>245</v>
      </c>
      <c r="C32" s="105" t="s">
        <v>153</v>
      </c>
      <c r="D32" s="103" t="s">
        <v>151</v>
      </c>
      <c r="E32" s="104" t="s">
        <v>67</v>
      </c>
      <c r="F32" s="119" t="s">
        <v>79</v>
      </c>
      <c r="G32" s="29"/>
      <c r="H32" s="29">
        <v>1</v>
      </c>
      <c r="I32" s="29"/>
      <c r="J32" s="29"/>
      <c r="K32" s="29">
        <v>1</v>
      </c>
      <c r="L32" s="29">
        <v>1</v>
      </c>
      <c r="M32" s="29"/>
      <c r="N32" s="29"/>
      <c r="O32" s="29"/>
      <c r="P32" s="26">
        <f t="shared" si="1"/>
        <v>272</v>
      </c>
      <c r="Q32" s="4">
        <v>272</v>
      </c>
      <c r="R32" s="5"/>
      <c r="S32" s="12">
        <f t="shared" si="2"/>
        <v>0</v>
      </c>
    </row>
    <row r="33" spans="1:19" ht="22.5" customHeight="1" thickBot="1" x14ac:dyDescent="0.4">
      <c r="A33" s="74"/>
      <c r="B33" s="101" t="s">
        <v>246</v>
      </c>
      <c r="C33" s="105" t="s">
        <v>157</v>
      </c>
      <c r="D33" s="103" t="s">
        <v>158</v>
      </c>
      <c r="E33" s="104" t="s">
        <v>67</v>
      </c>
      <c r="F33" s="119" t="s">
        <v>79</v>
      </c>
      <c r="G33" s="29"/>
      <c r="H33" s="29">
        <v>1</v>
      </c>
      <c r="I33" s="29"/>
      <c r="J33" s="29"/>
      <c r="K33" s="29">
        <v>1</v>
      </c>
      <c r="L33" s="29">
        <v>1</v>
      </c>
      <c r="M33" s="29"/>
      <c r="N33" s="29"/>
      <c r="O33" s="29"/>
      <c r="P33" s="26">
        <f t="shared" si="1"/>
        <v>272</v>
      </c>
      <c r="Q33" s="4">
        <v>272</v>
      </c>
      <c r="R33" s="5"/>
      <c r="S33" s="12">
        <f t="shared" si="2"/>
        <v>0</v>
      </c>
    </row>
    <row r="34" spans="1:19" ht="22.5" customHeight="1" thickBot="1" x14ac:dyDescent="0.4">
      <c r="A34" s="74"/>
      <c r="B34" s="101" t="s">
        <v>246</v>
      </c>
      <c r="C34" s="105" t="s">
        <v>157</v>
      </c>
      <c r="D34" s="103" t="s">
        <v>92</v>
      </c>
      <c r="E34" s="104" t="s">
        <v>67</v>
      </c>
      <c r="F34" s="119" t="s">
        <v>79</v>
      </c>
      <c r="G34" s="29"/>
      <c r="H34" s="29">
        <v>1</v>
      </c>
      <c r="I34" s="29"/>
      <c r="J34" s="29"/>
      <c r="K34" s="29">
        <v>1</v>
      </c>
      <c r="L34" s="29">
        <v>1</v>
      </c>
      <c r="M34" s="29"/>
      <c r="N34" s="29"/>
      <c r="O34" s="29"/>
      <c r="P34" s="26">
        <f t="shared" si="1"/>
        <v>272</v>
      </c>
      <c r="Q34" s="4">
        <v>272</v>
      </c>
      <c r="R34" s="5"/>
      <c r="S34" s="12">
        <f t="shared" si="2"/>
        <v>0</v>
      </c>
    </row>
    <row r="35" spans="1:19" ht="22.5" customHeight="1" thickBot="1" x14ac:dyDescent="0.4">
      <c r="A35" s="74"/>
      <c r="B35" s="101" t="s">
        <v>247</v>
      </c>
      <c r="C35" s="105" t="s">
        <v>159</v>
      </c>
      <c r="D35" s="103" t="s">
        <v>160</v>
      </c>
      <c r="E35" s="104" t="s">
        <v>67</v>
      </c>
      <c r="F35" s="119" t="s">
        <v>79</v>
      </c>
      <c r="G35" s="29"/>
      <c r="H35" s="29">
        <v>1</v>
      </c>
      <c r="I35" s="29"/>
      <c r="J35" s="29"/>
      <c r="K35" s="29">
        <v>1</v>
      </c>
      <c r="L35" s="29">
        <v>1</v>
      </c>
      <c r="M35" s="29"/>
      <c r="N35" s="29"/>
      <c r="O35" s="29"/>
      <c r="P35" s="26">
        <f t="shared" si="1"/>
        <v>272</v>
      </c>
      <c r="Q35" s="4">
        <v>272</v>
      </c>
      <c r="R35" s="5"/>
      <c r="S35" s="12">
        <f t="shared" si="2"/>
        <v>0</v>
      </c>
    </row>
    <row r="36" spans="1:19" ht="22.5" customHeight="1" thickBot="1" x14ac:dyDescent="0.4">
      <c r="A36" s="74"/>
      <c r="B36" s="101" t="s">
        <v>247</v>
      </c>
      <c r="C36" s="105" t="s">
        <v>159</v>
      </c>
      <c r="D36" s="103" t="s">
        <v>161</v>
      </c>
      <c r="E36" s="104" t="s">
        <v>67</v>
      </c>
      <c r="F36" s="119" t="s">
        <v>79</v>
      </c>
      <c r="G36" s="29"/>
      <c r="H36" s="29">
        <v>1</v>
      </c>
      <c r="I36" s="29"/>
      <c r="J36" s="29"/>
      <c r="K36" s="29">
        <v>1</v>
      </c>
      <c r="L36" s="29">
        <v>1</v>
      </c>
      <c r="M36" s="29"/>
      <c r="N36" s="29"/>
      <c r="O36" s="29"/>
      <c r="P36" s="26">
        <f t="shared" si="1"/>
        <v>272</v>
      </c>
      <c r="Q36" s="4">
        <v>272</v>
      </c>
      <c r="R36" s="5"/>
      <c r="S36" s="12">
        <f t="shared" si="2"/>
        <v>0</v>
      </c>
    </row>
    <row r="37" spans="1:19" ht="22.5" customHeight="1" thickBot="1" x14ac:dyDescent="0.4">
      <c r="A37" s="74">
        <v>1</v>
      </c>
      <c r="B37" s="101" t="s">
        <v>280</v>
      </c>
      <c r="C37" s="102" t="s">
        <v>164</v>
      </c>
      <c r="D37" s="103" t="s">
        <v>165</v>
      </c>
      <c r="E37" s="104" t="s">
        <v>3</v>
      </c>
      <c r="F37" s="119"/>
      <c r="G37" s="29">
        <v>1</v>
      </c>
      <c r="H37" s="29">
        <v>1</v>
      </c>
      <c r="I37" s="29">
        <v>1</v>
      </c>
      <c r="J37" s="29">
        <v>1</v>
      </c>
      <c r="K37" s="29">
        <v>1</v>
      </c>
      <c r="L37" s="29">
        <v>1</v>
      </c>
      <c r="M37" s="29"/>
      <c r="N37" s="29"/>
      <c r="O37" s="29"/>
      <c r="P37" s="26">
        <f t="shared" si="1"/>
        <v>499</v>
      </c>
      <c r="Q37" s="4">
        <v>499</v>
      </c>
      <c r="R37" s="5"/>
      <c r="S37" s="12">
        <f t="shared" si="2"/>
        <v>0</v>
      </c>
    </row>
    <row r="38" spans="1:19" ht="22.5" customHeight="1" thickBot="1" x14ac:dyDescent="0.4">
      <c r="A38" s="74">
        <v>1</v>
      </c>
      <c r="B38" s="101" t="s">
        <v>280</v>
      </c>
      <c r="C38" s="105" t="s">
        <v>162</v>
      </c>
      <c r="D38" s="103" t="s">
        <v>163</v>
      </c>
      <c r="E38" s="104" t="s">
        <v>3</v>
      </c>
      <c r="F38" s="119"/>
      <c r="G38" s="29">
        <v>1</v>
      </c>
      <c r="H38" s="29">
        <v>1</v>
      </c>
      <c r="I38" s="29">
        <v>1</v>
      </c>
      <c r="J38" s="29">
        <v>1</v>
      </c>
      <c r="K38" s="29">
        <v>1</v>
      </c>
      <c r="L38" s="29">
        <v>1</v>
      </c>
      <c r="M38" s="29"/>
      <c r="N38" s="29"/>
      <c r="O38" s="29"/>
      <c r="P38" s="26">
        <f t="shared" si="1"/>
        <v>499</v>
      </c>
      <c r="Q38" s="4">
        <v>499</v>
      </c>
      <c r="R38" s="5"/>
      <c r="S38" s="12">
        <f t="shared" si="2"/>
        <v>0</v>
      </c>
    </row>
    <row r="39" spans="1:19" ht="22.5" customHeight="1" thickBot="1" x14ac:dyDescent="0.4">
      <c r="A39" s="74">
        <v>1</v>
      </c>
      <c r="B39" s="101" t="s">
        <v>281</v>
      </c>
      <c r="C39" s="105" t="s">
        <v>167</v>
      </c>
      <c r="D39" s="103" t="s">
        <v>168</v>
      </c>
      <c r="E39" s="104" t="s">
        <v>3</v>
      </c>
      <c r="F39" s="119"/>
      <c r="G39" s="29">
        <v>1</v>
      </c>
      <c r="H39" s="29">
        <v>1</v>
      </c>
      <c r="I39" s="29">
        <v>1</v>
      </c>
      <c r="J39" s="29">
        <v>1</v>
      </c>
      <c r="K39" s="29">
        <v>1</v>
      </c>
      <c r="L39" s="29">
        <v>1</v>
      </c>
      <c r="M39" s="29"/>
      <c r="N39" s="29"/>
      <c r="O39" s="29"/>
      <c r="P39" s="26">
        <f t="shared" si="1"/>
        <v>499</v>
      </c>
      <c r="Q39" s="4">
        <v>499</v>
      </c>
      <c r="R39" s="5"/>
      <c r="S39" s="12">
        <f t="shared" si="2"/>
        <v>0</v>
      </c>
    </row>
    <row r="40" spans="1:19" ht="22.5" customHeight="1" thickBot="1" x14ac:dyDescent="0.4">
      <c r="A40" s="74">
        <v>1</v>
      </c>
      <c r="B40" s="101" t="s">
        <v>281</v>
      </c>
      <c r="C40" s="105" t="s">
        <v>166</v>
      </c>
      <c r="D40" s="103" t="s">
        <v>96</v>
      </c>
      <c r="E40" s="104" t="s">
        <v>3</v>
      </c>
      <c r="F40" s="119"/>
      <c r="G40" s="29">
        <v>1</v>
      </c>
      <c r="H40" s="29">
        <v>1</v>
      </c>
      <c r="I40" s="29">
        <v>1</v>
      </c>
      <c r="J40" s="29">
        <v>1</v>
      </c>
      <c r="K40" s="29">
        <v>1</v>
      </c>
      <c r="L40" s="29">
        <v>1</v>
      </c>
      <c r="M40" s="29"/>
      <c r="N40" s="29"/>
      <c r="O40" s="29"/>
      <c r="P40" s="26">
        <f t="shared" ref="P40:P71" si="3">$L$6*L40+$N$6*N40+$K$6*K40+$O$6*O40+$J$6*J40+$M$6*M40+$G$6*G40+$I$6*I40+$H$6*H40</f>
        <v>499</v>
      </c>
      <c r="Q40" s="4">
        <v>499</v>
      </c>
      <c r="R40" s="5"/>
      <c r="S40" s="12">
        <f t="shared" si="2"/>
        <v>0</v>
      </c>
    </row>
    <row r="41" spans="1:19" ht="22.5" customHeight="1" thickBot="1" x14ac:dyDescent="0.4">
      <c r="A41" s="74"/>
      <c r="B41" s="101" t="s">
        <v>282</v>
      </c>
      <c r="C41" s="105" t="s">
        <v>169</v>
      </c>
      <c r="D41" s="103" t="s">
        <v>170</v>
      </c>
      <c r="E41" s="104" t="s">
        <v>4</v>
      </c>
      <c r="F41" s="119"/>
      <c r="G41" s="29"/>
      <c r="H41" s="29"/>
      <c r="I41" s="29"/>
      <c r="J41" s="29"/>
      <c r="K41" s="29"/>
      <c r="L41" s="29"/>
      <c r="M41" s="29"/>
      <c r="N41" s="29"/>
      <c r="O41" s="29"/>
      <c r="P41" s="26">
        <f t="shared" si="3"/>
        <v>0</v>
      </c>
      <c r="Q41" s="4">
        <v>0</v>
      </c>
      <c r="R41" s="5"/>
      <c r="S41" s="12">
        <f t="shared" si="2"/>
        <v>0</v>
      </c>
    </row>
    <row r="42" spans="1:19" ht="22.5" customHeight="1" thickBot="1" x14ac:dyDescent="0.4">
      <c r="A42" s="74"/>
      <c r="B42" s="101" t="s">
        <v>282</v>
      </c>
      <c r="C42" s="105" t="s">
        <v>171</v>
      </c>
      <c r="D42" s="103" t="s">
        <v>170</v>
      </c>
      <c r="E42" s="104" t="s">
        <v>4</v>
      </c>
      <c r="F42" s="119"/>
      <c r="G42" s="29"/>
      <c r="H42" s="29"/>
      <c r="I42" s="29"/>
      <c r="J42" s="29"/>
      <c r="K42" s="29"/>
      <c r="L42" s="29"/>
      <c r="M42" s="29"/>
      <c r="N42" s="29"/>
      <c r="O42" s="29"/>
      <c r="P42" s="26">
        <f t="shared" si="3"/>
        <v>0</v>
      </c>
      <c r="Q42" s="26">
        <v>0</v>
      </c>
      <c r="R42" s="5"/>
      <c r="S42" s="12">
        <f t="shared" si="2"/>
        <v>0</v>
      </c>
    </row>
    <row r="43" spans="1:19" ht="22.5" customHeight="1" thickBot="1" x14ac:dyDescent="0.4">
      <c r="A43" s="74">
        <v>1</v>
      </c>
      <c r="B43" s="101" t="s">
        <v>283</v>
      </c>
      <c r="C43" s="105" t="s">
        <v>172</v>
      </c>
      <c r="D43" s="103" t="s">
        <v>173</v>
      </c>
      <c r="E43" s="104" t="s">
        <v>3</v>
      </c>
      <c r="F43" s="119"/>
      <c r="G43" s="29">
        <v>1</v>
      </c>
      <c r="H43" s="29">
        <v>1</v>
      </c>
      <c r="I43" s="29">
        <v>1</v>
      </c>
      <c r="J43" s="29">
        <v>1</v>
      </c>
      <c r="K43" s="29">
        <v>1</v>
      </c>
      <c r="L43" s="29">
        <v>1</v>
      </c>
      <c r="M43" s="29"/>
      <c r="N43" s="29"/>
      <c r="O43" s="29"/>
      <c r="P43" s="26">
        <f t="shared" si="3"/>
        <v>499</v>
      </c>
      <c r="Q43" s="4">
        <v>499</v>
      </c>
      <c r="R43" s="5"/>
      <c r="S43" s="12">
        <f t="shared" si="2"/>
        <v>0</v>
      </c>
    </row>
    <row r="44" spans="1:19" ht="22.5" customHeight="1" thickBot="1" x14ac:dyDescent="0.4">
      <c r="A44" s="74">
        <v>1</v>
      </c>
      <c r="B44" s="101" t="s">
        <v>283</v>
      </c>
      <c r="C44" s="105" t="s">
        <v>174</v>
      </c>
      <c r="D44" s="103" t="s">
        <v>175</v>
      </c>
      <c r="E44" s="104" t="s">
        <v>3</v>
      </c>
      <c r="F44" s="119"/>
      <c r="G44" s="29">
        <v>1</v>
      </c>
      <c r="H44" s="29">
        <v>1</v>
      </c>
      <c r="I44" s="29">
        <v>1</v>
      </c>
      <c r="J44" s="29">
        <v>1</v>
      </c>
      <c r="K44" s="29">
        <v>1</v>
      </c>
      <c r="L44" s="29">
        <v>1</v>
      </c>
      <c r="M44" s="29"/>
      <c r="N44" s="29"/>
      <c r="O44" s="29"/>
      <c r="P44" s="26">
        <f t="shared" si="3"/>
        <v>499</v>
      </c>
      <c r="Q44" s="4">
        <v>499</v>
      </c>
      <c r="R44" s="5"/>
      <c r="S44" s="12">
        <f t="shared" si="2"/>
        <v>0</v>
      </c>
    </row>
    <row r="45" spans="1:19" ht="22.5" customHeight="1" thickBot="1" x14ac:dyDescent="0.4">
      <c r="A45" s="74">
        <v>1</v>
      </c>
      <c r="B45" s="101" t="s">
        <v>284</v>
      </c>
      <c r="C45" s="102" t="s">
        <v>176</v>
      </c>
      <c r="D45" s="103" t="s">
        <v>177</v>
      </c>
      <c r="E45" s="104" t="s">
        <v>3</v>
      </c>
      <c r="F45" s="119"/>
      <c r="G45" s="29">
        <v>1</v>
      </c>
      <c r="H45" s="29">
        <v>1</v>
      </c>
      <c r="I45" s="29">
        <v>1</v>
      </c>
      <c r="J45" s="29">
        <v>1</v>
      </c>
      <c r="K45" s="29">
        <v>1</v>
      </c>
      <c r="L45" s="29">
        <v>1</v>
      </c>
      <c r="M45" s="29"/>
      <c r="N45" s="29"/>
      <c r="O45" s="29"/>
      <c r="P45" s="26">
        <f t="shared" si="3"/>
        <v>499</v>
      </c>
      <c r="Q45" s="4">
        <v>499</v>
      </c>
      <c r="R45" s="5"/>
      <c r="S45" s="12">
        <f t="shared" si="2"/>
        <v>0</v>
      </c>
    </row>
    <row r="46" spans="1:19" ht="22.5" customHeight="1" thickBot="1" x14ac:dyDescent="0.4">
      <c r="A46" s="74">
        <v>1</v>
      </c>
      <c r="B46" s="101" t="s">
        <v>285</v>
      </c>
      <c r="C46" s="105" t="s">
        <v>178</v>
      </c>
      <c r="D46" s="105" t="s">
        <v>179</v>
      </c>
      <c r="E46" s="104" t="s">
        <v>3</v>
      </c>
      <c r="F46" s="119"/>
      <c r="G46" s="29">
        <v>1</v>
      </c>
      <c r="H46" s="29">
        <v>1</v>
      </c>
      <c r="I46" s="29">
        <v>1</v>
      </c>
      <c r="J46" s="29">
        <v>1</v>
      </c>
      <c r="K46" s="29">
        <v>1</v>
      </c>
      <c r="L46" s="29">
        <v>1</v>
      </c>
      <c r="M46" s="29"/>
      <c r="N46" s="29"/>
      <c r="O46" s="29"/>
      <c r="P46" s="26">
        <f t="shared" si="3"/>
        <v>499</v>
      </c>
      <c r="Q46" s="4">
        <v>499</v>
      </c>
      <c r="R46" s="5"/>
      <c r="S46" s="12">
        <f t="shared" ref="S46:S80" si="4">P46-(Q46+R46)</f>
        <v>0</v>
      </c>
    </row>
    <row r="47" spans="1:19" ht="22.5" customHeight="1" thickBot="1" x14ac:dyDescent="0.4">
      <c r="A47" s="74">
        <v>1</v>
      </c>
      <c r="B47" s="101" t="s">
        <v>285</v>
      </c>
      <c r="C47" s="105" t="s">
        <v>180</v>
      </c>
      <c r="D47" s="105" t="s">
        <v>119</v>
      </c>
      <c r="E47" s="104" t="s">
        <v>3</v>
      </c>
      <c r="F47" s="119"/>
      <c r="G47" s="29">
        <v>1</v>
      </c>
      <c r="H47" s="29">
        <v>1</v>
      </c>
      <c r="I47" s="29">
        <v>1</v>
      </c>
      <c r="J47" s="29">
        <v>1</v>
      </c>
      <c r="K47" s="29">
        <v>1</v>
      </c>
      <c r="L47" s="29">
        <v>1</v>
      </c>
      <c r="M47" s="29"/>
      <c r="N47" s="29"/>
      <c r="O47" s="29"/>
      <c r="P47" s="26">
        <f t="shared" si="3"/>
        <v>499</v>
      </c>
      <c r="Q47" s="4">
        <v>499</v>
      </c>
      <c r="R47" s="5"/>
      <c r="S47" s="12">
        <f t="shared" si="4"/>
        <v>0</v>
      </c>
    </row>
    <row r="48" spans="1:19" ht="22.5" customHeight="1" thickBot="1" x14ac:dyDescent="0.4">
      <c r="A48" s="74">
        <v>1</v>
      </c>
      <c r="B48" s="101" t="s">
        <v>286</v>
      </c>
      <c r="C48" s="105" t="s">
        <v>181</v>
      </c>
      <c r="D48" s="105" t="s">
        <v>116</v>
      </c>
      <c r="E48" s="104" t="s">
        <v>2</v>
      </c>
      <c r="F48" s="119"/>
      <c r="G48" s="29">
        <v>1</v>
      </c>
      <c r="H48" s="29">
        <v>1</v>
      </c>
      <c r="I48" s="29">
        <v>1</v>
      </c>
      <c r="J48" s="29">
        <v>1</v>
      </c>
      <c r="K48" s="29">
        <v>1</v>
      </c>
      <c r="L48" s="29">
        <v>1</v>
      </c>
      <c r="M48" s="29"/>
      <c r="N48" s="29"/>
      <c r="O48" s="29"/>
      <c r="P48" s="26">
        <f t="shared" si="3"/>
        <v>499</v>
      </c>
      <c r="Q48" s="4">
        <v>499</v>
      </c>
      <c r="R48" s="5"/>
      <c r="S48" s="12">
        <f t="shared" si="4"/>
        <v>0</v>
      </c>
    </row>
    <row r="49" spans="1:19" ht="22.5" customHeight="1" thickBot="1" x14ac:dyDescent="0.4">
      <c r="A49" s="74"/>
      <c r="B49" s="101" t="s">
        <v>248</v>
      </c>
      <c r="C49" s="105" t="s">
        <v>182</v>
      </c>
      <c r="D49" s="105" t="s">
        <v>183</v>
      </c>
      <c r="E49" s="104" t="s">
        <v>67</v>
      </c>
      <c r="F49" s="119" t="s">
        <v>79</v>
      </c>
      <c r="G49" s="29"/>
      <c r="H49" s="29">
        <v>1</v>
      </c>
      <c r="I49" s="29"/>
      <c r="J49" s="29"/>
      <c r="K49" s="29">
        <v>1</v>
      </c>
      <c r="L49" s="29">
        <v>1</v>
      </c>
      <c r="M49" s="29"/>
      <c r="N49" s="29"/>
      <c r="O49" s="29"/>
      <c r="P49" s="26">
        <f t="shared" si="3"/>
        <v>272</v>
      </c>
      <c r="Q49" s="4">
        <v>272</v>
      </c>
      <c r="R49" s="5"/>
      <c r="S49" s="12">
        <f t="shared" si="4"/>
        <v>0</v>
      </c>
    </row>
    <row r="50" spans="1:19" ht="22.5" customHeight="1" thickBot="1" x14ac:dyDescent="0.4">
      <c r="A50" s="74"/>
      <c r="B50" s="101" t="s">
        <v>248</v>
      </c>
      <c r="C50" s="105" t="s">
        <v>184</v>
      </c>
      <c r="D50" s="105" t="s">
        <v>185</v>
      </c>
      <c r="E50" s="104" t="s">
        <v>67</v>
      </c>
      <c r="F50" s="119" t="s">
        <v>79</v>
      </c>
      <c r="G50" s="29"/>
      <c r="H50" s="29">
        <v>1</v>
      </c>
      <c r="I50" s="29"/>
      <c r="J50" s="29"/>
      <c r="K50" s="29">
        <v>1</v>
      </c>
      <c r="L50" s="29">
        <v>1</v>
      </c>
      <c r="M50" s="29"/>
      <c r="N50" s="29"/>
      <c r="O50" s="29"/>
      <c r="P50" s="26">
        <f t="shared" si="3"/>
        <v>272</v>
      </c>
      <c r="Q50" s="4">
        <v>272</v>
      </c>
      <c r="R50" s="5"/>
      <c r="S50" s="12">
        <f t="shared" si="4"/>
        <v>0</v>
      </c>
    </row>
    <row r="51" spans="1:19" ht="22.5" customHeight="1" thickBot="1" x14ac:dyDescent="0.4">
      <c r="A51" s="74"/>
      <c r="B51" s="101" t="s">
        <v>249</v>
      </c>
      <c r="C51" s="105" t="s">
        <v>188</v>
      </c>
      <c r="D51" s="105" t="s">
        <v>189</v>
      </c>
      <c r="E51" s="104" t="s">
        <v>67</v>
      </c>
      <c r="F51" s="119" t="s">
        <v>79</v>
      </c>
      <c r="G51" s="29"/>
      <c r="H51" s="29">
        <v>1</v>
      </c>
      <c r="I51" s="29"/>
      <c r="J51" s="29"/>
      <c r="K51" s="29">
        <v>1</v>
      </c>
      <c r="L51" s="29">
        <v>1</v>
      </c>
      <c r="M51" s="29"/>
      <c r="N51" s="29"/>
      <c r="O51" s="29"/>
      <c r="P51" s="26">
        <f t="shared" si="3"/>
        <v>272</v>
      </c>
      <c r="Q51" s="4">
        <v>272</v>
      </c>
      <c r="R51" s="5"/>
      <c r="S51" s="12">
        <f t="shared" si="4"/>
        <v>0</v>
      </c>
    </row>
    <row r="52" spans="1:19" ht="22.5" customHeight="1" thickBot="1" x14ac:dyDescent="0.4">
      <c r="A52" s="74"/>
      <c r="B52" s="101" t="s">
        <v>249</v>
      </c>
      <c r="C52" s="105" t="s">
        <v>186</v>
      </c>
      <c r="D52" s="105" t="s">
        <v>187</v>
      </c>
      <c r="E52" s="104" t="s">
        <v>67</v>
      </c>
      <c r="F52" s="119" t="s">
        <v>79</v>
      </c>
      <c r="G52" s="29"/>
      <c r="H52" s="29">
        <v>1</v>
      </c>
      <c r="I52" s="29"/>
      <c r="J52" s="29"/>
      <c r="K52" s="29">
        <v>1</v>
      </c>
      <c r="L52" s="29">
        <v>1</v>
      </c>
      <c r="M52" s="29"/>
      <c r="N52" s="29"/>
      <c r="O52" s="29"/>
      <c r="P52" s="26">
        <f t="shared" si="3"/>
        <v>272</v>
      </c>
      <c r="Q52" s="4">
        <v>272</v>
      </c>
      <c r="R52" s="5"/>
      <c r="S52" s="12">
        <f t="shared" si="4"/>
        <v>0</v>
      </c>
    </row>
    <row r="53" spans="1:19" ht="22.5" customHeight="1" thickBot="1" x14ac:dyDescent="0.4">
      <c r="A53" s="74">
        <v>1</v>
      </c>
      <c r="B53" s="101" t="s">
        <v>259</v>
      </c>
      <c r="C53" s="105" t="s">
        <v>190</v>
      </c>
      <c r="D53" s="105" t="s">
        <v>191</v>
      </c>
      <c r="E53" s="104" t="s">
        <v>4</v>
      </c>
      <c r="F53" s="119" t="s">
        <v>135</v>
      </c>
      <c r="G53" s="29">
        <v>1</v>
      </c>
      <c r="H53" s="29"/>
      <c r="I53" s="29">
        <v>1</v>
      </c>
      <c r="J53" s="29">
        <v>1</v>
      </c>
      <c r="K53" s="29">
        <v>1</v>
      </c>
      <c r="L53" s="29">
        <v>1</v>
      </c>
      <c r="M53" s="29"/>
      <c r="N53" s="29"/>
      <c r="O53" s="29"/>
      <c r="P53" s="26">
        <f t="shared" si="3"/>
        <v>446</v>
      </c>
      <c r="Q53" s="4">
        <v>446</v>
      </c>
      <c r="R53" s="5"/>
      <c r="S53" s="12">
        <f t="shared" si="4"/>
        <v>0</v>
      </c>
    </row>
    <row r="54" spans="1:19" ht="22.5" customHeight="1" thickBot="1" x14ac:dyDescent="0.4">
      <c r="A54" s="74">
        <v>1</v>
      </c>
      <c r="B54" s="101" t="s">
        <v>259</v>
      </c>
      <c r="C54" s="105" t="s">
        <v>190</v>
      </c>
      <c r="D54" s="105" t="s">
        <v>192</v>
      </c>
      <c r="E54" s="104" t="s">
        <v>4</v>
      </c>
      <c r="F54" s="119" t="s">
        <v>135</v>
      </c>
      <c r="G54" s="29">
        <v>1</v>
      </c>
      <c r="H54" s="29"/>
      <c r="I54" s="29">
        <v>1</v>
      </c>
      <c r="J54" s="29">
        <v>1</v>
      </c>
      <c r="K54" s="29">
        <v>1</v>
      </c>
      <c r="L54" s="29">
        <v>1</v>
      </c>
      <c r="M54" s="29"/>
      <c r="N54" s="29"/>
      <c r="O54" s="29"/>
      <c r="P54" s="26">
        <f t="shared" si="3"/>
        <v>446</v>
      </c>
      <c r="Q54" s="4">
        <v>446</v>
      </c>
      <c r="R54" s="5"/>
      <c r="S54" s="12">
        <f t="shared" si="4"/>
        <v>0</v>
      </c>
    </row>
    <row r="55" spans="1:19" ht="22.5" customHeight="1" thickBot="1" x14ac:dyDescent="0.4">
      <c r="A55" s="74">
        <v>1</v>
      </c>
      <c r="B55" s="101" t="s">
        <v>260</v>
      </c>
      <c r="C55" s="105" t="s">
        <v>195</v>
      </c>
      <c r="D55" s="105" t="s">
        <v>196</v>
      </c>
      <c r="E55" s="104" t="s">
        <v>4</v>
      </c>
      <c r="F55" s="119" t="s">
        <v>135</v>
      </c>
      <c r="G55" s="29">
        <v>1</v>
      </c>
      <c r="H55" s="29"/>
      <c r="I55" s="29">
        <v>1</v>
      </c>
      <c r="J55" s="29">
        <v>1</v>
      </c>
      <c r="K55" s="29">
        <v>1</v>
      </c>
      <c r="L55" s="29">
        <v>1</v>
      </c>
      <c r="M55" s="29"/>
      <c r="N55" s="29"/>
      <c r="O55" s="29"/>
      <c r="P55" s="26">
        <f t="shared" si="3"/>
        <v>446</v>
      </c>
      <c r="Q55" s="4">
        <v>446</v>
      </c>
      <c r="R55" s="5"/>
      <c r="S55" s="12">
        <f t="shared" si="4"/>
        <v>0</v>
      </c>
    </row>
    <row r="56" spans="1:19" ht="22.5" customHeight="1" thickBot="1" x14ac:dyDescent="0.4">
      <c r="A56" s="74">
        <v>1</v>
      </c>
      <c r="B56" s="101" t="s">
        <v>260</v>
      </c>
      <c r="C56" s="105" t="s">
        <v>193</v>
      </c>
      <c r="D56" s="103" t="s">
        <v>194</v>
      </c>
      <c r="E56" s="104" t="s">
        <v>4</v>
      </c>
      <c r="F56" s="119" t="s">
        <v>135</v>
      </c>
      <c r="G56" s="29">
        <v>1</v>
      </c>
      <c r="H56" s="29"/>
      <c r="I56" s="29">
        <v>1</v>
      </c>
      <c r="J56" s="29">
        <v>1</v>
      </c>
      <c r="K56" s="29">
        <v>1</v>
      </c>
      <c r="L56" s="29">
        <v>1</v>
      </c>
      <c r="M56" s="29"/>
      <c r="N56" s="29"/>
      <c r="O56" s="29"/>
      <c r="P56" s="26">
        <f t="shared" si="3"/>
        <v>446</v>
      </c>
      <c r="Q56" s="4">
        <v>446</v>
      </c>
      <c r="R56" s="5"/>
      <c r="S56" s="12">
        <f t="shared" si="4"/>
        <v>0</v>
      </c>
    </row>
    <row r="57" spans="1:19" ht="22.5" customHeight="1" thickBot="1" x14ac:dyDescent="0.4">
      <c r="A57" s="74"/>
      <c r="B57" s="101" t="s">
        <v>287</v>
      </c>
      <c r="C57" s="102" t="s">
        <v>197</v>
      </c>
      <c r="D57" s="103" t="s">
        <v>96</v>
      </c>
      <c r="E57" s="104" t="s">
        <v>3</v>
      </c>
      <c r="F57" s="119"/>
      <c r="G57" s="29"/>
      <c r="H57" s="29"/>
      <c r="I57" s="29">
        <v>1</v>
      </c>
      <c r="J57" s="29">
        <v>1</v>
      </c>
      <c r="K57" s="29">
        <v>1</v>
      </c>
      <c r="L57" s="29">
        <v>1</v>
      </c>
      <c r="M57" s="29"/>
      <c r="N57" s="29"/>
      <c r="O57" s="29"/>
      <c r="P57" s="26">
        <f t="shared" si="3"/>
        <v>367</v>
      </c>
      <c r="Q57" s="4">
        <v>367</v>
      </c>
      <c r="R57" s="5"/>
      <c r="S57" s="12">
        <f t="shared" si="4"/>
        <v>0</v>
      </c>
    </row>
    <row r="58" spans="1:19" ht="22.5" customHeight="1" thickBot="1" x14ac:dyDescent="0.4">
      <c r="A58" s="74"/>
      <c r="B58" s="101" t="s">
        <v>287</v>
      </c>
      <c r="C58" s="105" t="s">
        <v>197</v>
      </c>
      <c r="D58" s="103" t="s">
        <v>198</v>
      </c>
      <c r="E58" s="104" t="s">
        <v>3</v>
      </c>
      <c r="F58" s="119"/>
      <c r="G58" s="29"/>
      <c r="H58" s="29"/>
      <c r="I58" s="29">
        <v>1</v>
      </c>
      <c r="J58" s="29">
        <v>1</v>
      </c>
      <c r="K58" s="29">
        <v>1</v>
      </c>
      <c r="L58" s="29">
        <v>1</v>
      </c>
      <c r="M58" s="29"/>
      <c r="N58" s="29"/>
      <c r="O58" s="29"/>
      <c r="P58" s="26">
        <f t="shared" si="3"/>
        <v>367</v>
      </c>
      <c r="Q58" s="4">
        <v>367</v>
      </c>
      <c r="R58" s="5"/>
      <c r="S58" s="12">
        <f t="shared" si="4"/>
        <v>0</v>
      </c>
    </row>
    <row r="59" spans="1:19" ht="22.5" customHeight="1" thickBot="1" x14ac:dyDescent="0.4">
      <c r="A59" s="74"/>
      <c r="B59" s="101" t="s">
        <v>250</v>
      </c>
      <c r="C59" s="105" t="s">
        <v>199</v>
      </c>
      <c r="D59" s="103" t="s">
        <v>155</v>
      </c>
      <c r="E59" s="104" t="s">
        <v>67</v>
      </c>
      <c r="F59" s="119" t="s">
        <v>79</v>
      </c>
      <c r="G59" s="29"/>
      <c r="H59" s="29">
        <v>1</v>
      </c>
      <c r="I59" s="29"/>
      <c r="J59" s="29"/>
      <c r="K59" s="29">
        <v>1</v>
      </c>
      <c r="L59" s="29">
        <v>1</v>
      </c>
      <c r="M59" s="29"/>
      <c r="N59" s="29"/>
      <c r="O59" s="29"/>
      <c r="P59" s="26">
        <f t="shared" si="3"/>
        <v>272</v>
      </c>
      <c r="Q59" s="4">
        <v>272</v>
      </c>
      <c r="R59" s="5"/>
      <c r="S59" s="12">
        <f t="shared" si="4"/>
        <v>0</v>
      </c>
    </row>
    <row r="60" spans="1:19" ht="22.5" customHeight="1" thickBot="1" x14ac:dyDescent="0.4">
      <c r="A60" s="74"/>
      <c r="B60" s="101" t="s">
        <v>250</v>
      </c>
      <c r="C60" s="105" t="s">
        <v>199</v>
      </c>
      <c r="D60" s="103" t="s">
        <v>200</v>
      </c>
      <c r="E60" s="104" t="s">
        <v>67</v>
      </c>
      <c r="F60" s="119" t="s">
        <v>79</v>
      </c>
      <c r="G60" s="29"/>
      <c r="H60" s="29">
        <v>1</v>
      </c>
      <c r="I60" s="29"/>
      <c r="J60" s="29"/>
      <c r="K60" s="29">
        <v>1</v>
      </c>
      <c r="L60" s="29">
        <v>1</v>
      </c>
      <c r="M60" s="29"/>
      <c r="N60" s="29"/>
      <c r="O60" s="29"/>
      <c r="P60" s="26">
        <f t="shared" si="3"/>
        <v>272</v>
      </c>
      <c r="Q60" s="4">
        <v>272</v>
      </c>
      <c r="R60" s="5"/>
      <c r="S60" s="12">
        <f t="shared" si="4"/>
        <v>0</v>
      </c>
    </row>
    <row r="61" spans="1:19" ht="22.5" customHeight="1" thickBot="1" x14ac:dyDescent="0.4">
      <c r="A61" s="74"/>
      <c r="B61" s="101" t="s">
        <v>251</v>
      </c>
      <c r="C61" s="105" t="s">
        <v>201</v>
      </c>
      <c r="D61" s="103" t="s">
        <v>202</v>
      </c>
      <c r="E61" s="104" t="s">
        <v>67</v>
      </c>
      <c r="F61" s="119" t="s">
        <v>79</v>
      </c>
      <c r="G61" s="29"/>
      <c r="H61" s="29">
        <v>1</v>
      </c>
      <c r="I61" s="29"/>
      <c r="J61" s="29"/>
      <c r="K61" s="29">
        <v>1</v>
      </c>
      <c r="L61" s="29">
        <v>1</v>
      </c>
      <c r="M61" s="29"/>
      <c r="N61" s="29"/>
      <c r="O61" s="29"/>
      <c r="P61" s="26">
        <f t="shared" si="3"/>
        <v>272</v>
      </c>
      <c r="Q61" s="4">
        <v>272</v>
      </c>
      <c r="R61" s="5"/>
      <c r="S61" s="12">
        <f t="shared" si="4"/>
        <v>0</v>
      </c>
    </row>
    <row r="62" spans="1:19" ht="22.5" customHeight="1" thickBot="1" x14ac:dyDescent="0.4">
      <c r="A62" s="74"/>
      <c r="B62" s="101" t="s">
        <v>251</v>
      </c>
      <c r="C62" s="105" t="s">
        <v>201</v>
      </c>
      <c r="D62" s="103" t="s">
        <v>92</v>
      </c>
      <c r="E62" s="104" t="s">
        <v>67</v>
      </c>
      <c r="F62" s="119" t="s">
        <v>79</v>
      </c>
      <c r="G62" s="29"/>
      <c r="H62" s="29">
        <v>1</v>
      </c>
      <c r="I62" s="29"/>
      <c r="J62" s="29"/>
      <c r="K62" s="29">
        <v>1</v>
      </c>
      <c r="L62" s="29">
        <v>1</v>
      </c>
      <c r="M62" s="29"/>
      <c r="N62" s="29"/>
      <c r="O62" s="29"/>
      <c r="P62" s="26">
        <f t="shared" si="3"/>
        <v>272</v>
      </c>
      <c r="Q62" s="4">
        <v>272</v>
      </c>
      <c r="R62" s="5"/>
      <c r="S62" s="12">
        <f t="shared" si="4"/>
        <v>0</v>
      </c>
    </row>
    <row r="63" spans="1:19" ht="22.5" customHeight="1" thickBot="1" x14ac:dyDescent="0.4">
      <c r="A63" s="74"/>
      <c r="B63" s="101" t="s">
        <v>252</v>
      </c>
      <c r="C63" s="105" t="s">
        <v>203</v>
      </c>
      <c r="D63" s="103" t="s">
        <v>204</v>
      </c>
      <c r="E63" s="104" t="s">
        <v>67</v>
      </c>
      <c r="F63" s="119" t="s">
        <v>79</v>
      </c>
      <c r="G63" s="29"/>
      <c r="H63" s="29">
        <v>1</v>
      </c>
      <c r="I63" s="29"/>
      <c r="J63" s="29"/>
      <c r="K63" s="29">
        <v>1</v>
      </c>
      <c r="L63" s="29">
        <v>1</v>
      </c>
      <c r="M63" s="29"/>
      <c r="N63" s="29"/>
      <c r="O63" s="29"/>
      <c r="P63" s="26">
        <f t="shared" si="3"/>
        <v>272</v>
      </c>
      <c r="Q63" s="4">
        <v>272</v>
      </c>
      <c r="R63" s="5"/>
      <c r="S63" s="12">
        <f t="shared" si="4"/>
        <v>0</v>
      </c>
    </row>
    <row r="64" spans="1:19" ht="22.5" customHeight="1" thickBot="1" x14ac:dyDescent="0.4">
      <c r="A64" s="74"/>
      <c r="B64" s="101" t="s">
        <v>252</v>
      </c>
      <c r="C64" s="105" t="s">
        <v>203</v>
      </c>
      <c r="D64" s="103" t="s">
        <v>202</v>
      </c>
      <c r="E64" s="104" t="s">
        <v>67</v>
      </c>
      <c r="F64" s="119" t="s">
        <v>79</v>
      </c>
      <c r="G64" s="29"/>
      <c r="H64" s="29">
        <v>1</v>
      </c>
      <c r="I64" s="29"/>
      <c r="J64" s="29"/>
      <c r="K64" s="29">
        <v>1</v>
      </c>
      <c r="L64" s="29">
        <v>1</v>
      </c>
      <c r="M64" s="29"/>
      <c r="N64" s="29"/>
      <c r="O64" s="29"/>
      <c r="P64" s="26">
        <f t="shared" si="3"/>
        <v>272</v>
      </c>
      <c r="Q64" s="4">
        <v>272</v>
      </c>
      <c r="R64" s="5"/>
      <c r="S64" s="12">
        <f t="shared" si="4"/>
        <v>0</v>
      </c>
    </row>
    <row r="65" spans="1:19" ht="22.5" customHeight="1" thickBot="1" x14ac:dyDescent="0.4">
      <c r="A65" s="74"/>
      <c r="B65" s="101" t="s">
        <v>253</v>
      </c>
      <c r="C65" s="105" t="s">
        <v>205</v>
      </c>
      <c r="D65" s="103" t="s">
        <v>206</v>
      </c>
      <c r="E65" s="104" t="s">
        <v>67</v>
      </c>
      <c r="F65" s="119" t="s">
        <v>79</v>
      </c>
      <c r="G65" s="29"/>
      <c r="H65" s="29">
        <v>1</v>
      </c>
      <c r="I65" s="29"/>
      <c r="J65" s="29"/>
      <c r="K65" s="29">
        <v>1</v>
      </c>
      <c r="L65" s="29">
        <v>1</v>
      </c>
      <c r="M65" s="29"/>
      <c r="N65" s="29"/>
      <c r="O65" s="29"/>
      <c r="P65" s="26">
        <f t="shared" si="3"/>
        <v>272</v>
      </c>
      <c r="Q65" s="4">
        <v>272</v>
      </c>
      <c r="R65" s="5"/>
      <c r="S65" s="12">
        <f t="shared" si="4"/>
        <v>0</v>
      </c>
    </row>
    <row r="66" spans="1:19" ht="22.5" customHeight="1" thickBot="1" x14ac:dyDescent="0.4">
      <c r="A66" s="74"/>
      <c r="B66" s="101" t="s">
        <v>253</v>
      </c>
      <c r="C66" s="105" t="s">
        <v>205</v>
      </c>
      <c r="D66" s="103" t="s">
        <v>207</v>
      </c>
      <c r="E66" s="104" t="s">
        <v>67</v>
      </c>
      <c r="F66" s="119" t="s">
        <v>79</v>
      </c>
      <c r="G66" s="29"/>
      <c r="H66" s="29">
        <v>1</v>
      </c>
      <c r="I66" s="29"/>
      <c r="J66" s="29"/>
      <c r="K66" s="29">
        <v>1</v>
      </c>
      <c r="L66" s="29">
        <v>1</v>
      </c>
      <c r="M66" s="29"/>
      <c r="N66" s="29"/>
      <c r="O66" s="29"/>
      <c r="P66" s="26">
        <f t="shared" si="3"/>
        <v>272</v>
      </c>
      <c r="Q66" s="4">
        <v>272</v>
      </c>
      <c r="R66" s="5"/>
      <c r="S66" s="12">
        <f t="shared" si="4"/>
        <v>0</v>
      </c>
    </row>
    <row r="67" spans="1:19" ht="22.5" customHeight="1" thickBot="1" x14ac:dyDescent="0.4">
      <c r="A67" s="74"/>
      <c r="B67" s="101" t="s">
        <v>254</v>
      </c>
      <c r="C67" s="105" t="s">
        <v>208</v>
      </c>
      <c r="D67" s="103" t="s">
        <v>209</v>
      </c>
      <c r="E67" s="104" t="s">
        <v>67</v>
      </c>
      <c r="F67" s="119" t="s">
        <v>79</v>
      </c>
      <c r="G67" s="29"/>
      <c r="H67" s="29">
        <v>1</v>
      </c>
      <c r="I67" s="29"/>
      <c r="J67" s="29"/>
      <c r="K67" s="29">
        <v>1</v>
      </c>
      <c r="L67" s="29">
        <v>1</v>
      </c>
      <c r="M67" s="29"/>
      <c r="N67" s="29"/>
      <c r="O67" s="29"/>
      <c r="P67" s="26">
        <f t="shared" si="3"/>
        <v>272</v>
      </c>
      <c r="Q67" s="4">
        <v>272</v>
      </c>
      <c r="R67" s="5"/>
      <c r="S67" s="12">
        <f t="shared" si="4"/>
        <v>0</v>
      </c>
    </row>
    <row r="68" spans="1:19" ht="22.5" customHeight="1" thickBot="1" x14ac:dyDescent="0.4">
      <c r="A68" s="74"/>
      <c r="B68" s="101" t="s">
        <v>254</v>
      </c>
      <c r="C68" s="105" t="s">
        <v>208</v>
      </c>
      <c r="D68" s="103" t="s">
        <v>210</v>
      </c>
      <c r="E68" s="104" t="s">
        <v>67</v>
      </c>
      <c r="F68" s="119" t="s">
        <v>79</v>
      </c>
      <c r="G68" s="29"/>
      <c r="H68" s="29">
        <v>1</v>
      </c>
      <c r="I68" s="29"/>
      <c r="J68" s="29"/>
      <c r="K68" s="29">
        <v>1</v>
      </c>
      <c r="L68" s="29">
        <v>1</v>
      </c>
      <c r="M68" s="29"/>
      <c r="N68" s="29"/>
      <c r="O68" s="29"/>
      <c r="P68" s="26">
        <f t="shared" si="3"/>
        <v>272</v>
      </c>
      <c r="Q68" s="4">
        <v>272</v>
      </c>
      <c r="R68" s="5"/>
      <c r="S68" s="12">
        <f t="shared" si="4"/>
        <v>0</v>
      </c>
    </row>
    <row r="69" spans="1:19" ht="22.5" customHeight="1" thickBot="1" x14ac:dyDescent="0.4">
      <c r="A69" s="74"/>
      <c r="B69" s="101" t="s">
        <v>255</v>
      </c>
      <c r="C69" s="105" t="s">
        <v>211</v>
      </c>
      <c r="D69" s="103" t="s">
        <v>212</v>
      </c>
      <c r="E69" s="104" t="s">
        <v>67</v>
      </c>
      <c r="F69" s="119" t="s">
        <v>79</v>
      </c>
      <c r="G69" s="29"/>
      <c r="H69" s="29">
        <v>1</v>
      </c>
      <c r="I69" s="29"/>
      <c r="J69" s="29"/>
      <c r="K69" s="29">
        <v>1</v>
      </c>
      <c r="L69" s="29">
        <v>1</v>
      </c>
      <c r="M69" s="29"/>
      <c r="N69" s="29"/>
      <c r="O69" s="29"/>
      <c r="P69" s="26">
        <f t="shared" si="3"/>
        <v>272</v>
      </c>
      <c r="Q69" s="4">
        <v>272</v>
      </c>
      <c r="R69" s="5"/>
      <c r="S69" s="12">
        <f t="shared" si="4"/>
        <v>0</v>
      </c>
    </row>
    <row r="70" spans="1:19" ht="22.5" customHeight="1" thickBot="1" x14ac:dyDescent="0.4">
      <c r="A70" s="74"/>
      <c r="B70" s="101" t="s">
        <v>255</v>
      </c>
      <c r="C70" s="105" t="s">
        <v>211</v>
      </c>
      <c r="D70" s="103" t="s">
        <v>213</v>
      </c>
      <c r="E70" s="104" t="s">
        <v>67</v>
      </c>
      <c r="F70" s="119" t="s">
        <v>79</v>
      </c>
      <c r="G70" s="29"/>
      <c r="H70" s="29">
        <v>1</v>
      </c>
      <c r="I70" s="29"/>
      <c r="J70" s="29"/>
      <c r="K70" s="29">
        <v>1</v>
      </c>
      <c r="L70" s="29">
        <v>1</v>
      </c>
      <c r="M70" s="29"/>
      <c r="N70" s="29"/>
      <c r="O70" s="29"/>
      <c r="P70" s="26">
        <f t="shared" si="3"/>
        <v>272</v>
      </c>
      <c r="Q70" s="4">
        <v>272</v>
      </c>
      <c r="R70" s="5"/>
      <c r="S70" s="12">
        <f t="shared" si="4"/>
        <v>0</v>
      </c>
    </row>
    <row r="71" spans="1:19" ht="22.5" customHeight="1" thickBot="1" x14ac:dyDescent="0.4">
      <c r="A71" s="74">
        <v>1</v>
      </c>
      <c r="B71" s="101" t="s">
        <v>266</v>
      </c>
      <c r="C71" s="105" t="s">
        <v>214</v>
      </c>
      <c r="D71" s="103" t="s">
        <v>215</v>
      </c>
      <c r="E71" s="104" t="s">
        <v>3</v>
      </c>
      <c r="F71" s="119" t="s">
        <v>117</v>
      </c>
      <c r="G71" s="29">
        <v>1</v>
      </c>
      <c r="H71" s="29">
        <v>1</v>
      </c>
      <c r="I71" s="29">
        <v>1</v>
      </c>
      <c r="J71" s="29">
        <v>1</v>
      </c>
      <c r="K71" s="29">
        <v>1</v>
      </c>
      <c r="L71" s="29">
        <v>1</v>
      </c>
      <c r="M71" s="29"/>
      <c r="N71" s="29"/>
      <c r="O71" s="29"/>
      <c r="P71" s="26">
        <f t="shared" si="3"/>
        <v>499</v>
      </c>
      <c r="Q71" s="4">
        <v>499</v>
      </c>
      <c r="R71" s="5"/>
      <c r="S71" s="12">
        <f t="shared" si="4"/>
        <v>0</v>
      </c>
    </row>
    <row r="72" spans="1:19" ht="22.5" customHeight="1" thickBot="1" x14ac:dyDescent="0.4">
      <c r="A72" s="74">
        <v>1</v>
      </c>
      <c r="B72" s="101" t="s">
        <v>266</v>
      </c>
      <c r="C72" s="105" t="s">
        <v>214</v>
      </c>
      <c r="D72" s="103" t="s">
        <v>216</v>
      </c>
      <c r="E72" s="104" t="s">
        <v>3</v>
      </c>
      <c r="F72" s="119" t="s">
        <v>117</v>
      </c>
      <c r="G72" s="29">
        <v>1</v>
      </c>
      <c r="H72" s="29">
        <v>1</v>
      </c>
      <c r="I72" s="29">
        <v>1</v>
      </c>
      <c r="J72" s="29">
        <v>1</v>
      </c>
      <c r="K72" s="29">
        <v>1</v>
      </c>
      <c r="L72" s="29">
        <v>1</v>
      </c>
      <c r="M72" s="29"/>
      <c r="N72" s="29"/>
      <c r="O72" s="29"/>
      <c r="P72" s="26">
        <f t="shared" ref="P72:P103" si="5">$L$6*L72+$N$6*N72+$K$6*K72+$O$6*O72+$J$6*J72+$M$6*M72+$G$6*G72+$I$6*I72+$H$6*H72</f>
        <v>499</v>
      </c>
      <c r="Q72" s="4">
        <v>499</v>
      </c>
      <c r="R72" s="5"/>
      <c r="S72" s="12">
        <f t="shared" si="4"/>
        <v>0</v>
      </c>
    </row>
    <row r="73" spans="1:19" ht="22.5" customHeight="1" thickBot="1" x14ac:dyDescent="0.4">
      <c r="A73" s="74">
        <v>1</v>
      </c>
      <c r="B73" s="101" t="s">
        <v>267</v>
      </c>
      <c r="C73" s="102" t="s">
        <v>217</v>
      </c>
      <c r="D73" s="103" t="s">
        <v>218</v>
      </c>
      <c r="E73" s="104" t="s">
        <v>3</v>
      </c>
      <c r="F73" s="119" t="s">
        <v>117</v>
      </c>
      <c r="G73" s="29">
        <v>1</v>
      </c>
      <c r="H73" s="29">
        <v>1</v>
      </c>
      <c r="I73" s="29">
        <v>1</v>
      </c>
      <c r="J73" s="29">
        <v>1</v>
      </c>
      <c r="K73" s="29">
        <v>1</v>
      </c>
      <c r="L73" s="29">
        <v>1</v>
      </c>
      <c r="M73" s="29"/>
      <c r="N73" s="29"/>
      <c r="O73" s="29"/>
      <c r="P73" s="26">
        <f t="shared" si="5"/>
        <v>499</v>
      </c>
      <c r="Q73" s="4">
        <v>499</v>
      </c>
      <c r="R73" s="5"/>
      <c r="S73" s="12">
        <f t="shared" si="4"/>
        <v>0</v>
      </c>
    </row>
    <row r="74" spans="1:19" ht="22.5" customHeight="1" thickBot="1" x14ac:dyDescent="0.4">
      <c r="A74" s="74">
        <v>1</v>
      </c>
      <c r="B74" s="101" t="s">
        <v>267</v>
      </c>
      <c r="C74" s="105" t="s">
        <v>219</v>
      </c>
      <c r="D74" s="103" t="s">
        <v>220</v>
      </c>
      <c r="E74" s="104" t="s">
        <v>3</v>
      </c>
      <c r="F74" s="119" t="s">
        <v>117</v>
      </c>
      <c r="G74" s="29">
        <v>1</v>
      </c>
      <c r="H74" s="29">
        <v>1</v>
      </c>
      <c r="I74" s="29">
        <v>1</v>
      </c>
      <c r="J74" s="29">
        <v>1</v>
      </c>
      <c r="K74" s="29">
        <v>1</v>
      </c>
      <c r="L74" s="29">
        <v>1</v>
      </c>
      <c r="M74" s="29"/>
      <c r="N74" s="29"/>
      <c r="O74" s="29"/>
      <c r="P74" s="26">
        <f t="shared" si="5"/>
        <v>499</v>
      </c>
      <c r="Q74" s="4">
        <v>499</v>
      </c>
      <c r="R74" s="5"/>
      <c r="S74" s="12">
        <f t="shared" si="4"/>
        <v>0</v>
      </c>
    </row>
    <row r="75" spans="1:19" ht="22.5" customHeight="1" thickBot="1" x14ac:dyDescent="0.4">
      <c r="A75" s="74">
        <v>1</v>
      </c>
      <c r="B75" s="101" t="s">
        <v>268</v>
      </c>
      <c r="C75" s="105" t="s">
        <v>221</v>
      </c>
      <c r="D75" s="103" t="s">
        <v>222</v>
      </c>
      <c r="E75" s="104" t="s">
        <v>3</v>
      </c>
      <c r="F75" s="119" t="s">
        <v>117</v>
      </c>
      <c r="G75" s="29">
        <v>1</v>
      </c>
      <c r="H75" s="29">
        <v>1</v>
      </c>
      <c r="I75" s="29">
        <v>1</v>
      </c>
      <c r="J75" s="29">
        <v>1</v>
      </c>
      <c r="K75" s="29">
        <v>1</v>
      </c>
      <c r="L75" s="29">
        <v>1</v>
      </c>
      <c r="M75" s="29"/>
      <c r="N75" s="29"/>
      <c r="O75" s="29"/>
      <c r="P75" s="26">
        <f t="shared" si="5"/>
        <v>499</v>
      </c>
      <c r="Q75" s="4">
        <v>499</v>
      </c>
      <c r="R75" s="5"/>
      <c r="S75" s="12">
        <f t="shared" si="4"/>
        <v>0</v>
      </c>
    </row>
    <row r="76" spans="1:19" ht="22.5" customHeight="1" thickBot="1" x14ac:dyDescent="0.4">
      <c r="A76" s="74">
        <v>1</v>
      </c>
      <c r="B76" s="101" t="s">
        <v>269</v>
      </c>
      <c r="C76" s="105" t="s">
        <v>224</v>
      </c>
      <c r="D76" s="103" t="s">
        <v>225</v>
      </c>
      <c r="E76" s="104" t="s">
        <v>3</v>
      </c>
      <c r="F76" s="119" t="s">
        <v>117</v>
      </c>
      <c r="G76" s="29">
        <v>1</v>
      </c>
      <c r="H76" s="29">
        <v>1</v>
      </c>
      <c r="I76" s="29">
        <v>1</v>
      </c>
      <c r="J76" s="29">
        <v>1</v>
      </c>
      <c r="K76" s="29">
        <v>1</v>
      </c>
      <c r="L76" s="29">
        <v>1</v>
      </c>
      <c r="M76" s="29"/>
      <c r="N76" s="29"/>
      <c r="O76" s="29"/>
      <c r="P76" s="26">
        <f t="shared" si="5"/>
        <v>499</v>
      </c>
      <c r="Q76" s="4">
        <v>499</v>
      </c>
      <c r="R76" s="5"/>
      <c r="S76" s="12">
        <f t="shared" si="4"/>
        <v>0</v>
      </c>
    </row>
    <row r="77" spans="1:19" ht="22.5" customHeight="1" thickBot="1" x14ac:dyDescent="0.4">
      <c r="A77" s="74">
        <v>1</v>
      </c>
      <c r="B77" s="101" t="s">
        <v>269</v>
      </c>
      <c r="C77" s="105" t="s">
        <v>226</v>
      </c>
      <c r="D77" s="103" t="s">
        <v>227</v>
      </c>
      <c r="E77" s="104" t="s">
        <v>3</v>
      </c>
      <c r="F77" s="119" t="s">
        <v>117</v>
      </c>
      <c r="G77" s="29">
        <v>1</v>
      </c>
      <c r="H77" s="29">
        <v>1</v>
      </c>
      <c r="I77" s="29">
        <v>1</v>
      </c>
      <c r="J77" s="29">
        <v>1</v>
      </c>
      <c r="K77" s="29">
        <v>1</v>
      </c>
      <c r="L77" s="29">
        <v>1</v>
      </c>
      <c r="M77" s="29"/>
      <c r="N77" s="29"/>
      <c r="O77" s="29"/>
      <c r="P77" s="26">
        <f t="shared" si="5"/>
        <v>499</v>
      </c>
      <c r="Q77" s="4">
        <v>499</v>
      </c>
      <c r="R77" s="5"/>
      <c r="S77" s="12">
        <f t="shared" si="4"/>
        <v>0</v>
      </c>
    </row>
    <row r="78" spans="1:19" ht="22.5" customHeight="1" thickBot="1" x14ac:dyDescent="0.4">
      <c r="A78" s="74">
        <v>1</v>
      </c>
      <c r="B78" s="101" t="s">
        <v>270</v>
      </c>
      <c r="C78" s="105" t="s">
        <v>230</v>
      </c>
      <c r="D78" s="103" t="s">
        <v>198</v>
      </c>
      <c r="E78" s="104" t="s">
        <v>3</v>
      </c>
      <c r="F78" s="119" t="s">
        <v>117</v>
      </c>
      <c r="G78" s="29">
        <v>1</v>
      </c>
      <c r="H78" s="29">
        <v>1</v>
      </c>
      <c r="I78" s="29">
        <v>1</v>
      </c>
      <c r="J78" s="29">
        <v>1</v>
      </c>
      <c r="K78" s="29">
        <v>1</v>
      </c>
      <c r="L78" s="29">
        <v>1</v>
      </c>
      <c r="M78" s="29"/>
      <c r="N78" s="29"/>
      <c r="O78" s="29"/>
      <c r="P78" s="26">
        <f t="shared" si="5"/>
        <v>499</v>
      </c>
      <c r="Q78" s="26">
        <v>499</v>
      </c>
      <c r="R78" s="5"/>
      <c r="S78" s="12">
        <f t="shared" si="4"/>
        <v>0</v>
      </c>
    </row>
    <row r="79" spans="1:19" ht="22.5" customHeight="1" thickBot="1" x14ac:dyDescent="0.4">
      <c r="A79" s="74">
        <v>1</v>
      </c>
      <c r="B79" s="101" t="s">
        <v>270</v>
      </c>
      <c r="C79" s="105" t="s">
        <v>228</v>
      </c>
      <c r="D79" s="103" t="s">
        <v>229</v>
      </c>
      <c r="E79" s="104" t="s">
        <v>3</v>
      </c>
      <c r="F79" s="119" t="s">
        <v>117</v>
      </c>
      <c r="G79" s="29">
        <v>1</v>
      </c>
      <c r="H79" s="29">
        <v>1</v>
      </c>
      <c r="I79" s="29">
        <v>1</v>
      </c>
      <c r="J79" s="29">
        <v>1</v>
      </c>
      <c r="K79" s="29">
        <v>1</v>
      </c>
      <c r="L79" s="29">
        <v>1</v>
      </c>
      <c r="M79" s="29"/>
      <c r="N79" s="29"/>
      <c r="O79" s="29"/>
      <c r="P79" s="26">
        <f t="shared" si="5"/>
        <v>499</v>
      </c>
      <c r="Q79" s="4">
        <v>499</v>
      </c>
      <c r="R79" s="5"/>
      <c r="S79" s="12">
        <f t="shared" si="4"/>
        <v>0</v>
      </c>
    </row>
    <row r="80" spans="1:19" ht="22.5" customHeight="1" thickBot="1" x14ac:dyDescent="0.4">
      <c r="A80" s="74">
        <v>1</v>
      </c>
      <c r="B80" s="101" t="s">
        <v>271</v>
      </c>
      <c r="C80" s="105" t="s">
        <v>231</v>
      </c>
      <c r="D80" s="103" t="s">
        <v>97</v>
      </c>
      <c r="E80" s="104" t="s">
        <v>3</v>
      </c>
      <c r="F80" s="119" t="s">
        <v>117</v>
      </c>
      <c r="G80" s="29">
        <v>1</v>
      </c>
      <c r="H80" s="29">
        <v>1</v>
      </c>
      <c r="I80" s="29">
        <v>1</v>
      </c>
      <c r="J80" s="29">
        <v>1</v>
      </c>
      <c r="K80" s="29">
        <v>1</v>
      </c>
      <c r="L80" s="29">
        <v>1</v>
      </c>
      <c r="M80" s="29"/>
      <c r="N80" s="29"/>
      <c r="O80" s="29"/>
      <c r="P80" s="26">
        <f t="shared" si="5"/>
        <v>499</v>
      </c>
      <c r="Q80" s="4">
        <v>499</v>
      </c>
      <c r="R80" s="5"/>
      <c r="S80" s="12">
        <f t="shared" si="4"/>
        <v>0</v>
      </c>
    </row>
    <row r="81" spans="1:19" ht="22.5" customHeight="1" thickBot="1" x14ac:dyDescent="0.4">
      <c r="A81" s="74">
        <v>1</v>
      </c>
      <c r="B81" s="101" t="s">
        <v>271</v>
      </c>
      <c r="C81" s="105" t="s">
        <v>231</v>
      </c>
      <c r="D81" s="103" t="s">
        <v>151</v>
      </c>
      <c r="E81" s="104" t="s">
        <v>3</v>
      </c>
      <c r="F81" s="119" t="s">
        <v>117</v>
      </c>
      <c r="G81" s="29">
        <v>1</v>
      </c>
      <c r="H81" s="29">
        <v>1</v>
      </c>
      <c r="I81" s="29">
        <v>1</v>
      </c>
      <c r="J81" s="29">
        <v>1</v>
      </c>
      <c r="K81" s="29">
        <v>1</v>
      </c>
      <c r="L81" s="29">
        <v>1</v>
      </c>
      <c r="M81" s="29"/>
      <c r="N81" s="29"/>
      <c r="O81" s="29"/>
      <c r="P81" s="26">
        <f t="shared" si="5"/>
        <v>499</v>
      </c>
      <c r="Q81" s="4">
        <v>499</v>
      </c>
      <c r="R81" s="5"/>
      <c r="S81" s="12">
        <f t="shared" si="2"/>
        <v>0</v>
      </c>
    </row>
    <row r="82" spans="1:19" ht="22.5" customHeight="1" thickBot="1" x14ac:dyDescent="0.4">
      <c r="A82" s="74">
        <v>1</v>
      </c>
      <c r="B82" s="101" t="s">
        <v>272</v>
      </c>
      <c r="C82" s="105" t="s">
        <v>232</v>
      </c>
      <c r="D82" s="103" t="s">
        <v>223</v>
      </c>
      <c r="E82" s="104" t="s">
        <v>3</v>
      </c>
      <c r="F82" s="119" t="s">
        <v>117</v>
      </c>
      <c r="G82" s="29">
        <v>1</v>
      </c>
      <c r="H82" s="29">
        <v>1</v>
      </c>
      <c r="I82" s="29">
        <v>1</v>
      </c>
      <c r="J82" s="29">
        <v>1</v>
      </c>
      <c r="K82" s="29">
        <v>1</v>
      </c>
      <c r="L82" s="29">
        <v>1</v>
      </c>
      <c r="M82" s="29"/>
      <c r="N82" s="29"/>
      <c r="O82" s="29"/>
      <c r="P82" s="26">
        <f t="shared" si="5"/>
        <v>499</v>
      </c>
      <c r="Q82" s="4">
        <v>499</v>
      </c>
      <c r="R82" s="5"/>
      <c r="S82" s="12">
        <f t="shared" si="2"/>
        <v>0</v>
      </c>
    </row>
    <row r="83" spans="1:19" ht="22.5" customHeight="1" thickBot="1" x14ac:dyDescent="0.4">
      <c r="A83" s="74">
        <v>1</v>
      </c>
      <c r="B83" s="101" t="s">
        <v>272</v>
      </c>
      <c r="C83" s="105" t="s">
        <v>232</v>
      </c>
      <c r="D83" s="103" t="s">
        <v>233</v>
      </c>
      <c r="E83" s="104" t="s">
        <v>3</v>
      </c>
      <c r="F83" s="119" t="s">
        <v>117</v>
      </c>
      <c r="G83" s="29">
        <v>1</v>
      </c>
      <c r="H83" s="29">
        <v>1</v>
      </c>
      <c r="I83" s="29">
        <v>1</v>
      </c>
      <c r="J83" s="29">
        <v>1</v>
      </c>
      <c r="K83" s="29">
        <v>1</v>
      </c>
      <c r="L83" s="29">
        <v>1</v>
      </c>
      <c r="M83" s="29"/>
      <c r="N83" s="29"/>
      <c r="O83" s="29"/>
      <c r="P83" s="26">
        <f t="shared" si="5"/>
        <v>499</v>
      </c>
      <c r="Q83" s="4">
        <v>499</v>
      </c>
      <c r="R83" s="5"/>
      <c r="S83" s="12">
        <f t="shared" si="2"/>
        <v>0</v>
      </c>
    </row>
    <row r="84" spans="1:19" ht="22.5" customHeight="1" thickBot="1" x14ac:dyDescent="0.4">
      <c r="A84" s="74">
        <v>1</v>
      </c>
      <c r="B84" s="101" t="s">
        <v>273</v>
      </c>
      <c r="C84" s="105" t="s">
        <v>234</v>
      </c>
      <c r="D84" s="103" t="s">
        <v>235</v>
      </c>
      <c r="E84" s="104" t="s">
        <v>3</v>
      </c>
      <c r="F84" s="119" t="s">
        <v>117</v>
      </c>
      <c r="G84" s="29">
        <v>1</v>
      </c>
      <c r="H84" s="29">
        <v>1</v>
      </c>
      <c r="I84" s="29">
        <v>1</v>
      </c>
      <c r="J84" s="29">
        <v>1</v>
      </c>
      <c r="K84" s="29">
        <v>1</v>
      </c>
      <c r="L84" s="29">
        <v>1</v>
      </c>
      <c r="M84" s="29"/>
      <c r="N84" s="29"/>
      <c r="O84" s="29"/>
      <c r="P84" s="26">
        <f t="shared" si="5"/>
        <v>499</v>
      </c>
      <c r="Q84" s="4">
        <v>499</v>
      </c>
      <c r="R84" s="5"/>
      <c r="S84" s="12">
        <f t="shared" si="2"/>
        <v>0</v>
      </c>
    </row>
    <row r="85" spans="1:19" ht="22.5" customHeight="1" thickBot="1" x14ac:dyDescent="0.4">
      <c r="A85" s="74">
        <v>1</v>
      </c>
      <c r="B85" s="101" t="s">
        <v>273</v>
      </c>
      <c r="C85" s="105" t="s">
        <v>236</v>
      </c>
      <c r="D85" s="103" t="s">
        <v>94</v>
      </c>
      <c r="E85" s="104" t="s">
        <v>3</v>
      </c>
      <c r="F85" s="119" t="s">
        <v>117</v>
      </c>
      <c r="G85" s="29">
        <v>1</v>
      </c>
      <c r="H85" s="29">
        <v>1</v>
      </c>
      <c r="I85" s="29">
        <v>1</v>
      </c>
      <c r="J85" s="29">
        <v>1</v>
      </c>
      <c r="K85" s="29">
        <v>1</v>
      </c>
      <c r="L85" s="29">
        <v>1</v>
      </c>
      <c r="M85" s="29"/>
      <c r="N85" s="29"/>
      <c r="O85" s="29"/>
      <c r="P85" s="26">
        <f t="shared" si="5"/>
        <v>499</v>
      </c>
      <c r="Q85" s="4">
        <v>499</v>
      </c>
      <c r="R85" s="5"/>
      <c r="S85" s="12">
        <f t="shared" si="2"/>
        <v>0</v>
      </c>
    </row>
    <row r="86" spans="1:19" ht="22.5" customHeight="1" thickBot="1" x14ac:dyDescent="0.4">
      <c r="A86" s="74">
        <v>1</v>
      </c>
      <c r="B86" s="101" t="s">
        <v>274</v>
      </c>
      <c r="C86" s="105" t="s">
        <v>239</v>
      </c>
      <c r="D86" s="105" t="s">
        <v>240</v>
      </c>
      <c r="E86" s="104" t="s">
        <v>60</v>
      </c>
      <c r="F86" s="119" t="s">
        <v>117</v>
      </c>
      <c r="G86" s="29">
        <v>1</v>
      </c>
      <c r="H86" s="29">
        <v>1</v>
      </c>
      <c r="I86" s="29">
        <v>1</v>
      </c>
      <c r="J86" s="29">
        <v>1</v>
      </c>
      <c r="K86" s="29">
        <v>1</v>
      </c>
      <c r="L86" s="29">
        <v>1</v>
      </c>
      <c r="M86" s="29"/>
      <c r="N86" s="29"/>
      <c r="O86" s="29"/>
      <c r="P86" s="26">
        <f t="shared" si="5"/>
        <v>499</v>
      </c>
      <c r="Q86" s="4">
        <v>499</v>
      </c>
      <c r="R86" s="5"/>
      <c r="S86" s="12">
        <f t="shared" si="2"/>
        <v>0</v>
      </c>
    </row>
    <row r="87" spans="1:19" ht="22.5" customHeight="1" thickBot="1" x14ac:dyDescent="0.4">
      <c r="A87" s="74">
        <v>1</v>
      </c>
      <c r="B87" s="101" t="s">
        <v>274</v>
      </c>
      <c r="C87" s="101" t="s">
        <v>237</v>
      </c>
      <c r="D87" s="101" t="s">
        <v>238</v>
      </c>
      <c r="E87" s="104" t="s">
        <v>60</v>
      </c>
      <c r="F87" s="120" t="s">
        <v>117</v>
      </c>
      <c r="G87" s="29">
        <v>1</v>
      </c>
      <c r="H87" s="29">
        <v>1</v>
      </c>
      <c r="I87" s="29">
        <v>1</v>
      </c>
      <c r="J87" s="29">
        <v>1</v>
      </c>
      <c r="K87" s="29">
        <v>1</v>
      </c>
      <c r="L87" s="29">
        <v>1</v>
      </c>
      <c r="M87" s="29"/>
      <c r="N87" s="29"/>
      <c r="O87" s="29"/>
      <c r="P87" s="26">
        <f t="shared" si="5"/>
        <v>499</v>
      </c>
      <c r="Q87" s="4">
        <v>499</v>
      </c>
      <c r="R87" s="5"/>
      <c r="S87" s="12">
        <f t="shared" si="2"/>
        <v>0</v>
      </c>
    </row>
    <row r="88" spans="1:19" ht="22.5" customHeight="1" thickBot="1" x14ac:dyDescent="0.4">
      <c r="A88" s="74">
        <v>1</v>
      </c>
      <c r="B88" s="101" t="s">
        <v>275</v>
      </c>
      <c r="C88" s="101" t="s">
        <v>241</v>
      </c>
      <c r="D88" s="101" t="s">
        <v>95</v>
      </c>
      <c r="E88" s="101" t="s">
        <v>3</v>
      </c>
      <c r="F88" s="120" t="s">
        <v>117</v>
      </c>
      <c r="G88" s="29">
        <v>1</v>
      </c>
      <c r="H88" s="29">
        <v>1</v>
      </c>
      <c r="I88" s="29">
        <v>1</v>
      </c>
      <c r="J88" s="29">
        <v>1</v>
      </c>
      <c r="K88" s="29">
        <v>1</v>
      </c>
      <c r="L88" s="29">
        <v>1</v>
      </c>
      <c r="M88" s="29"/>
      <c r="N88" s="29"/>
      <c r="O88" s="29"/>
      <c r="P88" s="26">
        <f t="shared" si="5"/>
        <v>499</v>
      </c>
      <c r="Q88" s="4">
        <v>499</v>
      </c>
      <c r="R88" s="5"/>
      <c r="S88" s="12">
        <f t="shared" si="2"/>
        <v>0</v>
      </c>
    </row>
    <row r="89" spans="1:19" ht="22.5" customHeight="1" thickBot="1" x14ac:dyDescent="0.4">
      <c r="A89" s="74">
        <v>1</v>
      </c>
      <c r="B89" s="73" t="s">
        <v>275</v>
      </c>
      <c r="C89" s="73" t="s">
        <v>242</v>
      </c>
      <c r="D89" s="73" t="s">
        <v>114</v>
      </c>
      <c r="E89" s="73" t="s">
        <v>3</v>
      </c>
      <c r="F89" s="121" t="s">
        <v>117</v>
      </c>
      <c r="G89" s="29">
        <v>1</v>
      </c>
      <c r="H89" s="29">
        <v>1</v>
      </c>
      <c r="I89" s="29">
        <v>1</v>
      </c>
      <c r="J89" s="29">
        <v>1</v>
      </c>
      <c r="K89" s="29">
        <v>1</v>
      </c>
      <c r="L89" s="29">
        <v>1</v>
      </c>
      <c r="M89" s="29"/>
      <c r="N89" s="29"/>
      <c r="O89" s="29"/>
      <c r="P89" s="26">
        <f t="shared" si="5"/>
        <v>499</v>
      </c>
      <c r="Q89" s="4">
        <v>499</v>
      </c>
      <c r="R89" s="5"/>
      <c r="S89" s="12">
        <f t="shared" ref="S89:S96" si="6">P89-(Q89+R89)</f>
        <v>0</v>
      </c>
    </row>
    <row r="90" spans="1:19" ht="22.5" customHeight="1" thickBot="1" x14ac:dyDescent="0.4">
      <c r="A90" s="74"/>
      <c r="B90" s="73"/>
      <c r="C90" s="73"/>
      <c r="D90" s="73"/>
      <c r="E90" s="73"/>
      <c r="F90" s="121"/>
      <c r="G90" s="29"/>
      <c r="H90" s="29"/>
      <c r="I90" s="29"/>
      <c r="J90" s="29"/>
      <c r="K90" s="29"/>
      <c r="L90" s="29"/>
      <c r="M90" s="29"/>
      <c r="N90" s="29"/>
      <c r="O90" s="29"/>
      <c r="P90" s="26">
        <f t="shared" si="5"/>
        <v>0</v>
      </c>
      <c r="Q90" s="4">
        <v>0</v>
      </c>
      <c r="R90" s="5"/>
      <c r="S90" s="12">
        <f t="shared" si="6"/>
        <v>0</v>
      </c>
    </row>
    <row r="91" spans="1:19" ht="22.5" customHeight="1" thickBot="1" x14ac:dyDescent="0.4">
      <c r="A91" s="74"/>
      <c r="B91" s="73"/>
      <c r="C91" s="105"/>
      <c r="D91" s="103"/>
      <c r="E91" s="104"/>
      <c r="F91" s="119"/>
      <c r="G91" s="29"/>
      <c r="H91" s="29"/>
      <c r="I91" s="29"/>
      <c r="J91" s="29"/>
      <c r="K91" s="29"/>
      <c r="L91" s="29"/>
      <c r="M91" s="29"/>
      <c r="N91" s="29"/>
      <c r="O91" s="29"/>
      <c r="P91" s="26">
        <f t="shared" si="5"/>
        <v>0</v>
      </c>
      <c r="Q91" s="4">
        <v>0</v>
      </c>
      <c r="R91" s="5"/>
      <c r="S91" s="12">
        <f t="shared" si="6"/>
        <v>0</v>
      </c>
    </row>
    <row r="92" spans="1:19" ht="22.5" customHeight="1" thickBot="1" x14ac:dyDescent="0.4">
      <c r="A92" s="74"/>
      <c r="B92" s="73"/>
      <c r="C92" s="105"/>
      <c r="D92" s="103"/>
      <c r="E92" s="104"/>
      <c r="F92" s="119"/>
      <c r="G92" s="29"/>
      <c r="H92" s="29"/>
      <c r="I92" s="29"/>
      <c r="J92" s="29"/>
      <c r="K92" s="29"/>
      <c r="L92" s="29"/>
      <c r="M92" s="29"/>
      <c r="N92" s="29"/>
      <c r="O92" s="29"/>
      <c r="P92" s="26">
        <f t="shared" si="5"/>
        <v>0</v>
      </c>
      <c r="Q92" s="4">
        <v>0</v>
      </c>
      <c r="R92" s="5"/>
      <c r="S92" s="12">
        <f t="shared" si="6"/>
        <v>0</v>
      </c>
    </row>
    <row r="93" spans="1:19" ht="22.5" customHeight="1" thickBot="1" x14ac:dyDescent="0.4">
      <c r="A93" s="74"/>
      <c r="B93" s="73"/>
      <c r="C93" s="105"/>
      <c r="D93" s="103"/>
      <c r="E93" s="104"/>
      <c r="F93" s="119"/>
      <c r="G93" s="29"/>
      <c r="H93" s="29"/>
      <c r="I93" s="29"/>
      <c r="J93" s="29"/>
      <c r="K93" s="29"/>
      <c r="L93" s="29"/>
      <c r="M93" s="29"/>
      <c r="N93" s="29"/>
      <c r="O93" s="29"/>
      <c r="P93" s="26">
        <f t="shared" si="5"/>
        <v>0</v>
      </c>
      <c r="Q93" s="4">
        <v>0</v>
      </c>
      <c r="R93" s="5"/>
      <c r="S93" s="12">
        <f t="shared" si="6"/>
        <v>0</v>
      </c>
    </row>
    <row r="94" spans="1:19" ht="22.5" customHeight="1" thickBot="1" x14ac:dyDescent="0.4">
      <c r="A94" s="74"/>
      <c r="B94" s="73"/>
      <c r="C94" s="105"/>
      <c r="D94" s="103"/>
      <c r="E94" s="104"/>
      <c r="F94" s="119"/>
      <c r="G94" s="29"/>
      <c r="H94" s="29"/>
      <c r="I94" s="29"/>
      <c r="J94" s="29"/>
      <c r="K94" s="29"/>
      <c r="L94" s="29"/>
      <c r="M94" s="29"/>
      <c r="N94" s="29"/>
      <c r="O94" s="29"/>
      <c r="P94" s="26">
        <f t="shared" si="5"/>
        <v>0</v>
      </c>
      <c r="Q94" s="4">
        <v>0</v>
      </c>
      <c r="R94" s="5"/>
      <c r="S94" s="12">
        <f t="shared" si="6"/>
        <v>0</v>
      </c>
    </row>
    <row r="95" spans="1:19" ht="22.5" customHeight="1" thickBot="1" x14ac:dyDescent="0.4">
      <c r="A95" s="74"/>
      <c r="B95" s="73"/>
      <c r="C95" s="105"/>
      <c r="D95" s="103"/>
      <c r="E95" s="104"/>
      <c r="F95" s="119"/>
      <c r="G95" s="29"/>
      <c r="H95" s="29"/>
      <c r="I95" s="29"/>
      <c r="J95" s="29"/>
      <c r="K95" s="29"/>
      <c r="L95" s="29"/>
      <c r="M95" s="29"/>
      <c r="N95" s="29"/>
      <c r="O95" s="29"/>
      <c r="P95" s="26">
        <f t="shared" si="5"/>
        <v>0</v>
      </c>
      <c r="Q95" s="4">
        <v>0</v>
      </c>
      <c r="R95" s="5"/>
      <c r="S95" s="12">
        <f t="shared" si="6"/>
        <v>0</v>
      </c>
    </row>
    <row r="96" spans="1:19" ht="22.5" customHeight="1" thickBot="1" x14ac:dyDescent="0.4">
      <c r="A96" s="74"/>
      <c r="B96" s="73"/>
      <c r="C96" s="105"/>
      <c r="D96" s="103"/>
      <c r="E96" s="104"/>
      <c r="F96" s="119"/>
      <c r="G96" s="29"/>
      <c r="H96" s="29"/>
      <c r="I96" s="29"/>
      <c r="J96" s="29"/>
      <c r="K96" s="29"/>
      <c r="L96" s="29"/>
      <c r="M96" s="29"/>
      <c r="N96" s="29"/>
      <c r="O96" s="29"/>
      <c r="P96" s="26">
        <f t="shared" si="5"/>
        <v>0</v>
      </c>
      <c r="Q96" s="4">
        <v>0</v>
      </c>
      <c r="R96" s="5"/>
      <c r="S96" s="12">
        <f t="shared" si="6"/>
        <v>0</v>
      </c>
    </row>
    <row r="97" spans="1:19" ht="22.5" customHeight="1" thickBot="1" x14ac:dyDescent="0.4">
      <c r="A97" s="74"/>
      <c r="B97" s="73"/>
      <c r="C97" s="105"/>
      <c r="D97" s="105"/>
      <c r="E97" s="104"/>
      <c r="F97" s="119"/>
      <c r="G97" s="29"/>
      <c r="H97" s="29"/>
      <c r="I97" s="29"/>
      <c r="J97" s="29"/>
      <c r="K97" s="29"/>
      <c r="L97" s="29"/>
      <c r="M97" s="29"/>
      <c r="N97" s="29"/>
      <c r="O97" s="29"/>
      <c r="P97" s="26">
        <f t="shared" si="5"/>
        <v>0</v>
      </c>
      <c r="Q97" s="4">
        <v>0</v>
      </c>
      <c r="R97" s="5"/>
      <c r="S97" s="12">
        <f t="shared" ref="S97:S144" si="7">P97-(Q97+R97)</f>
        <v>0</v>
      </c>
    </row>
    <row r="98" spans="1:19" ht="22.5" customHeight="1" thickBot="1" x14ac:dyDescent="0.4">
      <c r="A98" s="74"/>
      <c r="B98" s="73"/>
      <c r="C98" s="73"/>
      <c r="D98" s="73"/>
      <c r="E98" s="73"/>
      <c r="F98" s="121"/>
      <c r="G98" s="29"/>
      <c r="H98" s="29"/>
      <c r="I98" s="29"/>
      <c r="J98" s="29"/>
      <c r="K98" s="29"/>
      <c r="L98" s="29"/>
      <c r="M98" s="29"/>
      <c r="N98" s="29"/>
      <c r="O98" s="29"/>
      <c r="P98" s="26">
        <f t="shared" si="5"/>
        <v>0</v>
      </c>
      <c r="Q98" s="4">
        <v>0</v>
      </c>
      <c r="R98" s="4"/>
      <c r="S98" s="12">
        <f t="shared" si="7"/>
        <v>0</v>
      </c>
    </row>
    <row r="99" spans="1:19" ht="22.5" customHeight="1" thickBot="1" x14ac:dyDescent="0.4">
      <c r="A99" s="74"/>
      <c r="B99" s="73"/>
      <c r="C99" s="73"/>
      <c r="D99" s="73"/>
      <c r="E99" s="73"/>
      <c r="F99" s="121"/>
      <c r="G99" s="29"/>
      <c r="H99" s="29"/>
      <c r="I99" s="29"/>
      <c r="J99" s="29"/>
      <c r="K99" s="29"/>
      <c r="L99" s="29"/>
      <c r="M99" s="29"/>
      <c r="N99" s="29"/>
      <c r="O99" s="29"/>
      <c r="P99" s="26">
        <f t="shared" si="5"/>
        <v>0</v>
      </c>
      <c r="Q99" s="4">
        <v>0</v>
      </c>
      <c r="R99" s="5"/>
      <c r="S99" s="12">
        <f t="shared" si="7"/>
        <v>0</v>
      </c>
    </row>
    <row r="100" spans="1:19" ht="22.5" customHeight="1" thickBot="1" x14ac:dyDescent="0.4">
      <c r="A100" s="74"/>
      <c r="B100" s="73"/>
      <c r="C100" s="73"/>
      <c r="D100" s="73"/>
      <c r="E100" s="73"/>
      <c r="F100" s="121"/>
      <c r="G100" s="29"/>
      <c r="H100" s="29"/>
      <c r="I100" s="29"/>
      <c r="J100" s="29"/>
      <c r="K100" s="29"/>
      <c r="L100" s="29"/>
      <c r="M100" s="29"/>
      <c r="N100" s="29"/>
      <c r="O100" s="29"/>
      <c r="P100" s="26">
        <f t="shared" si="5"/>
        <v>0</v>
      </c>
      <c r="Q100" s="4">
        <v>0</v>
      </c>
      <c r="R100" s="5"/>
      <c r="S100" s="12">
        <f t="shared" si="7"/>
        <v>0</v>
      </c>
    </row>
    <row r="101" spans="1:19" ht="22.5" customHeight="1" thickBot="1" x14ac:dyDescent="0.4">
      <c r="A101" s="74"/>
      <c r="B101" s="73"/>
      <c r="C101" s="73"/>
      <c r="D101" s="73"/>
      <c r="E101" s="73"/>
      <c r="F101" s="121"/>
      <c r="G101" s="29"/>
      <c r="H101" s="29"/>
      <c r="I101" s="29"/>
      <c r="J101" s="29"/>
      <c r="K101" s="29"/>
      <c r="L101" s="29"/>
      <c r="M101" s="29"/>
      <c r="N101" s="29"/>
      <c r="O101" s="29"/>
      <c r="P101" s="26">
        <f t="shared" si="5"/>
        <v>0</v>
      </c>
      <c r="Q101" s="4">
        <v>0</v>
      </c>
      <c r="R101" s="5"/>
      <c r="S101" s="12">
        <f t="shared" si="7"/>
        <v>0</v>
      </c>
    </row>
    <row r="102" spans="1:19" ht="22.5" customHeight="1" thickBot="1" x14ac:dyDescent="0.4">
      <c r="A102" s="74"/>
      <c r="B102" s="73"/>
      <c r="C102" s="73"/>
      <c r="D102" s="73"/>
      <c r="E102" s="73"/>
      <c r="F102" s="121"/>
      <c r="G102" s="29"/>
      <c r="H102" s="29"/>
      <c r="I102" s="29"/>
      <c r="J102" s="29"/>
      <c r="K102" s="29"/>
      <c r="L102" s="29"/>
      <c r="M102" s="29"/>
      <c r="N102" s="29"/>
      <c r="O102" s="29"/>
      <c r="P102" s="26">
        <f t="shared" si="5"/>
        <v>0</v>
      </c>
      <c r="Q102" s="4">
        <v>0</v>
      </c>
      <c r="R102" s="5"/>
      <c r="S102" s="12">
        <f t="shared" si="7"/>
        <v>0</v>
      </c>
    </row>
    <row r="103" spans="1:19" ht="22.5" customHeight="1" thickBot="1" x14ac:dyDescent="0.4">
      <c r="A103" s="74"/>
      <c r="B103" s="73"/>
      <c r="C103" s="73"/>
      <c r="D103" s="73"/>
      <c r="E103" s="73"/>
      <c r="F103" s="121"/>
      <c r="G103" s="29"/>
      <c r="H103" s="29"/>
      <c r="I103" s="29"/>
      <c r="J103" s="29"/>
      <c r="K103" s="29"/>
      <c r="L103" s="29"/>
      <c r="M103" s="29"/>
      <c r="N103" s="29"/>
      <c r="O103" s="29"/>
      <c r="P103" s="26">
        <f t="shared" si="5"/>
        <v>0</v>
      </c>
      <c r="Q103" s="4">
        <v>0</v>
      </c>
      <c r="R103" s="5"/>
      <c r="S103" s="12">
        <f t="shared" si="7"/>
        <v>0</v>
      </c>
    </row>
    <row r="104" spans="1:19" ht="22.5" customHeight="1" thickBot="1" x14ac:dyDescent="0.4">
      <c r="A104" s="74"/>
      <c r="B104" s="73"/>
      <c r="C104" s="73"/>
      <c r="D104" s="73"/>
      <c r="E104" s="73"/>
      <c r="F104" s="121"/>
      <c r="G104" s="29"/>
      <c r="H104" s="29"/>
      <c r="I104" s="29"/>
      <c r="J104" s="29"/>
      <c r="K104" s="29"/>
      <c r="L104" s="29"/>
      <c r="M104" s="29"/>
      <c r="N104" s="29"/>
      <c r="O104" s="29"/>
      <c r="P104" s="26">
        <f t="shared" ref="P104:P135" si="8">$L$6*L104+$N$6*N104+$K$6*K104+$O$6*O104+$J$6*J104+$M$6*M104+$G$6*G104+$I$6*I104+$H$6*H104</f>
        <v>0</v>
      </c>
      <c r="Q104" s="4">
        <v>0</v>
      </c>
      <c r="R104" s="5"/>
      <c r="S104" s="12">
        <f t="shared" si="7"/>
        <v>0</v>
      </c>
    </row>
    <row r="105" spans="1:19" ht="22.5" customHeight="1" thickBot="1" x14ac:dyDescent="0.4">
      <c r="A105" s="74"/>
      <c r="B105" s="73"/>
      <c r="C105" s="73"/>
      <c r="D105" s="73"/>
      <c r="E105" s="73"/>
      <c r="F105" s="121"/>
      <c r="G105" s="29"/>
      <c r="H105" s="29"/>
      <c r="I105" s="29"/>
      <c r="J105" s="29"/>
      <c r="K105" s="29"/>
      <c r="L105" s="29"/>
      <c r="M105" s="29"/>
      <c r="N105" s="29"/>
      <c r="O105" s="29"/>
      <c r="P105" s="26">
        <f t="shared" si="8"/>
        <v>0</v>
      </c>
      <c r="Q105" s="4">
        <v>0</v>
      </c>
      <c r="R105" s="5"/>
      <c r="S105" s="12">
        <f t="shared" si="7"/>
        <v>0</v>
      </c>
    </row>
    <row r="106" spans="1:19" ht="22.5" customHeight="1" thickBot="1" x14ac:dyDescent="0.4">
      <c r="A106" s="74"/>
      <c r="B106" s="73"/>
      <c r="C106" s="73"/>
      <c r="D106" s="73"/>
      <c r="E106" s="73"/>
      <c r="F106" s="121"/>
      <c r="G106" s="29"/>
      <c r="H106" s="29"/>
      <c r="I106" s="29"/>
      <c r="J106" s="29"/>
      <c r="K106" s="29"/>
      <c r="L106" s="29"/>
      <c r="M106" s="29"/>
      <c r="N106" s="29"/>
      <c r="O106" s="29"/>
      <c r="P106" s="26">
        <f t="shared" si="8"/>
        <v>0</v>
      </c>
      <c r="Q106" s="4">
        <v>0</v>
      </c>
      <c r="R106" s="5"/>
      <c r="S106" s="12">
        <f t="shared" si="7"/>
        <v>0</v>
      </c>
    </row>
    <row r="107" spans="1:19" ht="22.5" customHeight="1" thickBot="1" x14ac:dyDescent="0.4">
      <c r="A107" s="74"/>
      <c r="B107" s="73"/>
      <c r="C107" s="73"/>
      <c r="D107" s="73"/>
      <c r="E107" s="73"/>
      <c r="F107" s="121"/>
      <c r="G107" s="29"/>
      <c r="H107" s="29"/>
      <c r="I107" s="29"/>
      <c r="J107" s="29"/>
      <c r="K107" s="29"/>
      <c r="L107" s="29"/>
      <c r="M107" s="29"/>
      <c r="N107" s="29"/>
      <c r="O107" s="29"/>
      <c r="P107" s="26">
        <f t="shared" si="8"/>
        <v>0</v>
      </c>
      <c r="Q107" s="4">
        <v>0</v>
      </c>
      <c r="R107" s="5"/>
      <c r="S107" s="12">
        <f t="shared" si="7"/>
        <v>0</v>
      </c>
    </row>
    <row r="108" spans="1:19" ht="22.5" customHeight="1" thickBot="1" x14ac:dyDescent="0.4">
      <c r="A108" s="74"/>
      <c r="B108" s="73"/>
      <c r="C108" s="73"/>
      <c r="D108" s="73"/>
      <c r="E108" s="73"/>
      <c r="F108" s="121"/>
      <c r="G108" s="29"/>
      <c r="H108" s="29"/>
      <c r="I108" s="29"/>
      <c r="J108" s="29"/>
      <c r="K108" s="29"/>
      <c r="L108" s="29"/>
      <c r="M108" s="29"/>
      <c r="N108" s="29"/>
      <c r="O108" s="29"/>
      <c r="P108" s="26">
        <f t="shared" si="8"/>
        <v>0</v>
      </c>
      <c r="Q108" s="4">
        <v>0</v>
      </c>
      <c r="R108" s="5"/>
      <c r="S108" s="12">
        <f t="shared" si="7"/>
        <v>0</v>
      </c>
    </row>
    <row r="109" spans="1:19" ht="22.5" customHeight="1" thickBot="1" x14ac:dyDescent="0.4">
      <c r="A109" s="74"/>
      <c r="B109" s="73"/>
      <c r="C109" s="73"/>
      <c r="D109" s="73"/>
      <c r="E109" s="73"/>
      <c r="F109" s="121"/>
      <c r="G109" s="29"/>
      <c r="H109" s="29"/>
      <c r="I109" s="29"/>
      <c r="J109" s="29"/>
      <c r="K109" s="29"/>
      <c r="L109" s="29"/>
      <c r="M109" s="29"/>
      <c r="N109" s="29"/>
      <c r="O109" s="29"/>
      <c r="P109" s="26">
        <f t="shared" si="8"/>
        <v>0</v>
      </c>
      <c r="Q109" s="4">
        <v>0</v>
      </c>
      <c r="R109" s="5"/>
      <c r="S109" s="12">
        <f t="shared" si="7"/>
        <v>0</v>
      </c>
    </row>
    <row r="110" spans="1:19" ht="22.5" customHeight="1" thickBot="1" x14ac:dyDescent="0.4">
      <c r="A110" s="74"/>
      <c r="B110" s="73"/>
      <c r="C110" s="73"/>
      <c r="D110" s="73"/>
      <c r="E110" s="73"/>
      <c r="F110" s="121"/>
      <c r="G110" s="29"/>
      <c r="H110" s="29"/>
      <c r="I110" s="29"/>
      <c r="J110" s="29"/>
      <c r="K110" s="29"/>
      <c r="L110" s="29"/>
      <c r="M110" s="29"/>
      <c r="N110" s="29"/>
      <c r="O110" s="29"/>
      <c r="P110" s="26">
        <f t="shared" si="8"/>
        <v>0</v>
      </c>
      <c r="Q110" s="4">
        <v>0</v>
      </c>
      <c r="R110" s="5"/>
      <c r="S110" s="12">
        <f t="shared" si="7"/>
        <v>0</v>
      </c>
    </row>
    <row r="111" spans="1:19" ht="22.5" customHeight="1" thickBot="1" x14ac:dyDescent="0.4">
      <c r="A111" s="74"/>
      <c r="B111" s="73"/>
      <c r="C111" s="73"/>
      <c r="D111" s="73"/>
      <c r="E111" s="73"/>
      <c r="F111" s="121"/>
      <c r="G111" s="29"/>
      <c r="H111" s="29"/>
      <c r="I111" s="29"/>
      <c r="J111" s="29"/>
      <c r="K111" s="29"/>
      <c r="L111" s="29"/>
      <c r="M111" s="29"/>
      <c r="N111" s="29"/>
      <c r="O111" s="29"/>
      <c r="P111" s="26">
        <f t="shared" si="8"/>
        <v>0</v>
      </c>
      <c r="Q111" s="4">
        <v>0</v>
      </c>
      <c r="R111" s="5"/>
      <c r="S111" s="12">
        <f t="shared" si="7"/>
        <v>0</v>
      </c>
    </row>
    <row r="112" spans="1:19" ht="22.5" customHeight="1" thickBot="1" x14ac:dyDescent="0.4">
      <c r="A112" s="74"/>
      <c r="B112" s="73"/>
      <c r="C112" s="73"/>
      <c r="D112" s="73"/>
      <c r="E112" s="73"/>
      <c r="F112" s="121"/>
      <c r="G112" s="29"/>
      <c r="H112" s="29"/>
      <c r="I112" s="29"/>
      <c r="J112" s="29"/>
      <c r="K112" s="29"/>
      <c r="L112" s="29"/>
      <c r="M112" s="29"/>
      <c r="N112" s="29"/>
      <c r="O112" s="29"/>
      <c r="P112" s="26">
        <f t="shared" si="8"/>
        <v>0</v>
      </c>
      <c r="Q112" s="4">
        <v>0</v>
      </c>
      <c r="R112" s="5"/>
      <c r="S112" s="12">
        <f t="shared" si="7"/>
        <v>0</v>
      </c>
    </row>
    <row r="113" spans="1:19" ht="22.5" customHeight="1" thickBot="1" x14ac:dyDescent="0.4">
      <c r="A113" s="74"/>
      <c r="B113" s="73"/>
      <c r="C113" s="73"/>
      <c r="D113" s="73"/>
      <c r="E113" s="73"/>
      <c r="F113" s="121"/>
      <c r="G113" s="29"/>
      <c r="H113" s="29"/>
      <c r="I113" s="29"/>
      <c r="J113" s="29"/>
      <c r="K113" s="29"/>
      <c r="L113" s="29"/>
      <c r="M113" s="29"/>
      <c r="N113" s="29"/>
      <c r="O113" s="29"/>
      <c r="P113" s="26">
        <f t="shared" si="8"/>
        <v>0</v>
      </c>
      <c r="Q113" s="4">
        <v>0</v>
      </c>
      <c r="R113" s="5"/>
      <c r="S113" s="12">
        <f t="shared" si="7"/>
        <v>0</v>
      </c>
    </row>
    <row r="114" spans="1:19" ht="22.5" customHeight="1" thickBot="1" x14ac:dyDescent="0.4">
      <c r="A114" s="74"/>
      <c r="B114" s="73"/>
      <c r="C114" s="73"/>
      <c r="D114" s="73"/>
      <c r="E114" s="73"/>
      <c r="F114" s="121"/>
      <c r="G114" s="29"/>
      <c r="H114" s="29"/>
      <c r="I114" s="29"/>
      <c r="J114" s="29"/>
      <c r="K114" s="29"/>
      <c r="L114" s="29"/>
      <c r="M114" s="29"/>
      <c r="N114" s="29"/>
      <c r="O114" s="29"/>
      <c r="P114" s="26">
        <f t="shared" si="8"/>
        <v>0</v>
      </c>
      <c r="Q114" s="4">
        <v>0</v>
      </c>
      <c r="R114" s="5"/>
      <c r="S114" s="12">
        <f t="shared" si="7"/>
        <v>0</v>
      </c>
    </row>
    <row r="115" spans="1:19" ht="22.5" customHeight="1" thickBot="1" x14ac:dyDescent="0.4">
      <c r="A115" s="74"/>
      <c r="B115" s="73"/>
      <c r="C115" s="73"/>
      <c r="D115" s="73"/>
      <c r="E115" s="73"/>
      <c r="F115" s="121"/>
      <c r="G115" s="29"/>
      <c r="H115" s="29"/>
      <c r="I115" s="29"/>
      <c r="J115" s="29"/>
      <c r="K115" s="29"/>
      <c r="L115" s="29"/>
      <c r="M115" s="29"/>
      <c r="N115" s="29"/>
      <c r="O115" s="29"/>
      <c r="P115" s="26">
        <f t="shared" si="8"/>
        <v>0</v>
      </c>
      <c r="Q115" s="4">
        <v>0</v>
      </c>
      <c r="R115" s="5"/>
      <c r="S115" s="12">
        <f t="shared" si="7"/>
        <v>0</v>
      </c>
    </row>
    <row r="116" spans="1:19" ht="22.5" customHeight="1" thickBot="1" x14ac:dyDescent="0.4">
      <c r="A116" s="74"/>
      <c r="B116" s="73"/>
      <c r="C116" s="73"/>
      <c r="D116" s="73"/>
      <c r="E116" s="73"/>
      <c r="F116" s="121"/>
      <c r="G116" s="29"/>
      <c r="H116" s="29"/>
      <c r="I116" s="29"/>
      <c r="J116" s="29"/>
      <c r="K116" s="29"/>
      <c r="L116" s="29"/>
      <c r="M116" s="29"/>
      <c r="N116" s="29"/>
      <c r="O116" s="29"/>
      <c r="P116" s="26">
        <f t="shared" si="8"/>
        <v>0</v>
      </c>
      <c r="Q116" s="4">
        <v>0</v>
      </c>
      <c r="R116" s="5"/>
      <c r="S116" s="12">
        <f t="shared" si="7"/>
        <v>0</v>
      </c>
    </row>
    <row r="117" spans="1:19" ht="22.5" customHeight="1" thickBot="1" x14ac:dyDescent="0.4">
      <c r="A117" s="74"/>
      <c r="B117" s="73"/>
      <c r="C117" s="73"/>
      <c r="D117" s="73"/>
      <c r="E117" s="73"/>
      <c r="F117" s="121"/>
      <c r="G117" s="29"/>
      <c r="H117" s="29"/>
      <c r="I117" s="29"/>
      <c r="J117" s="29"/>
      <c r="K117" s="29"/>
      <c r="L117" s="29"/>
      <c r="M117" s="29"/>
      <c r="N117" s="29"/>
      <c r="O117" s="29"/>
      <c r="P117" s="26">
        <f t="shared" si="8"/>
        <v>0</v>
      </c>
      <c r="Q117" s="4">
        <v>0</v>
      </c>
      <c r="R117" s="5"/>
      <c r="S117" s="12">
        <f t="shared" si="7"/>
        <v>0</v>
      </c>
    </row>
    <row r="118" spans="1:19" ht="22.5" customHeight="1" thickBot="1" x14ac:dyDescent="0.4">
      <c r="A118" s="74"/>
      <c r="B118" s="73"/>
      <c r="C118" s="73"/>
      <c r="D118" s="73"/>
      <c r="E118" s="73"/>
      <c r="F118" s="121"/>
      <c r="G118" s="29"/>
      <c r="H118" s="29"/>
      <c r="I118" s="29"/>
      <c r="J118" s="29"/>
      <c r="K118" s="29"/>
      <c r="L118" s="29"/>
      <c r="M118" s="29"/>
      <c r="N118" s="29"/>
      <c r="O118" s="29"/>
      <c r="P118" s="26">
        <f t="shared" si="8"/>
        <v>0</v>
      </c>
      <c r="Q118" s="4">
        <v>0</v>
      </c>
      <c r="R118" s="5"/>
      <c r="S118" s="12">
        <f t="shared" si="7"/>
        <v>0</v>
      </c>
    </row>
    <row r="119" spans="1:19" ht="22.5" customHeight="1" thickBot="1" x14ac:dyDescent="0.4">
      <c r="A119" s="74"/>
      <c r="B119" s="73"/>
      <c r="C119" s="73"/>
      <c r="D119" s="73"/>
      <c r="E119" s="73"/>
      <c r="F119" s="121"/>
      <c r="G119" s="29"/>
      <c r="H119" s="29"/>
      <c r="I119" s="29"/>
      <c r="J119" s="29"/>
      <c r="K119" s="29"/>
      <c r="L119" s="29"/>
      <c r="M119" s="29"/>
      <c r="N119" s="29"/>
      <c r="O119" s="29"/>
      <c r="P119" s="26">
        <f t="shared" si="8"/>
        <v>0</v>
      </c>
      <c r="Q119" s="4">
        <v>0</v>
      </c>
      <c r="R119" s="5"/>
      <c r="S119" s="12">
        <f t="shared" si="7"/>
        <v>0</v>
      </c>
    </row>
    <row r="120" spans="1:19" ht="22.5" customHeight="1" thickBot="1" x14ac:dyDescent="0.4">
      <c r="A120" s="74"/>
      <c r="B120" s="73"/>
      <c r="C120" s="2"/>
      <c r="D120" s="3"/>
      <c r="E120" s="49"/>
      <c r="F120" s="122"/>
      <c r="G120" s="29"/>
      <c r="H120" s="29"/>
      <c r="I120" s="29"/>
      <c r="J120" s="29"/>
      <c r="K120" s="29"/>
      <c r="L120" s="29"/>
      <c r="M120" s="29"/>
      <c r="N120" s="29"/>
      <c r="O120" s="29"/>
      <c r="P120" s="26">
        <f t="shared" si="8"/>
        <v>0</v>
      </c>
      <c r="Q120" s="4">
        <v>0</v>
      </c>
      <c r="R120" s="5"/>
      <c r="S120" s="12">
        <f t="shared" si="7"/>
        <v>0</v>
      </c>
    </row>
    <row r="121" spans="1:19" ht="22.5" customHeight="1" thickBot="1" x14ac:dyDescent="0.4">
      <c r="A121" s="74"/>
      <c r="B121" s="73"/>
      <c r="C121" s="2"/>
      <c r="D121" s="3"/>
      <c r="E121" s="49"/>
      <c r="F121" s="122"/>
      <c r="G121" s="29"/>
      <c r="H121" s="29"/>
      <c r="I121" s="29"/>
      <c r="J121" s="29"/>
      <c r="K121" s="29"/>
      <c r="L121" s="29"/>
      <c r="M121" s="29"/>
      <c r="N121" s="29"/>
      <c r="O121" s="29"/>
      <c r="P121" s="26">
        <f t="shared" si="8"/>
        <v>0</v>
      </c>
      <c r="Q121" s="4">
        <v>0</v>
      </c>
      <c r="R121" s="5"/>
      <c r="S121" s="12">
        <f t="shared" ref="S121:S125" si="9">P121-(Q121+R121)</f>
        <v>0</v>
      </c>
    </row>
    <row r="122" spans="1:19" ht="22.5" customHeight="1" thickBot="1" x14ac:dyDescent="0.4">
      <c r="A122" s="74"/>
      <c r="B122" s="73"/>
      <c r="C122" s="6"/>
      <c r="D122" s="3"/>
      <c r="E122" s="49"/>
      <c r="F122" s="122"/>
      <c r="G122" s="29"/>
      <c r="H122" s="29"/>
      <c r="I122" s="29"/>
      <c r="J122" s="29"/>
      <c r="K122" s="29"/>
      <c r="L122" s="29"/>
      <c r="M122" s="29"/>
      <c r="N122" s="29"/>
      <c r="O122" s="29"/>
      <c r="P122" s="26">
        <f t="shared" si="8"/>
        <v>0</v>
      </c>
      <c r="Q122" s="4">
        <v>0</v>
      </c>
      <c r="R122" s="5"/>
      <c r="S122" s="12">
        <f t="shared" si="9"/>
        <v>0</v>
      </c>
    </row>
    <row r="123" spans="1:19" ht="22.5" customHeight="1" thickBot="1" x14ac:dyDescent="0.4">
      <c r="A123" s="74"/>
      <c r="B123" s="73"/>
      <c r="C123" s="2"/>
      <c r="D123" s="3"/>
      <c r="E123" s="49"/>
      <c r="F123" s="122"/>
      <c r="G123" s="29"/>
      <c r="H123" s="29"/>
      <c r="I123" s="29"/>
      <c r="J123" s="29"/>
      <c r="K123" s="29"/>
      <c r="L123" s="29"/>
      <c r="M123" s="29"/>
      <c r="N123" s="29"/>
      <c r="O123" s="29"/>
      <c r="P123" s="26">
        <f t="shared" si="8"/>
        <v>0</v>
      </c>
      <c r="Q123" s="4">
        <v>0</v>
      </c>
      <c r="R123" s="5"/>
      <c r="S123" s="12">
        <f t="shared" si="9"/>
        <v>0</v>
      </c>
    </row>
    <row r="124" spans="1:19" ht="22.5" customHeight="1" thickBot="1" x14ac:dyDescent="0.4">
      <c r="A124" s="74"/>
      <c r="B124" s="73"/>
      <c r="C124" s="2"/>
      <c r="D124" s="3"/>
      <c r="E124" s="49"/>
      <c r="F124" s="122"/>
      <c r="G124" s="29"/>
      <c r="H124" s="29"/>
      <c r="I124" s="29"/>
      <c r="J124" s="29"/>
      <c r="K124" s="29"/>
      <c r="L124" s="29"/>
      <c r="M124" s="29"/>
      <c r="N124" s="29"/>
      <c r="O124" s="29"/>
      <c r="P124" s="26">
        <f t="shared" si="8"/>
        <v>0</v>
      </c>
      <c r="Q124" s="4">
        <v>0</v>
      </c>
      <c r="R124" s="5"/>
      <c r="S124" s="12">
        <f t="shared" si="9"/>
        <v>0</v>
      </c>
    </row>
    <row r="125" spans="1:19" ht="22.5" customHeight="1" thickBot="1" x14ac:dyDescent="0.4">
      <c r="A125" s="74"/>
      <c r="B125" s="73"/>
      <c r="C125" s="2"/>
      <c r="D125" s="3"/>
      <c r="E125" s="49"/>
      <c r="F125" s="122"/>
      <c r="G125" s="29"/>
      <c r="H125" s="29"/>
      <c r="I125" s="29"/>
      <c r="J125" s="29"/>
      <c r="K125" s="29"/>
      <c r="L125" s="29"/>
      <c r="M125" s="29"/>
      <c r="N125" s="29"/>
      <c r="O125" s="29"/>
      <c r="P125" s="26">
        <f t="shared" si="8"/>
        <v>0</v>
      </c>
      <c r="Q125" s="4">
        <v>0</v>
      </c>
      <c r="R125" s="5"/>
      <c r="S125" s="12">
        <f t="shared" si="9"/>
        <v>0</v>
      </c>
    </row>
    <row r="126" spans="1:19" ht="22.5" customHeight="1" thickBot="1" x14ac:dyDescent="0.4">
      <c r="A126" s="74"/>
      <c r="B126" s="73"/>
      <c r="C126" s="2"/>
      <c r="D126" s="3"/>
      <c r="E126" s="49"/>
      <c r="F126" s="122"/>
      <c r="G126" s="29"/>
      <c r="H126" s="29"/>
      <c r="I126" s="29"/>
      <c r="J126" s="29"/>
      <c r="K126" s="29"/>
      <c r="L126" s="29"/>
      <c r="M126" s="29"/>
      <c r="N126" s="29"/>
      <c r="O126" s="29"/>
      <c r="P126" s="26">
        <f t="shared" si="8"/>
        <v>0</v>
      </c>
      <c r="Q126" s="4">
        <v>0</v>
      </c>
      <c r="R126" s="5"/>
      <c r="S126" s="12">
        <f t="shared" si="7"/>
        <v>0</v>
      </c>
    </row>
    <row r="127" spans="1:19" ht="22.5" customHeight="1" thickBot="1" x14ac:dyDescent="0.4">
      <c r="A127" s="74"/>
      <c r="B127" s="73"/>
      <c r="C127" s="2"/>
      <c r="D127" s="3"/>
      <c r="E127" s="49"/>
      <c r="F127" s="122"/>
      <c r="G127" s="29"/>
      <c r="H127" s="29"/>
      <c r="I127" s="29"/>
      <c r="J127" s="29"/>
      <c r="K127" s="29"/>
      <c r="L127" s="29"/>
      <c r="M127" s="29"/>
      <c r="N127" s="29"/>
      <c r="O127" s="29"/>
      <c r="P127" s="26">
        <f t="shared" si="8"/>
        <v>0</v>
      </c>
      <c r="Q127" s="4">
        <v>0</v>
      </c>
      <c r="R127" s="5"/>
      <c r="S127" s="12">
        <f t="shared" si="7"/>
        <v>0</v>
      </c>
    </row>
    <row r="128" spans="1:19" ht="22.5" customHeight="1" thickBot="1" x14ac:dyDescent="0.4">
      <c r="A128" s="74"/>
      <c r="B128" s="73"/>
      <c r="C128" s="2"/>
      <c r="D128" s="3"/>
      <c r="E128" s="49"/>
      <c r="F128" s="122"/>
      <c r="G128" s="29"/>
      <c r="H128" s="29"/>
      <c r="I128" s="29"/>
      <c r="J128" s="29"/>
      <c r="K128" s="29"/>
      <c r="L128" s="29"/>
      <c r="M128" s="29"/>
      <c r="N128" s="29"/>
      <c r="O128" s="29"/>
      <c r="P128" s="26">
        <f t="shared" si="8"/>
        <v>0</v>
      </c>
      <c r="Q128" s="4">
        <v>0</v>
      </c>
      <c r="R128" s="5"/>
      <c r="S128" s="12">
        <f t="shared" si="7"/>
        <v>0</v>
      </c>
    </row>
    <row r="129" spans="1:19" ht="22.5" customHeight="1" thickBot="1" x14ac:dyDescent="0.4">
      <c r="A129" s="74"/>
      <c r="B129" s="73"/>
      <c r="C129" s="2"/>
      <c r="D129" s="3"/>
      <c r="E129" s="49"/>
      <c r="F129" s="122"/>
      <c r="G129" s="29"/>
      <c r="H129" s="29"/>
      <c r="I129" s="29"/>
      <c r="J129" s="29"/>
      <c r="K129" s="29"/>
      <c r="L129" s="29"/>
      <c r="M129" s="29"/>
      <c r="N129" s="29"/>
      <c r="O129" s="29"/>
      <c r="P129" s="26">
        <f t="shared" si="8"/>
        <v>0</v>
      </c>
      <c r="Q129" s="4">
        <v>0</v>
      </c>
      <c r="R129" s="5"/>
      <c r="S129" s="12">
        <f t="shared" si="7"/>
        <v>0</v>
      </c>
    </row>
    <row r="130" spans="1:19" ht="22.5" customHeight="1" thickBot="1" x14ac:dyDescent="0.4">
      <c r="A130" s="74"/>
      <c r="B130" s="73"/>
      <c r="C130" s="2"/>
      <c r="D130" s="3"/>
      <c r="E130" s="49"/>
      <c r="F130" s="122"/>
      <c r="G130" s="29"/>
      <c r="H130" s="29"/>
      <c r="I130" s="29"/>
      <c r="J130" s="29"/>
      <c r="K130" s="29"/>
      <c r="L130" s="29"/>
      <c r="M130" s="29"/>
      <c r="N130" s="29"/>
      <c r="O130" s="29"/>
      <c r="P130" s="26">
        <f t="shared" si="8"/>
        <v>0</v>
      </c>
      <c r="Q130" s="4">
        <v>0</v>
      </c>
      <c r="R130" s="5"/>
      <c r="S130" s="12">
        <f t="shared" si="7"/>
        <v>0</v>
      </c>
    </row>
    <row r="131" spans="1:19" ht="22.5" customHeight="1" thickBot="1" x14ac:dyDescent="0.4">
      <c r="A131" s="74"/>
      <c r="B131" s="73"/>
      <c r="C131" s="2"/>
      <c r="D131" s="3"/>
      <c r="E131" s="49"/>
      <c r="F131" s="122"/>
      <c r="G131" s="29"/>
      <c r="H131" s="29"/>
      <c r="I131" s="29"/>
      <c r="J131" s="29"/>
      <c r="K131" s="29"/>
      <c r="L131" s="29"/>
      <c r="M131" s="29"/>
      <c r="N131" s="29"/>
      <c r="O131" s="29"/>
      <c r="P131" s="26">
        <f t="shared" si="8"/>
        <v>0</v>
      </c>
      <c r="Q131" s="4">
        <v>0</v>
      </c>
      <c r="R131" s="5"/>
      <c r="S131" s="12">
        <f t="shared" si="7"/>
        <v>0</v>
      </c>
    </row>
    <row r="132" spans="1:19" ht="22.5" customHeight="1" thickBot="1" x14ac:dyDescent="0.4">
      <c r="A132" s="74"/>
      <c r="B132" s="73"/>
      <c r="C132" s="2"/>
      <c r="D132" s="3"/>
      <c r="E132" s="49"/>
      <c r="F132" s="122"/>
      <c r="G132" s="29"/>
      <c r="H132" s="29"/>
      <c r="I132" s="29"/>
      <c r="J132" s="29"/>
      <c r="K132" s="29"/>
      <c r="L132" s="29"/>
      <c r="M132" s="29"/>
      <c r="N132" s="29"/>
      <c r="O132" s="29"/>
      <c r="P132" s="26">
        <f t="shared" si="8"/>
        <v>0</v>
      </c>
      <c r="Q132" s="4">
        <v>0</v>
      </c>
      <c r="R132" s="5"/>
      <c r="S132" s="12">
        <f t="shared" si="7"/>
        <v>0</v>
      </c>
    </row>
    <row r="133" spans="1:19" ht="22.5" customHeight="1" thickBot="1" x14ac:dyDescent="0.4">
      <c r="A133" s="74"/>
      <c r="B133" s="73"/>
      <c r="C133" s="2"/>
      <c r="D133" s="3"/>
      <c r="E133" s="49"/>
      <c r="F133" s="122"/>
      <c r="G133" s="29"/>
      <c r="H133" s="29"/>
      <c r="I133" s="29"/>
      <c r="J133" s="29"/>
      <c r="K133" s="29"/>
      <c r="L133" s="29"/>
      <c r="M133" s="29"/>
      <c r="N133" s="29"/>
      <c r="O133" s="29"/>
      <c r="P133" s="26">
        <f t="shared" si="8"/>
        <v>0</v>
      </c>
      <c r="Q133" s="4">
        <v>0</v>
      </c>
      <c r="R133" s="5"/>
      <c r="S133" s="12">
        <f t="shared" ref="S133:S142" si="10">P133-(Q133+R133)</f>
        <v>0</v>
      </c>
    </row>
    <row r="134" spans="1:19" ht="22.5" customHeight="1" thickBot="1" x14ac:dyDescent="0.4">
      <c r="A134" s="74"/>
      <c r="B134" s="73"/>
      <c r="C134" s="6"/>
      <c r="D134" s="3"/>
      <c r="E134" s="49"/>
      <c r="F134" s="122"/>
      <c r="G134" s="29"/>
      <c r="H134" s="29"/>
      <c r="I134" s="29"/>
      <c r="J134" s="29"/>
      <c r="K134" s="29"/>
      <c r="L134" s="29"/>
      <c r="M134" s="29"/>
      <c r="N134" s="29"/>
      <c r="O134" s="29"/>
      <c r="P134" s="26">
        <f t="shared" si="8"/>
        <v>0</v>
      </c>
      <c r="Q134" s="4">
        <v>0</v>
      </c>
      <c r="R134" s="5"/>
      <c r="S134" s="12">
        <f t="shared" si="10"/>
        <v>0</v>
      </c>
    </row>
    <row r="135" spans="1:19" ht="22.5" customHeight="1" thickBot="1" x14ac:dyDescent="0.4">
      <c r="A135" s="74"/>
      <c r="B135" s="73"/>
      <c r="C135" s="2"/>
      <c r="D135" s="3"/>
      <c r="E135" s="49"/>
      <c r="F135" s="122"/>
      <c r="G135" s="29"/>
      <c r="H135" s="29"/>
      <c r="I135" s="29"/>
      <c r="J135" s="29"/>
      <c r="K135" s="29"/>
      <c r="L135" s="29"/>
      <c r="M135" s="29"/>
      <c r="N135" s="29"/>
      <c r="O135" s="29"/>
      <c r="P135" s="26">
        <f t="shared" si="8"/>
        <v>0</v>
      </c>
      <c r="Q135" s="4">
        <v>0</v>
      </c>
      <c r="R135" s="5"/>
      <c r="S135" s="12">
        <f t="shared" si="10"/>
        <v>0</v>
      </c>
    </row>
    <row r="136" spans="1:19" ht="22.5" customHeight="1" thickBot="1" x14ac:dyDescent="0.4">
      <c r="A136" s="74"/>
      <c r="B136" s="73"/>
      <c r="C136" s="2"/>
      <c r="D136" s="3"/>
      <c r="E136" s="49"/>
      <c r="F136" s="122"/>
      <c r="G136" s="29"/>
      <c r="H136" s="29"/>
      <c r="I136" s="29"/>
      <c r="J136" s="29"/>
      <c r="K136" s="29"/>
      <c r="L136" s="29"/>
      <c r="M136" s="29"/>
      <c r="N136" s="29"/>
      <c r="O136" s="29"/>
      <c r="P136" s="26">
        <f t="shared" ref="P136:P149" si="11">$L$6*L136+$N$6*N136+$K$6*K136+$O$6*O136+$J$6*J136+$M$6*M136+$G$6*G136+$I$6*I136+$H$6*H136</f>
        <v>0</v>
      </c>
      <c r="Q136" s="4">
        <v>0</v>
      </c>
      <c r="R136" s="5"/>
      <c r="S136" s="12">
        <f t="shared" si="10"/>
        <v>0</v>
      </c>
    </row>
    <row r="137" spans="1:19" ht="22.5" customHeight="1" thickBot="1" x14ac:dyDescent="0.4">
      <c r="A137" s="74"/>
      <c r="B137" s="73"/>
      <c r="C137" s="2"/>
      <c r="D137" s="3"/>
      <c r="E137" s="49"/>
      <c r="F137" s="122"/>
      <c r="G137" s="29"/>
      <c r="H137" s="29"/>
      <c r="I137" s="29"/>
      <c r="J137" s="29"/>
      <c r="K137" s="29"/>
      <c r="L137" s="29"/>
      <c r="M137" s="29"/>
      <c r="N137" s="29"/>
      <c r="O137" s="29"/>
      <c r="P137" s="26">
        <f t="shared" si="11"/>
        <v>0</v>
      </c>
      <c r="Q137" s="4">
        <v>0</v>
      </c>
      <c r="R137" s="5"/>
      <c r="S137" s="12">
        <f t="shared" si="10"/>
        <v>0</v>
      </c>
    </row>
    <row r="138" spans="1:19" ht="22.5" customHeight="1" thickBot="1" x14ac:dyDescent="0.4">
      <c r="A138" s="74"/>
      <c r="B138" s="73"/>
      <c r="C138" s="2"/>
      <c r="D138" s="3"/>
      <c r="E138" s="49"/>
      <c r="F138" s="122"/>
      <c r="G138" s="29"/>
      <c r="H138" s="29"/>
      <c r="I138" s="29"/>
      <c r="J138" s="29"/>
      <c r="K138" s="29"/>
      <c r="L138" s="29"/>
      <c r="M138" s="29"/>
      <c r="N138" s="29"/>
      <c r="O138" s="29"/>
      <c r="P138" s="26">
        <f t="shared" si="11"/>
        <v>0</v>
      </c>
      <c r="Q138" s="4">
        <v>0</v>
      </c>
      <c r="R138" s="5"/>
      <c r="S138" s="12">
        <f t="shared" si="10"/>
        <v>0</v>
      </c>
    </row>
    <row r="139" spans="1:19" ht="22.5" customHeight="1" thickBot="1" x14ac:dyDescent="0.4">
      <c r="A139" s="74"/>
      <c r="B139" s="73"/>
      <c r="C139" s="2"/>
      <c r="D139" s="3"/>
      <c r="E139" s="49"/>
      <c r="F139" s="122"/>
      <c r="G139" s="29"/>
      <c r="H139" s="29"/>
      <c r="I139" s="29"/>
      <c r="J139" s="29"/>
      <c r="K139" s="29"/>
      <c r="L139" s="29"/>
      <c r="M139" s="29"/>
      <c r="N139" s="29"/>
      <c r="O139" s="29"/>
      <c r="P139" s="26">
        <f t="shared" si="11"/>
        <v>0</v>
      </c>
      <c r="Q139" s="4">
        <v>0</v>
      </c>
      <c r="R139" s="5"/>
      <c r="S139" s="12">
        <f t="shared" si="10"/>
        <v>0</v>
      </c>
    </row>
    <row r="140" spans="1:19" ht="22.5" customHeight="1" thickBot="1" x14ac:dyDescent="0.4">
      <c r="A140" s="74"/>
      <c r="B140" s="73"/>
      <c r="C140" s="2"/>
      <c r="D140" s="3"/>
      <c r="E140" s="49"/>
      <c r="F140" s="122"/>
      <c r="G140" s="29"/>
      <c r="H140" s="29"/>
      <c r="I140" s="29"/>
      <c r="J140" s="29"/>
      <c r="K140" s="29"/>
      <c r="L140" s="29"/>
      <c r="M140" s="29"/>
      <c r="N140" s="29"/>
      <c r="O140" s="29"/>
      <c r="P140" s="26">
        <f t="shared" si="11"/>
        <v>0</v>
      </c>
      <c r="Q140" s="4">
        <v>0</v>
      </c>
      <c r="R140" s="5"/>
      <c r="S140" s="12">
        <f t="shared" si="10"/>
        <v>0</v>
      </c>
    </row>
    <row r="141" spans="1:19" ht="22.5" customHeight="1" thickBot="1" x14ac:dyDescent="0.4">
      <c r="A141" s="74"/>
      <c r="B141" s="73"/>
      <c r="C141" s="2"/>
      <c r="D141" s="3"/>
      <c r="E141" s="49"/>
      <c r="F141" s="122"/>
      <c r="G141" s="29"/>
      <c r="H141" s="29"/>
      <c r="I141" s="29"/>
      <c r="J141" s="29"/>
      <c r="K141" s="29"/>
      <c r="L141" s="29"/>
      <c r="M141" s="29"/>
      <c r="N141" s="29"/>
      <c r="O141" s="29"/>
      <c r="P141" s="26">
        <f t="shared" si="11"/>
        <v>0</v>
      </c>
      <c r="Q141" s="4"/>
      <c r="R141" s="5"/>
      <c r="S141" s="12">
        <f t="shared" si="10"/>
        <v>0</v>
      </c>
    </row>
    <row r="142" spans="1:19" ht="22.5" customHeight="1" thickBot="1" x14ac:dyDescent="0.4">
      <c r="A142" s="74"/>
      <c r="B142" s="73"/>
      <c r="C142" s="2"/>
      <c r="D142" s="3"/>
      <c r="E142" s="49"/>
      <c r="F142" s="122"/>
      <c r="G142" s="29"/>
      <c r="H142" s="29"/>
      <c r="I142" s="29"/>
      <c r="J142" s="29"/>
      <c r="K142" s="29"/>
      <c r="L142" s="29"/>
      <c r="M142" s="29"/>
      <c r="N142" s="29"/>
      <c r="O142" s="29"/>
      <c r="P142" s="26">
        <f t="shared" si="11"/>
        <v>0</v>
      </c>
      <c r="Q142" s="4"/>
      <c r="R142" s="5"/>
      <c r="S142" s="12">
        <f t="shared" si="10"/>
        <v>0</v>
      </c>
    </row>
    <row r="143" spans="1:19" ht="22.5" customHeight="1" thickBot="1" x14ac:dyDescent="0.4">
      <c r="A143" s="74"/>
      <c r="B143" s="73"/>
      <c r="C143" s="2"/>
      <c r="D143" s="3"/>
      <c r="E143" s="49"/>
      <c r="F143" s="122"/>
      <c r="G143" s="29"/>
      <c r="H143" s="29"/>
      <c r="I143" s="29"/>
      <c r="J143" s="29"/>
      <c r="K143" s="29"/>
      <c r="L143" s="29"/>
      <c r="M143" s="29"/>
      <c r="N143" s="29"/>
      <c r="O143" s="29"/>
      <c r="P143" s="26">
        <f t="shared" si="11"/>
        <v>0</v>
      </c>
      <c r="Q143" s="4"/>
      <c r="R143" s="5"/>
      <c r="S143" s="12">
        <f t="shared" si="7"/>
        <v>0</v>
      </c>
    </row>
    <row r="144" spans="1:19" ht="22.5" customHeight="1" thickBot="1" x14ac:dyDescent="0.4">
      <c r="A144" s="74"/>
      <c r="B144" s="73"/>
      <c r="C144" s="2"/>
      <c r="D144" s="3"/>
      <c r="E144" s="49"/>
      <c r="F144" s="122"/>
      <c r="G144" s="29"/>
      <c r="H144" s="29"/>
      <c r="I144" s="29"/>
      <c r="J144" s="29"/>
      <c r="K144" s="29"/>
      <c r="L144" s="29"/>
      <c r="M144" s="29"/>
      <c r="N144" s="29"/>
      <c r="O144" s="29"/>
      <c r="P144" s="26">
        <f t="shared" si="11"/>
        <v>0</v>
      </c>
      <c r="Q144" s="4"/>
      <c r="R144" s="5"/>
      <c r="S144" s="12">
        <f t="shared" si="7"/>
        <v>0</v>
      </c>
    </row>
    <row r="145" spans="1:19" ht="22.5" customHeight="1" thickBot="1" x14ac:dyDescent="0.4">
      <c r="A145" s="74"/>
      <c r="B145" s="73"/>
      <c r="C145" s="2"/>
      <c r="D145" s="3"/>
      <c r="E145" s="49"/>
      <c r="F145" s="122"/>
      <c r="G145" s="29"/>
      <c r="H145" s="29"/>
      <c r="I145" s="29"/>
      <c r="J145" s="29"/>
      <c r="K145" s="29"/>
      <c r="L145" s="29"/>
      <c r="M145" s="29"/>
      <c r="N145" s="29"/>
      <c r="O145" s="29"/>
      <c r="P145" s="26">
        <f t="shared" si="11"/>
        <v>0</v>
      </c>
      <c r="Q145" s="4"/>
      <c r="R145" s="5"/>
      <c r="S145" s="12">
        <f t="shared" ref="S145:S149" si="12">P145-(Q145+R145)</f>
        <v>0</v>
      </c>
    </row>
    <row r="146" spans="1:19" ht="22.5" customHeight="1" thickBot="1" x14ac:dyDescent="0.4">
      <c r="A146" s="74"/>
      <c r="B146" s="73"/>
      <c r="C146" s="2"/>
      <c r="D146" s="3"/>
      <c r="E146" s="49"/>
      <c r="F146" s="122"/>
      <c r="G146" s="29"/>
      <c r="H146" s="29"/>
      <c r="I146" s="29"/>
      <c r="J146" s="29"/>
      <c r="K146" s="29"/>
      <c r="L146" s="29"/>
      <c r="M146" s="29"/>
      <c r="N146" s="29"/>
      <c r="O146" s="29"/>
      <c r="P146" s="26">
        <f t="shared" si="11"/>
        <v>0</v>
      </c>
      <c r="Q146" s="4"/>
      <c r="R146" s="5"/>
      <c r="S146" s="12">
        <f t="shared" si="12"/>
        <v>0</v>
      </c>
    </row>
    <row r="147" spans="1:19" ht="22.5" customHeight="1" thickBot="1" x14ac:dyDescent="0.4">
      <c r="A147" s="74"/>
      <c r="B147" s="73"/>
      <c r="C147" s="2"/>
      <c r="D147" s="3"/>
      <c r="E147" s="49"/>
      <c r="F147" s="122"/>
      <c r="G147" s="29"/>
      <c r="H147" s="29"/>
      <c r="I147" s="29"/>
      <c r="J147" s="29"/>
      <c r="K147" s="29"/>
      <c r="L147" s="29"/>
      <c r="M147" s="29"/>
      <c r="N147" s="29"/>
      <c r="O147" s="29"/>
      <c r="P147" s="26">
        <f t="shared" si="11"/>
        <v>0</v>
      </c>
      <c r="Q147" s="4"/>
      <c r="R147" s="5"/>
      <c r="S147" s="12">
        <f t="shared" si="12"/>
        <v>0</v>
      </c>
    </row>
    <row r="148" spans="1:19" ht="22.5" customHeight="1" thickBot="1" x14ac:dyDescent="0.4">
      <c r="A148" s="74"/>
      <c r="B148" s="73"/>
      <c r="C148" s="2"/>
      <c r="D148" s="3"/>
      <c r="E148" s="49"/>
      <c r="F148" s="122"/>
      <c r="G148" s="29"/>
      <c r="H148" s="29"/>
      <c r="I148" s="29"/>
      <c r="J148" s="29"/>
      <c r="K148" s="29"/>
      <c r="L148" s="29"/>
      <c r="M148" s="29"/>
      <c r="N148" s="29"/>
      <c r="O148" s="29"/>
      <c r="P148" s="26">
        <f t="shared" si="11"/>
        <v>0</v>
      </c>
      <c r="Q148" s="4"/>
      <c r="R148" s="5"/>
      <c r="S148" s="12">
        <f t="shared" si="12"/>
        <v>0</v>
      </c>
    </row>
    <row r="149" spans="1:19" ht="22.5" customHeight="1" thickBot="1" x14ac:dyDescent="0.4">
      <c r="A149" s="74"/>
      <c r="B149" s="73"/>
      <c r="C149" s="2"/>
      <c r="D149" s="3"/>
      <c r="E149" s="49"/>
      <c r="F149" s="122"/>
      <c r="G149" s="29"/>
      <c r="H149" s="29"/>
      <c r="I149" s="29"/>
      <c r="J149" s="29"/>
      <c r="K149" s="29"/>
      <c r="L149" s="29"/>
      <c r="M149" s="29"/>
      <c r="N149" s="29"/>
      <c r="O149" s="29"/>
      <c r="P149" s="26">
        <f t="shared" si="11"/>
        <v>0</v>
      </c>
      <c r="Q149" s="4"/>
      <c r="R149" s="5"/>
      <c r="S149" s="12">
        <f t="shared" si="12"/>
        <v>0</v>
      </c>
    </row>
    <row r="150" spans="1:19" ht="23.25" x14ac:dyDescent="0.3">
      <c r="L150" s="8"/>
      <c r="P150" s="23"/>
      <c r="Q150" s="24"/>
      <c r="R150" s="25"/>
    </row>
    <row r="151" spans="1:19" ht="21" thickBot="1" x14ac:dyDescent="0.35"/>
    <row r="152" spans="1:19" ht="24" thickBot="1" x14ac:dyDescent="0.35">
      <c r="C152" s="133" t="s">
        <v>13</v>
      </c>
      <c r="D152" s="134"/>
      <c r="E152" s="13" t="s">
        <v>3</v>
      </c>
      <c r="F152" s="124"/>
      <c r="G152" s="30">
        <f t="shared" ref="G152:I156" si="13">SUMIF($E$8:$E$149,$E152,G$8:G$149)</f>
        <v>37</v>
      </c>
      <c r="H152" s="30">
        <f t="shared" si="13"/>
        <v>37</v>
      </c>
      <c r="I152" s="30">
        <f t="shared" si="13"/>
        <v>39</v>
      </c>
      <c r="J152" s="30">
        <f t="shared" ref="J152:J153" si="14">SUMIF($E$8:$E$149,$E152,J$8:J$149)</f>
        <v>39</v>
      </c>
      <c r="K152" s="30">
        <f t="shared" ref="K152:L156" si="15">SUMIF($E$8:$E$149,$E152,K$8:K$149)</f>
        <v>39</v>
      </c>
      <c r="L152" s="30">
        <f t="shared" si="15"/>
        <v>39</v>
      </c>
      <c r="M152" s="30">
        <f t="shared" ref="M152:O156" si="16">SUMIF($E$8:$E$149,$E152,M$8:M$149)</f>
        <v>0</v>
      </c>
      <c r="N152" s="30">
        <f t="shared" si="16"/>
        <v>0</v>
      </c>
      <c r="O152" s="30">
        <f t="shared" si="16"/>
        <v>0</v>
      </c>
    </row>
    <row r="153" spans="1:19" ht="24" thickBot="1" x14ac:dyDescent="0.35">
      <c r="C153" s="133" t="s">
        <v>23</v>
      </c>
      <c r="D153" s="134"/>
      <c r="E153" s="13" t="s">
        <v>0</v>
      </c>
      <c r="F153" s="124"/>
      <c r="G153" s="30">
        <f t="shared" si="13"/>
        <v>0</v>
      </c>
      <c r="H153" s="30">
        <f t="shared" si="13"/>
        <v>0</v>
      </c>
      <c r="I153" s="30">
        <f t="shared" si="13"/>
        <v>0</v>
      </c>
      <c r="J153" s="30">
        <f t="shared" si="14"/>
        <v>0</v>
      </c>
      <c r="K153" s="30">
        <f t="shared" si="15"/>
        <v>0</v>
      </c>
      <c r="L153" s="30">
        <f t="shared" si="15"/>
        <v>0</v>
      </c>
      <c r="M153" s="30">
        <f t="shared" si="16"/>
        <v>0</v>
      </c>
      <c r="N153" s="30">
        <f t="shared" si="16"/>
        <v>0</v>
      </c>
      <c r="O153" s="30">
        <f t="shared" si="16"/>
        <v>0</v>
      </c>
    </row>
    <row r="154" spans="1:19" ht="24" thickBot="1" x14ac:dyDescent="0.35">
      <c r="C154" s="133" t="s">
        <v>24</v>
      </c>
      <c r="D154" s="134"/>
      <c r="E154" s="13" t="s">
        <v>18</v>
      </c>
      <c r="F154" s="124"/>
      <c r="G154" s="30">
        <f t="shared" si="13"/>
        <v>3</v>
      </c>
      <c r="H154" s="30">
        <f t="shared" si="13"/>
        <v>0</v>
      </c>
      <c r="I154" s="30">
        <f t="shared" si="13"/>
        <v>3</v>
      </c>
      <c r="J154" s="30">
        <f t="shared" ref="J154:J156" si="17">SUMIF($E$8:$E$149,$E154,J$8:J$149)</f>
        <v>3</v>
      </c>
      <c r="K154" s="30">
        <f t="shared" si="15"/>
        <v>3</v>
      </c>
      <c r="L154" s="30">
        <f t="shared" si="15"/>
        <v>3</v>
      </c>
      <c r="M154" s="30">
        <f t="shared" si="16"/>
        <v>0</v>
      </c>
      <c r="N154" s="30">
        <f t="shared" si="16"/>
        <v>0</v>
      </c>
      <c r="O154" s="30">
        <f t="shared" si="16"/>
        <v>0</v>
      </c>
    </row>
    <row r="155" spans="1:19" ht="24" thickBot="1" x14ac:dyDescent="0.35">
      <c r="C155" s="133" t="s">
        <v>33</v>
      </c>
      <c r="D155" s="134"/>
      <c r="E155" s="13" t="s">
        <v>1</v>
      </c>
      <c r="F155" s="124"/>
      <c r="G155" s="30">
        <f t="shared" si="13"/>
        <v>0</v>
      </c>
      <c r="H155" s="30">
        <f t="shared" si="13"/>
        <v>0</v>
      </c>
      <c r="I155" s="30">
        <f t="shared" si="13"/>
        <v>0</v>
      </c>
      <c r="J155" s="30">
        <f t="shared" si="17"/>
        <v>0</v>
      </c>
      <c r="K155" s="30">
        <f t="shared" si="15"/>
        <v>0</v>
      </c>
      <c r="L155" s="30">
        <f t="shared" si="15"/>
        <v>0</v>
      </c>
      <c r="M155" s="30">
        <f t="shared" si="16"/>
        <v>0</v>
      </c>
      <c r="N155" s="30">
        <f t="shared" si="16"/>
        <v>0</v>
      </c>
      <c r="O155" s="30">
        <f t="shared" si="16"/>
        <v>0</v>
      </c>
    </row>
    <row r="156" spans="1:19" ht="24" thickBot="1" x14ac:dyDescent="0.35">
      <c r="C156" s="133" t="s">
        <v>65</v>
      </c>
      <c r="D156" s="134"/>
      <c r="E156" s="13" t="s">
        <v>66</v>
      </c>
      <c r="F156" s="124"/>
      <c r="G156" s="30">
        <f t="shared" si="13"/>
        <v>0</v>
      </c>
      <c r="H156" s="30">
        <f t="shared" si="13"/>
        <v>0</v>
      </c>
      <c r="I156" s="30">
        <f t="shared" si="13"/>
        <v>0</v>
      </c>
      <c r="J156" s="30">
        <f t="shared" si="17"/>
        <v>0</v>
      </c>
      <c r="K156" s="30">
        <f t="shared" si="15"/>
        <v>0</v>
      </c>
      <c r="L156" s="30">
        <f t="shared" si="15"/>
        <v>0</v>
      </c>
      <c r="M156" s="30">
        <f t="shared" si="16"/>
        <v>0</v>
      </c>
      <c r="N156" s="30">
        <f t="shared" si="16"/>
        <v>0</v>
      </c>
      <c r="O156" s="30">
        <f t="shared" si="16"/>
        <v>0</v>
      </c>
    </row>
    <row r="157" spans="1:19" ht="24.75" thickTop="1" thickBot="1" x14ac:dyDescent="0.35">
      <c r="C157" s="149" t="s">
        <v>36</v>
      </c>
      <c r="D157" s="149"/>
      <c r="E157" s="14"/>
      <c r="F157" s="124"/>
      <c r="G157" s="31">
        <f>SUM(G152:G156)</f>
        <v>40</v>
      </c>
      <c r="H157" s="31">
        <f>SUM(H152:H156)</f>
        <v>37</v>
      </c>
      <c r="I157" s="31">
        <f>SUM(I152:I156)</f>
        <v>42</v>
      </c>
      <c r="J157" s="31">
        <f t="shared" ref="J157" si="18">SUM(J152:J156)</f>
        <v>42</v>
      </c>
      <c r="K157" s="31">
        <f>SUM(K152:K156)</f>
        <v>42</v>
      </c>
      <c r="L157" s="31">
        <f>SUM(L152:L156)</f>
        <v>42</v>
      </c>
      <c r="M157" s="31">
        <f t="shared" ref="M157" si="19">SUM(M152:M156)</f>
        <v>0</v>
      </c>
      <c r="N157" s="31">
        <f t="shared" ref="N157:O157" si="20">SUM(N152:N156)</f>
        <v>0</v>
      </c>
      <c r="O157" s="31">
        <f t="shared" si="20"/>
        <v>0</v>
      </c>
    </row>
    <row r="158" spans="1:19" ht="24.75" thickTop="1" thickBot="1" x14ac:dyDescent="0.35">
      <c r="D158" s="10"/>
      <c r="E158" s="11"/>
      <c r="F158" s="124"/>
      <c r="G158" s="8"/>
      <c r="H158" s="8"/>
      <c r="I158" s="8"/>
      <c r="J158" s="8"/>
      <c r="K158" s="8"/>
      <c r="L158" s="8"/>
      <c r="M158" s="8"/>
      <c r="N158" s="8"/>
      <c r="O158" s="8"/>
    </row>
    <row r="159" spans="1:19" ht="24" thickBot="1" x14ac:dyDescent="0.35">
      <c r="C159" s="137" t="s">
        <v>17</v>
      </c>
      <c r="D159" s="138"/>
      <c r="E159" s="13" t="s">
        <v>2</v>
      </c>
      <c r="F159" s="124"/>
      <c r="G159" s="30">
        <f t="shared" ref="G159:I172" si="21">SUMIF($E$8:$E$149,$E159,G$8:G$149)</f>
        <v>1</v>
      </c>
      <c r="H159" s="30">
        <f t="shared" si="21"/>
        <v>1</v>
      </c>
      <c r="I159" s="30">
        <f t="shared" si="21"/>
        <v>1</v>
      </c>
      <c r="J159" s="30">
        <f t="shared" ref="J159:J172" si="22">SUMIF($E$8:$E$149,$E159,J$8:J$149)</f>
        <v>1</v>
      </c>
      <c r="K159" s="30">
        <f>SUMIF($E$8:$E$149,$E159,K$8:K$149)</f>
        <v>1</v>
      </c>
      <c r="L159" s="30">
        <f>SUMIF($E$8:$E$149,$E159,L$8:L$149)</f>
        <v>1</v>
      </c>
      <c r="M159" s="30">
        <f>SUMIF($E$8:$E$149,$E159,M$8:M$149)</f>
        <v>0</v>
      </c>
      <c r="N159" s="30">
        <f>SUMIF($E$8:$E$149,$E159,N$8:N$149)</f>
        <v>0</v>
      </c>
      <c r="O159" s="30">
        <f>SUMIF($E$8:$E$149,$E159,O$8:O$149)</f>
        <v>0</v>
      </c>
    </row>
    <row r="160" spans="1:19" ht="24" thickBot="1" x14ac:dyDescent="0.35">
      <c r="C160" s="137" t="s">
        <v>14</v>
      </c>
      <c r="D160" s="138"/>
      <c r="E160" s="13" t="s">
        <v>4</v>
      </c>
      <c r="F160" s="124"/>
      <c r="G160" s="30">
        <f t="shared" si="21"/>
        <v>4</v>
      </c>
      <c r="H160" s="30">
        <f t="shared" si="21"/>
        <v>0</v>
      </c>
      <c r="I160" s="30">
        <f t="shared" si="21"/>
        <v>9</v>
      </c>
      <c r="J160" s="30">
        <f>SUMIF($E$8:$E$149,$E160,J$8:J$149)</f>
        <v>9</v>
      </c>
      <c r="K160" s="30">
        <f>SUMIF($E$8:$E$149,$E160,K$8:K$149)</f>
        <v>9</v>
      </c>
      <c r="L160" s="30">
        <f>SUMIF($E$8:$E$149,$E160,L$8:L$149)</f>
        <v>9</v>
      </c>
      <c r="M160" s="30">
        <f t="shared" ref="M160:O172" si="23">SUMIF($E$8:$E$149,$E160,M$8:M$149)</f>
        <v>0</v>
      </c>
      <c r="N160" s="30">
        <f t="shared" si="23"/>
        <v>0</v>
      </c>
      <c r="O160" s="30">
        <f t="shared" si="23"/>
        <v>0</v>
      </c>
    </row>
    <row r="161" spans="3:15" ht="24" thickBot="1" x14ac:dyDescent="0.35">
      <c r="C161" s="137" t="s">
        <v>26</v>
      </c>
      <c r="D161" s="138"/>
      <c r="E161" s="13" t="s">
        <v>27</v>
      </c>
      <c r="F161" s="124"/>
      <c r="G161" s="30">
        <f t="shared" si="21"/>
        <v>0</v>
      </c>
      <c r="H161" s="30">
        <f t="shared" si="21"/>
        <v>0</v>
      </c>
      <c r="I161" s="30">
        <f t="shared" si="21"/>
        <v>0</v>
      </c>
      <c r="J161" s="30">
        <f t="shared" si="22"/>
        <v>0</v>
      </c>
      <c r="K161" s="30">
        <f t="shared" ref="K161:L172" si="24">SUMIF($E$8:$E$149,$E161,K$8:K$149)</f>
        <v>0</v>
      </c>
      <c r="L161" s="30">
        <f t="shared" si="24"/>
        <v>0</v>
      </c>
      <c r="M161" s="30">
        <f t="shared" si="23"/>
        <v>0</v>
      </c>
      <c r="N161" s="30">
        <f t="shared" si="23"/>
        <v>0</v>
      </c>
      <c r="O161" s="30">
        <f t="shared" si="23"/>
        <v>0</v>
      </c>
    </row>
    <row r="162" spans="3:15" ht="24" thickBot="1" x14ac:dyDescent="0.35">
      <c r="C162" s="137" t="s">
        <v>16</v>
      </c>
      <c r="D162" s="138"/>
      <c r="E162" s="13" t="s">
        <v>19</v>
      </c>
      <c r="F162" s="124"/>
      <c r="G162" s="30">
        <f t="shared" si="21"/>
        <v>0</v>
      </c>
      <c r="H162" s="30">
        <f t="shared" si="21"/>
        <v>0</v>
      </c>
      <c r="I162" s="30">
        <f t="shared" si="21"/>
        <v>0</v>
      </c>
      <c r="J162" s="30">
        <f t="shared" si="22"/>
        <v>0</v>
      </c>
      <c r="K162" s="30">
        <f t="shared" si="24"/>
        <v>0</v>
      </c>
      <c r="L162" s="30">
        <f t="shared" si="24"/>
        <v>0</v>
      </c>
      <c r="M162" s="30">
        <f t="shared" si="23"/>
        <v>0</v>
      </c>
      <c r="N162" s="30">
        <f t="shared" si="23"/>
        <v>0</v>
      </c>
      <c r="O162" s="30">
        <f t="shared" si="23"/>
        <v>0</v>
      </c>
    </row>
    <row r="163" spans="3:15" ht="24" thickBot="1" x14ac:dyDescent="0.35">
      <c r="C163" s="137" t="s">
        <v>40</v>
      </c>
      <c r="D163" s="138"/>
      <c r="E163" s="13" t="s">
        <v>41</v>
      </c>
      <c r="F163" s="124"/>
      <c r="G163" s="30">
        <f t="shared" si="21"/>
        <v>0</v>
      </c>
      <c r="H163" s="30">
        <f t="shared" si="21"/>
        <v>0</v>
      </c>
      <c r="I163" s="30">
        <f t="shared" si="21"/>
        <v>0</v>
      </c>
      <c r="J163" s="30">
        <f t="shared" si="22"/>
        <v>0</v>
      </c>
      <c r="K163" s="30">
        <f t="shared" si="24"/>
        <v>0</v>
      </c>
      <c r="L163" s="30">
        <f t="shared" si="24"/>
        <v>0</v>
      </c>
      <c r="M163" s="30">
        <f t="shared" si="23"/>
        <v>0</v>
      </c>
      <c r="N163" s="30">
        <f t="shared" si="23"/>
        <v>0</v>
      </c>
      <c r="O163" s="30">
        <f t="shared" si="23"/>
        <v>0</v>
      </c>
    </row>
    <row r="164" spans="3:15" ht="24" thickBot="1" x14ac:dyDescent="0.35">
      <c r="C164" s="137" t="s">
        <v>43</v>
      </c>
      <c r="D164" s="138"/>
      <c r="E164" s="13" t="s">
        <v>42</v>
      </c>
      <c r="F164" s="124"/>
      <c r="G164" s="30">
        <f t="shared" si="21"/>
        <v>0</v>
      </c>
      <c r="H164" s="30">
        <f t="shared" si="21"/>
        <v>0</v>
      </c>
      <c r="I164" s="30">
        <f t="shared" si="21"/>
        <v>0</v>
      </c>
      <c r="J164" s="30">
        <f t="shared" si="22"/>
        <v>0</v>
      </c>
      <c r="K164" s="30">
        <f t="shared" si="24"/>
        <v>0</v>
      </c>
      <c r="L164" s="30">
        <f t="shared" si="24"/>
        <v>0</v>
      </c>
      <c r="M164" s="30">
        <f t="shared" si="23"/>
        <v>0</v>
      </c>
      <c r="N164" s="30">
        <f t="shared" si="23"/>
        <v>0</v>
      </c>
      <c r="O164" s="30">
        <f t="shared" si="23"/>
        <v>0</v>
      </c>
    </row>
    <row r="165" spans="3:15" ht="24" thickBot="1" x14ac:dyDescent="0.35">
      <c r="C165" s="139" t="s">
        <v>52</v>
      </c>
      <c r="D165" s="140"/>
      <c r="E165" s="13" t="s">
        <v>25</v>
      </c>
      <c r="F165" s="124"/>
      <c r="G165" s="30">
        <f t="shared" si="21"/>
        <v>0</v>
      </c>
      <c r="H165" s="30">
        <f t="shared" si="21"/>
        <v>0</v>
      </c>
      <c r="I165" s="30">
        <f t="shared" si="21"/>
        <v>0</v>
      </c>
      <c r="J165" s="30">
        <f t="shared" si="22"/>
        <v>0</v>
      </c>
      <c r="K165" s="30">
        <f t="shared" si="24"/>
        <v>0</v>
      </c>
      <c r="L165" s="30">
        <f t="shared" si="24"/>
        <v>0</v>
      </c>
      <c r="M165" s="30">
        <f t="shared" si="23"/>
        <v>0</v>
      </c>
      <c r="N165" s="30">
        <f t="shared" si="23"/>
        <v>0</v>
      </c>
      <c r="O165" s="30">
        <f t="shared" si="23"/>
        <v>0</v>
      </c>
    </row>
    <row r="166" spans="3:15" ht="24" thickBot="1" x14ac:dyDescent="0.35">
      <c r="C166" s="137" t="s">
        <v>45</v>
      </c>
      <c r="D166" s="138"/>
      <c r="E166" s="13" t="s">
        <v>44</v>
      </c>
      <c r="F166" s="124"/>
      <c r="G166" s="30">
        <f t="shared" si="21"/>
        <v>0</v>
      </c>
      <c r="H166" s="30">
        <f t="shared" si="21"/>
        <v>0</v>
      </c>
      <c r="I166" s="30">
        <f t="shared" si="21"/>
        <v>0</v>
      </c>
      <c r="J166" s="30">
        <f t="shared" si="22"/>
        <v>0</v>
      </c>
      <c r="K166" s="30">
        <f t="shared" si="24"/>
        <v>0</v>
      </c>
      <c r="L166" s="30">
        <f t="shared" si="24"/>
        <v>0</v>
      </c>
      <c r="M166" s="30">
        <f t="shared" si="23"/>
        <v>0</v>
      </c>
      <c r="N166" s="30">
        <f t="shared" si="23"/>
        <v>0</v>
      </c>
      <c r="O166" s="30">
        <f t="shared" si="23"/>
        <v>0</v>
      </c>
    </row>
    <row r="167" spans="3:15" ht="24" thickBot="1" x14ac:dyDescent="0.35">
      <c r="C167" s="137" t="s">
        <v>46</v>
      </c>
      <c r="D167" s="138"/>
      <c r="E167" s="13" t="s">
        <v>47</v>
      </c>
      <c r="F167" s="124"/>
      <c r="G167" s="30">
        <f t="shared" si="21"/>
        <v>0</v>
      </c>
      <c r="H167" s="30">
        <f t="shared" si="21"/>
        <v>0</v>
      </c>
      <c r="I167" s="30">
        <f t="shared" si="21"/>
        <v>0</v>
      </c>
      <c r="J167" s="30">
        <f t="shared" si="22"/>
        <v>0</v>
      </c>
      <c r="K167" s="30">
        <f t="shared" si="24"/>
        <v>0</v>
      </c>
      <c r="L167" s="30">
        <f t="shared" si="24"/>
        <v>0</v>
      </c>
      <c r="M167" s="30">
        <f t="shared" si="23"/>
        <v>0</v>
      </c>
      <c r="N167" s="30">
        <f t="shared" si="23"/>
        <v>0</v>
      </c>
      <c r="O167" s="30">
        <f t="shared" si="23"/>
        <v>0</v>
      </c>
    </row>
    <row r="168" spans="3:15" ht="24" thickBot="1" x14ac:dyDescent="0.35">
      <c r="C168" s="139" t="s">
        <v>54</v>
      </c>
      <c r="D168" s="140"/>
      <c r="E168" s="13" t="s">
        <v>57</v>
      </c>
      <c r="F168" s="124"/>
      <c r="G168" s="30">
        <f t="shared" si="21"/>
        <v>0</v>
      </c>
      <c r="H168" s="30">
        <f t="shared" si="21"/>
        <v>0</v>
      </c>
      <c r="I168" s="30">
        <f t="shared" si="21"/>
        <v>0</v>
      </c>
      <c r="J168" s="30">
        <f t="shared" si="22"/>
        <v>0</v>
      </c>
      <c r="K168" s="30">
        <f t="shared" si="24"/>
        <v>0</v>
      </c>
      <c r="L168" s="30">
        <f t="shared" si="24"/>
        <v>0</v>
      </c>
      <c r="M168" s="30">
        <f t="shared" si="23"/>
        <v>0</v>
      </c>
      <c r="N168" s="30">
        <f t="shared" si="23"/>
        <v>0</v>
      </c>
      <c r="O168" s="30">
        <f t="shared" si="23"/>
        <v>0</v>
      </c>
    </row>
    <row r="169" spans="3:15" ht="24" thickBot="1" x14ac:dyDescent="0.35">
      <c r="C169" s="137" t="s">
        <v>55</v>
      </c>
      <c r="D169" s="138"/>
      <c r="E169" s="13" t="s">
        <v>58</v>
      </c>
      <c r="F169" s="124"/>
      <c r="G169" s="30">
        <f t="shared" si="21"/>
        <v>0</v>
      </c>
      <c r="H169" s="30">
        <f t="shared" si="21"/>
        <v>0</v>
      </c>
      <c r="I169" s="30">
        <f t="shared" si="21"/>
        <v>0</v>
      </c>
      <c r="J169" s="30">
        <f t="shared" si="22"/>
        <v>0</v>
      </c>
      <c r="K169" s="30">
        <f t="shared" si="24"/>
        <v>0</v>
      </c>
      <c r="L169" s="30">
        <f t="shared" si="24"/>
        <v>0</v>
      </c>
      <c r="M169" s="30">
        <f t="shared" si="23"/>
        <v>0</v>
      </c>
      <c r="N169" s="30">
        <f t="shared" si="23"/>
        <v>0</v>
      </c>
      <c r="O169" s="30">
        <f t="shared" si="23"/>
        <v>0</v>
      </c>
    </row>
    <row r="170" spans="3:15" ht="24" thickBot="1" x14ac:dyDescent="0.35">
      <c r="C170" s="137" t="s">
        <v>56</v>
      </c>
      <c r="D170" s="138"/>
      <c r="E170" s="13" t="s">
        <v>64</v>
      </c>
      <c r="F170" s="124"/>
      <c r="G170" s="30">
        <f t="shared" si="21"/>
        <v>0</v>
      </c>
      <c r="H170" s="30">
        <f t="shared" si="21"/>
        <v>0</v>
      </c>
      <c r="I170" s="30">
        <f t="shared" si="21"/>
        <v>0</v>
      </c>
      <c r="J170" s="30">
        <f t="shared" si="22"/>
        <v>0</v>
      </c>
      <c r="K170" s="30">
        <f t="shared" si="24"/>
        <v>0</v>
      </c>
      <c r="L170" s="30">
        <f t="shared" si="24"/>
        <v>0</v>
      </c>
      <c r="M170" s="30">
        <f t="shared" si="23"/>
        <v>0</v>
      </c>
      <c r="N170" s="30">
        <f t="shared" si="23"/>
        <v>0</v>
      </c>
      <c r="O170" s="30">
        <f t="shared" si="23"/>
        <v>0</v>
      </c>
    </row>
    <row r="171" spans="3:15" ht="24" thickBot="1" x14ac:dyDescent="0.35">
      <c r="C171" s="137" t="s">
        <v>61</v>
      </c>
      <c r="D171" s="138"/>
      <c r="E171" s="13" t="s">
        <v>60</v>
      </c>
      <c r="F171" s="124"/>
      <c r="G171" s="30">
        <f t="shared" si="21"/>
        <v>2</v>
      </c>
      <c r="H171" s="30">
        <f t="shared" si="21"/>
        <v>2</v>
      </c>
      <c r="I171" s="30">
        <f t="shared" si="21"/>
        <v>2</v>
      </c>
      <c r="J171" s="30">
        <f t="shared" si="22"/>
        <v>2</v>
      </c>
      <c r="K171" s="30">
        <f t="shared" si="24"/>
        <v>2</v>
      </c>
      <c r="L171" s="30">
        <f t="shared" si="24"/>
        <v>2</v>
      </c>
      <c r="M171" s="30">
        <f t="shared" si="23"/>
        <v>0</v>
      </c>
      <c r="N171" s="30">
        <f t="shared" si="23"/>
        <v>0</v>
      </c>
      <c r="O171" s="30">
        <f t="shared" si="23"/>
        <v>0</v>
      </c>
    </row>
    <row r="172" spans="3:15" ht="24" thickBot="1" x14ac:dyDescent="0.35">
      <c r="C172" s="137" t="s">
        <v>62</v>
      </c>
      <c r="D172" s="138"/>
      <c r="E172" s="13" t="s">
        <v>63</v>
      </c>
      <c r="F172" s="124"/>
      <c r="G172" s="30">
        <f t="shared" si="21"/>
        <v>0</v>
      </c>
      <c r="H172" s="30">
        <f t="shared" si="21"/>
        <v>0</v>
      </c>
      <c r="I172" s="30">
        <f t="shared" si="21"/>
        <v>0</v>
      </c>
      <c r="J172" s="30">
        <f t="shared" si="22"/>
        <v>0</v>
      </c>
      <c r="K172" s="30">
        <f t="shared" si="24"/>
        <v>0</v>
      </c>
      <c r="L172" s="30">
        <f t="shared" si="24"/>
        <v>0</v>
      </c>
      <c r="M172" s="30">
        <f t="shared" si="23"/>
        <v>0</v>
      </c>
      <c r="N172" s="30">
        <f t="shared" si="23"/>
        <v>0</v>
      </c>
      <c r="O172" s="30">
        <f t="shared" si="23"/>
        <v>0</v>
      </c>
    </row>
    <row r="173" spans="3:15" ht="24" thickBot="1" x14ac:dyDescent="0.35">
      <c r="C173" s="149" t="s">
        <v>38</v>
      </c>
      <c r="D173" s="149"/>
      <c r="E173" s="14"/>
      <c r="G173" s="32">
        <f>SUM(G159:G172)</f>
        <v>7</v>
      </c>
      <c r="H173" s="32">
        <f>SUM(H159:H172)</f>
        <v>3</v>
      </c>
      <c r="I173" s="32">
        <f>SUM(I159:I172)</f>
        <v>12</v>
      </c>
      <c r="J173" s="32">
        <f t="shared" ref="J173" si="25">SUM(J159:J172)</f>
        <v>12</v>
      </c>
      <c r="K173" s="32">
        <f>SUM(K159:K172)</f>
        <v>12</v>
      </c>
      <c r="L173" s="32">
        <f>SUM(L159:L172)</f>
        <v>12</v>
      </c>
      <c r="M173" s="32">
        <f t="shared" ref="M173" si="26">SUM(M159:M172)</f>
        <v>0</v>
      </c>
      <c r="N173" s="32">
        <f t="shared" ref="N173:O173" si="27">SUM(N159:N172)</f>
        <v>0</v>
      </c>
      <c r="O173" s="32">
        <f t="shared" si="27"/>
        <v>0</v>
      </c>
    </row>
    <row r="174" spans="3:15" ht="24.75" thickTop="1" thickBot="1" x14ac:dyDescent="0.35">
      <c r="E174" s="11"/>
      <c r="G174" s="8"/>
      <c r="H174" s="8"/>
      <c r="I174" s="8"/>
      <c r="J174" s="8"/>
      <c r="K174" s="8"/>
      <c r="L174" s="8"/>
      <c r="M174" s="8"/>
      <c r="N174" s="8"/>
    </row>
    <row r="175" spans="3:15" ht="24" thickBot="1" x14ac:dyDescent="0.35">
      <c r="C175" s="168" t="s">
        <v>15</v>
      </c>
      <c r="D175" s="169"/>
      <c r="E175" s="13" t="s">
        <v>20</v>
      </c>
      <c r="F175" s="124"/>
      <c r="G175" s="30">
        <f t="shared" ref="G175:I177" si="28">SUMIF($E$8:$E$149,$E175,G$8:G$149)</f>
        <v>0</v>
      </c>
      <c r="H175" s="30">
        <f t="shared" si="28"/>
        <v>0</v>
      </c>
      <c r="I175" s="30">
        <f t="shared" si="28"/>
        <v>0</v>
      </c>
      <c r="J175" s="30">
        <f t="shared" ref="J175:N177" si="29">SUMIF($E$8:$E$149,$E175,J$8:J$149)</f>
        <v>0</v>
      </c>
      <c r="K175" s="30">
        <f t="shared" ref="K175:L177" si="30">SUMIF($E$8:$E$149,$E175,K$8:K$149)</f>
        <v>0</v>
      </c>
      <c r="L175" s="30">
        <f t="shared" si="30"/>
        <v>0</v>
      </c>
      <c r="M175" s="30">
        <f t="shared" si="29"/>
        <v>0</v>
      </c>
      <c r="N175" s="30">
        <f t="shared" si="29"/>
        <v>0</v>
      </c>
      <c r="O175" s="30">
        <f>SUMIF($E$8:$E$149,$E175,O$8:O$149)</f>
        <v>0</v>
      </c>
    </row>
    <row r="176" spans="3:15" ht="24" thickBot="1" x14ac:dyDescent="0.35">
      <c r="C176" s="168" t="s">
        <v>68</v>
      </c>
      <c r="D176" s="169"/>
      <c r="E176" s="13" t="s">
        <v>59</v>
      </c>
      <c r="F176" s="124"/>
      <c r="G176" s="30">
        <f t="shared" si="28"/>
        <v>0</v>
      </c>
      <c r="H176" s="30">
        <f t="shared" si="28"/>
        <v>0</v>
      </c>
      <c r="I176" s="30">
        <f t="shared" si="28"/>
        <v>0</v>
      </c>
      <c r="J176" s="30">
        <f t="shared" si="29"/>
        <v>0</v>
      </c>
      <c r="K176" s="30">
        <f t="shared" si="30"/>
        <v>0</v>
      </c>
      <c r="L176" s="30">
        <f t="shared" si="30"/>
        <v>0</v>
      </c>
      <c r="M176" s="30">
        <f t="shared" si="29"/>
        <v>0</v>
      </c>
      <c r="N176" s="30">
        <f t="shared" si="29"/>
        <v>0</v>
      </c>
      <c r="O176" s="30">
        <f>SUMIF($E$8:$E$149,$E176,O$8:O$149)</f>
        <v>0</v>
      </c>
    </row>
    <row r="177" spans="3:18" ht="24" thickBot="1" x14ac:dyDescent="0.35">
      <c r="C177" s="168" t="s">
        <v>69</v>
      </c>
      <c r="D177" s="169"/>
      <c r="E177" s="13" t="s">
        <v>67</v>
      </c>
      <c r="F177" s="124"/>
      <c r="G177" s="30">
        <f t="shared" si="28"/>
        <v>0</v>
      </c>
      <c r="H177" s="30">
        <f t="shared" si="28"/>
        <v>26</v>
      </c>
      <c r="I177" s="30">
        <f t="shared" si="28"/>
        <v>0</v>
      </c>
      <c r="J177" s="30">
        <f t="shared" si="29"/>
        <v>0</v>
      </c>
      <c r="K177" s="30">
        <f t="shared" si="30"/>
        <v>26</v>
      </c>
      <c r="L177" s="30">
        <f t="shared" si="30"/>
        <v>26</v>
      </c>
      <c r="M177" s="30">
        <f t="shared" si="29"/>
        <v>0</v>
      </c>
      <c r="N177" s="30">
        <f t="shared" si="29"/>
        <v>0</v>
      </c>
      <c r="O177" s="30">
        <f>SUMIF($E$8:$E$149,$E177,O$8:O$149)</f>
        <v>0</v>
      </c>
    </row>
    <row r="178" spans="3:18" ht="24" thickBot="1" x14ac:dyDescent="0.35">
      <c r="C178" s="149" t="s">
        <v>70</v>
      </c>
      <c r="D178" s="149"/>
      <c r="E178" s="14"/>
      <c r="F178" s="124"/>
      <c r="G178" s="33">
        <f>SUM(G175:G177)</f>
        <v>0</v>
      </c>
      <c r="H178" s="33">
        <f>SUM(H175:H177)</f>
        <v>26</v>
      </c>
      <c r="I178" s="33">
        <f>SUM(I175:I177)</f>
        <v>0</v>
      </c>
      <c r="J178" s="33">
        <f t="shared" ref="J178" si="31">SUM(J175:J177)</f>
        <v>0</v>
      </c>
      <c r="K178" s="33">
        <f>SUM(K175:K177)</f>
        <v>26</v>
      </c>
      <c r="L178" s="33">
        <f>SUM(L175:L177)</f>
        <v>26</v>
      </c>
      <c r="M178" s="33">
        <f t="shared" ref="M178:O178" si="32">SUM(M175:M177)</f>
        <v>0</v>
      </c>
      <c r="N178" s="33">
        <f t="shared" si="32"/>
        <v>0</v>
      </c>
      <c r="O178" s="33">
        <f t="shared" si="32"/>
        <v>0</v>
      </c>
    </row>
    <row r="179" spans="3:18" ht="24.75" thickTop="1" thickBot="1" x14ac:dyDescent="0.35">
      <c r="D179" s="10"/>
      <c r="E179" s="11"/>
      <c r="F179" s="124"/>
      <c r="G179" s="8"/>
      <c r="H179" s="8"/>
      <c r="I179" s="8"/>
      <c r="J179" s="8"/>
      <c r="K179" s="8"/>
      <c r="L179" s="8"/>
      <c r="M179" s="8"/>
      <c r="N179" s="8"/>
      <c r="O179" s="8"/>
    </row>
    <row r="180" spans="3:18" ht="24" thickBot="1" x14ac:dyDescent="0.35">
      <c r="C180" s="166" t="s">
        <v>48</v>
      </c>
      <c r="D180" s="167"/>
      <c r="E180" s="13" t="s">
        <v>50</v>
      </c>
      <c r="F180" s="124"/>
      <c r="G180" s="30">
        <f t="shared" ref="G180:I181" si="33">SUMIF($E$8:$E$149,$E180,G$8:G$149)</f>
        <v>0</v>
      </c>
      <c r="H180" s="30">
        <f t="shared" si="33"/>
        <v>0</v>
      </c>
      <c r="I180" s="30">
        <f t="shared" si="33"/>
        <v>0</v>
      </c>
      <c r="J180" s="30">
        <f t="shared" ref="J180:N181" si="34">SUMIF($E$8:$E$149,$E180,J$8:J$149)</f>
        <v>0</v>
      </c>
      <c r="K180" s="30">
        <f>SUMIF($E$8:$E$149,$E180,K$8:K$149)</f>
        <v>0</v>
      </c>
      <c r="L180" s="30">
        <f>SUMIF($E$8:$E$149,$E180,L$8:L$149)</f>
        <v>0</v>
      </c>
      <c r="M180" s="30">
        <f t="shared" si="34"/>
        <v>0</v>
      </c>
      <c r="N180" s="30">
        <f t="shared" si="34"/>
        <v>0</v>
      </c>
      <c r="O180" s="30">
        <f>SUMIF($E$8:$E$149,$E180,O$8:O$149)</f>
        <v>0</v>
      </c>
    </row>
    <row r="181" spans="3:18" ht="24" thickBot="1" x14ac:dyDescent="0.35">
      <c r="C181" s="166" t="s">
        <v>49</v>
      </c>
      <c r="D181" s="167"/>
      <c r="E181" s="13" t="s">
        <v>51</v>
      </c>
      <c r="F181" s="124"/>
      <c r="G181" s="30">
        <f t="shared" si="33"/>
        <v>0</v>
      </c>
      <c r="H181" s="30">
        <f t="shared" si="33"/>
        <v>0</v>
      </c>
      <c r="I181" s="30">
        <f t="shared" si="33"/>
        <v>0</v>
      </c>
      <c r="J181" s="30">
        <f t="shared" si="34"/>
        <v>0</v>
      </c>
      <c r="K181" s="30">
        <f>SUMIF($E$8:$E$149,$E181,K$8:K$149)</f>
        <v>0</v>
      </c>
      <c r="L181" s="30">
        <f>SUMIF($E$8:$E$149,$E181,L$8:L$149)</f>
        <v>0</v>
      </c>
      <c r="M181" s="30">
        <f t="shared" si="34"/>
        <v>0</v>
      </c>
      <c r="N181" s="30">
        <f t="shared" si="34"/>
        <v>0</v>
      </c>
      <c r="O181" s="30">
        <f>SUMIF($E$8:$E$149,$E181,O$8:O$149)</f>
        <v>0</v>
      </c>
    </row>
    <row r="182" spans="3:18" ht="24" thickBot="1" x14ac:dyDescent="0.35">
      <c r="C182" s="149" t="s">
        <v>53</v>
      </c>
      <c r="D182" s="149"/>
      <c r="E182" s="14"/>
      <c r="G182" s="34">
        <f>SUM(G180:G181)</f>
        <v>0</v>
      </c>
      <c r="H182" s="34">
        <f>SUM(H180:H181)</f>
        <v>0</v>
      </c>
      <c r="I182" s="34">
        <f>SUM(I180:I181)</f>
        <v>0</v>
      </c>
      <c r="J182" s="34">
        <f t="shared" ref="J182" si="35">SUM(J180:J181)</f>
        <v>0</v>
      </c>
      <c r="K182" s="34">
        <f>SUM(K180:K181)</f>
        <v>0</v>
      </c>
      <c r="L182" s="34">
        <f>SUM(L180:L181)</f>
        <v>0</v>
      </c>
      <c r="M182" s="34">
        <f t="shared" ref="M182:O182" si="36">SUM(M180:M181)</f>
        <v>0</v>
      </c>
      <c r="N182" s="34">
        <f t="shared" si="36"/>
        <v>0</v>
      </c>
      <c r="O182" s="34">
        <f t="shared" si="36"/>
        <v>0</v>
      </c>
    </row>
    <row r="183" spans="3:18" ht="24" thickTop="1" thickBot="1" x14ac:dyDescent="0.35">
      <c r="D183" s="10"/>
      <c r="E183" s="11"/>
      <c r="F183" s="124"/>
      <c r="O183" s="1"/>
    </row>
    <row r="184" spans="3:18" ht="24" thickBot="1" x14ac:dyDescent="0.35">
      <c r="C184" s="160" t="s">
        <v>31</v>
      </c>
      <c r="D184" s="161"/>
      <c r="E184" s="13" t="s">
        <v>21</v>
      </c>
      <c r="F184" s="124"/>
      <c r="G184" s="30">
        <f t="shared" ref="G184:I187" si="37">SUMIF($E$8:$E$149,$E184,G$8:G$149)</f>
        <v>0</v>
      </c>
      <c r="H184" s="30">
        <f t="shared" si="37"/>
        <v>0</v>
      </c>
      <c r="I184" s="30">
        <f t="shared" si="37"/>
        <v>0</v>
      </c>
      <c r="J184" s="30">
        <f t="shared" ref="J184:N187" si="38">SUMIF($E$8:$E$149,$E184,J$8:J$149)</f>
        <v>0</v>
      </c>
      <c r="K184" s="30">
        <f t="shared" ref="K184:L187" si="39">SUMIF($E$8:$E$149,$E184,K$8:K$149)</f>
        <v>0</v>
      </c>
      <c r="L184" s="30">
        <f t="shared" si="39"/>
        <v>0</v>
      </c>
      <c r="M184" s="30">
        <f t="shared" si="38"/>
        <v>0</v>
      </c>
      <c r="N184" s="30">
        <f t="shared" si="38"/>
        <v>0</v>
      </c>
      <c r="O184" s="30">
        <f>SUMIF($E$8:$E$149,$E184,O$8:O$149)</f>
        <v>0</v>
      </c>
    </row>
    <row r="185" spans="3:18" ht="24" thickBot="1" x14ac:dyDescent="0.35">
      <c r="C185" s="160" t="s">
        <v>30</v>
      </c>
      <c r="D185" s="161"/>
      <c r="E185" s="13" t="s">
        <v>28</v>
      </c>
      <c r="F185" s="124"/>
      <c r="G185" s="30">
        <f t="shared" si="37"/>
        <v>0</v>
      </c>
      <c r="H185" s="30">
        <f t="shared" si="37"/>
        <v>0</v>
      </c>
      <c r="I185" s="30">
        <f t="shared" si="37"/>
        <v>0</v>
      </c>
      <c r="J185" s="30">
        <f t="shared" si="38"/>
        <v>0</v>
      </c>
      <c r="K185" s="30">
        <f t="shared" si="39"/>
        <v>0</v>
      </c>
      <c r="L185" s="30">
        <f t="shared" si="39"/>
        <v>0</v>
      </c>
      <c r="M185" s="30">
        <f t="shared" si="38"/>
        <v>0</v>
      </c>
      <c r="N185" s="30">
        <f t="shared" si="38"/>
        <v>0</v>
      </c>
      <c r="O185" s="30">
        <f>SUMIF($E$8:$E$149,$E185,O$8:O$149)</f>
        <v>0</v>
      </c>
    </row>
    <row r="186" spans="3:18" ht="24" thickBot="1" x14ac:dyDescent="0.35">
      <c r="C186" s="160" t="s">
        <v>32</v>
      </c>
      <c r="D186" s="161"/>
      <c r="E186" s="13" t="s">
        <v>29</v>
      </c>
      <c r="F186" s="124"/>
      <c r="G186" s="30">
        <f t="shared" si="37"/>
        <v>0</v>
      </c>
      <c r="H186" s="30">
        <f t="shared" si="37"/>
        <v>0</v>
      </c>
      <c r="I186" s="30">
        <f t="shared" si="37"/>
        <v>0</v>
      </c>
      <c r="J186" s="30">
        <f t="shared" si="38"/>
        <v>0</v>
      </c>
      <c r="K186" s="30">
        <f t="shared" si="39"/>
        <v>0</v>
      </c>
      <c r="L186" s="30">
        <f t="shared" si="39"/>
        <v>0</v>
      </c>
      <c r="M186" s="30">
        <f t="shared" si="38"/>
        <v>0</v>
      </c>
      <c r="N186" s="30">
        <f t="shared" si="38"/>
        <v>0</v>
      </c>
      <c r="O186" s="30">
        <f>SUMIF($E$8:$E$149,$E186,O$8:O$149)</f>
        <v>0</v>
      </c>
    </row>
    <row r="187" spans="3:18" ht="24" thickBot="1" x14ac:dyDescent="0.35">
      <c r="C187" s="160" t="s">
        <v>34</v>
      </c>
      <c r="D187" s="161"/>
      <c r="E187" s="13" t="s">
        <v>35</v>
      </c>
      <c r="F187" s="124"/>
      <c r="G187" s="30">
        <f t="shared" si="37"/>
        <v>0</v>
      </c>
      <c r="H187" s="30">
        <f t="shared" si="37"/>
        <v>0</v>
      </c>
      <c r="I187" s="30">
        <f t="shared" si="37"/>
        <v>0</v>
      </c>
      <c r="J187" s="30">
        <f t="shared" si="38"/>
        <v>0</v>
      </c>
      <c r="K187" s="30">
        <f t="shared" si="39"/>
        <v>0</v>
      </c>
      <c r="L187" s="30">
        <f t="shared" si="39"/>
        <v>0</v>
      </c>
      <c r="M187" s="30">
        <f t="shared" si="38"/>
        <v>0</v>
      </c>
      <c r="N187" s="30">
        <f t="shared" si="38"/>
        <v>0</v>
      </c>
      <c r="O187" s="30">
        <f>SUMIF($E$8:$E$149,$E187,O$8:O$149)</f>
        <v>0</v>
      </c>
    </row>
    <row r="188" spans="3:18" ht="24.75" thickTop="1" thickBot="1" x14ac:dyDescent="0.35">
      <c r="C188" s="149" t="s">
        <v>37</v>
      </c>
      <c r="D188" s="149"/>
      <c r="E188" s="14"/>
      <c r="G188" s="35">
        <f>SUM(G184:G187)</f>
        <v>0</v>
      </c>
      <c r="H188" s="35">
        <f>SUM(H184:H187)</f>
        <v>0</v>
      </c>
      <c r="I188" s="35">
        <f>SUM(I184:I187)</f>
        <v>0</v>
      </c>
      <c r="J188" s="35">
        <f t="shared" ref="J188" si="40">SUM(J184:J187)</f>
        <v>0</v>
      </c>
      <c r="K188" s="35">
        <f>SUM(K184:K187)</f>
        <v>0</v>
      </c>
      <c r="L188" s="35">
        <f>SUM(L184:L187)</f>
        <v>0</v>
      </c>
      <c r="M188" s="35">
        <f t="shared" ref="M188:O188" si="41">SUM(M184:M187)</f>
        <v>0</v>
      </c>
      <c r="N188" s="35">
        <f t="shared" si="41"/>
        <v>0</v>
      </c>
      <c r="O188" s="35">
        <f t="shared" si="41"/>
        <v>0</v>
      </c>
    </row>
    <row r="189" spans="3:18" ht="24" thickTop="1" thickBot="1" x14ac:dyDescent="0.35">
      <c r="E189" s="11"/>
      <c r="O189" s="1"/>
    </row>
    <row r="190" spans="3:18" ht="24" thickBot="1" x14ac:dyDescent="0.35">
      <c r="C190" s="158" t="s">
        <v>39</v>
      </c>
      <c r="D190" s="159"/>
      <c r="E190" s="13" t="s">
        <v>22</v>
      </c>
      <c r="F190" s="124"/>
      <c r="G190" s="30">
        <f>SUMIF($E$8:$E$149,$E190,G$8:G$149)</f>
        <v>0</v>
      </c>
      <c r="H190" s="30">
        <f>SUMIF($E$8:$E$149,$E190,H$8:H$149)</f>
        <v>0</v>
      </c>
      <c r="I190" s="30">
        <f>SUMIF($E$8:$E$149,$E190,I$8:I$149)</f>
        <v>0</v>
      </c>
      <c r="J190" s="30">
        <f t="shared" ref="J190" si="42">SUMIF($E$8:$E$149,$E190,J$8:J$149)</f>
        <v>0</v>
      </c>
      <c r="K190" s="30">
        <f>SUMIF($E$8:$E$149,$E190,K$8:K$149)</f>
        <v>0</v>
      </c>
      <c r="L190" s="30">
        <f>SUMIF($E$8:$E$149,$E190,L$8:L$149)</f>
        <v>0</v>
      </c>
      <c r="M190" s="30">
        <f t="shared" ref="M190:N190" si="43">SUMIF($E$8:$E$149,$E190,M$8:M$149)</f>
        <v>0</v>
      </c>
      <c r="N190" s="30">
        <f t="shared" si="43"/>
        <v>0</v>
      </c>
      <c r="O190" s="30">
        <f>SUMIF($E$8:$E$149,$E190,O$8:O$149)</f>
        <v>0</v>
      </c>
    </row>
    <row r="191" spans="3:18" x14ac:dyDescent="0.3">
      <c r="C191" s="15"/>
      <c r="D191"/>
      <c r="E191"/>
      <c r="G191" s="9"/>
      <c r="I191" s="9"/>
      <c r="J191" s="9"/>
      <c r="K191" s="9"/>
      <c r="L191" s="9"/>
      <c r="O191" s="1"/>
      <c r="P191" s="1"/>
      <c r="Q191" s="1"/>
      <c r="R191" s="1"/>
    </row>
    <row r="193" spans="3:15" ht="21" thickBot="1" x14ac:dyDescent="0.35"/>
    <row r="194" spans="3:15" ht="21.75" customHeight="1" thickTop="1" x14ac:dyDescent="0.3">
      <c r="C194" s="162" t="s">
        <v>71</v>
      </c>
      <c r="D194" s="163"/>
      <c r="G194" s="156">
        <f>SUM(G157,G173,G178,G182,G188,G190)</f>
        <v>47</v>
      </c>
      <c r="H194" s="156">
        <f>SUM(H157,H173,H178,H182,H188,H190)</f>
        <v>66</v>
      </c>
      <c r="I194" s="156">
        <f>SUM(I157,I173,I178,I182,I188,I190)</f>
        <v>54</v>
      </c>
      <c r="J194" s="156">
        <f t="shared" ref="J194:N194" si="44">SUM(J157,J173,J178,J182,J188,J190)</f>
        <v>54</v>
      </c>
      <c r="K194" s="156">
        <f>SUM(K157,K173,K178,K182,K188,K190)</f>
        <v>80</v>
      </c>
      <c r="L194" s="156">
        <f>SUM($L$157,$L$173,$L$178,$L$182,$L$188,$L$190)</f>
        <v>80</v>
      </c>
      <c r="M194" s="156">
        <f t="shared" si="44"/>
        <v>0</v>
      </c>
      <c r="N194" s="156">
        <f t="shared" si="44"/>
        <v>0</v>
      </c>
      <c r="O194" s="156">
        <f t="shared" ref="O194" si="45">SUM(O157,O173,O178,O182,O188,O190)</f>
        <v>0</v>
      </c>
    </row>
    <row r="195" spans="3:15" ht="21.75" customHeight="1" thickBot="1" x14ac:dyDescent="0.35">
      <c r="C195" s="164"/>
      <c r="D195" s="165"/>
      <c r="G195" s="157"/>
      <c r="H195" s="157"/>
      <c r="I195" s="157"/>
      <c r="J195" s="157"/>
      <c r="K195" s="157"/>
      <c r="L195" s="157"/>
      <c r="M195" s="157"/>
      <c r="N195" s="157"/>
      <c r="O195" s="157"/>
    </row>
    <row r="196" spans="3:15" ht="21" thickTop="1" x14ac:dyDescent="0.3"/>
  </sheetData>
  <mergeCells count="56">
    <mergeCell ref="O194:O195"/>
    <mergeCell ref="C166:D166"/>
    <mergeCell ref="C167:D167"/>
    <mergeCell ref="C172:D172"/>
    <mergeCell ref="C185:D185"/>
    <mergeCell ref="C186:D186"/>
    <mergeCell ref="C177:D177"/>
    <mergeCell ref="C178:D178"/>
    <mergeCell ref="C181:D181"/>
    <mergeCell ref="C182:D182"/>
    <mergeCell ref="C168:D168"/>
    <mergeCell ref="C169:D169"/>
    <mergeCell ref="C170:D170"/>
    <mergeCell ref="C176:D176"/>
    <mergeCell ref="C175:D175"/>
    <mergeCell ref="C171:D171"/>
    <mergeCell ref="C173:D173"/>
    <mergeCell ref="M194:M195"/>
    <mergeCell ref="N194:N195"/>
    <mergeCell ref="C190:D190"/>
    <mergeCell ref="C187:D187"/>
    <mergeCell ref="C194:D195"/>
    <mergeCell ref="H194:H195"/>
    <mergeCell ref="C184:D184"/>
    <mergeCell ref="L194:L195"/>
    <mergeCell ref="K194:K195"/>
    <mergeCell ref="J194:J195"/>
    <mergeCell ref="G194:G195"/>
    <mergeCell ref="I194:I195"/>
    <mergeCell ref="C180:D180"/>
    <mergeCell ref="C188:D188"/>
    <mergeCell ref="S1:S3"/>
    <mergeCell ref="P1:P6"/>
    <mergeCell ref="S4:S6"/>
    <mergeCell ref="R4:R6"/>
    <mergeCell ref="Q1:Q6"/>
    <mergeCell ref="B5:F5"/>
    <mergeCell ref="C153:D153"/>
    <mergeCell ref="C154:D154"/>
    <mergeCell ref="C159:D159"/>
    <mergeCell ref="C155:D155"/>
    <mergeCell ref="C157:D157"/>
    <mergeCell ref="B3:F3"/>
    <mergeCell ref="B1:F1"/>
    <mergeCell ref="R1:R3"/>
    <mergeCell ref="B4:F4"/>
    <mergeCell ref="B2:F2"/>
    <mergeCell ref="C152:D152"/>
    <mergeCell ref="C156:D156"/>
    <mergeCell ref="B6:F6"/>
    <mergeCell ref="C162:D162"/>
    <mergeCell ref="C165:D165"/>
    <mergeCell ref="C163:D163"/>
    <mergeCell ref="C164:D164"/>
    <mergeCell ref="C161:D161"/>
    <mergeCell ref="C160:D160"/>
  </mergeCells>
  <phoneticPr fontId="23" type="noConversion"/>
  <conditionalFormatting sqref="Q1 Q99:Q105 Q126:Q128 P150 Q143:Q149">
    <cfRule type="cellIs" dxfId="498" priority="721" stopIfTrue="1" operator="greaterThan">
      <formula>1</formula>
    </cfRule>
  </conditionalFormatting>
  <conditionalFormatting sqref="Q7:Q12 Q43:Q45 Q81:Q98">
    <cfRule type="cellIs" dxfId="497" priority="722" stopIfTrue="1" operator="greaterThan">
      <formula>1</formula>
    </cfRule>
  </conditionalFormatting>
  <conditionalFormatting sqref="S1 S102:S105 S126:S128 S9:S12 S42:S45 S81:S98 R150 S143:S149">
    <cfRule type="cellIs" dxfId="496" priority="719" stopIfTrue="1" operator="greaterThan">
      <formula>1</formula>
    </cfRule>
  </conditionalFormatting>
  <conditionalFormatting sqref="S7:S8">
    <cfRule type="cellIs" dxfId="495" priority="720" stopIfTrue="1" operator="greaterThan">
      <formula>1</formula>
    </cfRule>
  </conditionalFormatting>
  <conditionalFormatting sqref="E163:E165 E173:E174 E183:E190 E178:E179 E157:E161">
    <cfRule type="cellIs" dxfId="494" priority="676" stopIfTrue="1" operator="equal">
      <formula>"IT"</formula>
    </cfRule>
    <cfRule type="expression" dxfId="493" priority="677" stopIfTrue="1">
      <formula>OR(E157="ES",E157="MX",E157="AR",E157="CL")</formula>
    </cfRule>
    <cfRule type="cellIs" dxfId="492" priority="678" stopIfTrue="1" operator="equal">
      <formula>"DE"</formula>
    </cfRule>
    <cfRule type="expression" dxfId="491" priority="679" stopIfTrue="1">
      <formula>OR(E157="US",E157="GB",E157="UK",E157="AU",E157="CA",E157="ZA")</formula>
    </cfRule>
    <cfRule type="expression" dxfId="490" priority="680" stopIfTrue="1">
      <formula>OR(E157="FR",E157="CH",E157="BE",E157="LU")</formula>
    </cfRule>
  </conditionalFormatting>
  <conditionalFormatting sqref="E159:E172">
    <cfRule type="cellIs" dxfId="489" priority="671" stopIfTrue="1" operator="equal">
      <formula>"IT"</formula>
    </cfRule>
    <cfRule type="expression" dxfId="488" priority="672" stopIfTrue="1">
      <formula>OR(E159="ES",E159="MX",E159="AR",E159="CL")</formula>
    </cfRule>
    <cfRule type="cellIs" dxfId="487" priority="673" stopIfTrue="1" operator="equal">
      <formula>"DE"</formula>
    </cfRule>
    <cfRule type="expression" dxfId="486" priority="674" stopIfTrue="1">
      <formula>OR(E159="US",E159="GB",E159="UK",E159="AU",E159="CA",E159="NZ")</formula>
    </cfRule>
    <cfRule type="expression" dxfId="485" priority="675" stopIfTrue="1">
      <formula>OR(E159="FR",E159="CH",E159="BE",E159="LU")</formula>
    </cfRule>
  </conditionalFormatting>
  <conditionalFormatting sqref="S83:S86">
    <cfRule type="cellIs" dxfId="484" priority="666" stopIfTrue="1" operator="greaterThan">
      <formula>1</formula>
    </cfRule>
  </conditionalFormatting>
  <conditionalFormatting sqref="E89:E90 B89:B107">
    <cfRule type="duplicateValues" dxfId="483" priority="793" stopIfTrue="1"/>
  </conditionalFormatting>
  <conditionalFormatting sqref="B7 B93:B97">
    <cfRule type="duplicateValues" dxfId="482" priority="840" stopIfTrue="1"/>
  </conditionalFormatting>
  <conditionalFormatting sqref="E166">
    <cfRule type="cellIs" dxfId="481" priority="620" stopIfTrue="1" operator="equal">
      <formula>"IT"</formula>
    </cfRule>
    <cfRule type="expression" dxfId="480" priority="621" stopIfTrue="1">
      <formula>OR(E166="ES",E166="MX",E166="AR",E166="CL")</formula>
    </cfRule>
    <cfRule type="cellIs" dxfId="479" priority="622" stopIfTrue="1" operator="equal">
      <formula>"DE"</formula>
    </cfRule>
    <cfRule type="expression" dxfId="478" priority="623" stopIfTrue="1">
      <formula>OR(E166="US",E166="GB",E166="UK",E166="AU",E166="CA",E166="ZA",E166="MA")</formula>
    </cfRule>
    <cfRule type="expression" dxfId="477" priority="624" stopIfTrue="1">
      <formula>OR(E166="FR",E166="CH",E166="BE",E166="LU")</formula>
    </cfRule>
  </conditionalFormatting>
  <conditionalFormatting sqref="E180">
    <cfRule type="expression" dxfId="476" priority="589" stopIfTrue="1">
      <formula>OR(E180="PT",E180="BR")</formula>
    </cfRule>
    <cfRule type="cellIs" dxfId="475" priority="596" stopIfTrue="1" operator="equal">
      <formula>"IT"</formula>
    </cfRule>
    <cfRule type="expression" dxfId="474" priority="597" stopIfTrue="1">
      <formula>OR(E180="ES",E180="MX",E180="AR",E180="CL")</formula>
    </cfRule>
    <cfRule type="cellIs" dxfId="473" priority="598" stopIfTrue="1" operator="equal">
      <formula>"DE"</formula>
    </cfRule>
    <cfRule type="expression" dxfId="472" priority="599" stopIfTrue="1">
      <formula>OR(E180="US",E180="GB",E180="UK",E180="AU",E180="CA",E180="ZA",E180="NL")</formula>
    </cfRule>
    <cfRule type="expression" dxfId="471" priority="600" stopIfTrue="1">
      <formula>OR(E180="FR",E180="CH",E180="BE",E180="LU")</formula>
    </cfRule>
  </conditionalFormatting>
  <conditionalFormatting sqref="E181">
    <cfRule type="expression" dxfId="470" priority="583" stopIfTrue="1">
      <formula>OR(E181="PT",E181="BR")</formula>
    </cfRule>
    <cfRule type="cellIs" dxfId="469" priority="584" stopIfTrue="1" operator="equal">
      <formula>"IT"</formula>
    </cfRule>
    <cfRule type="expression" dxfId="468" priority="585" stopIfTrue="1">
      <formula>OR(E181="ES",E181="MX",E181="AR",E181="CL")</formula>
    </cfRule>
    <cfRule type="cellIs" dxfId="467" priority="586" stopIfTrue="1" operator="equal">
      <formula>"DE"</formula>
    </cfRule>
    <cfRule type="expression" dxfId="466" priority="587" stopIfTrue="1">
      <formula>OR(E181="US",E181="GB",E181="UK",E181="AU",E181="CA",E181="ZA",E181="NL")</formula>
    </cfRule>
    <cfRule type="expression" dxfId="465" priority="588" stopIfTrue="1">
      <formula>OR(E181="FR",E181="CH",E181="BE",E181="LU")</formula>
    </cfRule>
  </conditionalFormatting>
  <conditionalFormatting sqref="E167">
    <cfRule type="expression" dxfId="464" priority="570" stopIfTrue="1">
      <formula>OR(E167="PT",E167="BR")</formula>
    </cfRule>
    <cfRule type="cellIs" dxfId="463" priority="571" stopIfTrue="1" operator="equal">
      <formula>"IT"</formula>
    </cfRule>
    <cfRule type="expression" dxfId="462" priority="572" stopIfTrue="1">
      <formula>OR(E167="ES",E167="MX",E167="AR",E167="CL")</formula>
    </cfRule>
    <cfRule type="cellIs" dxfId="461" priority="573" stopIfTrue="1" operator="equal">
      <formula>"DE"</formula>
    </cfRule>
    <cfRule type="expression" dxfId="460" priority="574" stopIfTrue="1">
      <formula>OR(E167="US",E167="GB",E167="UK",E167="AU",E167="CA",E167="ZA",E167="NL")</formula>
    </cfRule>
    <cfRule type="expression" dxfId="459" priority="575" stopIfTrue="1">
      <formula>OR(E167="FR",E167="CH",E167="BE",E167="LU")</formula>
    </cfRule>
  </conditionalFormatting>
  <conditionalFormatting sqref="E182">
    <cfRule type="cellIs" dxfId="458" priority="563" stopIfTrue="1" operator="equal">
      <formula>"IT"</formula>
    </cfRule>
    <cfRule type="expression" dxfId="457" priority="564" stopIfTrue="1">
      <formula>OR(E182="ES",E182="MX",E182="AR",E182="CL")</formula>
    </cfRule>
    <cfRule type="cellIs" dxfId="456" priority="565" stopIfTrue="1" operator="equal">
      <formula>"DE"</formula>
    </cfRule>
    <cfRule type="expression" dxfId="455" priority="566" stopIfTrue="1">
      <formula>OR(E182="US",E182="GB",E182="UK",E182="AU",E182="CA",E182="ZA")</formula>
    </cfRule>
    <cfRule type="expression" dxfId="454" priority="567" stopIfTrue="1">
      <formula>OR(E182="FR",E182="CH",E182="BE",E182="LU")</formula>
    </cfRule>
  </conditionalFormatting>
  <conditionalFormatting sqref="E170">
    <cfRule type="expression" dxfId="453" priority="543" stopIfTrue="1">
      <formula>OR(E170="PT",E170="BR")</formula>
    </cfRule>
    <cfRule type="cellIs" dxfId="452" priority="544" stopIfTrue="1" operator="equal">
      <formula>"IT"</formula>
    </cfRule>
    <cfRule type="expression" dxfId="451" priority="545" stopIfTrue="1">
      <formula>OR(E170="ES",E170="MX",E170="AR",E170="CL")</formula>
    </cfRule>
    <cfRule type="cellIs" dxfId="450" priority="546" stopIfTrue="1" operator="equal">
      <formula>OR(E170="DE",E170="DK",E170="AT")</formula>
    </cfRule>
    <cfRule type="expression" dxfId="449" priority="547" stopIfTrue="1">
      <formula>OR(E170="US",E170="GB",E170="UK",E170="AU",E170="CA",E170="ZA",E170="NL",E170="NO",E170="SE",E170="FI",E170="JP",E170="RU")</formula>
    </cfRule>
    <cfRule type="expression" dxfId="448" priority="548" stopIfTrue="1">
      <formula>OR(E170="FR",E170="CH",E170="BE",E170="LU")</formula>
    </cfRule>
  </conditionalFormatting>
  <conditionalFormatting sqref="E156">
    <cfRule type="cellIs" dxfId="447" priority="503" stopIfTrue="1" operator="equal">
      <formula>"IT"</formula>
    </cfRule>
    <cfRule type="expression" dxfId="446" priority="504" stopIfTrue="1">
      <formula>OR(E156="ES",E156="MX",E156="AR",E156="CL")</formula>
    </cfRule>
    <cfRule type="cellIs" dxfId="445" priority="505" stopIfTrue="1" operator="equal">
      <formula>"DE"</formula>
    </cfRule>
    <cfRule type="expression" dxfId="444" priority="506" stopIfTrue="1">
      <formula>OR(E156="US",E156="GB",E156="UK",E156="AU",E156="CA",E156="ZA")</formula>
    </cfRule>
    <cfRule type="expression" dxfId="443" priority="507" stopIfTrue="1">
      <formula>OR(E156="FR",E156="CH",E156="BE",E156="LU",E156="MC")</formula>
    </cfRule>
  </conditionalFormatting>
  <conditionalFormatting sqref="E152:E155">
    <cfRule type="cellIs" dxfId="442" priority="490" stopIfTrue="1" operator="equal">
      <formula>"IT"</formula>
    </cfRule>
    <cfRule type="expression" dxfId="441" priority="491" stopIfTrue="1">
      <formula>OR(E152="ES",E152="MX",E152="AR",E152="CL")</formula>
    </cfRule>
    <cfRule type="cellIs" dxfId="440" priority="492" stopIfTrue="1" operator="equal">
      <formula>"DE"</formula>
    </cfRule>
    <cfRule type="expression" dxfId="439" priority="493" stopIfTrue="1">
      <formula>OR(E152="US",E152="GB",E152="UK",E152="AU",E152="CA",E152="ZA")</formula>
    </cfRule>
    <cfRule type="expression" dxfId="438" priority="494" stopIfTrue="1">
      <formula>OR(E152="FR",E152="CH",E152="BE",E152="LU",E152="MC")</formula>
    </cfRule>
  </conditionalFormatting>
  <conditionalFormatting sqref="E171:E172 E168:E169">
    <cfRule type="expression" dxfId="437" priority="484" stopIfTrue="1">
      <formula>OR(E168="PT",E168="BR")</formula>
    </cfRule>
    <cfRule type="cellIs" dxfId="436" priority="485" stopIfTrue="1" operator="equal">
      <formula>"IT"</formula>
    </cfRule>
    <cfRule type="expression" dxfId="435" priority="486" stopIfTrue="1">
      <formula>OR(E168="ES",E168="MX",E168="AR",E168="CL")</formula>
    </cfRule>
    <cfRule type="cellIs" dxfId="434" priority="487" stopIfTrue="1" operator="equal">
      <formula>"DE"=OR(E168="DE",E168="DK",E168="AT")</formula>
    </cfRule>
    <cfRule type="expression" dxfId="433" priority="488" stopIfTrue="1">
      <formula>OR(E168="US",E168="GB",E168="UK",E168="AU",E168="CA",E168="ZA",E168="NL",E168="NO",E168="SE",E168="FI",E168="JP",E168="RU")</formula>
    </cfRule>
    <cfRule type="expression" dxfId="432" priority="489" stopIfTrue="1">
      <formula>OR(E168="FR",E168="CH",E168="BE",E168="LU")</formula>
    </cfRule>
  </conditionalFormatting>
  <conditionalFormatting sqref="E175:E177">
    <cfRule type="expression" dxfId="431" priority="467" stopIfTrue="1">
      <formula>OR(E175="PT",E175="BR")</formula>
    </cfRule>
    <cfRule type="cellIs" dxfId="430" priority="468" stopIfTrue="1" operator="equal">
      <formula>"IT"</formula>
    </cfRule>
    <cfRule type="expression" dxfId="429" priority="469" stopIfTrue="1">
      <formula>OR(E175="ES",E175="MX",E175="AR",E175="CL")</formula>
    </cfRule>
    <cfRule type="expression" dxfId="428" priority="471" stopIfTrue="1">
      <formula>OR(E175="US",E175="GB",E175="UK",E175="AU",E175="CA",E175="ZA",E175="NL",E175="NO",E175="SE",E175="FI",E175="JP",E175="RU")</formula>
    </cfRule>
    <cfRule type="expression" dxfId="427" priority="472" stopIfTrue="1">
      <formula>OR(E175="FR",E175="CH",E175="BE",E175="LU")</formula>
    </cfRule>
  </conditionalFormatting>
  <conditionalFormatting sqref="E175">
    <cfRule type="expression" dxfId="426" priority="466" stopIfTrue="1">
      <formula>OR(E175="DE",E175="DK",E175="AT")</formula>
    </cfRule>
  </conditionalFormatting>
  <conditionalFormatting sqref="E176:E177">
    <cfRule type="expression" dxfId="425" priority="465" stopIfTrue="1">
      <formula>OR(E176="DE",E176="DK",E176="AT")</formula>
    </cfRule>
  </conditionalFormatting>
  <conditionalFormatting sqref="E7">
    <cfRule type="expression" dxfId="424" priority="363" stopIfTrue="1">
      <formula>OR(E7="PT",E7="BR")</formula>
    </cfRule>
    <cfRule type="cellIs" dxfId="423" priority="364" stopIfTrue="1" operator="equal">
      <formula>"IT"</formula>
    </cfRule>
    <cfRule type="expression" dxfId="422" priority="365" stopIfTrue="1">
      <formula>OR(E7="ES",E7="MX",E7="AR",E7="CL")</formula>
    </cfRule>
    <cfRule type="expression" dxfId="421" priority="366" stopIfTrue="1">
      <formula>OR(E7="US",E7="GB",E7="UK",E7="AU",E7="CA",E7="ZA",E7="NL",E7="NO",E7="SE",E7="FI",E7="JP",E7="RU")</formula>
    </cfRule>
    <cfRule type="expression" dxfId="420" priority="367" stopIfTrue="1">
      <formula>OR(E7="FR",E7="CH",E7="BE",E7="LU")</formula>
    </cfRule>
  </conditionalFormatting>
  <conditionalFormatting sqref="E7">
    <cfRule type="expression" dxfId="419" priority="362" stopIfTrue="1">
      <formula>OR(E7="DE",E7="DK",E7="AT")</formula>
    </cfRule>
  </conditionalFormatting>
  <conditionalFormatting sqref="Q2">
    <cfRule type="cellIs" dxfId="418" priority="253" stopIfTrue="1" operator="greaterThan">
      <formula>1</formula>
    </cfRule>
  </conditionalFormatting>
  <conditionalFormatting sqref="S2">
    <cfRule type="cellIs" dxfId="417" priority="252" stopIfTrue="1" operator="greaterThan">
      <formula>1</formula>
    </cfRule>
  </conditionalFormatting>
  <conditionalFormatting sqref="S99:S101">
    <cfRule type="cellIs" dxfId="416" priority="249" stopIfTrue="1" operator="greaterThan">
      <formula>1</formula>
    </cfRule>
  </conditionalFormatting>
  <conditionalFormatting sqref="B101 E101">
    <cfRule type="duplicateValues" dxfId="415" priority="251" stopIfTrue="1"/>
  </conditionalFormatting>
  <conditionalFormatting sqref="B99:B100 E99:E100">
    <cfRule type="duplicateValues" dxfId="414" priority="248" stopIfTrue="1"/>
  </conditionalFormatting>
  <conditionalFormatting sqref="Q129:Q134">
    <cfRule type="cellIs" dxfId="413" priority="193" stopIfTrue="1" operator="greaterThan">
      <formula>1</formula>
    </cfRule>
  </conditionalFormatting>
  <conditionalFormatting sqref="S129:S134">
    <cfRule type="cellIs" dxfId="412" priority="192" stopIfTrue="1" operator="greaterThan">
      <formula>1</formula>
    </cfRule>
  </conditionalFormatting>
  <conditionalFormatting sqref="B129:B133">
    <cfRule type="duplicateValues" dxfId="411" priority="194" stopIfTrue="1"/>
  </conditionalFormatting>
  <conditionalFormatting sqref="Q135:Q142">
    <cfRule type="cellIs" dxfId="410" priority="190" stopIfTrue="1" operator="greaterThan">
      <formula>1</formula>
    </cfRule>
  </conditionalFormatting>
  <conditionalFormatting sqref="S135:S137">
    <cfRule type="cellIs" dxfId="409" priority="189" stopIfTrue="1" operator="greaterThan">
      <formula>1</formula>
    </cfRule>
  </conditionalFormatting>
  <conditionalFormatting sqref="B137">
    <cfRule type="duplicateValues" dxfId="408" priority="191" stopIfTrue="1"/>
  </conditionalFormatting>
  <conditionalFormatting sqref="B135:B136">
    <cfRule type="duplicateValues" dxfId="407" priority="188" stopIfTrue="1"/>
  </conditionalFormatting>
  <conditionalFormatting sqref="S138:S142">
    <cfRule type="cellIs" dxfId="406" priority="186" stopIfTrue="1" operator="greaterThan">
      <formula>1</formula>
    </cfRule>
  </conditionalFormatting>
  <conditionalFormatting sqref="B138:B142">
    <cfRule type="duplicateValues" dxfId="405" priority="187" stopIfTrue="1"/>
  </conditionalFormatting>
  <conditionalFormatting sqref="B134">
    <cfRule type="duplicateValues" dxfId="404" priority="195" stopIfTrue="1"/>
  </conditionalFormatting>
  <conditionalFormatting sqref="E150">
    <cfRule type="cellIs" dxfId="403" priority="181" stopIfTrue="1" operator="equal">
      <formula>"IT"</formula>
    </cfRule>
    <cfRule type="expression" dxfId="402" priority="182" stopIfTrue="1">
      <formula>OR(E150="ES",E150="MX",E150="AR",E150="CL")</formula>
    </cfRule>
    <cfRule type="cellIs" dxfId="401" priority="183" stopIfTrue="1" operator="equal">
      <formula>"DE"</formula>
    </cfRule>
    <cfRule type="expression" dxfId="400" priority="184" stopIfTrue="1">
      <formula>OR(E150="US",E150="GB",E150="UK",E150="AU",E150="CA",E150="ZA", E150="NZ", E150="MA", E150="NL", E150="NO", E150="SE", E150="FI", E150="JP", E150="RU")</formula>
    </cfRule>
    <cfRule type="expression" dxfId="399" priority="185" stopIfTrue="1">
      <formula>OR(E150="FR",E150="CH",E150="BE",E150="LU",E150="MC")</formula>
    </cfRule>
  </conditionalFormatting>
  <conditionalFormatting sqref="Q123:Q125">
    <cfRule type="cellIs" dxfId="398" priority="176" stopIfTrue="1" operator="greaterThan">
      <formula>1</formula>
    </cfRule>
  </conditionalFormatting>
  <conditionalFormatting sqref="Q106:Q122">
    <cfRule type="cellIs" dxfId="397" priority="177" stopIfTrue="1" operator="greaterThan">
      <formula>1</formula>
    </cfRule>
  </conditionalFormatting>
  <conditionalFormatting sqref="S106:S122">
    <cfRule type="cellIs" dxfId="396" priority="175" stopIfTrue="1" operator="greaterThan">
      <formula>1</formula>
    </cfRule>
  </conditionalFormatting>
  <conditionalFormatting sqref="S107:S110">
    <cfRule type="cellIs" dxfId="395" priority="174" stopIfTrue="1" operator="greaterThan">
      <formula>1</formula>
    </cfRule>
  </conditionalFormatting>
  <conditionalFormatting sqref="B106:B116 E106:E116">
    <cfRule type="duplicateValues" dxfId="394" priority="178" stopIfTrue="1"/>
  </conditionalFormatting>
  <conditionalFormatting sqref="B117:B121 E117:E119">
    <cfRule type="duplicateValues" dxfId="393" priority="179" stopIfTrue="1"/>
  </conditionalFormatting>
  <conditionalFormatting sqref="S123:S125">
    <cfRule type="cellIs" dxfId="392" priority="172" stopIfTrue="1" operator="greaterThan">
      <formula>1</formula>
    </cfRule>
  </conditionalFormatting>
  <conditionalFormatting sqref="B125">
    <cfRule type="duplicateValues" dxfId="391" priority="173" stopIfTrue="1"/>
  </conditionalFormatting>
  <conditionalFormatting sqref="B123:B124">
    <cfRule type="duplicateValues" dxfId="390" priority="171" stopIfTrue="1"/>
  </conditionalFormatting>
  <conditionalFormatting sqref="B122">
    <cfRule type="duplicateValues" dxfId="389" priority="180" stopIfTrue="1"/>
  </conditionalFormatting>
  <conditionalFormatting sqref="B126:B128 B143:B149 B102:B105 E102:E105">
    <cfRule type="duplicateValues" dxfId="388" priority="868" stopIfTrue="1"/>
  </conditionalFormatting>
  <conditionalFormatting sqref="B98 E98">
    <cfRule type="duplicateValues" dxfId="387" priority="871" stopIfTrue="1"/>
  </conditionalFormatting>
  <conditionalFormatting sqref="Q20:Q22 Q37:Q41">
    <cfRule type="cellIs" dxfId="386" priority="151" stopIfTrue="1" operator="greaterThan">
      <formula>1</formula>
    </cfRule>
  </conditionalFormatting>
  <conditionalFormatting sqref="S20:S22 S37:S41">
    <cfRule type="cellIs" dxfId="385" priority="150" stopIfTrue="1" operator="greaterThan">
      <formula>1</formula>
    </cfRule>
  </conditionalFormatting>
  <conditionalFormatting sqref="Q23:Q28">
    <cfRule type="cellIs" dxfId="384" priority="147" stopIfTrue="1" operator="greaterThan">
      <formula>1</formula>
    </cfRule>
  </conditionalFormatting>
  <conditionalFormatting sqref="S23:S28">
    <cfRule type="cellIs" dxfId="383" priority="146" stopIfTrue="1" operator="greaterThan">
      <formula>1</formula>
    </cfRule>
  </conditionalFormatting>
  <conditionalFormatting sqref="Q29:Q36">
    <cfRule type="cellIs" dxfId="382" priority="144" stopIfTrue="1" operator="greaterThan">
      <formula>1</formula>
    </cfRule>
  </conditionalFormatting>
  <conditionalFormatting sqref="S29:S31">
    <cfRule type="cellIs" dxfId="381" priority="143" stopIfTrue="1" operator="greaterThan">
      <formula>1</formula>
    </cfRule>
  </conditionalFormatting>
  <conditionalFormatting sqref="S32:S36">
    <cfRule type="cellIs" dxfId="380" priority="140" stopIfTrue="1" operator="greaterThan">
      <formula>1</formula>
    </cfRule>
  </conditionalFormatting>
  <conditionalFormatting sqref="Q17:Q19">
    <cfRule type="cellIs" dxfId="379" priority="131" stopIfTrue="1" operator="greaterThan">
      <formula>1</formula>
    </cfRule>
  </conditionalFormatting>
  <conditionalFormatting sqref="Q13:Q16">
    <cfRule type="cellIs" dxfId="378" priority="132" stopIfTrue="1" operator="greaterThan">
      <formula>1</formula>
    </cfRule>
  </conditionalFormatting>
  <conditionalFormatting sqref="S13:S16">
    <cfRule type="cellIs" dxfId="377" priority="130" stopIfTrue="1" operator="greaterThan">
      <formula>1</formula>
    </cfRule>
  </conditionalFormatting>
  <conditionalFormatting sqref="S17:S19">
    <cfRule type="cellIs" dxfId="376" priority="128" stopIfTrue="1" operator="greaterThan">
      <formula>1</formula>
    </cfRule>
  </conditionalFormatting>
  <conditionalFormatting sqref="Q46:Q48 Q79:Q80">
    <cfRule type="cellIs" dxfId="375" priority="118" stopIfTrue="1" operator="greaterThan">
      <formula>1</formula>
    </cfRule>
  </conditionalFormatting>
  <conditionalFormatting sqref="S46:S48 S78:S80">
    <cfRule type="cellIs" dxfId="374" priority="117" stopIfTrue="1" operator="greaterThan">
      <formula>1</formula>
    </cfRule>
  </conditionalFormatting>
  <conditionalFormatting sqref="Q56:Q58 Q73:Q77">
    <cfRule type="cellIs" dxfId="373" priority="110" stopIfTrue="1" operator="greaterThan">
      <formula>1</formula>
    </cfRule>
  </conditionalFormatting>
  <conditionalFormatting sqref="S56:S58 S73:S77">
    <cfRule type="cellIs" dxfId="372" priority="109" stopIfTrue="1" operator="greaterThan">
      <formula>1</formula>
    </cfRule>
  </conditionalFormatting>
  <conditionalFormatting sqref="Q59:Q64">
    <cfRule type="cellIs" dxfId="371" priority="106" stopIfTrue="1" operator="greaterThan">
      <formula>1</formula>
    </cfRule>
  </conditionalFormatting>
  <conditionalFormatting sqref="S59:S64">
    <cfRule type="cellIs" dxfId="370" priority="105" stopIfTrue="1" operator="greaterThan">
      <formula>1</formula>
    </cfRule>
  </conditionalFormatting>
  <conditionalFormatting sqref="Q65:Q72">
    <cfRule type="cellIs" dxfId="369" priority="103" stopIfTrue="1" operator="greaterThan">
      <formula>1</formula>
    </cfRule>
  </conditionalFormatting>
  <conditionalFormatting sqref="S65:S67">
    <cfRule type="cellIs" dxfId="368" priority="102" stopIfTrue="1" operator="greaterThan">
      <formula>1</formula>
    </cfRule>
  </conditionalFormatting>
  <conditionalFormatting sqref="S68:S72">
    <cfRule type="cellIs" dxfId="367" priority="99" stopIfTrue="1" operator="greaterThan">
      <formula>1</formula>
    </cfRule>
  </conditionalFormatting>
  <conditionalFormatting sqref="Q53:Q55">
    <cfRule type="cellIs" dxfId="366" priority="90" stopIfTrue="1" operator="greaterThan">
      <formula>1</formula>
    </cfRule>
  </conditionalFormatting>
  <conditionalFormatting sqref="Q49:Q52">
    <cfRule type="cellIs" dxfId="365" priority="91" stopIfTrue="1" operator="greaterThan">
      <formula>1</formula>
    </cfRule>
  </conditionalFormatting>
  <conditionalFormatting sqref="S49:S52">
    <cfRule type="cellIs" dxfId="364" priority="89" stopIfTrue="1" operator="greaterThan">
      <formula>1</formula>
    </cfRule>
  </conditionalFormatting>
  <conditionalFormatting sqref="S53:S55">
    <cfRule type="cellIs" dxfId="363" priority="87" stopIfTrue="1" operator="greaterThan">
      <formula>1</formula>
    </cfRule>
  </conditionalFormatting>
  <conditionalFormatting sqref="E120:E149">
    <cfRule type="expression" dxfId="362" priority="57">
      <formula>OR(E120="DE",E120="AT",E120="DK")</formula>
    </cfRule>
  </conditionalFormatting>
  <conditionalFormatting sqref="E120:E149">
    <cfRule type="cellIs" dxfId="361" priority="66" stopIfTrue="1" operator="equal">
      <formula>"IT"</formula>
    </cfRule>
    <cfRule type="expression" dxfId="360" priority="67" stopIfTrue="1">
      <formula>OR(E120="ES",E120="MX",E120="AR",E120="CL")</formula>
    </cfRule>
    <cfRule type="expression" dxfId="359" priority="69" stopIfTrue="1">
      <formula>OR(E120="US",E120="GB",E120="UK",E120="AU",E120="CA",E120="ZA", E120="NZ", E120="MA", E120="NL", E120="NO", E120="SE", E120="FI", E120="JP", E120="RU")</formula>
    </cfRule>
    <cfRule type="expression" dxfId="358" priority="70" stopIfTrue="1">
      <formula>OR(E120="FR",E120="CH",E120="BE",E120="LU",E120="MC")</formula>
    </cfRule>
  </conditionalFormatting>
  <conditionalFormatting sqref="E120:E149">
    <cfRule type="expression" dxfId="357" priority="65">
      <formula>OR(E120="PT",E120="BR)+$C$8")</formula>
    </cfRule>
  </conditionalFormatting>
  <conditionalFormatting sqref="G175:O177">
    <cfRule type="cellIs" dxfId="356" priority="59" stopIfTrue="1" operator="greaterThan">
      <formula>0</formula>
    </cfRule>
  </conditionalFormatting>
  <conditionalFormatting sqref="G174:N174 G179:O179 G159:O172">
    <cfRule type="cellIs" dxfId="355" priority="62" stopIfTrue="1" operator="greaterThan">
      <formula>0</formula>
    </cfRule>
  </conditionalFormatting>
  <conditionalFormatting sqref="G180:O181">
    <cfRule type="cellIs" dxfId="354" priority="61" stopIfTrue="1" operator="greaterThan">
      <formula>0</formula>
    </cfRule>
  </conditionalFormatting>
  <conditionalFormatting sqref="G152:O156">
    <cfRule type="cellIs" dxfId="353" priority="60" stopIfTrue="1" operator="greaterThan">
      <formula>0</formula>
    </cfRule>
  </conditionalFormatting>
  <conditionalFormatting sqref="G184:O187">
    <cfRule type="cellIs" dxfId="352" priority="58" stopIfTrue="1" operator="greaterThan">
      <formula>0</formula>
    </cfRule>
  </conditionalFormatting>
  <conditionalFormatting sqref="G8:O149">
    <cfRule type="expression" dxfId="351" priority="54">
      <formula>AND(G8="",$C8&lt;&gt;"")</formula>
    </cfRule>
  </conditionalFormatting>
  <conditionalFormatting sqref="B37:B38 B74:B85">
    <cfRule type="duplicateValues" dxfId="350" priority="44" stopIfTrue="1"/>
  </conditionalFormatting>
  <conditionalFormatting sqref="B86:B88 E88">
    <cfRule type="duplicateValues" dxfId="349" priority="45" stopIfTrue="1"/>
  </conditionalFormatting>
  <conditionalFormatting sqref="B35:B36">
    <cfRule type="duplicateValues" dxfId="348" priority="46" stopIfTrue="1"/>
  </conditionalFormatting>
  <conditionalFormatting sqref="B15:B16 B18:B20">
    <cfRule type="duplicateValues" dxfId="347" priority="41" stopIfTrue="1"/>
  </conditionalFormatting>
  <conditionalFormatting sqref="B24">
    <cfRule type="duplicateValues" dxfId="346" priority="40" stopIfTrue="1"/>
  </conditionalFormatting>
  <conditionalFormatting sqref="B22:B23">
    <cfRule type="duplicateValues" dxfId="345" priority="39" stopIfTrue="1"/>
  </conditionalFormatting>
  <conditionalFormatting sqref="B25:B29">
    <cfRule type="duplicateValues" dxfId="344" priority="38" stopIfTrue="1"/>
  </conditionalFormatting>
  <conditionalFormatting sqref="B21">
    <cfRule type="duplicateValues" dxfId="343" priority="42" stopIfTrue="1"/>
  </conditionalFormatting>
  <conditionalFormatting sqref="E88:E90 E98:E119 B8:B149">
    <cfRule type="duplicateValues" dxfId="342" priority="37" stopIfTrue="1"/>
  </conditionalFormatting>
  <conditionalFormatting sqref="B9:B10">
    <cfRule type="duplicateValues" dxfId="341" priority="36" stopIfTrue="1"/>
  </conditionalFormatting>
  <conditionalFormatting sqref="B13:B14 B30:B34">
    <cfRule type="duplicateValues" dxfId="340" priority="43" stopIfTrue="1"/>
  </conditionalFormatting>
  <conditionalFormatting sqref="B73">
    <cfRule type="duplicateValues" dxfId="339" priority="33" stopIfTrue="1"/>
  </conditionalFormatting>
  <conditionalFormatting sqref="B39">
    <cfRule type="duplicateValues" dxfId="338" priority="34" stopIfTrue="1"/>
  </conditionalFormatting>
  <conditionalFormatting sqref="B40:B41 B71:B72">
    <cfRule type="duplicateValues" dxfId="337" priority="35" stopIfTrue="1"/>
  </conditionalFormatting>
  <conditionalFormatting sqref="B52:B56">
    <cfRule type="duplicateValues" dxfId="336" priority="30" stopIfTrue="1"/>
  </conditionalFormatting>
  <conditionalFormatting sqref="B60">
    <cfRule type="duplicateValues" dxfId="335" priority="29" stopIfTrue="1"/>
  </conditionalFormatting>
  <conditionalFormatting sqref="B58:B59">
    <cfRule type="duplicateValues" dxfId="334" priority="28" stopIfTrue="1"/>
  </conditionalFormatting>
  <conditionalFormatting sqref="B61:B65">
    <cfRule type="duplicateValues" dxfId="333" priority="27" stopIfTrue="1"/>
  </conditionalFormatting>
  <conditionalFormatting sqref="B57">
    <cfRule type="duplicateValues" dxfId="332" priority="31" stopIfTrue="1"/>
  </conditionalFormatting>
  <conditionalFormatting sqref="B42:B44">
    <cfRule type="duplicateValues" dxfId="331" priority="25" stopIfTrue="1"/>
  </conditionalFormatting>
  <conditionalFormatting sqref="B48">
    <cfRule type="duplicateValues" dxfId="330" priority="24" stopIfTrue="1"/>
  </conditionalFormatting>
  <conditionalFormatting sqref="B46:B47">
    <cfRule type="duplicateValues" dxfId="329" priority="23" stopIfTrue="1"/>
  </conditionalFormatting>
  <conditionalFormatting sqref="B45">
    <cfRule type="duplicateValues" dxfId="328" priority="26" stopIfTrue="1"/>
  </conditionalFormatting>
  <conditionalFormatting sqref="B49:B51 B66:B70">
    <cfRule type="duplicateValues" dxfId="327" priority="32" stopIfTrue="1"/>
  </conditionalFormatting>
  <conditionalFormatting sqref="E8:E86">
    <cfRule type="expression" dxfId="326" priority="17">
      <formula>OR(E8="DE",E8="AT",E8="DK")</formula>
    </cfRule>
  </conditionalFormatting>
  <conditionalFormatting sqref="E8:E86">
    <cfRule type="cellIs" dxfId="325" priority="19" stopIfTrue="1" operator="equal">
      <formula>"IT"</formula>
    </cfRule>
    <cfRule type="expression" dxfId="324" priority="20" stopIfTrue="1">
      <formula>OR(E8="ES",E8="MX",E8="AR",E8="CL")</formula>
    </cfRule>
    <cfRule type="expression" dxfId="323" priority="21" stopIfTrue="1">
      <formula>OR(E8="US",E8="GB",E8="UK",E8="AU",E8="CA",E8="ZA", E8="NZ", E8="MA", E8="NL", E8="NO", E8="SE", E8="FI", E8="JP", E8="RU")</formula>
    </cfRule>
    <cfRule type="expression" dxfId="322" priority="22" stopIfTrue="1">
      <formula>OR(E8="FR",E8="CH",E8="BE",E8="LU",E8="MC")</formula>
    </cfRule>
  </conditionalFormatting>
  <conditionalFormatting sqref="E8:E86">
    <cfRule type="expression" dxfId="321" priority="18">
      <formula>OR(E8="PT",E8="BR)+$C$8")</formula>
    </cfRule>
  </conditionalFormatting>
  <conditionalFormatting sqref="B8">
    <cfRule type="duplicateValues" dxfId="320" priority="15" stopIfTrue="1"/>
  </conditionalFormatting>
  <conditionalFormatting sqref="B17">
    <cfRule type="duplicateValues" dxfId="319" priority="47" stopIfTrue="1"/>
  </conditionalFormatting>
  <conditionalFormatting sqref="A7">
    <cfRule type="duplicateValues" dxfId="318" priority="14" stopIfTrue="1"/>
  </conditionalFormatting>
  <conditionalFormatting sqref="A8:A149">
    <cfRule type="cellIs" dxfId="317" priority="13" operator="equal">
      <formula>0</formula>
    </cfRule>
  </conditionalFormatting>
  <conditionalFormatting sqref="E91:E97">
    <cfRule type="expression" dxfId="316" priority="7">
      <formula>OR(E91="DE",E91="AT",E91="DK")</formula>
    </cfRule>
  </conditionalFormatting>
  <conditionalFormatting sqref="E91:E97">
    <cfRule type="cellIs" dxfId="315" priority="9" stopIfTrue="1" operator="equal">
      <formula>"IT"</formula>
    </cfRule>
    <cfRule type="expression" dxfId="314" priority="10" stopIfTrue="1">
      <formula>OR(E91="ES",E91="MX",E91="AR",E91="CL")</formula>
    </cfRule>
    <cfRule type="expression" dxfId="313" priority="11" stopIfTrue="1">
      <formula>OR(E91="US",E91="GB",E91="UK",E91="AU",E91="CA",E91="ZA", E91="NZ", E91="MA", E91="NL", E91="NO", E91="SE", E91="FI", E91="JP", E91="RU")</formula>
    </cfRule>
    <cfRule type="expression" dxfId="312" priority="12" stopIfTrue="1">
      <formula>OR(E91="FR",E91="CH",E91="BE",E91="LU",E91="MC")</formula>
    </cfRule>
  </conditionalFormatting>
  <conditionalFormatting sqref="E91:E97">
    <cfRule type="expression" dxfId="311" priority="8">
      <formula>OR(E91="PT",E91="BR)+$C$8")</formula>
    </cfRule>
  </conditionalFormatting>
  <conditionalFormatting sqref="E87">
    <cfRule type="expression" dxfId="310" priority="1">
      <formula>OR(E87="DE",E87="AT",E87="DK")</formula>
    </cfRule>
  </conditionalFormatting>
  <conditionalFormatting sqref="E87">
    <cfRule type="cellIs" dxfId="309" priority="3" stopIfTrue="1" operator="equal">
      <formula>"IT"</formula>
    </cfRule>
    <cfRule type="expression" dxfId="308" priority="4" stopIfTrue="1">
      <formula>OR(E87="ES",E87="MX",E87="AR",E87="CL")</formula>
    </cfRule>
    <cfRule type="expression" dxfId="307" priority="5" stopIfTrue="1">
      <formula>OR(E87="US",E87="GB",E87="UK",E87="AU",E87="CA",E87="ZA", E87="NZ", E87="MA", E87="NL", E87="NO", E87="SE", E87="FI", E87="JP", E87="RU")</formula>
    </cfRule>
    <cfRule type="expression" dxfId="306" priority="6" stopIfTrue="1">
      <formula>OR(E87="FR",E87="CH",E87="BE",E87="LU",E87="MC")</formula>
    </cfRule>
  </conditionalFormatting>
  <conditionalFormatting sqref="E87">
    <cfRule type="expression" dxfId="305" priority="2">
      <formula>OR(E87="PT",E87="BR)+$C$8")</formula>
    </cfRule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dimension ref="A1:V17"/>
  <sheetViews>
    <sheetView workbookViewId="0">
      <selection activeCell="C15" sqref="C15"/>
    </sheetView>
  </sheetViews>
  <sheetFormatPr baseColWidth="10" defaultRowHeight="12.75" x14ac:dyDescent="0.2"/>
  <cols>
    <col min="1" max="1" width="9.85546875" customWidth="1"/>
    <col min="2" max="10" width="12" customWidth="1"/>
    <col min="12" max="12" width="9.140625" customWidth="1"/>
    <col min="13" max="13" width="17.28515625" customWidth="1"/>
  </cols>
  <sheetData>
    <row r="1" spans="1:22" x14ac:dyDescent="0.2">
      <c r="A1" s="170" t="s">
        <v>78</v>
      </c>
      <c r="B1" s="171"/>
      <c r="C1" s="171"/>
      <c r="D1" s="171"/>
      <c r="E1" s="171"/>
      <c r="F1" s="171"/>
      <c r="G1" s="171"/>
      <c r="H1" s="171"/>
      <c r="I1" s="171"/>
      <c r="J1" s="172"/>
      <c r="M1" s="170" t="s">
        <v>81</v>
      </c>
      <c r="N1" s="171"/>
      <c r="O1" s="171"/>
      <c r="P1" s="171"/>
      <c r="Q1" s="171"/>
      <c r="R1" s="171"/>
      <c r="S1" s="171"/>
      <c r="T1" s="171"/>
      <c r="U1" s="171"/>
      <c r="V1" s="172"/>
    </row>
    <row r="2" spans="1:22" x14ac:dyDescent="0.2">
      <c r="A2" s="173"/>
      <c r="B2" s="174"/>
      <c r="C2" s="174"/>
      <c r="D2" s="174"/>
      <c r="E2" s="174"/>
      <c r="F2" s="174"/>
      <c r="G2" s="174"/>
      <c r="H2" s="174"/>
      <c r="I2" s="174"/>
      <c r="J2" s="175"/>
      <c r="M2" s="173"/>
      <c r="N2" s="174"/>
      <c r="O2" s="174"/>
      <c r="P2" s="174"/>
      <c r="Q2" s="174"/>
      <c r="R2" s="174"/>
      <c r="S2" s="174"/>
      <c r="T2" s="174"/>
      <c r="U2" s="174"/>
      <c r="V2" s="175"/>
    </row>
    <row r="3" spans="1:22" x14ac:dyDescent="0.2">
      <c r="A3" s="173"/>
      <c r="B3" s="174"/>
      <c r="C3" s="174"/>
      <c r="D3" s="174"/>
      <c r="E3" s="174"/>
      <c r="F3" s="174"/>
      <c r="G3" s="174"/>
      <c r="H3" s="174"/>
      <c r="I3" s="174"/>
      <c r="J3" s="175"/>
      <c r="M3" s="173"/>
      <c r="N3" s="174"/>
      <c r="O3" s="174"/>
      <c r="P3" s="174"/>
      <c r="Q3" s="174"/>
      <c r="R3" s="174"/>
      <c r="S3" s="174"/>
      <c r="T3" s="174"/>
      <c r="U3" s="174"/>
      <c r="V3" s="175"/>
    </row>
    <row r="4" spans="1:22" x14ac:dyDescent="0.2">
      <c r="A4" s="173"/>
      <c r="B4" s="174"/>
      <c r="C4" s="174"/>
      <c r="D4" s="174"/>
      <c r="E4" s="174"/>
      <c r="F4" s="174"/>
      <c r="G4" s="174"/>
      <c r="H4" s="174"/>
      <c r="I4" s="174"/>
      <c r="J4" s="175"/>
      <c r="M4" s="173"/>
      <c r="N4" s="174"/>
      <c r="O4" s="174"/>
      <c r="P4" s="174"/>
      <c r="Q4" s="174"/>
      <c r="R4" s="174"/>
      <c r="S4" s="174"/>
      <c r="T4" s="174"/>
      <c r="U4" s="174"/>
      <c r="V4" s="175"/>
    </row>
    <row r="5" spans="1:22" x14ac:dyDescent="0.2">
      <c r="A5" s="173"/>
      <c r="B5" s="174"/>
      <c r="C5" s="174"/>
      <c r="D5" s="174"/>
      <c r="E5" s="174"/>
      <c r="F5" s="174"/>
      <c r="G5" s="174"/>
      <c r="H5" s="174"/>
      <c r="I5" s="174"/>
      <c r="J5" s="175"/>
      <c r="M5" s="173"/>
      <c r="N5" s="174"/>
      <c r="O5" s="174"/>
      <c r="P5" s="174"/>
      <c r="Q5" s="174"/>
      <c r="R5" s="174"/>
      <c r="S5" s="174"/>
      <c r="T5" s="174"/>
      <c r="U5" s="174"/>
      <c r="V5" s="175"/>
    </row>
    <row r="6" spans="1:22" x14ac:dyDescent="0.2">
      <c r="A6" s="173"/>
      <c r="B6" s="174"/>
      <c r="C6" s="174"/>
      <c r="D6" s="174"/>
      <c r="E6" s="174"/>
      <c r="F6" s="174"/>
      <c r="G6" s="174"/>
      <c r="H6" s="174"/>
      <c r="I6" s="174"/>
      <c r="J6" s="175"/>
      <c r="M6" s="173"/>
      <c r="N6" s="174"/>
      <c r="O6" s="174"/>
      <c r="P6" s="174"/>
      <c r="Q6" s="174"/>
      <c r="R6" s="174"/>
      <c r="S6" s="174"/>
      <c r="T6" s="174"/>
      <c r="U6" s="174"/>
      <c r="V6" s="175"/>
    </row>
    <row r="7" spans="1:22" x14ac:dyDescent="0.2">
      <c r="A7" s="173"/>
      <c r="B7" s="174"/>
      <c r="C7" s="174"/>
      <c r="D7" s="174"/>
      <c r="E7" s="174"/>
      <c r="F7" s="174"/>
      <c r="G7" s="174"/>
      <c r="H7" s="174"/>
      <c r="I7" s="174"/>
      <c r="J7" s="175"/>
      <c r="M7" s="173"/>
      <c r="N7" s="174"/>
      <c r="O7" s="174"/>
      <c r="P7" s="174"/>
      <c r="Q7" s="174"/>
      <c r="R7" s="174"/>
      <c r="S7" s="174"/>
      <c r="T7" s="174"/>
      <c r="U7" s="174"/>
      <c r="V7" s="175"/>
    </row>
    <row r="8" spans="1:22" ht="13.5" thickBot="1" x14ac:dyDescent="0.25">
      <c r="A8" s="176"/>
      <c r="B8" s="177"/>
      <c r="C8" s="177"/>
      <c r="D8" s="177"/>
      <c r="E8" s="177"/>
      <c r="F8" s="177"/>
      <c r="G8" s="177"/>
      <c r="H8" s="177"/>
      <c r="I8" s="177"/>
      <c r="J8" s="178"/>
      <c r="M8" s="176"/>
      <c r="N8" s="177"/>
      <c r="O8" s="177"/>
      <c r="P8" s="177"/>
      <c r="Q8" s="177"/>
      <c r="R8" s="177"/>
      <c r="S8" s="177"/>
      <c r="T8" s="177"/>
      <c r="U8" s="177"/>
      <c r="V8" s="178"/>
    </row>
    <row r="9" spans="1:22" ht="13.5" thickBot="1" x14ac:dyDescent="0.25">
      <c r="A9" s="22"/>
      <c r="B9" s="22"/>
      <c r="C9" s="22"/>
      <c r="D9" s="22"/>
      <c r="E9" s="22"/>
      <c r="F9" s="22"/>
      <c r="G9" s="22"/>
      <c r="H9" s="22"/>
      <c r="I9" s="22"/>
      <c r="J9" s="22"/>
      <c r="M9" s="22"/>
      <c r="N9" s="22"/>
      <c r="O9" s="22"/>
      <c r="P9" s="22"/>
      <c r="Q9" s="22"/>
      <c r="R9" s="22"/>
      <c r="S9" s="22"/>
      <c r="T9" s="22"/>
      <c r="U9" s="22"/>
      <c r="V9" s="22"/>
    </row>
    <row r="10" spans="1:22" ht="39" thickBot="1" x14ac:dyDescent="0.25">
      <c r="A10" s="37"/>
      <c r="B10" s="50" t="s">
        <v>289</v>
      </c>
      <c r="C10" s="50" t="s">
        <v>288</v>
      </c>
      <c r="D10" s="50" t="s">
        <v>84</v>
      </c>
      <c r="E10" s="50" t="s">
        <v>98</v>
      </c>
      <c r="F10" s="50" t="s">
        <v>290</v>
      </c>
      <c r="G10" s="38" t="s">
        <v>86</v>
      </c>
      <c r="H10" s="38" t="s">
        <v>87</v>
      </c>
      <c r="I10" s="50" t="s">
        <v>89</v>
      </c>
      <c r="J10" s="50" t="s">
        <v>90</v>
      </c>
      <c r="M10" s="37"/>
      <c r="N10" s="50" t="s">
        <v>86</v>
      </c>
      <c r="O10" s="38" t="s">
        <v>88</v>
      </c>
      <c r="P10" s="38" t="s">
        <v>85</v>
      </c>
      <c r="Q10" s="38" t="s">
        <v>85</v>
      </c>
      <c r="R10" s="38" t="s">
        <v>82</v>
      </c>
      <c r="S10" s="38" t="s">
        <v>83</v>
      </c>
      <c r="T10" s="38" t="s">
        <v>87</v>
      </c>
      <c r="U10" s="38" t="s">
        <v>89</v>
      </c>
      <c r="V10" s="38" t="s">
        <v>90</v>
      </c>
    </row>
    <row r="11" spans="1:22" ht="21" customHeight="1" x14ac:dyDescent="0.2">
      <c r="A11" s="44" t="s">
        <v>3</v>
      </c>
      <c r="B11" s="39">
        <f>Resa!G$157</f>
        <v>40</v>
      </c>
      <c r="C11" s="39">
        <f>Resa!H$157</f>
        <v>37</v>
      </c>
      <c r="D11" s="39">
        <f>Resa!I$157</f>
        <v>42</v>
      </c>
      <c r="E11" s="39">
        <f>Resa!J$157</f>
        <v>42</v>
      </c>
      <c r="F11" s="39">
        <f>Resa!K$157</f>
        <v>42</v>
      </c>
      <c r="G11" s="39">
        <f>Resa!L$157</f>
        <v>42</v>
      </c>
      <c r="H11" s="39">
        <f>Resa!M$157</f>
        <v>0</v>
      </c>
      <c r="I11" s="39">
        <f>Resa!N$157</f>
        <v>0</v>
      </c>
      <c r="J11" s="39">
        <f>Resa!O$157</f>
        <v>0</v>
      </c>
      <c r="M11" s="44" t="s">
        <v>91</v>
      </c>
      <c r="N11" s="39">
        <f>COUNTIFS(Resa!$F$8:$F$149,$M$11,Resa!G$8:G$149,"1")</f>
        <v>0</v>
      </c>
      <c r="O11" s="39">
        <f>COUNTIFS(Resa!$F$8:$F$149,$M$11,Resa!H$8:H$149,"1")</f>
        <v>0</v>
      </c>
      <c r="P11" s="39">
        <f>COUNTIFS(Resa!$F$8:$F$149,$M$11,Resa!J$8:J$149,"1")</f>
        <v>0</v>
      </c>
      <c r="Q11" s="39">
        <f>COUNTIFS(Resa!$F$8:$F$149,$M$11,Resa!I$8:I$149,"1")</f>
        <v>0</v>
      </c>
      <c r="R11" s="39">
        <f>COUNTIFS(Resa!$F$8:$F$149,$M$11,Resa!L$8:L$149,"1")</f>
        <v>0</v>
      </c>
      <c r="S11" s="39">
        <f>COUNTIFS(Resa!$F$8:$F$149,$M$11,Resa!K$8:K$149,"1")</f>
        <v>0</v>
      </c>
      <c r="T11" s="39">
        <f>COUNTIFS(Resa!$F$8:$F$149,$M$11,Resa!M$8:M$149,"1")</f>
        <v>0</v>
      </c>
      <c r="U11" s="39">
        <f>COUNTIFS(Resa!$F$8:$F$149,$M$11,Resa!N$8:N$149,"1")</f>
        <v>0</v>
      </c>
      <c r="V11" s="39">
        <f>COUNTIFS(Resa!$F$8:$F$149,$M$11,Resa!O$8:O$149,"1")</f>
        <v>0</v>
      </c>
    </row>
    <row r="12" spans="1:22" ht="21" customHeight="1" x14ac:dyDescent="0.2">
      <c r="A12" s="45" t="s">
        <v>76</v>
      </c>
      <c r="B12" s="40">
        <f>Resa!G$173</f>
        <v>7</v>
      </c>
      <c r="C12" s="40">
        <f>Resa!H$173</f>
        <v>3</v>
      </c>
      <c r="D12" s="40">
        <f>Resa!I$173</f>
        <v>12</v>
      </c>
      <c r="E12" s="40">
        <f>Resa!J$173</f>
        <v>12</v>
      </c>
      <c r="F12" s="40">
        <f>Resa!K$173</f>
        <v>12</v>
      </c>
      <c r="G12" s="40">
        <f>Resa!L$173</f>
        <v>12</v>
      </c>
      <c r="H12" s="40">
        <f>Resa!M$173</f>
        <v>0</v>
      </c>
      <c r="I12" s="40">
        <f>Resa!N$173</f>
        <v>0</v>
      </c>
      <c r="J12" s="40">
        <f>Resa!O$173</f>
        <v>0</v>
      </c>
      <c r="M12" s="51" t="s">
        <v>79</v>
      </c>
      <c r="N12" s="40">
        <f>COUNTIFS(Resa!$F$8:$F$149,$M$12,Resa!G$8:G$149,"1")</f>
        <v>0</v>
      </c>
      <c r="O12" s="40">
        <f>COUNTIFS(Resa!$F$8:$F$149,$M$12,Resa!H$8:H$149,"1")</f>
        <v>26</v>
      </c>
      <c r="P12" s="40">
        <f>COUNTIFS(Resa!$F$8:$F$149,$M$12,Resa!J$8:J$149,"1")</f>
        <v>0</v>
      </c>
      <c r="Q12" s="40">
        <f>COUNTIFS(Resa!$F$8:$F$149,$M$12,Resa!I$8:I$149,"1")</f>
        <v>0</v>
      </c>
      <c r="R12" s="40">
        <f>COUNTIFS(Resa!$F$8:$F$149,$M$12,Resa!L$8:L$149,"1")</f>
        <v>26</v>
      </c>
      <c r="S12" s="40">
        <f>COUNTIFS(Resa!$F$8:$F$149,$M$12,Resa!K$8:K$149,"1")</f>
        <v>26</v>
      </c>
      <c r="T12" s="40">
        <f>COUNTIFS(Resa!$F$8:$F$149,$M$12,Resa!M$8:M$149,"1")</f>
        <v>0</v>
      </c>
      <c r="U12" s="40">
        <f>COUNTIFS(Resa!$F$8:$F$149,$M$12,Resa!N$8:N$149,"1")</f>
        <v>0</v>
      </c>
      <c r="V12" s="40">
        <f>COUNTIFS(Resa!$F$8:$F$149,$M$12,Resa!O$8:O$149,"1")</f>
        <v>0</v>
      </c>
    </row>
    <row r="13" spans="1:22" ht="21" customHeight="1" x14ac:dyDescent="0.2">
      <c r="A13" s="46" t="s">
        <v>20</v>
      </c>
      <c r="B13" s="41">
        <f>Resa!G$178</f>
        <v>0</v>
      </c>
      <c r="C13" s="41">
        <f>Resa!H$178</f>
        <v>26</v>
      </c>
      <c r="D13" s="41">
        <f>Resa!I$178</f>
        <v>0</v>
      </c>
      <c r="E13" s="41">
        <f>Resa!J$178</f>
        <v>0</v>
      </c>
      <c r="F13" s="41">
        <f>Resa!K$178</f>
        <v>26</v>
      </c>
      <c r="G13" s="41">
        <f>Resa!L$178</f>
        <v>26</v>
      </c>
      <c r="H13" s="41">
        <f>Resa!M$178</f>
        <v>0</v>
      </c>
      <c r="I13" s="41">
        <f>Resa!N$178</f>
        <v>0</v>
      </c>
      <c r="J13" s="41">
        <f>Resa!O$178</f>
        <v>0</v>
      </c>
      <c r="M13" s="52"/>
      <c r="N13" s="41">
        <f>COUNTIFS(Resa!$F$8:$F$149,$M$13,Resa!G$8:G$149,"1")</f>
        <v>0</v>
      </c>
      <c r="O13" s="41">
        <f>COUNTIFS(Resa!$F$8:$F$149,$M$13,Resa!H$8:H$149,"1")</f>
        <v>0</v>
      </c>
      <c r="P13" s="41">
        <f>COUNTIFS(Resa!$F$8:$F$149,$M$13,Resa!J$8:J$149,"1")</f>
        <v>0</v>
      </c>
      <c r="Q13" s="41">
        <f>COUNTIFS(Resa!$F$8:$F$149,$M$13,Resa!I$8:I$149,"1")</f>
        <v>0</v>
      </c>
      <c r="R13" s="41">
        <f>COUNTIFS(Resa!$F$8:$F$149,$M$13,Resa!L$8:L$149,"1")</f>
        <v>0</v>
      </c>
      <c r="S13" s="41">
        <f>COUNTIFS(Resa!$F$8:$F$149,$M$13,Resa!K$8:K$149,"1")</f>
        <v>0</v>
      </c>
      <c r="T13" s="41">
        <f>COUNTIFS(Resa!$F$8:$F$149,$M$13,Resa!M$8:M$149,"1")</f>
        <v>0</v>
      </c>
      <c r="U13" s="41">
        <f>COUNTIFS(Resa!$F$8:$F$149,$M$13,Resa!N$8:N$149,"1")</f>
        <v>0</v>
      </c>
      <c r="V13" s="41">
        <f>COUNTIFS(Resa!$F$8:$F$149,$M$13,Resa!O$8:O$149,"1")</f>
        <v>0</v>
      </c>
    </row>
    <row r="14" spans="1:22" ht="21" customHeight="1" x14ac:dyDescent="0.2">
      <c r="A14" s="47" t="s">
        <v>77</v>
      </c>
      <c r="B14" s="42">
        <f>Resa!G$182</f>
        <v>0</v>
      </c>
      <c r="C14" s="42">
        <f>Resa!H$182</f>
        <v>0</v>
      </c>
      <c r="D14" s="42">
        <f>Resa!I$182</f>
        <v>0</v>
      </c>
      <c r="E14" s="42">
        <f>Resa!J$182</f>
        <v>0</v>
      </c>
      <c r="F14" s="42">
        <f>Resa!K$182</f>
        <v>0</v>
      </c>
      <c r="G14" s="42">
        <f>Resa!L$182</f>
        <v>0</v>
      </c>
      <c r="H14" s="42">
        <f>Resa!M$182</f>
        <v>0</v>
      </c>
      <c r="I14" s="42">
        <f>Resa!N$182</f>
        <v>0</v>
      </c>
      <c r="J14" s="42">
        <f>Resa!O$182</f>
        <v>0</v>
      </c>
      <c r="M14" s="47" t="s">
        <v>80</v>
      </c>
      <c r="N14" s="42">
        <f>COUNTIFS(Resa!$F$8:$F$149,$M$14,Resa!G$8:G$149,"1")</f>
        <v>0</v>
      </c>
      <c r="O14" s="42">
        <f>COUNTIFS(Resa!$F$8:$F$149,$M$14,Resa!H$8:H$149,"1")</f>
        <v>0</v>
      </c>
      <c r="P14" s="42">
        <f>COUNTIFS(Resa!$F$8:$F$149,$M$14,Resa!J$8:J$149,"1")</f>
        <v>0</v>
      </c>
      <c r="Q14" s="42">
        <f>COUNTIFS(Resa!$F$8:$F$149,$M$14,Resa!I$8:I$149,"1")</f>
        <v>0</v>
      </c>
      <c r="R14" s="42">
        <f>COUNTIFS(Resa!$F$8:$F$149,$M$14,Resa!L$8:L$149,"1")</f>
        <v>0</v>
      </c>
      <c r="S14" s="42">
        <f>COUNTIFS(Resa!$F$8:$F$149,$M$14,Resa!K$8:K$149,"1")</f>
        <v>0</v>
      </c>
      <c r="T14" s="42">
        <f>COUNTIFS(Resa!$F$8:$F$149,$M$14,Resa!M$8:M$149,"1")</f>
        <v>0</v>
      </c>
      <c r="U14" s="42">
        <f>COUNTIFS(Resa!$F$8:$F$149,$M$14,Resa!N$8:N$149,"1")</f>
        <v>0</v>
      </c>
      <c r="V14" s="42">
        <f>COUNTIFS(Resa!$F$8:$F$149,$M$14,Resa!O$8:O$149,"1")</f>
        <v>0</v>
      </c>
    </row>
    <row r="15" spans="1:22" ht="21" customHeight="1" x14ac:dyDescent="0.2">
      <c r="A15" s="48" t="s">
        <v>21</v>
      </c>
      <c r="B15" s="43">
        <f>Resa!G$188</f>
        <v>0</v>
      </c>
      <c r="C15" s="43">
        <f>Resa!H$188</f>
        <v>0</v>
      </c>
      <c r="D15" s="43">
        <f>Resa!I$188</f>
        <v>0</v>
      </c>
      <c r="E15" s="43">
        <f>Resa!J$188</f>
        <v>0</v>
      </c>
      <c r="F15" s="43">
        <f>Resa!K$188</f>
        <v>0</v>
      </c>
      <c r="G15" s="43">
        <f>Resa!L$188</f>
        <v>0</v>
      </c>
      <c r="H15" s="43">
        <f>Resa!M$188</f>
        <v>0</v>
      </c>
      <c r="I15" s="43">
        <f>Resa!N$188</f>
        <v>0</v>
      </c>
      <c r="J15" s="43">
        <f>Resa!O$188</f>
        <v>0</v>
      </c>
      <c r="M15" s="65"/>
      <c r="N15" s="43">
        <f>COUNTIFS(Resa!$F$8:$F$149,$M$15,Resa!G$8:G$149,"1")</f>
        <v>0</v>
      </c>
      <c r="O15" s="43">
        <f>COUNTIFS(Resa!$F$8:$F$149,$M$15,Resa!H$8:H$149,"1")</f>
        <v>0</v>
      </c>
      <c r="P15" s="43">
        <f>COUNTIFS(Resa!$F$8:$F$149,$M$15,Resa!J$8:J$149,"1")</f>
        <v>0</v>
      </c>
      <c r="Q15" s="43">
        <f>COUNTIFS(Resa!$F$8:$F$149,$M$15,Resa!I$8:I$149,"1")</f>
        <v>0</v>
      </c>
      <c r="R15" s="43">
        <f>COUNTIFS(Resa!$F$8:$F$149,$M$15,Resa!L$8:L$149,"1")</f>
        <v>0</v>
      </c>
      <c r="S15" s="43">
        <f>COUNTIFS(Resa!$F$8:$F$149,$M$15,Resa!K$8:K$149,"1")</f>
        <v>0</v>
      </c>
      <c r="T15" s="43">
        <f>COUNTIFS(Resa!$F$8:$F$149,$M$15,Resa!M$8:M$149,"1")</f>
        <v>0</v>
      </c>
      <c r="U15" s="43">
        <f>COUNTIFS(Resa!$F$8:$F$149,$M$15,Resa!N$8:N$149,"1")</f>
        <v>0</v>
      </c>
      <c r="V15" s="43">
        <f>COUNTIFS(Resa!$F$8:$F$149,$M$15,Resa!O$8:O$149,"1")</f>
        <v>0</v>
      </c>
    </row>
    <row r="16" spans="1:22" ht="21" customHeight="1" x14ac:dyDescent="0.2">
      <c r="A16" s="54" t="s">
        <v>22</v>
      </c>
      <c r="B16" s="55">
        <f>Resa!G$190</f>
        <v>0</v>
      </c>
      <c r="C16" s="55">
        <f>Resa!H$190</f>
        <v>0</v>
      </c>
      <c r="D16" s="55">
        <f>Resa!I$190</f>
        <v>0</v>
      </c>
      <c r="E16" s="55">
        <f>Resa!J$190</f>
        <v>0</v>
      </c>
      <c r="F16" s="55">
        <f>Resa!K$190</f>
        <v>0</v>
      </c>
      <c r="G16" s="55">
        <f>Resa!L$190</f>
        <v>0</v>
      </c>
      <c r="H16" s="55">
        <f>Resa!M$190</f>
        <v>0</v>
      </c>
      <c r="I16" s="55">
        <f>Resa!N$190</f>
        <v>0</v>
      </c>
      <c r="J16" s="55">
        <f>Resa!O$190</f>
        <v>0</v>
      </c>
      <c r="K16" s="36"/>
      <c r="M16" s="54" t="str">
        <f>""</f>
        <v/>
      </c>
      <c r="N16" s="55">
        <f>COUNTIFS(Resa!$F$8:$F$149,$M$16,Resa!G$8:G$149,"1")</f>
        <v>15</v>
      </c>
      <c r="O16" s="55">
        <f>COUNTIFS(Resa!$F$8:$F$149,$M$16,Resa!H$8:H$149,"1")</f>
        <v>12</v>
      </c>
      <c r="P16" s="55">
        <f>COUNTIFS(Resa!$F$8:$F$149,$M$16,Resa!J$8:J$149,"1")</f>
        <v>17</v>
      </c>
      <c r="Q16" s="55">
        <f>COUNTIFS(Resa!$F$8:$F$149,$M$16,Resa!I$8:I$149,"1")</f>
        <v>17</v>
      </c>
      <c r="R16" s="55">
        <f>COUNTIFS(Resa!$F$8:$F$149,$M$16,Resa!L$8:L$149,"1")</f>
        <v>17</v>
      </c>
      <c r="S16" s="55">
        <f>COUNTIFS(Resa!$F$8:$F$149,$M$16,Resa!K$8:K$149,"1")</f>
        <v>17</v>
      </c>
      <c r="T16" s="55">
        <f>COUNTIFS(Resa!$F$8:$F$149,$M$16,Resa!M$8:M$149,"1")</f>
        <v>0</v>
      </c>
      <c r="U16" s="55">
        <f>COUNTIFS(Resa!$F$8:$F$149,$M$16,Resa!N$8:N$149,"1")</f>
        <v>0</v>
      </c>
      <c r="V16" s="55">
        <f>COUNTIFS(Resa!$F$8:$F$149,$M$16,Resa!O$8:O$149,"1")</f>
        <v>0</v>
      </c>
    </row>
    <row r="17" spans="1:22" ht="18" x14ac:dyDescent="0.25">
      <c r="A17" s="56" t="s">
        <v>5</v>
      </c>
      <c r="B17" s="57">
        <f>SUM(B11:B16)</f>
        <v>47</v>
      </c>
      <c r="C17" s="57">
        <f>SUM(C11:C16)</f>
        <v>66</v>
      </c>
      <c r="D17" s="57">
        <f t="shared" ref="D17:J17" si="0">SUM(D11:D16)</f>
        <v>54</v>
      </c>
      <c r="E17" s="57">
        <f t="shared" si="0"/>
        <v>54</v>
      </c>
      <c r="F17" s="57">
        <f t="shared" si="0"/>
        <v>80</v>
      </c>
      <c r="G17" s="57">
        <f>SUM(G11:G16)</f>
        <v>80</v>
      </c>
      <c r="H17" s="57">
        <f t="shared" si="0"/>
        <v>0</v>
      </c>
      <c r="I17" s="57">
        <f t="shared" si="0"/>
        <v>0</v>
      </c>
      <c r="J17" s="57">
        <f t="shared" si="0"/>
        <v>0</v>
      </c>
      <c r="K17" s="53"/>
      <c r="M17" s="56" t="s">
        <v>5</v>
      </c>
      <c r="N17" s="57">
        <f t="shared" ref="N17:V17" si="1">SUM(N11:N16)</f>
        <v>15</v>
      </c>
      <c r="O17" s="57">
        <f t="shared" si="1"/>
        <v>38</v>
      </c>
      <c r="P17" s="57">
        <f t="shared" si="1"/>
        <v>17</v>
      </c>
      <c r="Q17" s="57">
        <f t="shared" si="1"/>
        <v>17</v>
      </c>
      <c r="R17" s="57">
        <f t="shared" si="1"/>
        <v>43</v>
      </c>
      <c r="S17" s="57">
        <f t="shared" si="1"/>
        <v>43</v>
      </c>
      <c r="T17" s="57">
        <f t="shared" si="1"/>
        <v>0</v>
      </c>
      <c r="U17" s="57">
        <f t="shared" si="1"/>
        <v>0</v>
      </c>
      <c r="V17" s="57">
        <f t="shared" si="1"/>
        <v>0</v>
      </c>
    </row>
  </sheetData>
  <mergeCells count="2">
    <mergeCell ref="A1:J8"/>
    <mergeCell ref="M1:V8"/>
  </mergeCells>
  <conditionalFormatting sqref="B11:J16">
    <cfRule type="cellIs" dxfId="304" priority="3" operator="equal">
      <formula>0</formula>
    </cfRule>
  </conditionalFormatting>
  <conditionalFormatting sqref="N11:V16">
    <cfRule type="cellIs" dxfId="303" priority="1" operator="equal">
      <formula>0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6A7AFA-DE0C-4F4F-B344-8512630E2C5C}">
  <dimension ref="A1:M35"/>
  <sheetViews>
    <sheetView tabSelected="1" zoomScale="85" zoomScaleNormal="85" workbookViewId="0">
      <selection activeCell="E30" sqref="E30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4.42578125" customWidth="1"/>
  </cols>
  <sheetData>
    <row r="1" spans="1:13" ht="53.25" customHeight="1" thickBot="1" x14ac:dyDescent="0.25">
      <c r="A1" s="180" t="s">
        <v>106</v>
      </c>
      <c r="B1" s="181"/>
      <c r="C1" s="181"/>
      <c r="D1" s="181"/>
      <c r="E1" s="181"/>
      <c r="F1" s="181"/>
      <c r="G1" s="181"/>
      <c r="H1" s="181"/>
      <c r="I1" s="182"/>
      <c r="J1" s="180">
        <f>SUM(B3:B27)+SUM(F3:F27)+SUM(J3:J27)</f>
        <v>47</v>
      </c>
      <c r="K1" s="182"/>
    </row>
    <row r="2" spans="1:13" ht="39" customHeight="1" thickBot="1" x14ac:dyDescent="0.25">
      <c r="A2" s="129" t="s">
        <v>101</v>
      </c>
      <c r="B2" s="130" t="s">
        <v>99</v>
      </c>
      <c r="C2" s="12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0.25" customHeight="1" x14ac:dyDescent="0.25">
      <c r="A3" s="84" cm="1">
        <f t="array" ref="A3">SMALL(_xlfn.UNIQUE(Resa!$B$8:B$149*1,FALSE,FALSE),ROW(A2))</f>
        <v>106</v>
      </c>
      <c r="B3" s="85">
        <f>IF(A3="","",SUMIF(Resa!$B$8:$B$149,A3,Resa!$G$8:$G$149))</f>
        <v>2</v>
      </c>
      <c r="C3" s="91" cm="1">
        <f t="array" ref="C3">IFERROR(IF(A3="","",INDEX(Resa!$A$8:$A$149,MATCH(A3,Resa!$B$8:$B$149*1,0))),"")</f>
        <v>1</v>
      </c>
      <c r="D3" s="125"/>
      <c r="E3" s="88" cm="1">
        <f t="array" ref="E3">IFERROR(SMALL(_xlfn.UNIQUE(Resa!$B$8:$B$149*1,FALSE,FALSE),ROW($A27)),"")</f>
        <v>252</v>
      </c>
      <c r="F3" s="85">
        <f>IF(E3="","",SUMIF(Resa!$B$8:$B$149,E3,Resa!$G$8:$G$149))</f>
        <v>0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IF(I3="","",SUMIF(Resa!$B$8:$B$149,I3,Resa!$G$8:$G$149))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0.25" customHeight="1" x14ac:dyDescent="0.25">
      <c r="A4" s="92" cm="1">
        <f t="array" ref="A4">SMALL(_xlfn.UNIQUE(Resa!$B$8:B$149*1,FALSE,FALSE),ROW(A3))</f>
        <v>109</v>
      </c>
      <c r="B4" s="77">
        <f>IF(A4="","",SUMIF(Resa!$B$8:$B$149,A4,Resa!$G$8:$G$149))</f>
        <v>2</v>
      </c>
      <c r="C4" s="131" cm="1">
        <f t="array" ref="C4">IFERROR(IF(A4="","",INDEX(Resa!$A$8:$A$149,MATCH(A4,Resa!$B$8:$B$149*1,0))),"")</f>
        <v>1</v>
      </c>
      <c r="D4" s="126"/>
      <c r="E4" s="69" cm="1">
        <f t="array" ref="E4">IFERROR(SMALL(_xlfn.UNIQUE(Resa!$B$8:$B$149*1,FALSE,FALSE),ROW($A28)),"")</f>
        <v>254</v>
      </c>
      <c r="F4" s="77">
        <f>IF(E4="","",SUMIF(Resa!$B$8:$B$149,E4,Resa!$G$8:$G$149))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IF(I4="","",SUMIF(Resa!$B$8:$B$149,I4,Resa!$G$8:$G$149))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0.25" customHeight="1" x14ac:dyDescent="0.25">
      <c r="A5" s="92" cm="1">
        <f t="array" ref="A5">SMALL(_xlfn.UNIQUE(Resa!$B$8:B$149*1,FALSE,FALSE),ROW(A4))</f>
        <v>110</v>
      </c>
      <c r="B5" s="77">
        <f>IF(A5="","",SUMIF(Resa!$B$8:$B$149,A5,Resa!$G$8:$G$149))</f>
        <v>2</v>
      </c>
      <c r="C5" s="131" cm="1">
        <f t="array" ref="C5">IFERROR(IF(A5="","",INDEX(Resa!$A$8:$A$149,MATCH(A5,Resa!$B$8:$B$149*1,0))),"")</f>
        <v>1</v>
      </c>
      <c r="D5" s="126"/>
      <c r="E5" s="69" cm="1">
        <f t="array" ref="E5">IFERROR(SMALL(_xlfn.UNIQUE(Resa!$B$8:$B$149*1,FALSE,FALSE),ROW($A29)),"")</f>
        <v>256</v>
      </c>
      <c r="F5" s="77">
        <f>IF(E5="","",SUMIF(Resa!$B$8:$B$149,E5,Resa!$G$8:$G$149))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IF(I5="","",SUMIF(Resa!$B$8:$B$149,I5,Resa!$G$8:$G$149))</f>
        <v/>
      </c>
      <c r="K5" s="93" t="str" cm="1">
        <f t="array" ref="K5">IFERROR(IF(I5="","",INDEX(Resa!$A$8:$A$149,MATCH(I5,Resa!$B$8:$B$149*1,0))),"")</f>
        <v/>
      </c>
      <c r="M5" s="76"/>
    </row>
    <row r="6" spans="1:13" ht="20.25" customHeight="1" x14ac:dyDescent="0.25">
      <c r="A6" s="92" cm="1">
        <f t="array" ref="A6">SMALL(_xlfn.UNIQUE(Resa!$B$8:B$149*1,FALSE,FALSE),ROW(A5))</f>
        <v>111</v>
      </c>
      <c r="B6" s="77">
        <f>IF(A6="","",SUMIF(Resa!$B$8:$B$149,A6,Resa!$G$8:$G$149))</f>
        <v>1</v>
      </c>
      <c r="C6" s="131" cm="1">
        <f t="array" ref="C6">IFERROR(IF(A6="","",INDEX(Resa!$A$8:$A$149,MATCH(A6,Resa!$B$8:$B$149*1,0))),"")</f>
        <v>1</v>
      </c>
      <c r="D6" s="126"/>
      <c r="E6" s="69" cm="1">
        <f t="array" ref="E6">IFERROR(SMALL(_xlfn.UNIQUE(Resa!$B$8:$B$149*1,FALSE,FALSE),ROW($A30)),"")</f>
        <v>258</v>
      </c>
      <c r="F6" s="77">
        <f>IF(E6="","",SUMIF(Resa!$B$8:$B$149,E6,Resa!$G$8:$G$149))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IF(I6="","",SUMIF(Resa!$B$8:$B$149,I6,Resa!$G$8:$G$149))</f>
        <v/>
      </c>
      <c r="K6" s="93" t="str" cm="1">
        <f t="array" ref="K6">IFERROR(IF(I6="","",INDEX(Resa!$A$8:$A$149,MATCH(I6,Resa!$B$8:$B$149*1,0))),"")</f>
        <v/>
      </c>
      <c r="M6" s="76"/>
    </row>
    <row r="7" spans="1:13" ht="20.25" customHeight="1" x14ac:dyDescent="0.25">
      <c r="A7" s="92" cm="1">
        <f t="array" ref="A7">SMALL(_xlfn.UNIQUE(Resa!$B$8:B$149*1,FALSE,FALSE),ROW(A6))</f>
        <v>112</v>
      </c>
      <c r="B7" s="77">
        <f>IF(A7="","",SUMIF(Resa!$B$8:$B$149,A7,Resa!$G$8:$G$149))</f>
        <v>2</v>
      </c>
      <c r="C7" s="131" cm="1">
        <f t="array" ref="C7">IFERROR(IF(A7="","",INDEX(Resa!$A$8:$A$149,MATCH(A7,Resa!$B$8:$B$149*1,0))),"")</f>
        <v>1</v>
      </c>
      <c r="D7" s="126"/>
      <c r="E7" s="69" cm="1">
        <f t="array" ref="E7">IFERROR(SMALL(_xlfn.UNIQUE(Resa!$B$8:$B$149*1,FALSE,FALSE),ROW($A31)),"")</f>
        <v>260</v>
      </c>
      <c r="F7" s="77">
        <f>IF(E7="","",SUMIF(Resa!$B$8:$B$149,E7,Resa!$G$8:$G$149))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IF(I7="","",SUMIF(Resa!$B$8:$B$149,I7,Resa!$G$8:$G$149))</f>
        <v/>
      </c>
      <c r="K7" s="93" t="str" cm="1">
        <f t="array" ref="K7">IFERROR(IF(I7="","",INDEX(Resa!$A$8:$A$149,MATCH(I7,Resa!$B$8:$B$149*1,0))),"")</f>
        <v/>
      </c>
      <c r="M7" s="76"/>
    </row>
    <row r="8" spans="1:13" ht="20.25" customHeight="1" x14ac:dyDescent="0.25">
      <c r="A8" s="92" cm="1">
        <f t="array" ref="A8">SMALL(_xlfn.UNIQUE(Resa!$B$8:B$149*1,FALSE,FALSE),ROW(A7))</f>
        <v>113</v>
      </c>
      <c r="B8" s="77">
        <f>IF(A8="","",SUMIF(Resa!$B$8:$B$149,A8,Resa!$G$8:$G$149))</f>
        <v>2</v>
      </c>
      <c r="C8" s="131" cm="1">
        <f t="array" ref="C8">IFERROR(IF(A8="","",INDEX(Resa!$A$8:$A$149,MATCH(A8,Resa!$B$8:$B$149*1,0))),"")</f>
        <v>1</v>
      </c>
      <c r="D8" s="126"/>
      <c r="E8" s="69" cm="1">
        <f t="array" ref="E8">IFERROR(SMALL(_xlfn.UNIQUE(Resa!$B$8:$B$149*1,FALSE,FALSE),ROW($A32)),"")</f>
        <v>261</v>
      </c>
      <c r="F8" s="77">
        <f>IF(E8="","",SUMIF(Resa!$B$8:$B$149,E8,Resa!$G$8:$G$149))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IF(I8="","",SUMIF(Resa!$B$8:$B$149,I8,Resa!$G$8:$G$149))</f>
        <v/>
      </c>
      <c r="K8" s="93" t="str" cm="1">
        <f t="array" ref="K8">IFERROR(IF(I8="","",INDEX(Resa!$A$8:$A$149,MATCH(I8,Resa!$B$8:$B$149*1,0))),"")</f>
        <v/>
      </c>
      <c r="M8" s="76"/>
    </row>
    <row r="9" spans="1:13" ht="20.25" customHeight="1" x14ac:dyDescent="0.25">
      <c r="A9" s="92" cm="1">
        <f t="array" ref="A9">SMALL(_xlfn.UNIQUE(Resa!$B$8:B$149*1,FALSE,FALSE),ROW(A8))</f>
        <v>115</v>
      </c>
      <c r="B9" s="77">
        <f>IF(A9="","",SUMIF(Resa!$B$8:$B$149,A9,Resa!$G$8:$G$149))</f>
        <v>0</v>
      </c>
      <c r="C9" s="131" cm="1">
        <f t="array" ref="C9">IFERROR(IF(A9="","",INDEX(Resa!$A$8:$A$149,MATCH(A9,Resa!$B$8:$B$149*1,0))),"")</f>
        <v>0</v>
      </c>
      <c r="D9" s="126"/>
      <c r="E9" s="69" cm="1">
        <f t="array" ref="E9">IFERROR(SMALL(_xlfn.UNIQUE(Resa!$B$8:$B$149*1,FALSE,FALSE),ROW($A33)),"")</f>
        <v>262</v>
      </c>
      <c r="F9" s="77">
        <f>IF(E9="","",SUMIF(Resa!$B$8:$B$149,E9,Resa!$G$8:$G$149))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IF(I9="","",SUMIF(Resa!$B$8:$B$149,I9,Resa!$G$8:$G$149))</f>
        <v/>
      </c>
      <c r="K9" s="93" t="str" cm="1">
        <f t="array" ref="K9">IFERROR(IF(I9="","",INDEX(Resa!$A$8:$A$149,MATCH(I9,Resa!$B$8:$B$149*1,0))),"")</f>
        <v/>
      </c>
      <c r="M9" s="76"/>
    </row>
    <row r="10" spans="1:13" ht="20.25" customHeight="1" x14ac:dyDescent="0.25">
      <c r="A10" s="92" cm="1">
        <f t="array" ref="A10">SMALL(_xlfn.UNIQUE(Resa!$B$8:B$149*1,FALSE,FALSE),ROW(A9))</f>
        <v>116</v>
      </c>
      <c r="B10" s="77">
        <f>IF(A10="","",SUMIF(Resa!$B$8:$B$149,A10,Resa!$G$8:$G$149))</f>
        <v>0</v>
      </c>
      <c r="C10" s="131" cm="1">
        <f t="array" ref="C10">IFERROR(IF(A10="","",INDEX(Resa!$A$8:$A$149,MATCH(A10,Resa!$B$8:$B$149*1,0))),"")</f>
        <v>0</v>
      </c>
      <c r="D10" s="126"/>
      <c r="E10" s="69" cm="1">
        <f t="array" ref="E10">IFERROR(SMALL(_xlfn.UNIQUE(Resa!$B$8:$B$149*1,FALSE,FALSE),ROW($A34)),"")</f>
        <v>263</v>
      </c>
      <c r="F10" s="77">
        <f>IF(E10="","",SUMIF(Resa!$B$8:$B$149,E10,Resa!$G$8:$G$149))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IF(I10="","",SUMIF(Resa!$B$8:$B$149,I10,Resa!$G$8:$G$149))</f>
        <v/>
      </c>
      <c r="K10" s="93" t="str" cm="1">
        <f t="array" ref="K10">IFERROR(IF(I10="","",INDEX(Resa!$A$8:$A$149,MATCH(I10,Resa!$B$8:$B$149*1,0))),"")</f>
        <v/>
      </c>
      <c r="M10" s="76"/>
    </row>
    <row r="11" spans="1:13" ht="20.25" customHeight="1" x14ac:dyDescent="0.25">
      <c r="A11" s="92" cm="1">
        <f t="array" ref="A11">SMALL(_xlfn.UNIQUE(Resa!$B$8:B$149*1,FALSE,FALSE),ROW(A10))</f>
        <v>117</v>
      </c>
      <c r="B11" s="77">
        <f>IF(A11="","",SUMIF(Resa!$B$8:$B$149,A11,Resa!$G$8:$G$149))</f>
        <v>1</v>
      </c>
      <c r="C11" s="131" cm="1">
        <f t="array" ref="C11">IFERROR(IF(A11="","",INDEX(Resa!$A$8:$A$149,MATCH(A11,Resa!$B$8:$B$149*1,0))),"")</f>
        <v>1</v>
      </c>
      <c r="D11" s="126"/>
      <c r="E11" s="69" cm="1">
        <f t="array" ref="E11">IFERROR(SMALL(_xlfn.UNIQUE(Resa!$B$8:$B$149*1,FALSE,FALSE),ROW($A35)),"")</f>
        <v>264</v>
      </c>
      <c r="F11" s="77">
        <f>IF(E11="","",SUMIF(Resa!$B$8:$B$149,E11,Resa!$G$8:$G$149))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IF(I11="","",SUMIF(Resa!$B$8:$B$149,I11,Resa!$G$8:$G$149))</f>
        <v/>
      </c>
      <c r="K11" s="93" t="str" cm="1">
        <f t="array" ref="K11">IFERROR(IF(I11="","",INDEX(Resa!$A$8:$A$149,MATCH(I11,Resa!$B$8:$B$149*1,0))),"")</f>
        <v/>
      </c>
      <c r="M11" s="76"/>
    </row>
    <row r="12" spans="1:13" ht="20.25" customHeight="1" x14ac:dyDescent="0.25">
      <c r="A12" s="92" cm="1">
        <f t="array" ref="A12">SMALL(_xlfn.UNIQUE(Resa!$B$8:B$149*1,FALSE,FALSE),ROW(A11))</f>
        <v>119</v>
      </c>
      <c r="B12" s="77">
        <f>IF(A12="","",SUMIF(Resa!$B$8:$B$149,A12,Resa!$G$8:$G$149))</f>
        <v>1</v>
      </c>
      <c r="C12" s="131" cm="1">
        <f t="array" ref="C12">IFERROR(IF(A12="","",INDEX(Resa!$A$8:$A$149,MATCH(A12,Resa!$B$8:$B$149*1,0))),"")</f>
        <v>1</v>
      </c>
      <c r="D12" s="126"/>
      <c r="E12" s="69" cm="1">
        <f t="array" ref="E12">IFERROR(SMALL(_xlfn.UNIQUE(Resa!$B$8:$B$149*1,FALSE,FALSE),ROW($A36)),"")</f>
        <v>265</v>
      </c>
      <c r="F12" s="77">
        <f>IF(E12="","",SUMIF(Resa!$B$8:$B$149,E12,Resa!$G$8:$G$149))</f>
        <v>0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IF(I12="","",SUMIF(Resa!$B$8:$B$149,I12,Resa!$G$8:$G$149))</f>
        <v/>
      </c>
      <c r="K12" s="93" t="str" cm="1">
        <f t="array" ref="K12">IFERROR(IF(I12="","",INDEX(Resa!$A$8:$A$149,MATCH(I12,Resa!$B$8:$B$149*1,0))),"")</f>
        <v/>
      </c>
      <c r="M12" s="76"/>
    </row>
    <row r="13" spans="1:13" ht="20.25" customHeight="1" x14ac:dyDescent="0.25">
      <c r="A13" s="92" cm="1">
        <f t="array" ref="A13">SMALL(_xlfn.UNIQUE(Resa!$B$8:B$149*1,FALSE,FALSE),ROW(A12))</f>
        <v>120</v>
      </c>
      <c r="B13" s="77">
        <f>IF(A13="","",SUMIF(Resa!$B$8:$B$149,A13,Resa!$G$8:$G$149))</f>
        <v>0</v>
      </c>
      <c r="C13" s="131" cm="1">
        <f t="array" ref="C13">IFERROR(IF(A13="","",INDEX(Resa!$A$8:$A$149,MATCH(A13,Resa!$B$8:$B$149*1,0))),"")</f>
        <v>0</v>
      </c>
      <c r="D13" s="126"/>
      <c r="E13" s="69" cm="1">
        <f t="array" ref="E13">IFERROR(SMALL(_xlfn.UNIQUE(Resa!$B$8:$B$149*1,FALSE,FALSE),ROW($A37)),"")</f>
        <v>266</v>
      </c>
      <c r="F13" s="77">
        <f>IF(E13="","",SUMIF(Resa!$B$8:$B$149,E13,Resa!$G$8:$G$149))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IF(I13="","",SUMIF(Resa!$B$8:$B$149,I13,Resa!$G$8:$G$149))</f>
        <v/>
      </c>
      <c r="K13" s="93" t="str" cm="1">
        <f t="array" ref="K13">IFERROR(IF(I13="","",INDEX(Resa!$A$8:$A$149,MATCH(I13,Resa!$B$8:$B$149*1,0))),"")</f>
        <v/>
      </c>
      <c r="M13" s="76"/>
    </row>
    <row r="14" spans="1:13" ht="20.25" customHeight="1" x14ac:dyDescent="0.25">
      <c r="A14" s="92" cm="1">
        <f t="array" ref="A14">SMALL(_xlfn.UNIQUE(Resa!$B$8:B$149*1,FALSE,FALSE),ROW(A13))</f>
        <v>121</v>
      </c>
      <c r="B14" s="77">
        <f>IF(A14="","",SUMIF(Resa!$B$8:$B$149,A14,Resa!$G$8:$G$149))</f>
        <v>1</v>
      </c>
      <c r="C14" s="131" cm="1">
        <f t="array" ref="C14">IFERROR(IF(A14="","",INDEX(Resa!$A$8:$A$149,MATCH(A14,Resa!$B$8:$B$149*1,0))),"")</f>
        <v>1</v>
      </c>
      <c r="D14" s="126"/>
      <c r="E14" s="69" cm="1">
        <f t="array" ref="E14">IFERROR(SMALL(_xlfn.UNIQUE(Resa!$B$8:$B$149*1,FALSE,FALSE),ROW($A38)),"")</f>
        <v>267</v>
      </c>
      <c r="F14" s="77">
        <f>IF(E14="","",SUMIF(Resa!$B$8:$B$149,E14,Resa!$G$8:$G$149))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IF(I14="","",SUMIF(Resa!$B$8:$B$149,I14,Resa!$G$8:$G$149))</f>
        <v/>
      </c>
      <c r="K14" s="93" t="str" cm="1">
        <f t="array" ref="K14">IFERROR(IF(I14="","",INDEX(Resa!$A$8:$A$149,MATCH(I14,Resa!$B$8:$B$149*1,0))),"")</f>
        <v/>
      </c>
      <c r="M14" s="76"/>
    </row>
    <row r="15" spans="1:13" ht="20.25" customHeight="1" x14ac:dyDescent="0.25">
      <c r="A15" s="92" cm="1">
        <f t="array" ref="A15">SMALL(_xlfn.UNIQUE(Resa!$B$8:B$149*1,FALSE,FALSE),ROW(A14))</f>
        <v>126</v>
      </c>
      <c r="B15" s="77">
        <f>IF(A15="","",SUMIF(Resa!$B$8:$B$149,A15,Resa!$G$8:$G$149))</f>
        <v>0</v>
      </c>
      <c r="C15" s="131" cm="1">
        <f t="array" ref="C15">IFERROR(IF(A15="","",INDEX(Resa!$A$8:$A$149,MATCH(A15,Resa!$B$8:$B$149*1,0))),"")</f>
        <v>0</v>
      </c>
      <c r="D15" s="126"/>
      <c r="E15" s="69" cm="1">
        <f t="array" ref="E15">IFERROR(SMALL(_xlfn.UNIQUE(Resa!$B$8:$B$149*1,FALSE,FALSE),ROW($A39)),"")</f>
        <v>268</v>
      </c>
      <c r="F15" s="77">
        <f>IF(E15="","",SUMIF(Resa!$B$8:$B$149,E15,Resa!$G$8:$G$149))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IF(I15="","",SUMIF(Resa!$B$8:$B$149,I15,Resa!$G$8:$G$149))</f>
        <v/>
      </c>
      <c r="K15" s="93" t="str" cm="1">
        <f t="array" ref="K15">IFERROR(IF(I15="","",INDEX(Resa!$A$8:$A$149,MATCH(I15,Resa!$B$8:$B$149*1,0))),"")</f>
        <v/>
      </c>
      <c r="M15" s="76"/>
    </row>
    <row r="16" spans="1:13" ht="20.25" customHeight="1" x14ac:dyDescent="0.25">
      <c r="A16" s="92" cm="1">
        <f t="array" ref="A16">SMALL(_xlfn.UNIQUE(Resa!$B$8:B$149*1,FALSE,FALSE),ROW(A15))</f>
        <v>127</v>
      </c>
      <c r="B16" s="77">
        <f>IF(A16="","",SUMIF(Resa!$B$8:$B$149,A16,Resa!$G$8:$G$149))</f>
        <v>0</v>
      </c>
      <c r="C16" s="131" cm="1">
        <f t="array" ref="C16">IFERROR(IF(A16="","",INDEX(Resa!$A$8:$A$149,MATCH(A16,Resa!$B$8:$B$149*1,0))),"")</f>
        <v>0</v>
      </c>
      <c r="D16" s="126"/>
      <c r="E16" s="69" cm="1">
        <f t="array" ref="E16">IFERROR(SMALL(_xlfn.UNIQUE(Resa!$B$8:$B$149*1,FALSE,FALSE),ROW($A40)),"")</f>
        <v>270</v>
      </c>
      <c r="F16" s="77">
        <f>IF(E16="","",SUMIF(Resa!$B$8:$B$149,E16,Resa!$G$8:$G$149))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IF(I16="","",SUMIF(Resa!$B$8:$B$149,I16,Resa!$G$8:$G$149))</f>
        <v/>
      </c>
      <c r="K16" s="93" t="str" cm="1">
        <f t="array" ref="K16">IFERROR(IF(I16="","",INDEX(Resa!$A$8:$A$149,MATCH(I16,Resa!$B$8:$B$149*1,0))),"")</f>
        <v/>
      </c>
      <c r="M16" s="76"/>
    </row>
    <row r="17" spans="1:13" ht="20.25" customHeight="1" x14ac:dyDescent="0.25">
      <c r="A17" s="92" cm="1">
        <f t="array" ref="A17">SMALL(_xlfn.UNIQUE(Resa!$B$8:B$149*1,FALSE,FALSE),ROW(A16))</f>
        <v>128</v>
      </c>
      <c r="B17" s="77">
        <f>IF(A17="","",SUMIF(Resa!$B$8:$B$149,A17,Resa!$G$8:$G$149))</f>
        <v>0</v>
      </c>
      <c r="C17" s="131" cm="1">
        <f t="array" ref="C17">IFERROR(IF(A17="","",INDEX(Resa!$A$8:$A$149,MATCH(A17,Resa!$B$8:$B$149*1,0))),"")</f>
        <v>0</v>
      </c>
      <c r="D17" s="126"/>
      <c r="E17" s="69" cm="1">
        <f t="array" ref="E17">IFERROR(SMALL(_xlfn.UNIQUE(Resa!$B$8:$B$149*1,FALSE,FALSE),ROW($A41)),"")</f>
        <v>271</v>
      </c>
      <c r="F17" s="77">
        <f>IF(E17="","",SUMIF(Resa!$B$8:$B$149,E17,Resa!$G$8:$G$149))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IF(I17="","",SUMIF(Resa!$B$8:$B$149,I17,Resa!$G$8:$G$149))</f>
        <v/>
      </c>
      <c r="K17" s="93" t="str" cm="1">
        <f t="array" ref="K17">IFERROR(IF(I17="","",INDEX(Resa!$A$8:$A$149,MATCH(I17,Resa!$B$8:$B$149*1,0))),"")</f>
        <v/>
      </c>
      <c r="M17" s="76"/>
    </row>
    <row r="18" spans="1:13" ht="20.25" customHeight="1" x14ac:dyDescent="0.25">
      <c r="A18" s="92" cm="1">
        <f t="array" ref="A18">SMALL(_xlfn.UNIQUE(Resa!$B$8:B$149*1,FALSE,FALSE),ROW(A17))</f>
        <v>129</v>
      </c>
      <c r="B18" s="77">
        <f>IF(A18="","",SUMIF(Resa!$B$8:$B$149,A18,Resa!$G$8:$G$149))</f>
        <v>0</v>
      </c>
      <c r="C18" s="131" cm="1">
        <f t="array" ref="C18">IFERROR(IF(A18="","",INDEX(Resa!$A$8:$A$149,MATCH(A18,Resa!$B$8:$B$149*1,0))),"")</f>
        <v>0</v>
      </c>
      <c r="D18" s="126"/>
      <c r="E18" s="69" cm="1">
        <f t="array" ref="E18">IFERROR(SMALL(_xlfn.UNIQUE(Resa!$B$8:$B$149*1,FALSE,FALSE),ROW($A42)),"")</f>
        <v>272</v>
      </c>
      <c r="F18" s="77">
        <f>IF(E18="","",SUMIF(Resa!$B$8:$B$149,E18,Resa!$G$8:$G$149))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IF(I18="","",SUMIF(Resa!$B$8:$B$149,I18,Resa!$G$8:$G$149))</f>
        <v/>
      </c>
      <c r="K18" s="93" t="str" cm="1">
        <f t="array" ref="K18">IFERROR(IF(I18="","",INDEX(Resa!$A$8:$A$149,MATCH(I18,Resa!$B$8:$B$149*1,0))),"")</f>
        <v/>
      </c>
      <c r="M18" s="76"/>
    </row>
    <row r="19" spans="1:13" ht="20.25" customHeight="1" x14ac:dyDescent="0.25">
      <c r="A19" s="92" cm="1">
        <f t="array" ref="A19">SMALL(_xlfn.UNIQUE(Resa!$B$8:B$149*1,FALSE,FALSE),ROW(A18))</f>
        <v>130</v>
      </c>
      <c r="B19" s="77">
        <f>IF(A19="","",SUMIF(Resa!$B$8:$B$149,A19,Resa!$G$8:$G$149))</f>
        <v>0</v>
      </c>
      <c r="C19" s="131" cm="1">
        <f t="array" ref="C19">IFERROR(IF(A19="","",INDEX(Resa!$A$8:$A$149,MATCH(A19,Resa!$B$8:$B$149*1,0))),"")</f>
        <v>0</v>
      </c>
      <c r="D19" s="126"/>
      <c r="E19" s="69" cm="1">
        <f t="array" ref="E19">IFERROR(SMALL(_xlfn.UNIQUE(Resa!$B$8:$B$149*1,FALSE,FALSE),ROW($A43)),"")</f>
        <v>273</v>
      </c>
      <c r="F19" s="77">
        <f>IF(E19="","",SUMIF(Resa!$B$8:$B$149,E19,Resa!$G$8:$G$149))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IF(I19="","",SUMIF(Resa!$B$8:$B$149,I19,Resa!$G$8:$G$149))</f>
        <v/>
      </c>
      <c r="K19" s="93" t="str" cm="1">
        <f t="array" ref="K19">IFERROR(IF(I19="","",INDEX(Resa!$A$8:$A$149,MATCH(I19,Resa!$B$8:$B$149*1,0))),"")</f>
        <v/>
      </c>
      <c r="M19" s="76"/>
    </row>
    <row r="20" spans="1:13" ht="20.25" customHeight="1" x14ac:dyDescent="0.25">
      <c r="A20" s="92" cm="1">
        <f t="array" ref="A20">SMALL(_xlfn.UNIQUE(Resa!$B$8:B$149*1,FALSE,FALSE),ROW(A19))</f>
        <v>139</v>
      </c>
      <c r="B20" s="77">
        <f>IF(A20="","",SUMIF(Resa!$B$8:$B$149,A20,Resa!$G$8:$G$149))</f>
        <v>2</v>
      </c>
      <c r="C20" s="131" cm="1">
        <f t="array" ref="C20">IFERROR(IF(A20="","",INDEX(Resa!$A$8:$A$149,MATCH(A20,Resa!$B$8:$B$149*1,0))),"")</f>
        <v>1</v>
      </c>
      <c r="D20" s="126"/>
      <c r="E20" s="69" cm="1">
        <f t="array" ref="E20">IFERROR(SMALL(_xlfn.UNIQUE(Resa!$B$8:$B$149*1,FALSE,FALSE),ROW($A44)),"")</f>
        <v>274</v>
      </c>
      <c r="F20" s="77">
        <f>IF(E20="","",SUMIF(Resa!$B$8:$B$149,E20,Resa!$G$8:$G$149))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IF(I20="","",SUMIF(Resa!$B$8:$B$149,I20,Resa!$G$8:$G$149))</f>
        <v/>
      </c>
      <c r="K20" s="93" t="str" cm="1">
        <f t="array" ref="K20">IFERROR(IF(I20="","",INDEX(Resa!$A$8:$A$149,MATCH(I20,Resa!$B$8:$B$149*1,0))),"")</f>
        <v/>
      </c>
      <c r="M20" s="76"/>
    </row>
    <row r="21" spans="1:13" ht="20.25" customHeight="1" x14ac:dyDescent="0.25">
      <c r="A21" s="92" cm="1">
        <f t="array" ref="A21">SMALL(_xlfn.UNIQUE(Resa!$B$8:B$149*1,FALSE,FALSE),ROW(A20))</f>
        <v>141</v>
      </c>
      <c r="B21" s="77">
        <f>IF(A21="","",SUMIF(Resa!$B$8:$B$149,A21,Resa!$G$8:$G$149))</f>
        <v>2</v>
      </c>
      <c r="C21" s="131" cm="1">
        <f t="array" ref="C21">IFERROR(IF(A21="","",INDEX(Resa!$A$8:$A$149,MATCH(A21,Resa!$B$8:$B$149*1,0))),"")</f>
        <v>1</v>
      </c>
      <c r="D21" s="126"/>
      <c r="E21" s="69" cm="1">
        <f t="array" ref="E21">IFERROR(SMALL(_xlfn.UNIQUE(Resa!$B$8:$B$149*1,FALSE,FALSE),ROW($A45)),"")</f>
        <v>275</v>
      </c>
      <c r="F21" s="77">
        <f>IF(E21="","",SUMIF(Resa!$B$8:$B$149,E21,Resa!$G$8:$G$149))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IF(I21="","",SUMIF(Resa!$B$8:$B$149,I21,Resa!$G$8:$G$149))</f>
        <v/>
      </c>
      <c r="K21" s="93" t="str" cm="1">
        <f t="array" ref="K21">IFERROR(IF(I21="","",INDEX(Resa!$A$8:$A$149,MATCH(I21,Resa!$B$8:$B$149*1,0))),"")</f>
        <v/>
      </c>
      <c r="M21" s="76"/>
    </row>
    <row r="22" spans="1:13" ht="20.25" customHeight="1" x14ac:dyDescent="0.25">
      <c r="A22" s="92" cm="1">
        <f t="array" ref="A22">SMALL(_xlfn.UNIQUE(Resa!$B$8:B$149*1,FALSE,FALSE),ROW(A21))</f>
        <v>143</v>
      </c>
      <c r="B22" s="77">
        <f>IF(A22="","",SUMIF(Resa!$B$8:$B$149,A22,Resa!$G$8:$G$149))</f>
        <v>0</v>
      </c>
      <c r="C22" s="131" cm="1">
        <f t="array" ref="C22">IFERROR(IF(A22="","",INDEX(Resa!$A$8:$A$149,MATCH(A22,Resa!$B$8:$B$149*1,0))),"")</f>
        <v>0</v>
      </c>
      <c r="D22" s="126"/>
      <c r="E22" s="69" cm="1">
        <f t="array" ref="E22">IFERROR(SMALL(_xlfn.UNIQUE(Resa!$B$8:$B$149*1,FALSE,FALSE),ROW($A46)),"")</f>
        <v>277</v>
      </c>
      <c r="F22" s="77">
        <f>IF(E22="","",SUMIF(Resa!$B$8:$B$149,E22,Resa!$G$8:$G$149))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IF(I22="","",SUMIF(Resa!$B$8:$B$149,I22,Resa!$G$8:$G$149))</f>
        <v/>
      </c>
      <c r="K22" s="93" t="str" cm="1">
        <f t="array" ref="K22">IFERROR(IF(I22="","",INDEX(Resa!$A$8:$A$149,MATCH(I22,Resa!$B$8:$B$149*1,0))),"")</f>
        <v/>
      </c>
      <c r="M22" s="76"/>
    </row>
    <row r="23" spans="1:13" ht="20.25" customHeight="1" x14ac:dyDescent="0.25">
      <c r="A23" s="92" cm="1">
        <f t="array" ref="A23">SMALL(_xlfn.UNIQUE(Resa!$B$8:B$149*1,FALSE,FALSE),ROW(A22))</f>
        <v>144</v>
      </c>
      <c r="B23" s="77">
        <f>IF(A23="","",SUMIF(Resa!$B$8:$B$149,A23,Resa!$G$8:$G$149))</f>
        <v>2</v>
      </c>
      <c r="C23" s="131" cm="1">
        <f t="array" ref="C23">IFERROR(IF(A23="","",INDEX(Resa!$A$8:$A$149,MATCH(A23,Resa!$B$8:$B$149*1,0))),"")</f>
        <v>1</v>
      </c>
      <c r="D23" s="126"/>
      <c r="E23" s="69" t="str" cm="1">
        <f t="array" ref="E23">IFERROR(SMALL(_xlfn.UNIQUE(Resa!$B$8:$B$149*1,FALSE,FALSE),ROW($A47)),"")</f>
        <v/>
      </c>
      <c r="F23" s="77" t="str">
        <f>IF(E23="","",SUMIF(Resa!$B$8:$B$149,E23,Resa!$G$8:$G$149))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IF(I23="","",SUMIF(Resa!$B$8:$B$149,I23,Resa!$G$8:$G$149))</f>
        <v/>
      </c>
      <c r="K23" s="93" t="str" cm="1">
        <f t="array" ref="K23">IFERROR(IF(I23="","",INDEX(Resa!$A$8:$A$149,MATCH(I23,Resa!$B$8:$B$149*1,0))),"")</f>
        <v/>
      </c>
      <c r="M23" s="76"/>
    </row>
    <row r="24" spans="1:13" ht="20.25" customHeight="1" x14ac:dyDescent="0.25">
      <c r="A24" s="92" cm="1">
        <f t="array" ref="A24">SMALL(_xlfn.UNIQUE(Resa!$B$8:B$149*1,FALSE,FALSE),ROW(A23))</f>
        <v>146</v>
      </c>
      <c r="B24" s="77">
        <f>IF(A24="","",SUMIF(Resa!$B$8:$B$149,A24,Resa!$G$8:$G$149))</f>
        <v>1</v>
      </c>
      <c r="C24" s="131" cm="1">
        <f t="array" ref="C24">IFERROR(IF(A24="","",INDEX(Resa!$A$8:$A$149,MATCH(A24,Resa!$B$8:$B$149*1,0))),"")</f>
        <v>1</v>
      </c>
      <c r="D24" s="126"/>
      <c r="E24" s="69" t="str" cm="1">
        <f t="array" ref="E24">IFERROR(SMALL(_xlfn.UNIQUE(Resa!$B$8:$B$149*1,FALSE,FALSE),ROW($A48)),"")</f>
        <v/>
      </c>
      <c r="F24" s="77" t="str">
        <f>IF(E24="","",SUMIF(Resa!$B$8:$B$149,E24,Resa!$G$8:$G$149))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IF(I24="","",SUMIF(Resa!$B$8:$B$149,I24,Resa!$G$8:$G$149))</f>
        <v/>
      </c>
      <c r="K24" s="93" t="str" cm="1">
        <f t="array" ref="K24">IFERROR(IF(I24="","",INDEX(Resa!$A$8:$A$149,MATCH(I24,Resa!$B$8:$B$149*1,0))),"")</f>
        <v/>
      </c>
      <c r="M24" s="76"/>
    </row>
    <row r="25" spans="1:13" ht="20.25" customHeight="1" x14ac:dyDescent="0.25">
      <c r="A25" s="92" cm="1">
        <f t="array" ref="A25">SMALL(_xlfn.UNIQUE(Resa!$B$8:B$149*1,FALSE,FALSE),ROW(A24))</f>
        <v>148</v>
      </c>
      <c r="B25" s="77">
        <f>IF(A25="","",SUMIF(Resa!$B$8:$B$149,A25,Resa!$G$8:$G$149))</f>
        <v>2</v>
      </c>
      <c r="C25" s="131" cm="1">
        <f t="array" ref="C25">IFERROR(IF(A25="","",INDEX(Resa!$A$8:$A$149,MATCH(A25,Resa!$B$8:$B$149*1,0))),"")</f>
        <v>1</v>
      </c>
      <c r="D25" s="126"/>
      <c r="E25" s="69" t="str" cm="1">
        <f t="array" ref="E25">IFERROR(SMALL(_xlfn.UNIQUE(Resa!$B$8:$B$149*1,FALSE,FALSE),ROW($A49)),"")</f>
        <v/>
      </c>
      <c r="F25" s="77" t="str">
        <f>IF(E25="","",SUMIF(Resa!$B$8:$B$149,E25,Resa!$G$8:$G$149))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IF(I25="","",SUMIF(Resa!$B$8:$B$149,I25,Resa!$G$8:$G$149))</f>
        <v/>
      </c>
      <c r="K25" s="93" t="str" cm="1">
        <f t="array" ref="K25">IFERROR(IF(I25="","",INDEX(Resa!$A$8:$A$149,MATCH(I25,Resa!$B$8:$B$149*1,0))),"")</f>
        <v/>
      </c>
      <c r="M25" s="76"/>
    </row>
    <row r="26" spans="1:13" ht="20.25" customHeight="1" x14ac:dyDescent="0.25">
      <c r="A26" s="92" cm="1">
        <f t="array" ref="A26">SMALL(_xlfn.UNIQUE(Resa!$B$8:B$149*1,FALSE,FALSE),ROW(A25))</f>
        <v>152</v>
      </c>
      <c r="B26" s="77">
        <f>IF(A26="","",SUMIF(Resa!$B$8:$B$149,A26,Resa!$G$8:$G$149))</f>
        <v>1</v>
      </c>
      <c r="C26" s="131" cm="1">
        <f t="array" ref="C26">IFERROR(IF(A26="","",INDEX(Resa!$A$8:$A$149,MATCH(A26,Resa!$B$8:$B$149*1,0))),"")</f>
        <v>1</v>
      </c>
      <c r="D26" s="126"/>
      <c r="E26" s="69" t="str" cm="1">
        <f t="array" ref="E26">IFERROR(SMALL(_xlfn.UNIQUE(Resa!$B$8:$B$149*1,FALSE,FALSE),ROW($A50)),"")</f>
        <v/>
      </c>
      <c r="F26" s="77" t="str">
        <f>IF(E26="","",SUMIF(Resa!$B$8:$B$149,E26,Resa!$G$8:$G$149))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IF(I26="","",SUMIF(Resa!$B$8:$B$149,I26,Resa!$G$8:$G$149))</f>
        <v/>
      </c>
      <c r="K26" s="93" t="str" cm="1">
        <f t="array" ref="K26">IFERROR(IF(I26="","",INDEX(Resa!$A$8:$A$149,MATCH(I26,Resa!$B$8:$B$149*1,0))),"")</f>
        <v/>
      </c>
      <c r="M26" s="76"/>
    </row>
    <row r="27" spans="1:13" ht="20.25" customHeight="1" thickBot="1" x14ac:dyDescent="0.3">
      <c r="A27" s="94" cm="1">
        <f t="array" ref="A27">SMALL(_xlfn.UNIQUE(Resa!$B$8:B$149*1,FALSE,FALSE),ROW(A26))</f>
        <v>250</v>
      </c>
      <c r="B27" s="95">
        <f>IF(A27="","",SUMIF(Resa!$B$8:$B$149,A27,Resa!$G$8:$G$149))</f>
        <v>0</v>
      </c>
      <c r="C27" s="132" cm="1">
        <f t="array" ref="C27">IFERROR(IF(A27="","",INDEX(Resa!$A$8:$A$149,MATCH(A27,Resa!$B$8:$B$149*1,0))),"")</f>
        <v>0</v>
      </c>
      <c r="D27" s="127"/>
      <c r="E27" s="97" t="str" cm="1">
        <f t="array" ref="E27">IFERROR(SMALL(_xlfn.UNIQUE(Resa!$B$8:$B$149*1,FALSE,FALSE),ROW($A51)),"")</f>
        <v/>
      </c>
      <c r="F27" s="95" t="str">
        <f>IF(E27="","",SUMIF(Resa!$B$8:$B$149,E27,Resa!$G$8:$G$149))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IF(I27="","",SUMIF(Resa!$B$8:$B$149,I27,Resa!$G$8:$G$149))</f>
        <v/>
      </c>
      <c r="K27" s="100" t="str" cm="1">
        <f t="array" ref="K27">IFERROR(IF(I27="","",INDEX(Resa!$A$8:$A$149,MATCH(I27,Resa!$B$8:$B$149*1,0))),"")</f>
        <v/>
      </c>
      <c r="M27" s="76"/>
    </row>
    <row r="28" spans="1:13" ht="14.25" x14ac:dyDescent="0.2">
      <c r="A28" s="27"/>
      <c r="B28" s="70"/>
      <c r="C28" s="27"/>
      <c r="D28" s="27"/>
    </row>
    <row r="29" spans="1:13" ht="14.25" x14ac:dyDescent="0.2">
      <c r="A29" s="27"/>
      <c r="B29" s="70"/>
      <c r="C29" s="27"/>
      <c r="D29" s="27"/>
    </row>
    <row r="30" spans="1:13" ht="18" x14ac:dyDescent="0.25">
      <c r="A30" s="179" t="s">
        <v>291</v>
      </c>
      <c r="B30" s="179"/>
      <c r="C30" s="189">
        <f>SUMIF(C3:C27,1,C3:C27)+SUMIF(G3:G27,1,G3:G27)+SUMIF(K3:K27,1,K3:K27)</f>
        <v>27</v>
      </c>
    </row>
    <row r="31" spans="1:13" x14ac:dyDescent="0.2">
      <c r="A31" s="179" t="s">
        <v>292</v>
      </c>
      <c r="B31" s="179"/>
    </row>
    <row r="32" spans="1:13" x14ac:dyDescent="0.2">
      <c r="A32" s="179" t="s">
        <v>293</v>
      </c>
      <c r="B32" s="179"/>
    </row>
    <row r="33" spans="1:2" x14ac:dyDescent="0.2">
      <c r="A33" s="179" t="s">
        <v>294</v>
      </c>
      <c r="B33" s="179"/>
    </row>
    <row r="34" spans="1:2" x14ac:dyDescent="0.2">
      <c r="A34" s="179" t="s">
        <v>295</v>
      </c>
      <c r="B34" s="179"/>
    </row>
    <row r="35" spans="1:2" x14ac:dyDescent="0.2">
      <c r="A35" s="179" t="s">
        <v>296</v>
      </c>
      <c r="B35" s="179"/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phoneticPr fontId="38" type="noConversion"/>
  <conditionalFormatting sqref="A3:A27">
    <cfRule type="expression" dxfId="41" priority="23">
      <formula>AND( C3=6)</formula>
    </cfRule>
    <cfRule type="expression" dxfId="40" priority="24">
      <formula>AND( C3=5)</formula>
    </cfRule>
    <cfRule type="expression" dxfId="39" priority="25">
      <formula>AND( C3=4)</formula>
    </cfRule>
    <cfRule type="expression" dxfId="38" priority="26">
      <formula>AND( C3=3)</formula>
    </cfRule>
    <cfRule type="expression" dxfId="37" priority="27">
      <formula>AND( C3=2)</formula>
    </cfRule>
    <cfRule type="expression" dxfId="36" priority="28">
      <formula>AND( C3=1)</formula>
    </cfRule>
  </conditionalFormatting>
  <conditionalFormatting sqref="E3:E27">
    <cfRule type="expression" dxfId="35" priority="17">
      <formula>AND( G3=6)</formula>
    </cfRule>
    <cfRule type="expression" dxfId="34" priority="18">
      <formula>AND( G3=5)</formula>
    </cfRule>
    <cfRule type="expression" dxfId="33" priority="19">
      <formula>AND( G3=4)</formula>
    </cfRule>
    <cfRule type="expression" dxfId="32" priority="20">
      <formula>AND( G3=3)</formula>
    </cfRule>
    <cfRule type="expression" dxfId="31" priority="21">
      <formula>AND( G3=2)</formula>
    </cfRule>
    <cfRule type="expression" dxfId="30" priority="22">
      <formula>AND( G3=1)</formula>
    </cfRule>
  </conditionalFormatting>
  <conditionalFormatting sqref="I3:I27">
    <cfRule type="expression" dxfId="29" priority="11">
      <formula>AND( K3=6)</formula>
    </cfRule>
    <cfRule type="expression" dxfId="28" priority="12">
      <formula>AND( K3=5)</formula>
    </cfRule>
    <cfRule type="expression" dxfId="27" priority="13">
      <formula>AND( K3=4)</formula>
    </cfRule>
    <cfRule type="expression" dxfId="26" priority="14">
      <formula>AND( K3=3)</formula>
    </cfRule>
    <cfRule type="expression" dxfId="25" priority="15">
      <formula>AND( K3=2)</formula>
    </cfRule>
    <cfRule type="expression" dxfId="24" priority="16">
      <formula>AND( K3=1)</formula>
    </cfRule>
  </conditionalFormatting>
  <conditionalFormatting sqref="C3">
    <cfRule type="cellIs" dxfId="23" priority="4" operator="equal">
      <formula>0</formula>
    </cfRule>
  </conditionalFormatting>
  <conditionalFormatting sqref="K3:K27 G3:G27">
    <cfRule type="cellIs" dxfId="21" priority="2" operator="equal">
      <formula>0</formula>
    </cfRule>
  </conditionalFormatting>
  <conditionalFormatting sqref="C4:C27">
    <cfRule type="cellIs" dxfId="22" priority="1" operator="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B5041-823C-4EAB-B0A3-CD4722ABA125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2.85546875" customWidth="1"/>
    <col min="2" max="2" width="6.710937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3" t="s">
        <v>288</v>
      </c>
      <c r="B1" s="184"/>
      <c r="C1" s="184"/>
      <c r="D1" s="184"/>
      <c r="E1" s="184"/>
      <c r="F1" s="184"/>
      <c r="G1" s="184"/>
      <c r="H1" s="184"/>
      <c r="I1" s="185"/>
      <c r="J1" s="180">
        <f ca="1">SUM(B3:B27)+SUM(F3:F27)+SUM(J3:J27)</f>
        <v>66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IF(A3="","",SUMIF(Resa!$B$8:$B$161,A3,Resa!$H$8:$H$149))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IF(E3="","",SUMIF(Resa!$B$8:$B$161,E3,Resa!$H$8:$H$149))</f>
        <v>2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IF(I3="","",SUMIF(Resa!$B$8:$B$161,I3,Resa!$H$8:$H$149))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IF(A4="","",SUMIF(Resa!$B$8:$B$161,A4,Resa!$H$8:$H$149))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IF(E4="","",SUMIF(Resa!$B$8:$B$161,E4,Resa!$H$8:$H$149))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IF(I4="","",SUMIF(Resa!$B$8:$B$161,I4,Resa!$H$8:$H$149))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IF(A5="","",SUMIF(Resa!$B$8:$B$161,A5,Resa!$H$8:$H$149))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IF(E5="","",SUMIF(Resa!$B$8:$B$161,E5,Resa!$H$8:$H$149))</f>
        <v>0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IF(I5="","",SUMIF(Resa!$B$8:$B$161,I5,Resa!$H$8:$H$149))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IF(A6="","",SUMIF(Resa!$B$8:$B$161,A6,Resa!$H$8:$H$149))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IF(E6="","",SUMIF(Resa!$B$8:$B$161,E6,Resa!$H$8:$H$149))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IF(I6="","",SUMIF(Resa!$B$8:$B$161,I6,Resa!$H$8:$H$149))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IF(A7="","",SUMIF(Resa!$B$8:$B$161,A7,Resa!$H$8:$H$149))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IF(E7="","",SUMIF(Resa!$B$8:$B$161,E7,Resa!$H$8:$H$149))</f>
        <v>2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IF(I7="","",SUMIF(Resa!$B$8:$B$161,I7,Resa!$H$8:$H$149))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IF(A8="","",SUMIF(Resa!$B$8:$B$161,A8,Resa!$H$8:$H$149))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IF(E8="","",SUMIF(Resa!$B$8:$B$161,E8,Resa!$H$8:$H$149))</f>
        <v>2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IF(I8="","",SUMIF(Resa!$B$8:$B$161,I8,Resa!$H$8:$H$149))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IF(A9="","",SUMIF(Resa!$B$8:$B$161,A9,Resa!$H$8:$H$149))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IF(E9="","",SUMIF(Resa!$B$8:$B$161,E9,Resa!$H$8:$H$149))</f>
        <v>2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IF(I9="","",SUMIF(Resa!$B$8:$B$161,I9,Resa!$H$8:$H$149))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IF(A10="","",SUMIF(Resa!$B$8:$B$161,A10,Resa!$H$8:$H$149))</f>
        <v>0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IF(E10="","",SUMIF(Resa!$B$8:$B$161,E10,Resa!$H$8:$H$149))</f>
        <v>2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IF(I10="","",SUMIF(Resa!$B$8:$B$161,I10,Resa!$H$8:$H$149))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IF(A11="","",SUMIF(Resa!$B$8:$B$161,A11,Resa!$H$8:$H$149))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IF(E11="","",SUMIF(Resa!$B$8:$B$161,E11,Resa!$H$8:$H$149))</f>
        <v>2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IF(I11="","",SUMIF(Resa!$B$8:$B$161,I11,Resa!$H$8:$H$149))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IF(A12="","",SUMIF(Resa!$B$8:$B$161,A12,Resa!$H$8:$H$149))</f>
        <v>0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IF(E12="","",SUMIF(Resa!$B$8:$B$161,E12,Resa!$H$8:$H$149))</f>
        <v>2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IF(I12="","",SUMIF(Resa!$B$8:$B$161,I12,Resa!$H$8:$H$149))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IF(A13="","",SUMIF(Resa!$B$8:$B$161,A13,Resa!$H$8:$H$149))</f>
        <v>0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IF(E13="","",SUMIF(Resa!$B$8:$B$161,E13,Resa!$H$8:$H$149))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IF(I13="","",SUMIF(Resa!$B$8:$B$161,I13,Resa!$H$8:$H$149))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IF(A14="","",SUMIF(Resa!$B$8:$B$161,A14,Resa!$H$8:$H$149))</f>
        <v>0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IF(E14="","",SUMIF(Resa!$B$8:$B$161,E14,Resa!$H$8:$H$149))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IF(I14="","",SUMIF(Resa!$B$8:$B$161,I14,Resa!$H$8:$H$149))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IF(A15="","",SUMIF(Resa!$B$8:$B$161,A15,Resa!$H$8:$H$149))</f>
        <v>2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IF(E15="","",SUMIF(Resa!$B$8:$B$161,E15,Resa!$H$8:$H$149))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IF(I15="","",SUMIF(Resa!$B$8:$B$161,I15,Resa!$H$8:$H$149))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IF(A16="","",SUMIF(Resa!$B$8:$B$161,A16,Resa!$H$8:$H$149))</f>
        <v>2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IF(E16="","",SUMIF(Resa!$B$8:$B$161,E16,Resa!$H$8:$H$149))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IF(I16="","",SUMIF(Resa!$B$8:$B$161,I16,Resa!$K$8:$K$149))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IF(A17="","",SUMIF(Resa!$B$8:$B$161,A17,Resa!$H$8:$H$149))</f>
        <v>2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IF(E17="","",SUMIF(Resa!$B$8:$B$161,E17,Resa!$H$8:$H$149))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IF(I17="","",SUMIF(Resa!$B$8:$B$161,I17,Resa!$K$8:$K$149))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IF(A18="","",SUMIF(Resa!$B$8:$B$161,A18,Resa!$H$8:$H$149))</f>
        <v>2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IF(E18="","",SUMIF(Resa!$B$8:$B$161,E18,Resa!$H$8:$H$149))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IF(I18="","",SUMIF(Resa!$B$8:$B$161,I18,Resa!$K$8:$K$149))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IF(A19="","",SUMIF(Resa!$B$8:$B$161,A19,Resa!$H$8:$H$149))</f>
        <v>2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IF(E19="","",SUMIF(Resa!$B$8:$B$161,E19,Resa!$H$8:$H$149))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IF(I19="","",SUMIF(Resa!$B$8:$B$161,I19,Resa!$K$8:$K$149))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IF(A20="","",SUMIF(Resa!$B$8:$B$161,A20,Resa!$H$8:$H$149))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IF(E20="","",SUMIF(Resa!$B$8:$B$161,E20,Resa!$H$8:$H$149))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IF(I20="","",SUMIF(Resa!$B$8:$B$161,I20,Resa!$K$8:$K$149))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IF(A21="","",SUMIF(Resa!$B$8:$B$161,A21,Resa!$H$8:$H$149))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IF(E21="","",SUMIF(Resa!$B$8:$B$161,E21,Resa!$H$8:$H$149))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IF(I21="","",SUMIF(Resa!$B$8:$B$161,I21,Resa!$K$8:$K$149))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IF(A22="","",SUMIF(Resa!$B$8:$B$161,A22,Resa!$H$8:$H$149))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IF(E22="","",SUMIF(Resa!$B$8:$B$161,E22,Resa!$H$8:$H$149))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IF(I22="","",SUMIF(Resa!$B$8:$B$161,I22,Resa!$K$8:$K$149))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IF(A23="","",SUMIF(Resa!$B$8:$B$161,A23,Resa!$H$8:$H$149))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IF(E23="","",SUMIF(Resa!$B$8:$B$161,E23,Resa!$H$8:$H$149))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IF(I23="","",SUMIF(Resa!$B$8:$B$161,I23,Resa!$K$8:$K$149))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IF(A24="","",SUMIF(Resa!$B$8:$B$161,A24,Resa!$H$8:$H$149))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IF(E24="","",SUMIF(Resa!$B$8:$B$161,E24,Resa!$H$8:$H$149))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IF(I24="","",SUMIF(Resa!$B$8:$B$161,I24,Resa!$K$8:$K$149))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IF(A25="","",SUMIF(Resa!$B$8:$B$161,A25,Resa!$H$8:$H$149))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IF(E25="","",SUMIF(Resa!$B$8:$B$161,E25,Resa!$H$8:$H$149))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IF(I25="","",SUMIF(Resa!$B$8:$B$161,I25,Resa!$K$8:$K$149))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IF(A26="","",SUMIF(Resa!$B$8:$B$161,A26,Resa!$H$8:$H$149))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IF(E26="","",SUMIF(Resa!$B$8:$B$161,E26,Resa!$H$8:$H$149))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IF(I26="","",SUMIF(Resa!$B$8:$B$161,I26,Resa!$K$8:$K$149))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IF(A27="","",SUMIF(Resa!$B$8:$B$161,A27,Resa!$H$8:$H$149))</f>
        <v>2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IF(E27="","",SUMIF(Resa!$B$8:$B$161,E27,Resa!$H$8:$H$149))</f>
        <v/>
      </c>
      <c r="G27" s="71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IF(I27="","",SUMIF(Resa!$B$8:$B$161,I27,Resa!$K$8:$K$149))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K3:K27 G3:G27">
    <cfRule type="cellIs" dxfId="302" priority="27" operator="equal">
      <formula>"Groupe 4"</formula>
    </cfRule>
    <cfRule type="cellIs" dxfId="301" priority="28" operator="equal">
      <formula>"Groupe 3"</formula>
    </cfRule>
    <cfRule type="cellIs" dxfId="300" priority="29" operator="equal">
      <formula>"Groupe 2 "</formula>
    </cfRule>
    <cfRule type="cellIs" dxfId="299" priority="30" operator="equal">
      <formula>AND(C3=1)</formula>
    </cfRule>
  </conditionalFormatting>
  <conditionalFormatting sqref="A3">
    <cfRule type="expression" dxfId="298" priority="19">
      <formula>AND( C3=6)</formula>
    </cfRule>
    <cfRule type="expression" dxfId="297" priority="20">
      <formula>AND( C3=5)</formula>
    </cfRule>
    <cfRule type="expression" dxfId="296" priority="21">
      <formula>AND( C3=4)</formula>
    </cfRule>
    <cfRule type="expression" dxfId="295" priority="22">
      <formula>AND( C3=3)</formula>
    </cfRule>
    <cfRule type="expression" dxfId="294" priority="23">
      <formula>AND( C3=2)</formula>
    </cfRule>
    <cfRule type="expression" dxfId="293" priority="24">
      <formula>AND( C3=1)</formula>
    </cfRule>
  </conditionalFormatting>
  <conditionalFormatting sqref="A4:A27">
    <cfRule type="expression" dxfId="292" priority="13">
      <formula>AND( C4=6)</formula>
    </cfRule>
    <cfRule type="expression" dxfId="291" priority="14">
      <formula>AND( C4=5)</formula>
    </cfRule>
    <cfRule type="expression" dxfId="290" priority="15">
      <formula>AND( C4=4)</formula>
    </cfRule>
    <cfRule type="expression" dxfId="289" priority="16">
      <formula>AND( C4=3)</formula>
    </cfRule>
    <cfRule type="expression" dxfId="288" priority="17">
      <formula>AND( C4=2)</formula>
    </cfRule>
    <cfRule type="expression" dxfId="287" priority="18">
      <formula>AND( C4=1)</formula>
    </cfRule>
  </conditionalFormatting>
  <conditionalFormatting sqref="E3:E27">
    <cfRule type="expression" dxfId="286" priority="7">
      <formula>AND( G3=6)</formula>
    </cfRule>
    <cfRule type="expression" dxfId="285" priority="8">
      <formula>AND( G3=5)</formula>
    </cfRule>
    <cfRule type="expression" dxfId="284" priority="9">
      <formula>AND( G3=4)</formula>
    </cfRule>
    <cfRule type="expression" dxfId="283" priority="10">
      <formula>AND( G3=3)</formula>
    </cfRule>
    <cfRule type="expression" dxfId="282" priority="11">
      <formula>AND( G3=2)</formula>
    </cfRule>
    <cfRule type="expression" dxfId="281" priority="12">
      <formula>AND( G3=1)</formula>
    </cfRule>
  </conditionalFormatting>
  <conditionalFormatting sqref="I3:I27">
    <cfRule type="expression" dxfId="280" priority="1">
      <formula>AND( K3=6)</formula>
    </cfRule>
    <cfRule type="expression" dxfId="279" priority="2">
      <formula>AND( K3=5)</formula>
    </cfRule>
    <cfRule type="expression" dxfId="278" priority="3">
      <formula>AND( K3=4)</formula>
    </cfRule>
    <cfRule type="expression" dxfId="277" priority="4">
      <formula>AND( K3=3)</formula>
    </cfRule>
    <cfRule type="expression" dxfId="276" priority="5">
      <formula>AND( K3=2)</formula>
    </cfRule>
    <cfRule type="expression" dxfId="275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01EB4C08-B79F-475A-8F78-9494B5E987C0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CC435C58-ABB3-487F-B933-E4EAB969397F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K3:K27 G3:G27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0687-D86E-4BE7-888F-F4B7D96F7059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3" t="s">
        <v>105</v>
      </c>
      <c r="B1" s="184"/>
      <c r="C1" s="184"/>
      <c r="D1" s="184"/>
      <c r="E1" s="184"/>
      <c r="F1" s="184"/>
      <c r="G1" s="184"/>
      <c r="H1" s="184"/>
      <c r="I1" s="185"/>
      <c r="J1" s="180">
        <f ca="1">SUM(B3:B27)+SUM(F3:F27)+SUM(J3:J27)</f>
        <v>54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IF(A3="","",SUMIF(Resa!$B$8:$B$161,A3,Resa!$I$8:$I$149))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IF(E3="","",SUMIF(Resa!$B$8:$B$161,E3,Resa!$I$8:$I$149))</f>
        <v>0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IF(I3="","",SUMIF(Resa!$B$8:$B$161,I3,Resa!$I$8:$I$149))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IF(A4="","",SUMIF(Resa!$B$8:$B$161,A4,Resa!$I$8:$I$149))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IF(E4="","",SUMIF(Resa!$B$8:$B$161,E4,Resa!$I$8:$I$149))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IF(I4="","",SUMIF(Resa!$B$8:$B$161,I4,Resa!$I$8:$I$149))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IF(A5="","",SUMIF(Resa!$B$8:$B$161,A5,Resa!$I$8:$I$149))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IF(E5="","",SUMIF(Resa!$B$8:$B$161,E5,Resa!$I$8:$I$149))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IF(I5="","",SUMIF(Resa!$B$8:$B$161,I5,Resa!$I$8:$I$149))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IF(A6="","",SUMIF(Resa!$B$8:$B$161,A6,Resa!$I$8:$I$149))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IF(E6="","",SUMIF(Resa!$B$8:$B$161,E6,Resa!$I$8:$I$149))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IF(I6="","",SUMIF(Resa!$B$8:$B$161,I6,Resa!$I$8:$I$149))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IF(A7="","",SUMIF(Resa!$B$8:$B$161,A7,Resa!$I$8:$I$149))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IF(E7="","",SUMIF(Resa!$B$8:$B$161,E7,Resa!$I$8:$I$149))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IF(I7="","",SUMIF(Resa!$B$8:$B$161,I7,Resa!$I$8:$I$149))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IF(A8="","",SUMIF(Resa!$B$8:$B$161,A8,Resa!$I$8:$I$149))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IF(E8="","",SUMIF(Resa!$B$8:$B$161,E8,Resa!$I$8:$I$149))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IF(I8="","",SUMIF(Resa!$B$8:$B$161,I8,Resa!$I$8:$I$149))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IF(A9="","",SUMIF(Resa!$B$8:$B$161,A9,Resa!$I$8:$I$149))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IF(E9="","",SUMIF(Resa!$B$8:$B$161,E9,Resa!$I$8:$I$149))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IF(I9="","",SUMIF(Resa!$B$8:$B$161,I9,Resa!$I$8:$I$149))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IF(A10="","",SUMIF(Resa!$B$8:$B$161,A10,Resa!$I$8:$I$149))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IF(E10="","",SUMIF(Resa!$B$8:$B$161,E10,Resa!$I$8:$I$149))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IF(I10="","",SUMIF(Resa!$B$8:$B$161,I10,Resa!$I$8:$I$149))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IF(A11="","",SUMIF(Resa!$B$8:$B$161,A11,Resa!$I$8:$I$149))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IF(E11="","",SUMIF(Resa!$B$8:$B$161,E11,Resa!$I$8:$I$149))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IF(I11="","",SUMIF(Resa!$B$8:$B$161,I11,Resa!$I$8:$I$149))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IF(A12="","",SUMIF(Resa!$B$8:$B$161,A12,Resa!$I$8:$I$149))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IF(E12="","",SUMIF(Resa!$B$8:$B$161,E12,Resa!$I$8:$I$149))</f>
        <v>0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IF(I12="","",SUMIF(Resa!$B$8:$B$161,I12,Resa!$I$8:$I$149))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IF(A13="","",SUMIF(Resa!$B$8:$B$161,A13,Resa!$I$8:$I$149))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IF(E13="","",SUMIF(Resa!$B$8:$B$161,E13,Resa!$I$8:$I$149))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IF(I13="","",SUMIF(Resa!$B$8:$B$161,I13,Resa!$I$8:$I$149))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IF(A14="","",SUMIF(Resa!$B$8:$B$161,A14,Resa!$I$8:$I$149))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IF(E14="","",SUMIF(Resa!$B$8:$B$161,E14,Resa!$I$8:$I$149))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IF(I14="","",SUMIF(Resa!$B$8:$B$161,I14,Resa!$I$8:$I$149))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IF(A15="","",SUMIF(Resa!$B$8:$B$161,A15,Resa!$I$8:$I$149))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IF(E15="","",SUMIF(Resa!$B$8:$B$161,E15,Resa!$I$8:$I$149))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IF(I15="","",SUMIF(Resa!$B$8:$B$161,I15,Resa!$I$8:$I$149))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IF(A16="","",SUMIF(Resa!$B$8:$B$161,A16,Resa!$I$8:$I$149))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IF(E16="","",SUMIF(Resa!$B$8:$B$161,E16,Resa!$I$8:$I$149))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IF(I16="","",SUMIF(Resa!$B$8:$B$161,I16,Resa!$I$8:$I$149))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IF(A17="","",SUMIF(Resa!$B$8:$B$161,A17,Resa!$I$8:$I$149))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IF(E17="","",SUMIF(Resa!$B$8:$B$161,E17,Resa!$I$8:$I$149))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IF(I17="","",SUMIF(Resa!$B$8:$B$161,I17,Resa!$I$8:$I$149))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IF(A18="","",SUMIF(Resa!$B$8:$B$161,A18,Resa!$I$8:$I$149))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IF(E18="","",SUMIF(Resa!$B$8:$B$161,E18,Resa!$I$8:$I$149))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IF(I18="","",SUMIF(Resa!$B$8:$B$161,I18,Resa!$I$8:$I$149))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IF(A19="","",SUMIF(Resa!$B$8:$B$161,A19,Resa!$I$8:$I$149))</f>
        <v>0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IF(E19="","",SUMIF(Resa!$B$8:$B$161,E19,Resa!$I$8:$I$149))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IF(I19="","",SUMIF(Resa!$B$8:$B$161,I19,Resa!$I$8:$I$149))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IF(A20="","",SUMIF(Resa!$B$8:$B$161,A20,Resa!$I$8:$I$149))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IF(E20="","",SUMIF(Resa!$B$8:$B$161,E20,Resa!$I$8:$I$149))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IF(I20="","",SUMIF(Resa!$B$8:$B$161,I20,Resa!$I$8:$I$149))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IF(A21="","",SUMIF(Resa!$B$8:$B$161,A21,Resa!$I$8:$I$149))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IF(E21="","",SUMIF(Resa!$B$8:$B$161,E21,Resa!$I$8:$I$149))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IF(I21="","",SUMIF(Resa!$B$8:$B$161,I21,Resa!$I$8:$I$149))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IF(A22="","",SUMIF(Resa!$B$8:$B$161,A22,Resa!$I$8:$I$149))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IF(E22="","",SUMIF(Resa!$B$8:$B$161,E22,Resa!$I$8:$I$149))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IF(I22="","",SUMIF(Resa!$B$8:$B$161,I22,Resa!$I$8:$I$149))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IF(A23="","",SUMIF(Resa!$B$8:$B$161,A23,Resa!$I$8:$I$149))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IF(E23="","",SUMIF(Resa!$B$8:$B$161,E23,Resa!$I$8:$I$149))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IF(I23="","",SUMIF(Resa!$B$8:$B$161,I23,Resa!$I$8:$I$149))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IF(A24="","",SUMIF(Resa!$B$8:$B$161,A24,Resa!$I$8:$I$149))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IF(E24="","",SUMIF(Resa!$B$8:$B$161,E24,Resa!$I$8:$I$149))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IF(I24="","",SUMIF(Resa!$B$8:$B$161,I24,Resa!$I$8:$I$149))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IF(A25="","",SUMIF(Resa!$B$8:$B$161,A25,Resa!$I$8:$I$149))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IF(E25="","",SUMIF(Resa!$B$8:$B$161,E25,Resa!$I$8:$I$149))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IF(I25="","",SUMIF(Resa!$B$8:$B$161,I25,Resa!$I$8:$I$149))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IF(A26="","",SUMIF(Resa!$B$8:$B$161,A26,Resa!$I$8:$I$149))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IF(E26="","",SUMIF(Resa!$B$8:$B$161,E26,Resa!$I$8:$I$149))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IF(I26="","",SUMIF(Resa!$B$8:$B$161,I26,Resa!$I$8:$I$149))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IF(A27="","",SUMIF(Resa!$B$8:$B$161,A27,Resa!$I$8:$I$149))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IF(E27="","",SUMIF(Resa!$B$8:$B$161,E27,Resa!$I$8:$I$149))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IF(I27="","",SUMIF(Resa!$B$8:$B$161,I27,Resa!$I$8:$I$149))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272" priority="27" operator="equal">
      <formula>"Groupe 4"</formula>
    </cfRule>
    <cfRule type="cellIs" dxfId="271" priority="28" operator="equal">
      <formula>"Groupe 3"</formula>
    </cfRule>
    <cfRule type="cellIs" dxfId="270" priority="29" operator="equal">
      <formula>"Groupe 2 "</formula>
    </cfRule>
    <cfRule type="cellIs" dxfId="269" priority="30" operator="equal">
      <formula>AND(C3=1)</formula>
    </cfRule>
  </conditionalFormatting>
  <conditionalFormatting sqref="A3">
    <cfRule type="expression" dxfId="268" priority="19">
      <formula>AND( C3=6)</formula>
    </cfRule>
    <cfRule type="expression" dxfId="267" priority="20">
      <formula>AND( C3=5)</formula>
    </cfRule>
    <cfRule type="expression" dxfId="266" priority="21">
      <formula>AND( C3=4)</formula>
    </cfRule>
    <cfRule type="expression" dxfId="265" priority="22">
      <formula>AND( C3=3)</formula>
    </cfRule>
    <cfRule type="expression" dxfId="264" priority="23">
      <formula>AND( C3=2)</formula>
    </cfRule>
    <cfRule type="expression" dxfId="263" priority="24">
      <formula>AND( C3=1)</formula>
    </cfRule>
  </conditionalFormatting>
  <conditionalFormatting sqref="A4:A27">
    <cfRule type="expression" dxfId="262" priority="13">
      <formula>AND( C4=6)</formula>
    </cfRule>
    <cfRule type="expression" dxfId="261" priority="14">
      <formula>AND( C4=5)</formula>
    </cfRule>
    <cfRule type="expression" dxfId="260" priority="15">
      <formula>AND( C4=4)</formula>
    </cfRule>
    <cfRule type="expression" dxfId="259" priority="16">
      <formula>AND( C4=3)</formula>
    </cfRule>
    <cfRule type="expression" dxfId="258" priority="17">
      <formula>AND( C4=2)</formula>
    </cfRule>
    <cfRule type="expression" dxfId="257" priority="18">
      <formula>AND( C4=1)</formula>
    </cfRule>
  </conditionalFormatting>
  <conditionalFormatting sqref="E3:E27">
    <cfRule type="expression" dxfId="256" priority="7">
      <formula>AND( G3=6)</formula>
    </cfRule>
    <cfRule type="expression" dxfId="255" priority="8">
      <formula>AND( G3=5)</formula>
    </cfRule>
    <cfRule type="expression" dxfId="254" priority="9">
      <formula>AND( G3=4)</formula>
    </cfRule>
    <cfRule type="expression" dxfId="253" priority="10">
      <formula>AND( G3=3)</formula>
    </cfRule>
    <cfRule type="expression" dxfId="252" priority="11">
      <formula>AND( G3=2)</formula>
    </cfRule>
    <cfRule type="expression" dxfId="251" priority="12">
      <formula>AND( G3=1)</formula>
    </cfRule>
  </conditionalFormatting>
  <conditionalFormatting sqref="I3:I27">
    <cfRule type="expression" dxfId="250" priority="1">
      <formula>AND( K3=6)</formula>
    </cfRule>
    <cfRule type="expression" dxfId="249" priority="2">
      <formula>AND( K3=5)</formula>
    </cfRule>
    <cfRule type="expression" dxfId="248" priority="3">
      <formula>AND( K3=4)</formula>
    </cfRule>
    <cfRule type="expression" dxfId="247" priority="4">
      <formula>AND( K3=3)</formula>
    </cfRule>
    <cfRule type="expression" dxfId="246" priority="5">
      <formula>AND( K3=2)</formula>
    </cfRule>
    <cfRule type="expression" dxfId="245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8B8C5B31-89B3-409F-A7B7-122D8B32AD3B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0FE93100-4D4B-4D67-982E-DDBBC584BEE1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54947-02A9-4F41-B900-B7158F9FDB6E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3" t="s">
        <v>104</v>
      </c>
      <c r="B1" s="184"/>
      <c r="C1" s="184"/>
      <c r="D1" s="184"/>
      <c r="E1" s="184"/>
      <c r="F1" s="184"/>
      <c r="G1" s="184"/>
      <c r="H1" s="184"/>
      <c r="I1" s="185"/>
      <c r="J1" s="180">
        <f ca="1">SUM(B3:B27)+SUM(F3:F27)+SUM(J3:J27)</f>
        <v>54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IF(A3="","",SUMIF(Resa!$B$8:$B$161,A3,Resa!$J$8:$J$149))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IF(E3="","",SUMIF(Resa!$B$8:$B$161,E3,Resa!$J$8:$J$149))</f>
        <v>0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IF(I3="","",SUMIF(Resa!$B$8:$B$161,I3,Resa!$J$8:$J$149))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IF(A4="","",SUMIF(Resa!$B$8:$B$161,A4,Resa!$J$8:$J$149))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IF(E4="","",SUMIF(Resa!$B$8:$B$161,E4,Resa!$J$8:$J$149))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IF(I4="","",SUMIF(Resa!$B$8:$B$161,I4,Resa!$J$8:$J$149))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IF(A5="","",SUMIF(Resa!$B$8:$B$161,A5,Resa!$J$8:$J$149))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IF(E5="","",SUMIF(Resa!$B$8:$B$161,E5,Resa!$J$8:$J$149))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IF(I5="","",SUMIF(Resa!$B$8:$B$161,I5,Resa!$J$8:$J$149))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IF(A6="","",SUMIF(Resa!$B$8:$B$161,A6,Resa!$J$8:$J$149))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IF(E6="","",SUMIF(Resa!$B$8:$B$161,E6,Resa!$J$8:$J$149))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IF(I6="","",SUMIF(Resa!$B$8:$B$161,I6,Resa!$J$8:$J$149))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IF(A7="","",SUMIF(Resa!$B$8:$B$161,A7,Resa!$J$8:$J$149))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IF(E7="","",SUMIF(Resa!$B$8:$B$161,E7,Resa!$J$8:$J$149))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IF(I7="","",SUMIF(Resa!$B$8:$B$161,I7,Resa!$J$8:$J$149))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IF(A8="","",SUMIF(Resa!$B$8:$B$161,A8,Resa!$J$8:$J$149))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IF(E8="","",SUMIF(Resa!$B$8:$B$161,E8,Resa!$J$8:$J$149))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IF(I8="","",SUMIF(Resa!$B$8:$B$161,I8,Resa!$J$8:$J$149))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IF(A9="","",SUMIF(Resa!$B$8:$B$161,A9,Resa!$J$8:$J$149))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IF(E9="","",SUMIF(Resa!$B$8:$B$161,E9,Resa!$J$8:$J$149))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IF(I9="","",SUMIF(Resa!$B$8:$B$161,I9,Resa!$J$8:$J$149))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IF(A10="","",SUMIF(Resa!$B$8:$B$161,A10,Resa!$J$8:$J$149))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IF(E10="","",SUMIF(Resa!$B$8:$B$161,E10,Resa!$J$8:$J$149))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IF(I10="","",SUMIF(Resa!$B$8:$B$161,I10,Resa!$J$8:$J$149))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IF(A11="","",SUMIF(Resa!$B$8:$B$161,A11,Resa!$J$8:$J$149))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IF(E11="","",SUMIF(Resa!$B$8:$B$161,E11,Resa!$J$8:$J$149))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IF(I11="","",SUMIF(Resa!$B$8:$B$161,I11,Resa!$J$8:$J$149))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IF(A12="","",SUMIF(Resa!$B$8:$B$161,A12,Resa!$J$8:$J$149))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IF(E12="","",SUMIF(Resa!$B$8:$B$161,E12,Resa!$J$8:$J$149))</f>
        <v>0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IF(I12="","",SUMIF(Resa!$B$8:$B$161,I12,Resa!$J$8:$J$149))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IF(A13="","",SUMIF(Resa!$B$8:$B$161,A13,Resa!$J$8:$J$149))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IF(E13="","",SUMIF(Resa!$B$8:$B$161,E13,Resa!$J$8:$J$149))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IF(I13="","",SUMIF(Resa!$B$8:$B$161,I13,Resa!$J$8:$J$149))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IF(A14="","",SUMIF(Resa!$B$8:$B$161,A14,Resa!$J$8:$J$149))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IF(E14="","",SUMIF(Resa!$B$8:$B$161,E14,Resa!$J$8:$J$149))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IF(I14="","",SUMIF(Resa!$B$8:$B$161,I14,Resa!$J$8:$J$149))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IF(A15="","",SUMIF(Resa!$B$8:$B$161,A15,Resa!$J$8:$J$149))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IF(E15="","",SUMIF(Resa!$B$8:$B$161,E15,Resa!$J$8:$J$149))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IF(I15="","",SUMIF(Resa!$B$8:$B$161,I15,Resa!$J$8:$J$149))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IF(A16="","",SUMIF(Resa!$B$8:$B$161,A16,Resa!$J$8:$J$149))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IF(E16="","",SUMIF(Resa!$B$8:$B$161,E16,Resa!$J$8:$J$149))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IF(I16="","",SUMIF(Resa!$B$8:$B$161,I16,Resa!$J$8:$J$149))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IF(A17="","",SUMIF(Resa!$B$8:$B$161,A17,Resa!$J$8:$J$149))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IF(E17="","",SUMIF(Resa!$B$8:$B$161,E17,Resa!$J$8:$J$149))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IF(I17="","",SUMIF(Resa!$B$8:$B$161,I17,Resa!$J$8:$J$149))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IF(A18="","",SUMIF(Resa!$B$8:$B$161,A18,Resa!$J$8:$J$149))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IF(E18="","",SUMIF(Resa!$B$8:$B$161,E18,Resa!$J$8:$J$149))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IF(I18="","",SUMIF(Resa!$B$8:$B$161,I18,Resa!$J$8:$J$149))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IF(A19="","",SUMIF(Resa!$B$8:$B$161,A19,Resa!$J$8:$J$149))</f>
        <v>0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IF(E19="","",SUMIF(Resa!$B$8:$B$161,E19,Resa!$J$8:$J$149))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IF(I19="","",SUMIF(Resa!$B$8:$B$161,I19,Resa!$J$8:$J$149))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IF(A20="","",SUMIF(Resa!$B$8:$B$161,A20,Resa!$J$8:$J$149))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IF(E20="","",SUMIF(Resa!$B$8:$B$161,E20,Resa!$J$8:$J$149))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IF(I20="","",SUMIF(Resa!$B$8:$B$161,I20,Resa!$J$8:$J$149))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IF(A21="","",SUMIF(Resa!$B$8:$B$161,A21,Resa!$J$8:$J$149))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IF(E21="","",SUMIF(Resa!$B$8:$B$161,E21,Resa!$J$8:$J$149))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IF(I21="","",SUMIF(Resa!$B$8:$B$161,I21,Resa!$J$8:$J$149))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IF(A22="","",SUMIF(Resa!$B$8:$B$161,A22,Resa!$J$8:$J$149))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IF(E22="","",SUMIF(Resa!$B$8:$B$161,E22,Resa!$J$8:$J$149))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IF(I22="","",SUMIF(Resa!$B$8:$B$161,I22,Resa!$J$8:$J$149))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IF(A23="","",SUMIF(Resa!$B$8:$B$161,A23,Resa!$J$8:$J$149))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IF(E23="","",SUMIF(Resa!$B$8:$B$161,E23,Resa!$J$8:$J$149))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IF(I23="","",SUMIF(Resa!$B$8:$B$161,I23,Resa!$J$8:$J$149))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IF(A24="","",SUMIF(Resa!$B$8:$B$161,A24,Resa!$J$8:$J$149))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IF(E24="","",SUMIF(Resa!$B$8:$B$161,E24,Resa!$J$8:$J$149))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IF(I24="","",SUMIF(Resa!$B$8:$B$161,I24,Resa!$J$8:$J$149))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IF(A25="","",SUMIF(Resa!$B$8:$B$161,A25,Resa!$J$8:$J$149))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IF(E25="","",SUMIF(Resa!$B$8:$B$161,E25,Resa!$J$8:$J$149))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IF(I25="","",SUMIF(Resa!$B$8:$B$161,I25,Resa!$J$8:$J$149))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IF(A26="","",SUMIF(Resa!$B$8:$B$161,A26,Resa!$J$8:$J$149))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IF(E26="","",SUMIF(Resa!$B$8:$B$161,E26,Resa!$J$8:$J$149))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IF(I26="","",SUMIF(Resa!$B$8:$B$161,I26,Resa!$J$8:$J$149))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IF(A27="","",SUMIF(Resa!$B$8:$B$161,A27,Resa!$J$8:$J$149))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IF(E27="","",SUMIF(Resa!$B$8:$B$161,E27,Resa!$J$8:$J$149))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IF(I27="","",SUMIF(Resa!$B$8:$B$161,I27,Resa!$J$8:$J$149))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242" priority="27" operator="equal">
      <formula>"Groupe 4"</formula>
    </cfRule>
    <cfRule type="cellIs" dxfId="241" priority="28" operator="equal">
      <formula>"Groupe 3"</formula>
    </cfRule>
    <cfRule type="cellIs" dxfId="240" priority="29" operator="equal">
      <formula>"Groupe 2 "</formula>
    </cfRule>
    <cfRule type="cellIs" dxfId="239" priority="30" operator="equal">
      <formula>AND(C3=1)</formula>
    </cfRule>
  </conditionalFormatting>
  <conditionalFormatting sqref="A3">
    <cfRule type="expression" dxfId="238" priority="19">
      <formula>AND( C3=6)</formula>
    </cfRule>
    <cfRule type="expression" dxfId="237" priority="20">
      <formula>AND( C3=5)</formula>
    </cfRule>
    <cfRule type="expression" dxfId="236" priority="21">
      <formula>AND( C3=4)</formula>
    </cfRule>
    <cfRule type="expression" dxfId="235" priority="22">
      <formula>AND( C3=3)</formula>
    </cfRule>
    <cfRule type="expression" dxfId="234" priority="23">
      <formula>AND( C3=2)</formula>
    </cfRule>
    <cfRule type="expression" dxfId="233" priority="24">
      <formula>AND( C3=1)</formula>
    </cfRule>
  </conditionalFormatting>
  <conditionalFormatting sqref="A4:A27">
    <cfRule type="expression" dxfId="232" priority="13">
      <formula>AND( C4=6)</formula>
    </cfRule>
    <cfRule type="expression" dxfId="231" priority="14">
      <formula>AND( C4=5)</formula>
    </cfRule>
    <cfRule type="expression" dxfId="230" priority="15">
      <formula>AND( C4=4)</formula>
    </cfRule>
    <cfRule type="expression" dxfId="229" priority="16">
      <formula>AND( C4=3)</formula>
    </cfRule>
    <cfRule type="expression" dxfId="228" priority="17">
      <formula>AND( C4=2)</formula>
    </cfRule>
    <cfRule type="expression" dxfId="227" priority="18">
      <formula>AND( C4=1)</formula>
    </cfRule>
  </conditionalFormatting>
  <conditionalFormatting sqref="E3:E27">
    <cfRule type="expression" dxfId="226" priority="7">
      <formula>AND( G3=6)</formula>
    </cfRule>
    <cfRule type="expression" dxfId="225" priority="8">
      <formula>AND( G3=5)</formula>
    </cfRule>
    <cfRule type="expression" dxfId="224" priority="9">
      <formula>AND( G3=4)</formula>
    </cfRule>
    <cfRule type="expression" dxfId="223" priority="10">
      <formula>AND( G3=3)</formula>
    </cfRule>
    <cfRule type="expression" dxfId="222" priority="11">
      <formula>AND( G3=2)</formula>
    </cfRule>
    <cfRule type="expression" dxfId="221" priority="12">
      <formula>AND( G3=1)</formula>
    </cfRule>
  </conditionalFormatting>
  <conditionalFormatting sqref="I3:I27">
    <cfRule type="expression" dxfId="220" priority="1">
      <formula>AND( K3=6)</formula>
    </cfRule>
    <cfRule type="expression" dxfId="219" priority="2">
      <formula>AND( K3=5)</formula>
    </cfRule>
    <cfRule type="expression" dxfId="218" priority="3">
      <formula>AND( K3=4)</formula>
    </cfRule>
    <cfRule type="expression" dxfId="217" priority="4">
      <formula>AND( K3=3)</formula>
    </cfRule>
    <cfRule type="expression" dxfId="216" priority="5">
      <formula>AND( K3=2)</formula>
    </cfRule>
    <cfRule type="expression" dxfId="215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018CE161-DA83-45CA-8E44-1AF195972703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CFFE0DA1-BED5-4195-8271-74C1E6CD2745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61B2-163F-4794-B3F5-14180332F9AD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6" t="s">
        <v>102</v>
      </c>
      <c r="B1" s="187"/>
      <c r="C1" s="187"/>
      <c r="D1" s="187"/>
      <c r="E1" s="187"/>
      <c r="F1" s="187"/>
      <c r="G1" s="187"/>
      <c r="H1" s="187"/>
      <c r="I1" s="188"/>
      <c r="J1" s="180">
        <f ca="1">SUM(B3:B27)+SUM(F3:F27)+SUM(J3:J27)</f>
        <v>80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IF(A3="","",SUMIF(Resa!$B$8:$B$161,A3,Resa!$K$8:$K$149))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IF(E3="","",SUMIF(Resa!$B$8:$B$161,E3,Resa!$K$8:$K$149))</f>
        <v>2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IF(I3="","",SUMIF(Resa!$B$8:$B$161,I3,Resa!$K$8:$K$149))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IF(A4="","",SUMIF(Resa!$B$8:$B$161,A4,Resa!$K$8:$K$149))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IF(E4="","",SUMIF(Resa!$B$8:$B$161,E4,Resa!$K$8:$K$149))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IF(I4="","",SUMIF(Resa!$B$8:$B$161,I4,Resa!$K$8:$K$149))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IF(A5="","",SUMIF(Resa!$B$8:$B$161,A5,Resa!$K$8:$K$149))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IF(E5="","",SUMIF(Resa!$B$8:$B$161,E5,Resa!$K$8:$K$149))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IF(I5="","",SUMIF(Resa!$B$8:$B$161,I5,Resa!$K$8:$K$149))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IF(A6="","",SUMIF(Resa!$B$8:$B$161,A6,Resa!$K$8:$K$149))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IF(E6="","",SUMIF(Resa!$B$8:$B$161,E6,Resa!$K$8:$K$149))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IF(I6="","",SUMIF(Resa!$B$8:$B$161,I6,Resa!$K$8:$K$149))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IF(A7="","",SUMIF(Resa!$B$8:$B$161,A7,Resa!$K$8:$K$149))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IF(E7="","",SUMIF(Resa!$B$8:$B$161,E7,Resa!$K$8:$K$149))</f>
        <v>2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IF(I7="","",SUMIF(Resa!$B$8:$B$161,I7,Resa!$K$8:$K$149))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IF(A8="","",SUMIF(Resa!$B$8:$B$161,A8,Resa!$K$8:$K$149))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IF(E8="","",SUMIF(Resa!$B$8:$B$161,E8,Resa!$K$8:$K$149))</f>
        <v>2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IF(I8="","",SUMIF(Resa!$B$8:$B$161,I8,Resa!$K$8:$K$149))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IF(A9="","",SUMIF(Resa!$B$8:$B$161,A9,Resa!$K$8:$K$149))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IF(E9="","",SUMIF(Resa!$B$8:$B$161,E9,Resa!$K$8:$K$149))</f>
        <v>2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IF(I9="","",SUMIF(Resa!$B$8:$B$161,I9,Resa!$K$8:$K$149))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IF(A10="","",SUMIF(Resa!$B$8:$B$161,A10,Resa!$K$8:$K$149))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IF(E10="","",SUMIF(Resa!$B$8:$B$161,E10,Resa!$K$8:$K$149))</f>
        <v>2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IF(I10="","",SUMIF(Resa!$B$8:$B$161,I10,Resa!$K$8:$K$149))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IF(A11="","",SUMIF(Resa!$B$8:$B$161,A11,Resa!$K$8:$K$149))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IF(E11="","",SUMIF(Resa!$B$8:$B$161,E11,Resa!$K$8:$K$149))</f>
        <v>2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IF(I11="","",SUMIF(Resa!$B$8:$B$161,I11,Resa!$K$8:$K$149))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IF(A12="","",SUMIF(Resa!$B$8:$B$161,A12,Resa!$K$8:$K$149))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IF(E12="","",SUMIF(Resa!$B$8:$B$161,E12,Resa!$K$8:$K$149))</f>
        <v>2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IF(I12="","",SUMIF(Resa!$B$8:$B$161,I12,Resa!$K$8:$K$149))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IF(A13="","",SUMIF(Resa!$B$8:$B$161,A13,Resa!$K$8:$K$149))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IF(E13="","",SUMIF(Resa!$B$8:$B$161,E13,Resa!$K$8:$K$149))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IF(I13="","",SUMIF(Resa!$B$8:$B$161,I13,Resa!$K$8:$K$149))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IF(A14="","",SUMIF(Resa!$B$8:$B$161,A14,Resa!$K$8:$K$149))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IF(E14="","",SUMIF(Resa!$B$8:$B$161,E14,Resa!$K$8:$K$149))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IF(I14="","",SUMIF(Resa!$B$8:$B$161,I14,Resa!$K$8:$K$149))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IF(A15="","",SUMIF(Resa!$B$8:$B$161,A15,Resa!$K$8:$K$149))</f>
        <v>2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IF(E15="","",SUMIF(Resa!$B$8:$B$161,E15,Resa!$K$8:$K$149))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IF(I15="","",SUMIF(Resa!$B$8:$B$161,I15,Resa!$K$8:$K$149))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IF(A16="","",SUMIF(Resa!$B$8:$B$161,A16,Resa!$K$8:$K$149))</f>
        <v>2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IF(E16="","",SUMIF(Resa!$B$8:$B$161,E16,Resa!$K$8:$K$149))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IF(I16="","",SUMIF(Resa!$B$8:$B$161,I16,Resa!$G$8:$G$149))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IF(A17="","",SUMIF(Resa!$B$8:$B$161,A17,Resa!$K$8:$K$149))</f>
        <v>2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IF(E17="","",SUMIF(Resa!$B$8:$B$161,E17,Resa!$K$8:$K$149))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IF(I17="","",SUMIF(Resa!$B$8:$B$161,I17,Resa!$G$8:$G$149))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IF(A18="","",SUMIF(Resa!$B$8:$B$161,A18,Resa!$K$8:$K$149))</f>
        <v>2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IF(E18="","",SUMIF(Resa!$B$8:$B$161,E18,Resa!$K$8:$K$149))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IF(I18="","",SUMIF(Resa!$B$8:$B$161,I18,Resa!$G$8:$G$149))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IF(A19="","",SUMIF(Resa!$B$8:$B$161,A19,Resa!$K$8:$K$149))</f>
        <v>2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IF(E19="","",SUMIF(Resa!$B$8:$B$161,E19,Resa!$K$8:$K$149))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IF(I19="","",SUMIF(Resa!$B$8:$B$161,I19,Resa!$G$8:$G$149))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IF(A20="","",SUMIF(Resa!$B$8:$B$161,A20,Resa!$K$8:$K$149))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IF(E20="","",SUMIF(Resa!$B$8:$B$161,E20,Resa!$K$8:$K$149))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IF(I20="","",SUMIF(Resa!$B$8:$B$161,I20,Resa!$G$8:$G$149))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IF(A21="","",SUMIF(Resa!$B$8:$B$161,A21,Resa!$K$8:$K$149))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IF(E21="","",SUMIF(Resa!$B$8:$B$161,E21,Resa!$K$8:$K$149))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IF(I21="","",SUMIF(Resa!$B$8:$B$161,I21,Resa!$G$8:$G$149))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IF(A22="","",SUMIF(Resa!$B$8:$B$161,A22,Resa!$K$8:$K$149))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IF(E22="","",SUMIF(Resa!$B$8:$B$161,E22,Resa!$K$8:$K$149))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IF(I22="","",SUMIF(Resa!$B$8:$B$161,I22,Resa!$G$8:$G$149))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IF(A23="","",SUMIF(Resa!$B$8:$B$161,A23,Resa!$K$8:$K$149))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IF(E23="","",SUMIF(Resa!$B$8:$B$161,E23,Resa!$K$8:$K$149))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IF(I23="","",SUMIF(Resa!$B$8:$B$161,I23,Resa!$G$8:$G$149))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IF(A24="","",SUMIF(Resa!$B$8:$B$161,A24,Resa!$K$8:$K$149))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IF(E24="","",SUMIF(Resa!$B$8:$B$161,E24,Resa!$K$8:$K$149))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IF(I24="","",SUMIF(Resa!$B$8:$B$161,I24,Resa!$G$8:$G$149))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IF(A25="","",SUMIF(Resa!$B$8:$B$161,A25,Resa!$K$8:$K$149))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IF(E25="","",SUMIF(Resa!$B$8:$B$161,E25,Resa!$K$8:$K$149))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IF(I25="","",SUMIF(Resa!$B$8:$B$161,I25,Resa!$G$8:$G$149))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IF(A26="","",SUMIF(Resa!$B$8:$B$161,A26,Resa!$K$8:$K$149))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IF(E26="","",SUMIF(Resa!$B$8:$B$161,E26,Resa!$K$8:$K$149))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IF(I26="","",SUMIF(Resa!$B$8:$B$161,I26,Resa!$G$8:$G$149))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IF(A27="","",SUMIF(Resa!$B$8:$B$161,A27,Resa!$K$8:$K$149))</f>
        <v>2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IF(E27="","",SUMIF(Resa!$B$8:$B$161,E27,Resa!$K$8:$K$149))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IF(I27="","",SUMIF(Resa!$B$8:$B$161,I27,Resa!$G$8:$G$149))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212" priority="27" operator="equal">
      <formula>"Groupe 4"</formula>
    </cfRule>
    <cfRule type="cellIs" dxfId="211" priority="28" operator="equal">
      <formula>"Groupe 3"</formula>
    </cfRule>
    <cfRule type="cellIs" dxfId="210" priority="29" operator="equal">
      <formula>"Groupe 2 "</formula>
    </cfRule>
    <cfRule type="cellIs" dxfId="209" priority="30" operator="equal">
      <formula>AND(C3=1)</formula>
    </cfRule>
  </conditionalFormatting>
  <conditionalFormatting sqref="A3">
    <cfRule type="expression" dxfId="208" priority="19">
      <formula>AND( C3=6)</formula>
    </cfRule>
    <cfRule type="expression" dxfId="207" priority="20">
      <formula>AND( C3=5)</formula>
    </cfRule>
    <cfRule type="expression" dxfId="206" priority="21">
      <formula>AND( C3=4)</formula>
    </cfRule>
    <cfRule type="expression" dxfId="205" priority="22">
      <formula>AND( C3=3)</formula>
    </cfRule>
    <cfRule type="expression" dxfId="204" priority="23">
      <formula>AND( C3=2)</formula>
    </cfRule>
    <cfRule type="expression" dxfId="203" priority="24">
      <formula>AND( C3=1)</formula>
    </cfRule>
  </conditionalFormatting>
  <conditionalFormatting sqref="A4:A27">
    <cfRule type="expression" dxfId="202" priority="13">
      <formula>AND( C4=6)</formula>
    </cfRule>
    <cfRule type="expression" dxfId="201" priority="14">
      <formula>AND( C4=5)</formula>
    </cfRule>
    <cfRule type="expression" dxfId="200" priority="15">
      <formula>AND( C4=4)</formula>
    </cfRule>
    <cfRule type="expression" dxfId="199" priority="16">
      <formula>AND( C4=3)</formula>
    </cfRule>
    <cfRule type="expression" dxfId="198" priority="17">
      <formula>AND( C4=2)</formula>
    </cfRule>
    <cfRule type="expression" dxfId="197" priority="18">
      <formula>AND( C4=1)</formula>
    </cfRule>
  </conditionalFormatting>
  <conditionalFormatting sqref="E3:E27">
    <cfRule type="expression" dxfId="196" priority="7">
      <formula>AND( G3=6)</formula>
    </cfRule>
    <cfRule type="expression" dxfId="195" priority="8">
      <formula>AND( G3=5)</formula>
    </cfRule>
    <cfRule type="expression" dxfId="194" priority="9">
      <formula>AND( G3=4)</formula>
    </cfRule>
    <cfRule type="expression" dxfId="193" priority="10">
      <formula>AND( G3=3)</formula>
    </cfRule>
    <cfRule type="expression" dxfId="192" priority="11">
      <formula>AND( G3=2)</formula>
    </cfRule>
    <cfRule type="expression" dxfId="191" priority="12">
      <formula>AND( G3=1)</formula>
    </cfRule>
  </conditionalFormatting>
  <conditionalFormatting sqref="I3:I27">
    <cfRule type="expression" dxfId="190" priority="1">
      <formula>AND( K3=6)</formula>
    </cfRule>
    <cfRule type="expression" dxfId="189" priority="2">
      <formula>AND( K3=5)</formula>
    </cfRule>
    <cfRule type="expression" dxfId="188" priority="3">
      <formula>AND( K3=4)</formula>
    </cfRule>
    <cfRule type="expression" dxfId="187" priority="4">
      <formula>AND( K3=3)</formula>
    </cfRule>
    <cfRule type="expression" dxfId="186" priority="5">
      <formula>AND( K3=2)</formula>
    </cfRule>
    <cfRule type="expression" dxfId="185" priority="6">
      <formula>AND( K3=1)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A92A19E-5899-456A-846B-2D2240ECF93D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A72C703F-6BEF-4350-AEF1-14085057FBD3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4221-397A-4D53-AEE7-2781BAA30652}">
  <dimension ref="A1:M30"/>
  <sheetViews>
    <sheetView zoomScale="70" zoomScaleNormal="70"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6" t="s">
        <v>103</v>
      </c>
      <c r="B1" s="187"/>
      <c r="C1" s="187"/>
      <c r="D1" s="187"/>
      <c r="E1" s="187"/>
      <c r="F1" s="187"/>
      <c r="G1" s="187"/>
      <c r="H1" s="187"/>
      <c r="I1" s="188"/>
      <c r="J1" s="180">
        <f ca="1">SUM(B3:B27)+SUM(F3:F27)+SUM(J3:J27)</f>
        <v>80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SMALL(_xlfn.UNIQUE(Resa!$B$8:$B$149*1,FALSE,FALSE),ROW($A2))</f>
        <v>106</v>
      </c>
      <c r="B3" s="85">
        <f ca="1">IF(A3="","",SUMIF(Resa!$B$8:$B$161,A3,Resa!$L$8:$L$149))</f>
        <v>2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IFERROR(SMALL(_xlfn.UNIQUE(Resa!$B$8:$B$149*1,FALSE,FALSE),ROW($A27)),"")</f>
        <v>252</v>
      </c>
      <c r="F3" s="85">
        <f ca="1">IF(E3="","",SUMIF(Resa!$B$8:$B$161,E3,Resa!$L$8:$L$149))</f>
        <v>2</v>
      </c>
      <c r="G3" s="89" cm="1">
        <f t="array" ref="G3">IFERROR(IF(E3="","",INDEX(Resa!$A$8:$A$149,MATCH(E3,Resa!$B$8:$B$149*1,0))),"")</f>
        <v>0</v>
      </c>
      <c r="H3" s="87"/>
      <c r="I3" s="90" t="str" cm="1">
        <f t="array" ref="I3">IFERROR(SMALL(_xlfn.UNIQUE(Resa!$B$8:$B$149*1,FALSE,FALSE),ROW($A52)),"")</f>
        <v/>
      </c>
      <c r="J3" s="85" t="str">
        <f>IF(I3="","",SUMIF(Resa!$B$8:$B$161,I3,Resa!$L$8:$L$149))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SMALL(_xlfn.UNIQUE(Resa!$B$8:$B$149*1,FALSE,FALSE),ROW($A3))</f>
        <v>109</v>
      </c>
      <c r="B4" s="77">
        <f ca="1">IF(A4="","",SUMIF(Resa!$B$8:$B$161,A4,Resa!$L$8:$L$149))</f>
        <v>2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IFERROR(SMALL(_xlfn.UNIQUE(Resa!$B$8:$B$149*1,FALSE,FALSE),ROW($A28)),"")</f>
        <v>254</v>
      </c>
      <c r="F4" s="77">
        <f ca="1">IF(E4="","",SUMIF(Resa!$B$8:$B$161,E4,Resa!$L$8:$L$149))</f>
        <v>2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IFERROR(SMALL(_xlfn.UNIQUE(Resa!$B$8:$B$149*1,FALSE,FALSE),ROW($A53)),"")</f>
        <v/>
      </c>
      <c r="J4" s="77" t="str">
        <f>IF(I4="","",SUMIF(Resa!$B$8:$B$161,I4,Resa!$L$8:$L$149))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SMALL(_xlfn.UNIQUE(Resa!$B$8:$B$149*1,FALSE,FALSE),ROW($A4))</f>
        <v>110</v>
      </c>
      <c r="B5" s="77">
        <f ca="1">IF(A5="","",SUMIF(Resa!$B$8:$B$161,A5,Resa!$L$8:$L$149))</f>
        <v>2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IFERROR(SMALL(_xlfn.UNIQUE(Resa!$B$8:$B$149*1,FALSE,FALSE),ROW($A29)),"")</f>
        <v>256</v>
      </c>
      <c r="F5" s="77">
        <f ca="1">IF(E5="","",SUMIF(Resa!$B$8:$B$161,E5,Resa!$L$8:$L$149))</f>
        <v>2</v>
      </c>
      <c r="G5" s="71" cm="1">
        <f t="array" ref="G5">IFERROR(IF(E5="","",INDEX(Resa!$A$8:$A$149,MATCH(E5,Resa!$B$8:$B$149*1,0))),"")</f>
        <v>1</v>
      </c>
      <c r="H5" s="82"/>
      <c r="I5" s="28" t="str" cm="1">
        <f t="array" ref="I5">IFERROR(SMALL(_xlfn.UNIQUE(Resa!$B$8:$B$149*1,FALSE,FALSE),ROW($A54)),"")</f>
        <v/>
      </c>
      <c r="J5" s="77" t="str">
        <f>IF(I5="","",SUMIF(Resa!$B$8:$B$161,I5,Resa!$L$8:$L$149))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SMALL(_xlfn.UNIQUE(Resa!$B$8:$B$149*1,FALSE,FALSE),ROW($A5))</f>
        <v>111</v>
      </c>
      <c r="B6" s="77">
        <f ca="1">IF(A6="","",SUMIF(Resa!$B$8:$B$161,A6,Resa!$L$8:$L$149))</f>
        <v>1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IFERROR(SMALL(_xlfn.UNIQUE(Resa!$B$8:$B$149*1,FALSE,FALSE),ROW($A30)),"")</f>
        <v>258</v>
      </c>
      <c r="F6" s="77">
        <f ca="1">IF(E6="","",SUMIF(Resa!$B$8:$B$161,E6,Resa!$L$8:$L$149))</f>
        <v>2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IFERROR(SMALL(_xlfn.UNIQUE(Resa!$B$8:$B$149*1,FALSE,FALSE),ROW($A55)),"")</f>
        <v/>
      </c>
      <c r="J6" s="77" t="str">
        <f>IF(I6="","",SUMIF(Resa!$B$8:$B$161,I6,Resa!$L$8:$L$149))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SMALL(_xlfn.UNIQUE(Resa!$B$8:$B$149*1,FALSE,FALSE),ROW($A6))</f>
        <v>112</v>
      </c>
      <c r="B7" s="77">
        <f ca="1">IF(A7="","",SUMIF(Resa!$B$8:$B$161,A7,Resa!$L$8:$L$149))</f>
        <v>2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IFERROR(SMALL(_xlfn.UNIQUE(Resa!$B$8:$B$149*1,FALSE,FALSE),ROW($A31)),"")</f>
        <v>260</v>
      </c>
      <c r="F7" s="77">
        <f ca="1">IF(E7="","",SUMIF(Resa!$B$8:$B$161,E7,Resa!$L$8:$L$149))</f>
        <v>2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IFERROR(SMALL(_xlfn.UNIQUE(Resa!$B$8:$B$149*1,FALSE,FALSE),ROW($A56)),"")</f>
        <v/>
      </c>
      <c r="J7" s="77" t="str">
        <f>IF(I7="","",SUMIF(Resa!$B$8:$B$161,I7,Resa!$L$8:$L$149))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SMALL(_xlfn.UNIQUE(Resa!$B$8:$B$149*1,FALSE,FALSE),ROW($A7))</f>
        <v>113</v>
      </c>
      <c r="B8" s="77">
        <f ca="1">IF(A8="","",SUMIF(Resa!$B$8:$B$161,A8,Resa!$L$8:$L$149))</f>
        <v>2</v>
      </c>
      <c r="C8" s="79" cm="1">
        <f t="array" ref="C8">IFERROR(IF(A8="","",INDEX(Resa!$A$8:$A$149,MATCH(A8,Resa!$B$8:$B$149*1,0))),"")</f>
        <v>1</v>
      </c>
      <c r="D8" s="82"/>
      <c r="E8" s="69" cm="1">
        <f t="array" ref="E8">IFERROR(SMALL(_xlfn.UNIQUE(Resa!$B$8:$B$149*1,FALSE,FALSE),ROW($A32)),"")</f>
        <v>261</v>
      </c>
      <c r="F8" s="77">
        <f ca="1">IF(E8="","",SUMIF(Resa!$B$8:$B$161,E8,Resa!$L$8:$L$149))</f>
        <v>2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IFERROR(SMALL(_xlfn.UNIQUE(Resa!$B$8:$B$149*1,FALSE,FALSE),ROW($A57)),"")</f>
        <v/>
      </c>
      <c r="J8" s="77" t="str">
        <f>IF(I8="","",SUMIF(Resa!$B$8:$B$161,I8,Resa!$L$8:$L$149))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SMALL(_xlfn.UNIQUE(Resa!$B$8:$B$149*1,FALSE,FALSE),ROW($A8))</f>
        <v>115</v>
      </c>
      <c r="B9" s="77">
        <f ca="1">IF(A9="","",SUMIF(Resa!$B$8:$B$161,A9,Resa!$L$8:$L$149))</f>
        <v>2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IFERROR(SMALL(_xlfn.UNIQUE(Resa!$B$8:$B$149*1,FALSE,FALSE),ROW($A33)),"")</f>
        <v>262</v>
      </c>
      <c r="F9" s="77">
        <f ca="1">IF(E9="","",SUMIF(Resa!$B$8:$B$161,E9,Resa!$L$8:$L$149))</f>
        <v>2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IFERROR(SMALL(_xlfn.UNIQUE(Resa!$B$8:$B$149*1,FALSE,FALSE),ROW($A58)),"")</f>
        <v/>
      </c>
      <c r="J9" s="77" t="str">
        <f>IF(I9="","",SUMIF(Resa!$B$8:$B$161,I9,Resa!$L$8:$L$149))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SMALL(_xlfn.UNIQUE(Resa!$B$8:$B$149*1,FALSE,FALSE),ROW($A9))</f>
        <v>116</v>
      </c>
      <c r="B10" s="77">
        <f ca="1">IF(A10="","",SUMIF(Resa!$B$8:$B$161,A10,Resa!$L$8:$L$149))</f>
        <v>2</v>
      </c>
      <c r="C10" s="79" cm="1">
        <f t="array" ref="C10">IFERROR(IF(A10="","",INDEX(Resa!$A$8:$A$149,MATCH(A10,Resa!$B$8:$B$149*1,0))),"")</f>
        <v>0</v>
      </c>
      <c r="D10" s="82"/>
      <c r="E10" s="69" cm="1">
        <f t="array" ref="E10">IFERROR(SMALL(_xlfn.UNIQUE(Resa!$B$8:$B$149*1,FALSE,FALSE),ROW($A34)),"")</f>
        <v>263</v>
      </c>
      <c r="F10" s="77">
        <f ca="1">IF(E10="","",SUMIF(Resa!$B$8:$B$161,E10,Resa!$L$8:$L$149))</f>
        <v>2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IFERROR(SMALL(_xlfn.UNIQUE(Resa!$B$8:$B$149*1,FALSE,FALSE),ROW($A59)),"")</f>
        <v/>
      </c>
      <c r="J10" s="77" t="str">
        <f>IF(I10="","",SUMIF(Resa!$B$8:$B$161,I10,Resa!$L$8:$L$149))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SMALL(_xlfn.UNIQUE(Resa!$B$8:$B$149*1,FALSE,FALSE),ROW($A10))</f>
        <v>117</v>
      </c>
      <c r="B11" s="77">
        <f ca="1">IF(A11="","",SUMIF(Resa!$B$8:$B$161,A11,Resa!$L$8:$L$149))</f>
        <v>1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IFERROR(SMALL(_xlfn.UNIQUE(Resa!$B$8:$B$149*1,FALSE,FALSE),ROW($A35)),"")</f>
        <v>264</v>
      </c>
      <c r="F11" s="77">
        <f ca="1">IF(E11="","",SUMIF(Resa!$B$8:$B$161,E11,Resa!$L$8:$L$149))</f>
        <v>2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IFERROR(SMALL(_xlfn.UNIQUE(Resa!$B$8:$B$149*1,FALSE,FALSE),ROW($A60)),"")</f>
        <v/>
      </c>
      <c r="J11" s="77" t="str">
        <f>IF(I11="","",SUMIF(Resa!$B$8:$B$161,I11,Resa!$L$8:$L$149))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SMALL(_xlfn.UNIQUE(Resa!$B$8:$B$149*1,FALSE,FALSE),ROW($A11))</f>
        <v>119</v>
      </c>
      <c r="B12" s="77">
        <f ca="1">IF(A12="","",SUMIF(Resa!$B$8:$B$161,A12,Resa!$L$8:$L$149))</f>
        <v>1</v>
      </c>
      <c r="C12" s="79" cm="1">
        <f t="array" ref="C12">IFERROR(IF(A12="","",INDEX(Resa!$A$8:$A$149,MATCH(A12,Resa!$B$8:$B$149*1,0))),"")</f>
        <v>1</v>
      </c>
      <c r="D12" s="82"/>
      <c r="E12" s="69" cm="1">
        <f t="array" ref="E12">IFERROR(SMALL(_xlfn.UNIQUE(Resa!$B$8:$B$149*1,FALSE,FALSE),ROW($A36)),"")</f>
        <v>265</v>
      </c>
      <c r="F12" s="77">
        <f ca="1">IF(E12="","",SUMIF(Resa!$B$8:$B$161,E12,Resa!$L$8:$L$149))</f>
        <v>2</v>
      </c>
      <c r="G12" s="71" cm="1">
        <f t="array" ref="G12">IFERROR(IF(E12="","",INDEX(Resa!$A$8:$A$149,MATCH(E12,Resa!$B$8:$B$149*1,0))),"")</f>
        <v>0</v>
      </c>
      <c r="H12" s="82"/>
      <c r="I12" s="28" t="str" cm="1">
        <f t="array" ref="I12">IFERROR(SMALL(_xlfn.UNIQUE(Resa!$B$8:$B$149*1,FALSE,FALSE),ROW($A61)),"")</f>
        <v/>
      </c>
      <c r="J12" s="77" t="str">
        <f>IF(I12="","",SUMIF(Resa!$B$8:$B$161,I12,Resa!$L$8:$L$149))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SMALL(_xlfn.UNIQUE(Resa!$B$8:$B$149*1,FALSE,FALSE),ROW($A12))</f>
        <v>120</v>
      </c>
      <c r="B13" s="77">
        <f ca="1">IF(A13="","",SUMIF(Resa!$B$8:$B$161,A13,Resa!$L$8:$L$149))</f>
        <v>1</v>
      </c>
      <c r="C13" s="79" cm="1">
        <f t="array" ref="C13">IFERROR(IF(A13="","",INDEX(Resa!$A$8:$A$149,MATCH(A13,Resa!$B$8:$B$149*1,0))),"")</f>
        <v>0</v>
      </c>
      <c r="D13" s="82"/>
      <c r="E13" s="69" cm="1">
        <f t="array" ref="E13">IFERROR(SMALL(_xlfn.UNIQUE(Resa!$B$8:$B$149*1,FALSE,FALSE),ROW($A37)),"")</f>
        <v>266</v>
      </c>
      <c r="F13" s="77">
        <f ca="1">IF(E13="","",SUMIF(Resa!$B$8:$B$161,E13,Resa!$L$8:$L$149))</f>
        <v>2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IFERROR(SMALL(_xlfn.UNIQUE(Resa!$B$8:$B$149*1,FALSE,FALSE),ROW($A62)),"")</f>
        <v/>
      </c>
      <c r="J13" s="77" t="str">
        <f>IF(I13="","",SUMIF(Resa!$B$8:$B$161,I13,Resa!$L$8:$L$149))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SMALL(_xlfn.UNIQUE(Resa!$B$8:$B$149*1,FALSE,FALSE),ROW($A13))</f>
        <v>121</v>
      </c>
      <c r="B14" s="77">
        <f ca="1">IF(A14="","",SUMIF(Resa!$B$8:$B$161,A14,Resa!$L$8:$L$149))</f>
        <v>1</v>
      </c>
      <c r="C14" s="79" cm="1">
        <f t="array" ref="C14">IFERROR(IF(A14="","",INDEX(Resa!$A$8:$A$149,MATCH(A14,Resa!$B$8:$B$149*1,0))),"")</f>
        <v>1</v>
      </c>
      <c r="D14" s="82"/>
      <c r="E14" s="69" cm="1">
        <f t="array" ref="E14">IFERROR(SMALL(_xlfn.UNIQUE(Resa!$B$8:$B$149*1,FALSE,FALSE),ROW($A38)),"")</f>
        <v>267</v>
      </c>
      <c r="F14" s="77">
        <f ca="1">IF(E14="","",SUMIF(Resa!$B$8:$B$161,E14,Resa!$L$8:$L$149))</f>
        <v>2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IFERROR(SMALL(_xlfn.UNIQUE(Resa!$B$8:$B$149*1,FALSE,FALSE),ROW($A63)),"")</f>
        <v/>
      </c>
      <c r="J14" s="77" t="str">
        <f>IF(I14="","",SUMIF(Resa!$B$8:$B$161,I14,Resa!$L$8:$L$149))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SMALL(_xlfn.UNIQUE(Resa!$B$8:$B$149*1,FALSE,FALSE),ROW($A14))</f>
        <v>126</v>
      </c>
      <c r="B15" s="77">
        <f ca="1">IF(A15="","",SUMIF(Resa!$B$8:$B$161,A15,Resa!$L$8:$L$149))</f>
        <v>2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IFERROR(SMALL(_xlfn.UNIQUE(Resa!$B$8:$B$149*1,FALSE,FALSE),ROW($A39)),"")</f>
        <v>268</v>
      </c>
      <c r="F15" s="77">
        <f ca="1">IF(E15="","",SUMIF(Resa!$B$8:$B$161,E15,Resa!$L$8:$L$149))</f>
        <v>1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IFERROR(SMALL(_xlfn.UNIQUE(Resa!$B$8:$B$149*1,FALSE,FALSE),ROW($A64)),"")</f>
        <v/>
      </c>
      <c r="J15" s="77" t="str">
        <f>IF(I15="","",SUMIF(Resa!$B$8:$B$161,I15,Resa!$L$8:$L$149))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SMALL(_xlfn.UNIQUE(Resa!$B$8:$B$149*1,FALSE,FALSE),ROW($A15))</f>
        <v>127</v>
      </c>
      <c r="B16" s="77">
        <f ca="1">IF(A16="","",SUMIF(Resa!$B$8:$B$161,A16,Resa!$L$8:$L$149))</f>
        <v>2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IFERROR(SMALL(_xlfn.UNIQUE(Resa!$B$8:$B$149*1,FALSE,FALSE),ROW($A40)),"")</f>
        <v>270</v>
      </c>
      <c r="F16" s="77">
        <f ca="1">IF(E16="","",SUMIF(Resa!$B$8:$B$161,E16,Resa!$L$8:$L$149))</f>
        <v>2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IFERROR(SMALL(_xlfn.UNIQUE(Resa!$B$8:$B$149*1,FALSE,FALSE),ROW($A65)),"")</f>
        <v/>
      </c>
      <c r="J16" s="77" t="str">
        <f>IF(I16="","",SUMIF(Resa!$B$8:$B$161,I16,Resa!$L$8:$L$149))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SMALL(_xlfn.UNIQUE(Resa!$B$8:$B$149*1,FALSE,FALSE),ROW($A16))</f>
        <v>128</v>
      </c>
      <c r="B17" s="77">
        <f ca="1">IF(A17="","",SUMIF(Resa!$B$8:$B$161,A17,Resa!$L$8:$L$149))</f>
        <v>2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IFERROR(SMALL(_xlfn.UNIQUE(Resa!$B$8:$B$149*1,FALSE,FALSE),ROW($A41)),"")</f>
        <v>271</v>
      </c>
      <c r="F17" s="77">
        <f ca="1">IF(E17="","",SUMIF(Resa!$B$8:$B$161,E17,Resa!$L$8:$L$149))</f>
        <v>2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IFERROR(SMALL(_xlfn.UNIQUE(Resa!$B$8:$B$149*1,FALSE,FALSE),ROW($A66)),"")</f>
        <v/>
      </c>
      <c r="J17" s="77" t="str">
        <f>IF(I17="","",SUMIF(Resa!$B$8:$B$161,I17,Resa!$L$8:$L$149))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SMALL(_xlfn.UNIQUE(Resa!$B$8:$B$149*1,FALSE,FALSE),ROW($A17))</f>
        <v>129</v>
      </c>
      <c r="B18" s="77">
        <f ca="1">IF(A18="","",SUMIF(Resa!$B$8:$B$161,A18,Resa!$L$8:$L$149))</f>
        <v>2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IFERROR(SMALL(_xlfn.UNIQUE(Resa!$B$8:$B$149*1,FALSE,FALSE),ROW($A42)),"")</f>
        <v>272</v>
      </c>
      <c r="F18" s="77">
        <f ca="1">IF(E18="","",SUMIF(Resa!$B$8:$B$161,E18,Resa!$L$8:$L$149))</f>
        <v>2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IFERROR(SMALL(_xlfn.UNIQUE(Resa!$B$8:$B$149*1,FALSE,FALSE),ROW($A67)),"")</f>
        <v/>
      </c>
      <c r="J18" s="77" t="str">
        <f>IF(I18="","",SUMIF(Resa!$B$8:$B$161,I18,Resa!$L$8:$L$149))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SMALL(_xlfn.UNIQUE(Resa!$B$8:$B$149*1,FALSE,FALSE),ROW($A18))</f>
        <v>130</v>
      </c>
      <c r="B19" s="77">
        <f ca="1">IF(A19="","",SUMIF(Resa!$B$8:$B$161,A19,Resa!$L$8:$L$149))</f>
        <v>2</v>
      </c>
      <c r="C19" s="79" cm="1">
        <f t="array" ref="C19">IFERROR(IF(A19="","",INDEX(Resa!$A$8:$A$149,MATCH(A19,Resa!$B$8:$B$149*1,0))),"")</f>
        <v>0</v>
      </c>
      <c r="D19" s="82"/>
      <c r="E19" s="69" cm="1">
        <f t="array" ref="E19">IFERROR(SMALL(_xlfn.UNIQUE(Resa!$B$8:$B$149*1,FALSE,FALSE),ROW($A43)),"")</f>
        <v>273</v>
      </c>
      <c r="F19" s="77">
        <f ca="1">IF(E19="","",SUMIF(Resa!$B$8:$B$161,E19,Resa!$L$8:$L$149))</f>
        <v>2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IFERROR(SMALL(_xlfn.UNIQUE(Resa!$B$8:$B$149*1,FALSE,FALSE),ROW($A68)),"")</f>
        <v/>
      </c>
      <c r="J19" s="77" t="str">
        <f>IF(I19="","",SUMIF(Resa!$B$8:$B$161,I19,Resa!$L$8:$L$149))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SMALL(_xlfn.UNIQUE(Resa!$B$8:$B$149*1,FALSE,FALSE),ROW($A19))</f>
        <v>139</v>
      </c>
      <c r="B20" s="77">
        <f ca="1">IF(A20="","",SUMIF(Resa!$B$8:$B$161,A20,Resa!$L$8:$L$149))</f>
        <v>2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IFERROR(SMALL(_xlfn.UNIQUE(Resa!$B$8:$B$149*1,FALSE,FALSE),ROW($A44)),"")</f>
        <v>274</v>
      </c>
      <c r="F20" s="77">
        <f ca="1">IF(E20="","",SUMIF(Resa!$B$8:$B$161,E20,Resa!$L$8:$L$149))</f>
        <v>2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IFERROR(SMALL(_xlfn.UNIQUE(Resa!$B$8:$B$149*1,FALSE,FALSE),ROW($A69)),"")</f>
        <v/>
      </c>
      <c r="J20" s="77" t="str">
        <f>IF(I20="","",SUMIF(Resa!$B$8:$B$161,I20,Resa!$L$8:$L$149))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SMALL(_xlfn.UNIQUE(Resa!$B$8:$B$149*1,FALSE,FALSE),ROW($A20))</f>
        <v>141</v>
      </c>
      <c r="B21" s="77">
        <f ca="1">IF(A21="","",SUMIF(Resa!$B$8:$B$161,A21,Resa!$L$8:$L$149))</f>
        <v>2</v>
      </c>
      <c r="C21" s="79" cm="1">
        <f t="array" ref="C21">IFERROR(IF(A21="","",INDEX(Resa!$A$8:$A$149,MATCH(A21,Resa!$B$8:$B$149*1,0))),"")</f>
        <v>1</v>
      </c>
      <c r="D21" s="82"/>
      <c r="E21" s="69" cm="1">
        <f t="array" ref="E21">IFERROR(SMALL(_xlfn.UNIQUE(Resa!$B$8:$B$149*1,FALSE,FALSE),ROW($A45)),"")</f>
        <v>275</v>
      </c>
      <c r="F21" s="77">
        <f ca="1">IF(E21="","",SUMIF(Resa!$B$8:$B$161,E21,Resa!$L$8:$L$149))</f>
        <v>2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IFERROR(SMALL(_xlfn.UNIQUE(Resa!$B$8:$B$149*1,FALSE,FALSE),ROW($A70)),"")</f>
        <v/>
      </c>
      <c r="J21" s="77" t="str">
        <f>IF(I21="","",SUMIF(Resa!$B$8:$B$161,I21,Resa!$L$8:$L$149))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SMALL(_xlfn.UNIQUE(Resa!$B$8:$B$149*1,FALSE,FALSE),ROW($A21))</f>
        <v>143</v>
      </c>
      <c r="B22" s="77">
        <f ca="1">IF(A22="","",SUMIF(Resa!$B$8:$B$161,A22,Resa!$L$8:$L$149))</f>
        <v>0</v>
      </c>
      <c r="C22" s="79" cm="1">
        <f t="array" ref="C22">IFERROR(IF(A22="","",INDEX(Resa!$A$8:$A$149,MATCH(A22,Resa!$B$8:$B$149*1,0))),"")</f>
        <v>0</v>
      </c>
      <c r="D22" s="82"/>
      <c r="E22" s="69" cm="1">
        <f t="array" ref="E22">IFERROR(SMALL(_xlfn.UNIQUE(Resa!$B$8:$B$149*1,FALSE,FALSE),ROW($A46)),"")</f>
        <v>277</v>
      </c>
      <c r="F22" s="77">
        <f ca="1">IF(E22="","",SUMIF(Resa!$B$8:$B$161,E22,Resa!$L$8:$L$149))</f>
        <v>2</v>
      </c>
      <c r="G22" s="71" cm="1">
        <f t="array" ref="G22">IFERROR(IF(E22="","",INDEX(Resa!$A$8:$A$149,MATCH(E22,Resa!$B$8:$B$149*1,0))),"")</f>
        <v>1</v>
      </c>
      <c r="H22" s="82"/>
      <c r="I22" s="28" t="str" cm="1">
        <f t="array" ref="I22">IFERROR(SMALL(_xlfn.UNIQUE(Resa!$B$8:$B$149*1,FALSE,FALSE),ROW($A71)),"")</f>
        <v/>
      </c>
      <c r="J22" s="77" t="str">
        <f>IF(I22="","",SUMIF(Resa!$B$8:$B$161,I22,Resa!$L$8:$L$149))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SMALL(_xlfn.UNIQUE(Resa!$B$8:$B$149*1,FALSE,FALSE),ROW($A22))</f>
        <v>144</v>
      </c>
      <c r="B23" s="77">
        <f ca="1">IF(A23="","",SUMIF(Resa!$B$8:$B$161,A23,Resa!$L$8:$L$149))</f>
        <v>2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IFERROR(SMALL(_xlfn.UNIQUE(Resa!$B$8:$B$149*1,FALSE,FALSE),ROW($A47)),"")</f>
        <v/>
      </c>
      <c r="F23" s="77" t="str">
        <f>IF(E23="","",SUMIF(Resa!$B$8:$B$161,E23,Resa!$L$8:$L$149))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IFERROR(SMALL(_xlfn.UNIQUE(Resa!$B$8:$B$149*1,FALSE,FALSE),ROW($A72)),"")</f>
        <v/>
      </c>
      <c r="J23" s="77" t="str">
        <f>IF(I23="","",SUMIF(Resa!$B$8:$B$161,I23,Resa!$L$8:$L$149))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SMALL(_xlfn.UNIQUE(Resa!$B$8:$B$149*1,FALSE,FALSE),ROW($A23))</f>
        <v>146</v>
      </c>
      <c r="B24" s="77">
        <f ca="1">IF(A24="","",SUMIF(Resa!$B$8:$B$161,A24,Resa!$L$8:$L$149))</f>
        <v>1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IFERROR(SMALL(_xlfn.UNIQUE(Resa!$B$8:$B$149*1,FALSE,FALSE),ROW($A48)),"")</f>
        <v/>
      </c>
      <c r="F24" s="77" t="str">
        <f>IF(E24="","",SUMIF(Resa!$B$8:$B$161,E24,Resa!$L$8:$L$149))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IFERROR(SMALL(_xlfn.UNIQUE(Resa!$B$8:$B$149*1,FALSE,FALSE),ROW($A73)),"")</f>
        <v/>
      </c>
      <c r="J24" s="77" t="str">
        <f>IF(I24="","",SUMIF(Resa!$B$8:$B$161,I24,Resa!$L$8:$L$149))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SMALL(_xlfn.UNIQUE(Resa!$B$8:$B$149*1,FALSE,FALSE),ROW($A24))</f>
        <v>148</v>
      </c>
      <c r="B25" s="77">
        <f ca="1">IF(A25="","",SUMIF(Resa!$B$8:$B$161,A25,Resa!$L$8:$L$149))</f>
        <v>2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IFERROR(SMALL(_xlfn.UNIQUE(Resa!$B$8:$B$149*1,FALSE,FALSE),ROW($A49)),"")</f>
        <v/>
      </c>
      <c r="F25" s="77" t="str">
        <f>IF(E25="","",SUMIF(Resa!$B$8:$B$161,E25,Resa!$L$8:$L$149))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IFERROR(SMALL(_xlfn.UNIQUE(Resa!$B$8:$B$149*1,FALSE,FALSE),ROW($A74)),"")</f>
        <v/>
      </c>
      <c r="J25" s="77" t="str">
        <f>IF(I25="","",SUMIF(Resa!$B$8:$B$161,I25,Resa!$L$8:$L$149))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SMALL(_xlfn.UNIQUE(Resa!$B$8:$B$149*1,FALSE,FALSE),ROW($A25))</f>
        <v>152</v>
      </c>
      <c r="B26" s="77">
        <f ca="1">IF(A26="","",SUMIF(Resa!$B$8:$B$161,A26,Resa!$L$8:$L$149))</f>
        <v>1</v>
      </c>
      <c r="C26" s="79" cm="1">
        <f t="array" ref="C26">IFERROR(IF(A26="","",INDEX(Resa!$A$8:$A$149,MATCH(A26,Resa!$B$8:$B$149*1,0))),"")</f>
        <v>1</v>
      </c>
      <c r="D26" s="82"/>
      <c r="E26" s="69" t="str" cm="1">
        <f t="array" ref="E26">IFERROR(SMALL(_xlfn.UNIQUE(Resa!$B$8:$B$149*1,FALSE,FALSE),ROW($A50)),"")</f>
        <v/>
      </c>
      <c r="F26" s="77" t="str">
        <f>IF(E26="","",SUMIF(Resa!$B$8:$B$161,E26,Resa!$L$8:$L$149))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IFERROR(SMALL(_xlfn.UNIQUE(Resa!$B$8:$B$149*1,FALSE,FALSE),ROW($A75)),"")</f>
        <v/>
      </c>
      <c r="J26" s="77" t="str">
        <f>IF(I26="","",SUMIF(Resa!$B$8:$B$161,I26,Resa!$L$8:$L$149))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SMALL(_xlfn.UNIQUE(Resa!$B$8:$B$149*1,FALSE,FALSE),ROW($A26))</f>
        <v>250</v>
      </c>
      <c r="B27" s="95">
        <f ca="1">IF(A27="","",SUMIF(Resa!$B$8:$B$161,A27,Resa!$L$8:$L$149))</f>
        <v>2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IFERROR(SMALL(_xlfn.UNIQUE(Resa!$B$8:$B$149*1,FALSE,FALSE),ROW($A51)),"")</f>
        <v/>
      </c>
      <c r="F27" s="95" t="str">
        <f>IF(E27="","",SUMIF(Resa!$B$8:$B$161,E27,Resa!$L$8:$L$149))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IFERROR(SMALL(_xlfn.UNIQUE(Resa!$B$8:$B$149*1,FALSE,FALSE),ROW($A76)),"")</f>
        <v/>
      </c>
      <c r="J27" s="95" t="str">
        <f>IF(I27="","",SUMIF(Resa!$B$8:$B$161,I27,Resa!$L$8:$L$149))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182" priority="27" operator="equal">
      <formula>"Groupe 4"</formula>
    </cfRule>
    <cfRule type="cellIs" dxfId="181" priority="28" operator="equal">
      <formula>"Groupe 3"</formula>
    </cfRule>
    <cfRule type="cellIs" dxfId="180" priority="29" operator="equal">
      <formula>"Groupe 2 "</formula>
    </cfRule>
    <cfRule type="cellIs" dxfId="179" priority="30" operator="equal">
      <formula>AND(C3=1)</formula>
    </cfRule>
  </conditionalFormatting>
  <conditionalFormatting sqref="A3">
    <cfRule type="expression" dxfId="178" priority="19">
      <formula>AND( C3=6)</formula>
    </cfRule>
    <cfRule type="expression" dxfId="177" priority="20">
      <formula>AND( C3=5)</formula>
    </cfRule>
    <cfRule type="expression" dxfId="176" priority="21">
      <formula>AND( C3=4)</formula>
    </cfRule>
    <cfRule type="expression" dxfId="175" priority="22">
      <formula>AND( C3=3)</formula>
    </cfRule>
    <cfRule type="expression" dxfId="174" priority="23">
      <formula>AND( C3=2)</formula>
    </cfRule>
    <cfRule type="expression" dxfId="173" priority="24">
      <formula>AND( C3=1)</formula>
    </cfRule>
  </conditionalFormatting>
  <conditionalFormatting sqref="A4:A27">
    <cfRule type="expression" dxfId="172" priority="13">
      <formula>AND( C4=6)</formula>
    </cfRule>
    <cfRule type="expression" dxfId="171" priority="14">
      <formula>AND( C4=5)</formula>
    </cfRule>
    <cfRule type="expression" dxfId="170" priority="15">
      <formula>AND( C4=4)</formula>
    </cfRule>
    <cfRule type="expression" dxfId="169" priority="16">
      <formula>AND( C4=3)</formula>
    </cfRule>
    <cfRule type="expression" dxfId="168" priority="17">
      <formula>AND( C4=2)</formula>
    </cfRule>
    <cfRule type="expression" dxfId="167" priority="18">
      <formula>AND( C4=1)</formula>
    </cfRule>
  </conditionalFormatting>
  <conditionalFormatting sqref="E3:E27">
    <cfRule type="expression" dxfId="166" priority="7">
      <formula>AND( G3=6)</formula>
    </cfRule>
    <cfRule type="expression" dxfId="165" priority="8">
      <formula>AND( G3=5)</formula>
    </cfRule>
    <cfRule type="expression" dxfId="164" priority="9">
      <formula>AND( G3=4)</formula>
    </cfRule>
    <cfRule type="expression" dxfId="163" priority="10">
      <formula>AND( G3=3)</formula>
    </cfRule>
    <cfRule type="expression" dxfId="162" priority="11">
      <formula>AND( G3=2)</formula>
    </cfRule>
    <cfRule type="expression" dxfId="161" priority="12">
      <formula>AND( G3=1)</formula>
    </cfRule>
  </conditionalFormatting>
  <conditionalFormatting sqref="I3:I27">
    <cfRule type="expression" dxfId="160" priority="1">
      <formula>AND( K3=6)</formula>
    </cfRule>
    <cfRule type="expression" dxfId="159" priority="2">
      <formula>AND( K3=5)</formula>
    </cfRule>
    <cfRule type="expression" dxfId="158" priority="3">
      <formula>AND( K3=4)</formula>
    </cfRule>
    <cfRule type="expression" dxfId="157" priority="4">
      <formula>AND( K3=3)</formula>
    </cfRule>
    <cfRule type="expression" dxfId="156" priority="5">
      <formula>AND( K3=2)</formula>
    </cfRule>
    <cfRule type="expression" dxfId="155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44C0CE5B-7778-4B0D-A84C-D4E9A1DFF63E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D4C33ECC-EA7A-467E-98D7-A9968D49B009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E4B99-3986-4517-AC7F-CB6EF145D789}">
  <dimension ref="A1:M30"/>
  <sheetViews>
    <sheetView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6" t="s">
        <v>107</v>
      </c>
      <c r="B1" s="187"/>
      <c r="C1" s="187"/>
      <c r="D1" s="187"/>
      <c r="E1" s="187"/>
      <c r="F1" s="187"/>
      <c r="G1" s="187"/>
      <c r="H1" s="187"/>
      <c r="I1" s="188"/>
      <c r="J1" s="180">
        <f ca="1">SUM(B3:B27)+SUM(F3:F27)+SUM(J3:J27)</f>
        <v>0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SMALL(_xlfn.UNIQUE(Resa!$B$8:$B$88*1,FALSE,FALSE),ROW($A2))</f>
        <v>109</v>
      </c>
      <c r="B3" s="85">
        <f ca="1">IF(A3="","",SUMIF(Resa!$B$8:$B$161,A3,Resa!$M$8:$M$149))</f>
        <v>0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IFERROR(SMALL(_xlfn.UNIQUE(Resa!$B$8:$B$88*1,FALSE,FALSE),ROW($A27)),"")</f>
        <v>254</v>
      </c>
      <c r="F3" s="85">
        <f ca="1">IF(E3="","",SUMIF(Resa!$B$8:$B$161,E3,Resa!$M$8:$M$149))</f>
        <v>0</v>
      </c>
      <c r="G3" s="89" cm="1">
        <f t="array" ref="G3">IFERROR(IF(E3="","",INDEX(Resa!$A$8:$A$149,MATCH(E3,Resa!$B$8:$B$149*1,0))),"")</f>
        <v>1</v>
      </c>
      <c r="H3" s="87"/>
      <c r="I3" s="90" t="str" cm="1">
        <f t="array" ref="I3">IFERROR(SMALL(_xlfn.UNIQUE(Resa!$B$8:$B$88*1,FALSE,FALSE),ROW($A52)),"")</f>
        <v/>
      </c>
      <c r="J3" s="85" t="str">
        <f>IF(I3="","",SUMIF(Resa!$B$8:$B$161,I3,Resa!$M$8:$M$149))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SMALL(_xlfn.UNIQUE(Resa!$B$8:B$88*1,FALSE,FALSE),ROW(A3))</f>
        <v>110</v>
      </c>
      <c r="B4" s="77">
        <f ca="1">IF(A4="","",SUMIF(Resa!$B$8:$B$161,A4,Resa!$M$8:$M$149))</f>
        <v>0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IFERROR(SMALL(_xlfn.UNIQUE(Resa!$B$8:$B$88*1,FALSE,FALSE),ROW($A28)),"")</f>
        <v>256</v>
      </c>
      <c r="F4" s="77">
        <f ca="1">IF(E4="","",SUMIF(Resa!$B$8:$B$161,E4,Resa!$M$8:$M$149))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IFERROR(SMALL(_xlfn.UNIQUE(Resa!$B$8:$B$88*1,FALSE,FALSE),ROW($A53)),"")</f>
        <v/>
      </c>
      <c r="J4" s="77" t="str">
        <f>IF(I4="","",SUMIF(Resa!$B$8:$B$161,I4,Resa!$M$8:$M$149))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SMALL(_xlfn.UNIQUE(Resa!$B$8:B$88*1,FALSE,FALSE),ROW(A4))</f>
        <v>111</v>
      </c>
      <c r="B5" s="77">
        <f ca="1">IF(A5="","",SUMIF(Resa!$B$8:$B$161,A5,Resa!$M$8:$M$149))</f>
        <v>0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IFERROR(SMALL(_xlfn.UNIQUE(Resa!$B$8:$B$88*1,FALSE,FALSE),ROW($A29)),"")</f>
        <v>258</v>
      </c>
      <c r="F5" s="77">
        <f ca="1">IF(E5="","",SUMIF(Resa!$B$8:$B$161,E5,Resa!$M$8:$M$149))</f>
        <v>0</v>
      </c>
      <c r="G5" s="71" cm="1">
        <f t="array" ref="G5">IFERROR(IF(E5="","",INDEX(Resa!$A$8:$A$149,MATCH(E5,Resa!$B$8:$B$149*1,0))),"")</f>
        <v>0</v>
      </c>
      <c r="H5" s="82"/>
      <c r="I5" s="28" t="str" cm="1">
        <f t="array" ref="I5">IFERROR(SMALL(_xlfn.UNIQUE(Resa!$B$8:$B$88*1,FALSE,FALSE),ROW($A54)),"")</f>
        <v/>
      </c>
      <c r="J5" s="77" t="str">
        <f>IF(I5="","",SUMIF(Resa!$B$8:$B$161,I5,Resa!$M$8:$M$149))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SMALL(_xlfn.UNIQUE(Resa!$B$8:B$88*1,FALSE,FALSE),ROW(A5))</f>
        <v>112</v>
      </c>
      <c r="B6" s="77">
        <f ca="1">IF(A6="","",SUMIF(Resa!$B$8:$B$161,A6,Resa!$M$8:$M$149))</f>
        <v>0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IFERROR(SMALL(_xlfn.UNIQUE(Resa!$B$8:$B$88*1,FALSE,FALSE),ROW($A30)),"")</f>
        <v>260</v>
      </c>
      <c r="F6" s="77">
        <f ca="1">IF(E6="","",SUMIF(Resa!$B$8:$B$161,E6,Resa!$M$8:$M$149))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IFERROR(SMALL(_xlfn.UNIQUE(Resa!$B$8:$B$88*1,FALSE,FALSE),ROW($A55)),"")</f>
        <v/>
      </c>
      <c r="J6" s="77" t="str">
        <f>IF(I6="","",SUMIF(Resa!$B$8:$B$161,I6,Resa!$M$8:$M$149))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SMALL(_xlfn.UNIQUE(Resa!$B$8:B$88*1,FALSE,FALSE),ROW(A6))</f>
        <v>113</v>
      </c>
      <c r="B7" s="77">
        <f ca="1">IF(A7="","",SUMIF(Resa!$B$8:$B$161,A7,Resa!$M$8:$M$149))</f>
        <v>0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IFERROR(SMALL(_xlfn.UNIQUE(Resa!$B$8:$B$88*1,FALSE,FALSE),ROW($A31)),"")</f>
        <v>261</v>
      </c>
      <c r="F7" s="77">
        <f ca="1">IF(E7="","",SUMIF(Resa!$B$8:$B$161,E7,Resa!$M$8:$M$149))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IFERROR(SMALL(_xlfn.UNIQUE(Resa!$B$8:$B$88*1,FALSE,FALSE),ROW($A56)),"")</f>
        <v/>
      </c>
      <c r="J7" s="77" t="str">
        <f>IF(I7="","",SUMIF(Resa!$B$8:$B$161,I7,Resa!$M$8:$M$149))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SMALL(_xlfn.UNIQUE(Resa!$B$8:B$88*1,FALSE,FALSE),ROW(A7))</f>
        <v>115</v>
      </c>
      <c r="B8" s="77">
        <f ca="1">IF(A8="","",SUMIF(Resa!$B$8:$B$161,A8,Resa!$M$8:$M$149))</f>
        <v>0</v>
      </c>
      <c r="C8" s="79" cm="1">
        <f t="array" ref="C8">IFERROR(IF(A8="","",INDEX(Resa!$A$8:$A$149,MATCH(A8,Resa!$B$8:$B$149*1,0))),"")</f>
        <v>0</v>
      </c>
      <c r="D8" s="82"/>
      <c r="E8" s="69" cm="1">
        <f t="array" ref="E8">IFERROR(SMALL(_xlfn.UNIQUE(Resa!$B$8:$B$88*1,FALSE,FALSE),ROW($A32)),"")</f>
        <v>262</v>
      </c>
      <c r="F8" s="77">
        <f ca="1">IF(E8="","",SUMIF(Resa!$B$8:$B$161,E8,Resa!$M$8:$M$149))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IFERROR(SMALL(_xlfn.UNIQUE(Resa!$B$8:$B$88*1,FALSE,FALSE),ROW($A57)),"")</f>
        <v/>
      </c>
      <c r="J8" s="77" t="str">
        <f>IF(I8="","",SUMIF(Resa!$B$8:$B$161,I8,Resa!$M$8:$M$149))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SMALL(_xlfn.UNIQUE(Resa!$B$8:B$88*1,FALSE,FALSE),ROW(A8))</f>
        <v>116</v>
      </c>
      <c r="B9" s="77">
        <f ca="1">IF(A9="","",SUMIF(Resa!$B$8:$B$161,A9,Resa!$M$8:$M$149))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IFERROR(SMALL(_xlfn.UNIQUE(Resa!$B$8:$B$88*1,FALSE,FALSE),ROW($A33)),"")</f>
        <v>263</v>
      </c>
      <c r="F9" s="77">
        <f ca="1">IF(E9="","",SUMIF(Resa!$B$8:$B$161,E9,Resa!$M$8:$M$149))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IFERROR(SMALL(_xlfn.UNIQUE(Resa!$B$8:$B$88*1,FALSE,FALSE),ROW($A58)),"")</f>
        <v/>
      </c>
      <c r="J9" s="77" t="str">
        <f>IF(I9="","",SUMIF(Resa!$B$8:$B$161,I9,Resa!$M$8:$M$149))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SMALL(_xlfn.UNIQUE(Resa!$B$8:B$88*1,FALSE,FALSE),ROW(A9))</f>
        <v>117</v>
      </c>
      <c r="B10" s="77">
        <f ca="1">IF(A10="","",SUMIF(Resa!$B$8:$B$161,A10,Resa!$M$8:$M$149))</f>
        <v>0</v>
      </c>
      <c r="C10" s="79" cm="1">
        <f t="array" ref="C10">IFERROR(IF(A10="","",INDEX(Resa!$A$8:$A$149,MATCH(A10,Resa!$B$8:$B$149*1,0))),"")</f>
        <v>1</v>
      </c>
      <c r="D10" s="82"/>
      <c r="E10" s="69" cm="1">
        <f t="array" ref="E10">IFERROR(SMALL(_xlfn.UNIQUE(Resa!$B$8:$B$88*1,FALSE,FALSE),ROW($A34)),"")</f>
        <v>264</v>
      </c>
      <c r="F10" s="77">
        <f ca="1">IF(E10="","",SUMIF(Resa!$B$8:$B$161,E10,Resa!$M$8:$M$149))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IFERROR(SMALL(_xlfn.UNIQUE(Resa!$B$8:$B$88*1,FALSE,FALSE),ROW($A59)),"")</f>
        <v/>
      </c>
      <c r="J10" s="77" t="str">
        <f>IF(I10="","",SUMIF(Resa!$B$8:$B$161,I10,Resa!$M$8:$M$149))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SMALL(_xlfn.UNIQUE(Resa!$B$8:B$88*1,FALSE,FALSE),ROW(A10))</f>
        <v>119</v>
      </c>
      <c r="B11" s="77">
        <f ca="1">IF(A11="","",SUMIF(Resa!$B$8:$B$161,A11,Resa!$M$8:$M$149))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IFERROR(SMALL(_xlfn.UNIQUE(Resa!$B$8:$B$88*1,FALSE,FALSE),ROW($A35)),"")</f>
        <v>265</v>
      </c>
      <c r="F11" s="77">
        <f ca="1">IF(E11="","",SUMIF(Resa!$B$8:$B$161,E11,Resa!$M$8:$M$149))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IFERROR(SMALL(_xlfn.UNIQUE(Resa!$B$8:$B$88*1,FALSE,FALSE),ROW($A60)),"")</f>
        <v/>
      </c>
      <c r="J11" s="77" t="str">
        <f>IF(I11="","",SUMIF(Resa!$B$8:$B$161,I11,Resa!$M$8:$M$149))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SMALL(_xlfn.UNIQUE(Resa!$B$8:B$88*1,FALSE,FALSE),ROW(A11))</f>
        <v>120</v>
      </c>
      <c r="B12" s="77">
        <f ca="1">IF(A12="","",SUMIF(Resa!$B$8:$B$161,A12,Resa!$M$8:$M$149))</f>
        <v>0</v>
      </c>
      <c r="C12" s="79" cm="1">
        <f t="array" ref="C12">IFERROR(IF(A12="","",INDEX(Resa!$A$8:$A$149,MATCH(A12,Resa!$B$8:$B$149*1,0))),"")</f>
        <v>0</v>
      </c>
      <c r="D12" s="82"/>
      <c r="E12" s="69" cm="1">
        <f t="array" ref="E12">IFERROR(SMALL(_xlfn.UNIQUE(Resa!$B$8:$B$88*1,FALSE,FALSE),ROW($A36)),"")</f>
        <v>266</v>
      </c>
      <c r="F12" s="77">
        <f ca="1">IF(E12="","",SUMIF(Resa!$B$8:$B$161,E12,Resa!$M$8:$M$149))</f>
        <v>0</v>
      </c>
      <c r="G12" s="71" cm="1">
        <f t="array" ref="G12">IFERROR(IF(E12="","",INDEX(Resa!$A$8:$A$149,MATCH(E12,Resa!$B$8:$B$149*1,0))),"")</f>
        <v>1</v>
      </c>
      <c r="H12" s="82"/>
      <c r="I12" s="28" t="str" cm="1">
        <f t="array" ref="I12">IFERROR(SMALL(_xlfn.UNIQUE(Resa!$B$8:$B$88*1,FALSE,FALSE),ROW($A61)),"")</f>
        <v/>
      </c>
      <c r="J12" s="77" t="str">
        <f>IF(I12="","",SUMIF(Resa!$B$8:$B$161,I12,Resa!$M$8:$M$149))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SMALL(_xlfn.UNIQUE(Resa!$B$8:B$88*1,FALSE,FALSE),ROW(A12))</f>
        <v>121</v>
      </c>
      <c r="B13" s="77">
        <f ca="1">IF(A13="","",SUMIF(Resa!$B$8:$B$161,A13,Resa!$M$8:$M$149))</f>
        <v>0</v>
      </c>
      <c r="C13" s="79" cm="1">
        <f t="array" ref="C13">IFERROR(IF(A13="","",INDEX(Resa!$A$8:$A$149,MATCH(A13,Resa!$B$8:$B$149*1,0))),"")</f>
        <v>1</v>
      </c>
      <c r="D13" s="82"/>
      <c r="E13" s="69" cm="1">
        <f t="array" ref="E13">IFERROR(SMALL(_xlfn.UNIQUE(Resa!$B$8:$B$88*1,FALSE,FALSE),ROW($A37)),"")</f>
        <v>267</v>
      </c>
      <c r="F13" s="77">
        <f ca="1">IF(E13="","",SUMIF(Resa!$B$8:$B$161,E13,Resa!$M$8:$M$149))</f>
        <v>0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IFERROR(SMALL(_xlfn.UNIQUE(Resa!$B$8:$B$88*1,FALSE,FALSE),ROW($A62)),"")</f>
        <v/>
      </c>
      <c r="J13" s="77" t="str">
        <f>IF(I13="","",SUMIF(Resa!$B$8:$B$161,I13,Resa!$M$8:$M$149))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SMALL(_xlfn.UNIQUE(Resa!$B$8:B$88*1,FALSE,FALSE),ROW(A13))</f>
        <v>126</v>
      </c>
      <c r="B14" s="77">
        <f ca="1">IF(A14="","",SUMIF(Resa!$B$8:$B$161,A14,Resa!$M$8:$M$149))</f>
        <v>0</v>
      </c>
      <c r="C14" s="79" cm="1">
        <f t="array" ref="C14">IFERROR(IF(A14="","",INDEX(Resa!$A$8:$A$149,MATCH(A14,Resa!$B$8:$B$149*1,0))),"")</f>
        <v>0</v>
      </c>
      <c r="D14" s="82"/>
      <c r="E14" s="69" cm="1">
        <f t="array" ref="E14">IFERROR(SMALL(_xlfn.UNIQUE(Resa!$B$8:$B$88*1,FALSE,FALSE),ROW($A38)),"")</f>
        <v>268</v>
      </c>
      <c r="F14" s="77">
        <f ca="1">IF(E14="","",SUMIF(Resa!$B$8:$B$161,E14,Resa!$M$8:$M$149))</f>
        <v>0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IFERROR(SMALL(_xlfn.UNIQUE(Resa!$B$8:$B$88*1,FALSE,FALSE),ROW($A63)),"")</f>
        <v/>
      </c>
      <c r="J14" s="77" t="str">
        <f>IF(I14="","",SUMIF(Resa!$B$8:$B$161,I14,Resa!$M$8:$M$149))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SMALL(_xlfn.UNIQUE(Resa!$B$8:B$88*1,FALSE,FALSE),ROW(A14))</f>
        <v>127</v>
      </c>
      <c r="B15" s="77">
        <f ca="1">IF(A15="","",SUMIF(Resa!$B$8:$B$161,A15,Resa!$M$8:$M$149))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IFERROR(SMALL(_xlfn.UNIQUE(Resa!$B$8:$B$88*1,FALSE,FALSE),ROW($A39)),"")</f>
        <v>270</v>
      </c>
      <c r="F15" s="77">
        <f ca="1">IF(E15="","",SUMIF(Resa!$B$8:$B$161,E15,Resa!$M$8:$M$149))</f>
        <v>0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IFERROR(SMALL(_xlfn.UNIQUE(Resa!$B$8:$B$88*1,FALSE,FALSE),ROW($A64)),"")</f>
        <v/>
      </c>
      <c r="J15" s="77" t="str">
        <f>IF(I15="","",SUMIF(Resa!$B$8:$B$161,I15,Resa!$M$8:$M$149))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SMALL(_xlfn.UNIQUE(Resa!$B$8:B$88*1,FALSE,FALSE),ROW(A15))</f>
        <v>128</v>
      </c>
      <c r="B16" s="77">
        <f ca="1">IF(A16="","",SUMIF(Resa!$B$8:$B$161,A16,Resa!$M$8:$M$149))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IFERROR(SMALL(_xlfn.UNIQUE(Resa!$B$8:$B$88*1,FALSE,FALSE),ROW($A40)),"")</f>
        <v>271</v>
      </c>
      <c r="F16" s="77">
        <f ca="1">IF(E16="","",SUMIF(Resa!$B$8:$B$161,E16,Resa!$M$8:$M$149))</f>
        <v>0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IFERROR(SMALL(_xlfn.UNIQUE(Resa!$B$8:$B$88*1,FALSE,FALSE),ROW($A65)),"")</f>
        <v/>
      </c>
      <c r="J16" s="77" t="str">
        <f>IF(I16="","",SUMIF(Resa!$B$8:$B$161,I16,Resa!$M$8:$M$149))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SMALL(_xlfn.UNIQUE(Resa!$B$8:B$88*1,FALSE,FALSE),ROW(A16))</f>
        <v>129</v>
      </c>
      <c r="B17" s="77">
        <f ca="1">IF(A17="","",SUMIF(Resa!$B$8:$B$161,A17,Resa!$M$8:$M$149))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IFERROR(SMALL(_xlfn.UNIQUE(Resa!$B$8:$B$88*1,FALSE,FALSE),ROW($A41)),"")</f>
        <v>272</v>
      </c>
      <c r="F17" s="77">
        <f ca="1">IF(E17="","",SUMIF(Resa!$B$8:$B$161,E17,Resa!$M$8:$M$149))</f>
        <v>0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IFERROR(SMALL(_xlfn.UNIQUE(Resa!$B$8:$B$88*1,FALSE,FALSE),ROW($A66)),"")</f>
        <v/>
      </c>
      <c r="J17" s="77" t="str">
        <f>IF(I17="","",SUMIF(Resa!$B$8:$B$161,I17,Resa!$M$8:$M$149))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SMALL(_xlfn.UNIQUE(Resa!$B$8:B$88*1,FALSE,FALSE),ROW(A17))</f>
        <v>130</v>
      </c>
      <c r="B18" s="77">
        <f ca="1">IF(A18="","",SUMIF(Resa!$B$8:$B$161,A18,Resa!$M$8:$M$149))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IFERROR(SMALL(_xlfn.UNIQUE(Resa!$B$8:$B$88*1,FALSE,FALSE),ROW($A42)),"")</f>
        <v>273</v>
      </c>
      <c r="F18" s="77">
        <f ca="1">IF(E18="","",SUMIF(Resa!$B$8:$B$161,E18,Resa!$M$8:$M$149))</f>
        <v>0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IFERROR(SMALL(_xlfn.UNIQUE(Resa!$B$8:$B$88*1,FALSE,FALSE),ROW($A67)),"")</f>
        <v/>
      </c>
      <c r="J18" s="77" t="str">
        <f>IF(I18="","",SUMIF(Resa!$B$8:$B$161,I18,Resa!$M$8:$M$149))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SMALL(_xlfn.UNIQUE(Resa!$B$8:B$88*1,FALSE,FALSE),ROW(A18))</f>
        <v>139</v>
      </c>
      <c r="B19" s="77">
        <f ca="1">IF(A19="","",SUMIF(Resa!$B$8:$B$161,A19,Resa!$M$8:$M$149))</f>
        <v>0</v>
      </c>
      <c r="C19" s="79" cm="1">
        <f t="array" ref="C19">IFERROR(IF(A19="","",INDEX(Resa!$A$8:$A$149,MATCH(A19,Resa!$B$8:$B$149*1,0))),"")</f>
        <v>1</v>
      </c>
      <c r="D19" s="82"/>
      <c r="E19" s="69" cm="1">
        <f t="array" ref="E19">IFERROR(SMALL(_xlfn.UNIQUE(Resa!$B$8:$B$88*1,FALSE,FALSE),ROW($A43)),"")</f>
        <v>274</v>
      </c>
      <c r="F19" s="77">
        <f ca="1">IF(E19="","",SUMIF(Resa!$B$8:$B$161,E19,Resa!$M$8:$M$149))</f>
        <v>0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IFERROR(SMALL(_xlfn.UNIQUE(Resa!$B$8:$B$88*1,FALSE,FALSE),ROW($A68)),"")</f>
        <v/>
      </c>
      <c r="J19" s="77" t="str">
        <f>IF(I19="","",SUMIF(Resa!$B$8:$B$161,I19,Resa!$M$8:$M$149))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SMALL(_xlfn.UNIQUE(Resa!$B$8:B$88*1,FALSE,FALSE),ROW(A19))</f>
        <v>141</v>
      </c>
      <c r="B20" s="77">
        <f ca="1">IF(A20="","",SUMIF(Resa!$B$8:$B$161,A20,Resa!$M$8:$M$149))</f>
        <v>0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IFERROR(SMALL(_xlfn.UNIQUE(Resa!$B$8:$B$88*1,FALSE,FALSE),ROW($A44)),"")</f>
        <v>275</v>
      </c>
      <c r="F20" s="77">
        <f ca="1">IF(E20="","",SUMIF(Resa!$B$8:$B$161,E20,Resa!$M$8:$M$149))</f>
        <v>0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IFERROR(SMALL(_xlfn.UNIQUE(Resa!$B$8:$B$88*1,FALSE,FALSE),ROW($A69)),"")</f>
        <v/>
      </c>
      <c r="J20" s="77" t="str">
        <f>IF(I20="","",SUMIF(Resa!$B$8:$B$161,I20,Resa!$M$8:$M$149))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SMALL(_xlfn.UNIQUE(Resa!$B$8:B$88*1,FALSE,FALSE),ROW(A20))</f>
        <v>143</v>
      </c>
      <c r="B21" s="77">
        <f ca="1">IF(A21="","",SUMIF(Resa!$B$8:$B$161,A21,Resa!$M$8:$M$149))</f>
        <v>0</v>
      </c>
      <c r="C21" s="79" cm="1">
        <f t="array" ref="C21">IFERROR(IF(A21="","",INDEX(Resa!$A$8:$A$149,MATCH(A21,Resa!$B$8:$B$149*1,0))),"")</f>
        <v>0</v>
      </c>
      <c r="D21" s="82"/>
      <c r="E21" s="69" cm="1">
        <f t="array" ref="E21">IFERROR(SMALL(_xlfn.UNIQUE(Resa!$B$8:$B$88*1,FALSE,FALSE),ROW($A45)),"")</f>
        <v>277</v>
      </c>
      <c r="F21" s="77">
        <f ca="1">IF(E21="","",SUMIF(Resa!$B$8:$B$161,E21,Resa!$M$8:$M$149))</f>
        <v>0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IFERROR(SMALL(_xlfn.UNIQUE(Resa!$B$8:$B$88*1,FALSE,FALSE),ROW($A70)),"")</f>
        <v/>
      </c>
      <c r="J21" s="77" t="str">
        <f>IF(I21="","",SUMIF(Resa!$B$8:$B$161,I21,Resa!$M$8:$M$149))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SMALL(_xlfn.UNIQUE(Resa!$B$8:B$88*1,FALSE,FALSE),ROW(A21))</f>
        <v>144</v>
      </c>
      <c r="B22" s="77">
        <f ca="1">IF(A22="","",SUMIF(Resa!$B$8:$B$161,A22,Resa!$M$8:$M$149))</f>
        <v>0</v>
      </c>
      <c r="C22" s="79" cm="1">
        <f t="array" ref="C22">IFERROR(IF(A22="","",INDEX(Resa!$A$8:$A$149,MATCH(A22,Resa!$B$8:$B$149*1,0))),"")</f>
        <v>1</v>
      </c>
      <c r="D22" s="82"/>
      <c r="E22" s="69" t="str" cm="1">
        <f t="array" ref="E22">IFERROR(SMALL(_xlfn.UNIQUE(Resa!$B$8:$B$88*1,FALSE,FALSE),ROW($A46)),"")</f>
        <v/>
      </c>
      <c r="F22" s="77" t="str">
        <f>IF(E22="","",SUMIF(Resa!$B$8:$B$161,E22,Resa!$M$8:$M$149))</f>
        <v/>
      </c>
      <c r="G22" s="71" t="str" cm="1">
        <f t="array" ref="G22">IFERROR(IF(E22="","",INDEX(Resa!$A$8:$A$149,MATCH(E22,Resa!$B$8:$B$149*1,0))),"")</f>
        <v/>
      </c>
      <c r="H22" s="82"/>
      <c r="I22" s="28" t="str" cm="1">
        <f t="array" ref="I22">IFERROR(SMALL(_xlfn.UNIQUE(Resa!$B$8:$B$88*1,FALSE,FALSE),ROW($A71)),"")</f>
        <v/>
      </c>
      <c r="J22" s="77" t="str">
        <f>IF(I22="","",SUMIF(Resa!$B$8:$B$161,I22,Resa!$M$8:$M$149))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SMALL(_xlfn.UNIQUE(Resa!$B$8:B$88*1,FALSE,FALSE),ROW(A22))</f>
        <v>146</v>
      </c>
      <c r="B23" s="77">
        <f ca="1">IF(A23="","",SUMIF(Resa!$B$8:$B$161,A23,Resa!$M$8:$M$149))</f>
        <v>0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IFERROR(SMALL(_xlfn.UNIQUE(Resa!$B$8:$B$88*1,FALSE,FALSE),ROW($A47)),"")</f>
        <v/>
      </c>
      <c r="F23" s="77" t="str">
        <f>IF(E23="","",SUMIF(Resa!$B$8:$B$161,E23,Resa!$M$8:$M$149))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IFERROR(SMALL(_xlfn.UNIQUE(Resa!$B$8:$B$88*1,FALSE,FALSE),ROW($A72)),"")</f>
        <v/>
      </c>
      <c r="J23" s="77" t="str">
        <f>IF(I23="","",SUMIF(Resa!$B$8:$B$161,I23,Resa!$M$8:$M$149))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SMALL(_xlfn.UNIQUE(Resa!$B$8:B$88*1,FALSE,FALSE),ROW(A23))</f>
        <v>148</v>
      </c>
      <c r="B24" s="77">
        <f ca="1">IF(A24="","",SUMIF(Resa!$B$8:$B$161,A24,Resa!$M$8:$M$149))</f>
        <v>0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IFERROR(SMALL(_xlfn.UNIQUE(Resa!$B$8:$B$88*1,FALSE,FALSE),ROW($A48)),"")</f>
        <v/>
      </c>
      <c r="F24" s="77" t="str">
        <f>IF(E24="","",SUMIF(Resa!$B$8:$B$161,E24,Resa!$M$8:$M$149))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IFERROR(SMALL(_xlfn.UNIQUE(Resa!$B$8:$B$88*1,FALSE,FALSE),ROW($A73)),"")</f>
        <v/>
      </c>
      <c r="J24" s="77" t="str">
        <f>IF(I24="","",SUMIF(Resa!$B$8:$B$161,I24,Resa!$M$8:$M$149))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SMALL(_xlfn.UNIQUE(Resa!$B$8:B$88*1,FALSE,FALSE),ROW(A24))</f>
        <v>152</v>
      </c>
      <c r="B25" s="77">
        <f ca="1">IF(A25="","",SUMIF(Resa!$B$8:$B$161,A25,Resa!$M$8:$M$149))</f>
        <v>0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IFERROR(SMALL(_xlfn.UNIQUE(Resa!$B$8:$B$88*1,FALSE,FALSE),ROW($A49)),"")</f>
        <v/>
      </c>
      <c r="F25" s="77" t="str">
        <f>IF(E25="","",SUMIF(Resa!$B$8:$B$161,E25,Resa!$M$8:$M$149))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IFERROR(SMALL(_xlfn.UNIQUE(Resa!$B$8:$B$88*1,FALSE,FALSE),ROW($A74)),"")</f>
        <v/>
      </c>
      <c r="J25" s="77" t="str">
        <f>IF(I25="","",SUMIF(Resa!$B$8:$B$161,I25,Resa!$M$8:$M$149))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SMALL(_xlfn.UNIQUE(Resa!$B$8:B$88*1,FALSE,FALSE),ROW(A25))</f>
        <v>250</v>
      </c>
      <c r="B26" s="77">
        <f ca="1">IF(A26="","",SUMIF(Resa!$B$8:$B$161,A26,Resa!$M$8:$M$149))</f>
        <v>0</v>
      </c>
      <c r="C26" s="79" cm="1">
        <f t="array" ref="C26">IFERROR(IF(A26="","",INDEX(Resa!$A$8:$A$149,MATCH(A26,Resa!$B$8:$B$149*1,0))),"")</f>
        <v>0</v>
      </c>
      <c r="D26" s="82"/>
      <c r="E26" s="69" t="str" cm="1">
        <f t="array" ref="E26">IFERROR(SMALL(_xlfn.UNIQUE(Resa!$B$8:$B$88*1,FALSE,FALSE),ROW($A50)),"")</f>
        <v/>
      </c>
      <c r="F26" s="77" t="str">
        <f>IF(E26="","",SUMIF(Resa!$B$8:$B$161,E26,Resa!$M$8:$M$149))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IFERROR(SMALL(_xlfn.UNIQUE(Resa!$B$8:$B$88*1,FALSE,FALSE),ROW($A75)),"")</f>
        <v/>
      </c>
      <c r="J26" s="77" t="str">
        <f>IF(I26="","",SUMIF(Resa!$B$8:$B$161,I26,Resa!$M$8:$M$149))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SMALL(_xlfn.UNIQUE(Resa!$B$8:B$88*1,FALSE,FALSE),ROW(A26))</f>
        <v>252</v>
      </c>
      <c r="B27" s="95">
        <f ca="1">IF(A27="","",SUMIF(Resa!$B$8:$B$161,A27,Resa!$M$8:$M$149))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IFERROR(SMALL(_xlfn.UNIQUE(Resa!$B$8:$B$88*1,FALSE,FALSE),ROW($A51)),"")</f>
        <v/>
      </c>
      <c r="F27" s="95" t="str">
        <f>IF(E27="","",SUMIF(Resa!$B$8:$B$161,E27,Resa!$M$8:$M$149))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IFERROR(SMALL(_xlfn.UNIQUE(Resa!$B$8:$B$88*1,FALSE,FALSE),ROW($A76)),"")</f>
        <v/>
      </c>
      <c r="J27" s="95" t="str">
        <f>IF(I27="","",SUMIF(Resa!$B$8:$B$161,I27,Resa!$M$8:$M$149))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152" priority="27" operator="equal">
      <formula>"Groupe 4"</formula>
    </cfRule>
    <cfRule type="cellIs" dxfId="151" priority="28" operator="equal">
      <formula>"Groupe 3"</formula>
    </cfRule>
    <cfRule type="cellIs" dxfId="150" priority="29" operator="equal">
      <formula>"Groupe 2 "</formula>
    </cfRule>
    <cfRule type="cellIs" dxfId="149" priority="30" operator="equal">
      <formula>AND(C3=1)</formula>
    </cfRule>
  </conditionalFormatting>
  <conditionalFormatting sqref="A3">
    <cfRule type="expression" dxfId="148" priority="19">
      <formula>AND( C3=6)</formula>
    </cfRule>
    <cfRule type="expression" dxfId="147" priority="20">
      <formula>AND( C3=5)</formula>
    </cfRule>
    <cfRule type="expression" dxfId="146" priority="21">
      <formula>AND( C3=4)</formula>
    </cfRule>
    <cfRule type="expression" dxfId="145" priority="22">
      <formula>AND( C3=3)</formula>
    </cfRule>
    <cfRule type="expression" dxfId="144" priority="23">
      <formula>AND( C3=2)</formula>
    </cfRule>
    <cfRule type="expression" dxfId="143" priority="24">
      <formula>AND( C3=1)</formula>
    </cfRule>
  </conditionalFormatting>
  <conditionalFormatting sqref="A4:A27">
    <cfRule type="expression" dxfId="142" priority="13">
      <formula>AND( C4=6)</formula>
    </cfRule>
    <cfRule type="expression" dxfId="141" priority="14">
      <formula>AND( C4=5)</formula>
    </cfRule>
    <cfRule type="expression" dxfId="140" priority="15">
      <formula>AND( C4=4)</formula>
    </cfRule>
    <cfRule type="expression" dxfId="139" priority="16">
      <formula>AND( C4=3)</formula>
    </cfRule>
    <cfRule type="expression" dxfId="138" priority="17">
      <formula>AND( C4=2)</formula>
    </cfRule>
    <cfRule type="expression" dxfId="137" priority="18">
      <formula>AND( C4=1)</formula>
    </cfRule>
  </conditionalFormatting>
  <conditionalFormatting sqref="E3:E27">
    <cfRule type="expression" dxfId="136" priority="7">
      <formula>AND( G3=6)</formula>
    </cfRule>
    <cfRule type="expression" dxfId="135" priority="8">
      <formula>AND( G3=5)</formula>
    </cfRule>
    <cfRule type="expression" dxfId="134" priority="9">
      <formula>AND( G3=4)</formula>
    </cfRule>
    <cfRule type="expression" dxfId="133" priority="10">
      <formula>AND( G3=3)</formula>
    </cfRule>
    <cfRule type="expression" dxfId="132" priority="11">
      <formula>AND( G3=2)</formula>
    </cfRule>
    <cfRule type="expression" dxfId="131" priority="12">
      <formula>AND( G3=1)</formula>
    </cfRule>
  </conditionalFormatting>
  <conditionalFormatting sqref="I3:I27">
    <cfRule type="expression" dxfId="130" priority="1">
      <formula>AND( K3=6)</formula>
    </cfRule>
    <cfRule type="expression" dxfId="129" priority="2">
      <formula>AND( K3=5)</formula>
    </cfRule>
    <cfRule type="expression" dxfId="128" priority="3">
      <formula>AND( K3=4)</formula>
    </cfRule>
    <cfRule type="expression" dxfId="127" priority="4">
      <formula>AND( K3=3)</formula>
    </cfRule>
    <cfRule type="expression" dxfId="126" priority="5">
      <formula>AND( K3=2)</formula>
    </cfRule>
    <cfRule type="expression" dxfId="125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16D2A280-478B-4A3F-9259-94ECF3501C7B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39D22054-D8A0-441B-98CC-79ABB6ACCB29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791-9012-41C3-B73A-5E524A2C4CB1}">
  <dimension ref="A1:M30"/>
  <sheetViews>
    <sheetView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6" t="s">
        <v>108</v>
      </c>
      <c r="B1" s="187"/>
      <c r="C1" s="187"/>
      <c r="D1" s="187"/>
      <c r="E1" s="187"/>
      <c r="F1" s="187"/>
      <c r="G1" s="187"/>
      <c r="H1" s="187"/>
      <c r="I1" s="188"/>
      <c r="J1" s="180">
        <f ca="1">SUM(B3:B27)+SUM(F3:F27)+SUM(J3:J27)</f>
        <v>0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SMALL(_xlfn.UNIQUE(Resa!$B$8:$B$88*1,FALSE,FALSE),ROW($A2))</f>
        <v>109</v>
      </c>
      <c r="B3" s="85">
        <f ca="1">IF(A3="","",SUMIF(Resa!$B$8:$B$161,A3,Resa!$N$8:$N$149))</f>
        <v>0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IFERROR(SMALL(_xlfn.UNIQUE(Resa!$B$8:$B$88*1,FALSE,FALSE),ROW($A27)),"")</f>
        <v>254</v>
      </c>
      <c r="F3" s="85">
        <f ca="1">IF(E3="","",SUMIF(Resa!$B$8:$B$161,E3,Resa!$N$8:$N$149))</f>
        <v>0</v>
      </c>
      <c r="G3" s="89" cm="1">
        <f t="array" ref="G3">IFERROR(IF(E3="","",INDEX(Resa!$A$8:$A$149,MATCH(E3,Resa!$B$8:$B$149*1,0))),"")</f>
        <v>1</v>
      </c>
      <c r="H3" s="87"/>
      <c r="I3" s="90" t="str" cm="1">
        <f t="array" ref="I3">IFERROR(SMALL(_xlfn.UNIQUE(Resa!$B$8:$B$88*1,FALSE,FALSE),ROW($A52)),"")</f>
        <v/>
      </c>
      <c r="J3" s="85" t="str">
        <f>IF(I3="","",SUMIF(Resa!$B$8:$B$161,I3,Resa!$N$8:$N$149))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SMALL(_xlfn.UNIQUE(Resa!$B$8:B$88*1,FALSE,FALSE),ROW(A3))</f>
        <v>110</v>
      </c>
      <c r="B4" s="77">
        <f ca="1">IF(A4="","",SUMIF(Resa!$B$8:$B$161,A4,Resa!$N$8:$N$149))</f>
        <v>0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IFERROR(SMALL(_xlfn.UNIQUE(Resa!$B$8:$B$88*1,FALSE,FALSE),ROW($A28)),"")</f>
        <v>256</v>
      </c>
      <c r="F4" s="77">
        <f ca="1">IF(E4="","",SUMIF(Resa!$B$8:$B$161,E4,Resa!$N$8:$N$149))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IFERROR(SMALL(_xlfn.UNIQUE(Resa!$B$8:$B$88*1,FALSE,FALSE),ROW($A53)),"")</f>
        <v/>
      </c>
      <c r="J4" s="77" t="str">
        <f>IF(I4="","",SUMIF(Resa!$B$8:$B$161,I4,Resa!$N$8:$N$149))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SMALL(_xlfn.UNIQUE(Resa!$B$8:B$88*1,FALSE,FALSE),ROW(A4))</f>
        <v>111</v>
      </c>
      <c r="B5" s="77">
        <f ca="1">IF(A5="","",SUMIF(Resa!$B$8:$B$161,A5,Resa!$N$8:$N$149))</f>
        <v>0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IFERROR(SMALL(_xlfn.UNIQUE(Resa!$B$8:$B$88*1,FALSE,FALSE),ROW($A29)),"")</f>
        <v>258</v>
      </c>
      <c r="F5" s="77">
        <f ca="1">IF(E5="","",SUMIF(Resa!$B$8:$B$161,E5,Resa!$N$8:$N$149))</f>
        <v>0</v>
      </c>
      <c r="G5" s="71" cm="1">
        <f t="array" ref="G5">IFERROR(IF(E5="","",INDEX(Resa!$A$8:$A$149,MATCH(E5,Resa!$B$8:$B$149*1,0))),"")</f>
        <v>0</v>
      </c>
      <c r="H5" s="82"/>
      <c r="I5" s="28" t="str" cm="1">
        <f t="array" ref="I5">IFERROR(SMALL(_xlfn.UNIQUE(Resa!$B$8:$B$88*1,FALSE,FALSE),ROW($A54)),"")</f>
        <v/>
      </c>
      <c r="J5" s="77" t="str">
        <f>IF(I5="","",SUMIF(Resa!$B$8:$B$161,I5,Resa!$N$8:$N$149))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SMALL(_xlfn.UNIQUE(Resa!$B$8:B$88*1,FALSE,FALSE),ROW(A5))</f>
        <v>112</v>
      </c>
      <c r="B6" s="77">
        <f ca="1">IF(A6="","",SUMIF(Resa!$B$8:$B$161,A6,Resa!$N$8:$N$149))</f>
        <v>0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IFERROR(SMALL(_xlfn.UNIQUE(Resa!$B$8:$B$88*1,FALSE,FALSE),ROW($A30)),"")</f>
        <v>260</v>
      </c>
      <c r="F6" s="77">
        <f ca="1">IF(E6="","",SUMIF(Resa!$B$8:$B$161,E6,Resa!$N$8:$N$149))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IFERROR(SMALL(_xlfn.UNIQUE(Resa!$B$8:$B$88*1,FALSE,FALSE),ROW($A55)),"")</f>
        <v/>
      </c>
      <c r="J6" s="77" t="str">
        <f>IF(I6="","",SUMIF(Resa!$B$8:$B$161,I6,Resa!$N$8:$N$149))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SMALL(_xlfn.UNIQUE(Resa!$B$8:B$88*1,FALSE,FALSE),ROW(A6))</f>
        <v>113</v>
      </c>
      <c r="B7" s="77">
        <f ca="1">IF(A7="","",SUMIF(Resa!$B$8:$B$161,A7,Resa!$N$8:$N$149))</f>
        <v>0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IFERROR(SMALL(_xlfn.UNIQUE(Resa!$B$8:$B$88*1,FALSE,FALSE),ROW($A31)),"")</f>
        <v>261</v>
      </c>
      <c r="F7" s="77">
        <f ca="1">IF(E7="","",SUMIF(Resa!$B$8:$B$161,E7,Resa!$N$8:$N$149))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IFERROR(SMALL(_xlfn.UNIQUE(Resa!$B$8:$B$88*1,FALSE,FALSE),ROW($A56)),"")</f>
        <v/>
      </c>
      <c r="J7" s="77" t="str">
        <f>IF(I7="","",SUMIF(Resa!$B$8:$B$161,I7,Resa!$N$8:$N$149))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SMALL(_xlfn.UNIQUE(Resa!$B$8:B$88*1,FALSE,FALSE),ROW(A7))</f>
        <v>115</v>
      </c>
      <c r="B8" s="77">
        <f ca="1">IF(A8="","",SUMIF(Resa!$B$8:$B$161,A8,Resa!$N$8:$N$149))</f>
        <v>0</v>
      </c>
      <c r="C8" s="79" cm="1">
        <f t="array" ref="C8">IFERROR(IF(A8="","",INDEX(Resa!$A$8:$A$149,MATCH(A8,Resa!$B$8:$B$149*1,0))),"")</f>
        <v>0</v>
      </c>
      <c r="D8" s="82"/>
      <c r="E8" s="69" cm="1">
        <f t="array" ref="E8">IFERROR(SMALL(_xlfn.UNIQUE(Resa!$B$8:$B$88*1,FALSE,FALSE),ROW($A32)),"")</f>
        <v>262</v>
      </c>
      <c r="F8" s="77">
        <f ca="1">IF(E8="","",SUMIF(Resa!$B$8:$B$161,E8,Resa!$N$8:$N$149))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IFERROR(SMALL(_xlfn.UNIQUE(Resa!$B$8:$B$88*1,FALSE,FALSE),ROW($A57)),"")</f>
        <v/>
      </c>
      <c r="J8" s="77" t="str">
        <f>IF(I8="","",SUMIF(Resa!$B$8:$B$161,I8,Resa!$N$8:$N$149))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SMALL(_xlfn.UNIQUE(Resa!$B$8:B$88*1,FALSE,FALSE),ROW(A8))</f>
        <v>116</v>
      </c>
      <c r="B9" s="77">
        <f ca="1">IF(A9="","",SUMIF(Resa!$B$8:$B$161,A9,Resa!$N$8:$N$149))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IFERROR(SMALL(_xlfn.UNIQUE(Resa!$B$8:$B$88*1,FALSE,FALSE),ROW($A33)),"")</f>
        <v>263</v>
      </c>
      <c r="F9" s="77">
        <f ca="1">IF(E9="","",SUMIF(Resa!$B$8:$B$161,E9,Resa!$N$8:$N$149))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IFERROR(SMALL(_xlfn.UNIQUE(Resa!$B$8:$B$88*1,FALSE,FALSE),ROW($A58)),"")</f>
        <v/>
      </c>
      <c r="J9" s="77" t="str">
        <f>IF(I9="","",SUMIF(Resa!$B$8:$B$161,I9,Resa!$N$8:$N$149))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SMALL(_xlfn.UNIQUE(Resa!$B$8:B$88*1,FALSE,FALSE),ROW(A9))</f>
        <v>117</v>
      </c>
      <c r="B10" s="77">
        <f ca="1">IF(A10="","",SUMIF(Resa!$B$8:$B$161,A10,Resa!$N$8:$N$149))</f>
        <v>0</v>
      </c>
      <c r="C10" s="79" cm="1">
        <f t="array" ref="C10">IFERROR(IF(A10="","",INDEX(Resa!$A$8:$A$149,MATCH(A10,Resa!$B$8:$B$149*1,0))),"")</f>
        <v>1</v>
      </c>
      <c r="D10" s="82"/>
      <c r="E10" s="69" cm="1">
        <f t="array" ref="E10">IFERROR(SMALL(_xlfn.UNIQUE(Resa!$B$8:$B$88*1,FALSE,FALSE),ROW($A34)),"")</f>
        <v>264</v>
      </c>
      <c r="F10" s="77">
        <f ca="1">IF(E10="","",SUMIF(Resa!$B$8:$B$161,E10,Resa!$N$8:$N$149))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IFERROR(SMALL(_xlfn.UNIQUE(Resa!$B$8:$B$88*1,FALSE,FALSE),ROW($A59)),"")</f>
        <v/>
      </c>
      <c r="J10" s="77" t="str">
        <f>IF(I10="","",SUMIF(Resa!$B$8:$B$161,I10,Resa!$N$8:$N$149))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SMALL(_xlfn.UNIQUE(Resa!$B$8:B$88*1,FALSE,FALSE),ROW(A10))</f>
        <v>119</v>
      </c>
      <c r="B11" s="77">
        <f ca="1">IF(A11="","",SUMIF(Resa!$B$8:$B$161,A11,Resa!$N$8:$N$149))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IFERROR(SMALL(_xlfn.UNIQUE(Resa!$B$8:$B$88*1,FALSE,FALSE),ROW($A35)),"")</f>
        <v>265</v>
      </c>
      <c r="F11" s="77">
        <f ca="1">IF(E11="","",SUMIF(Resa!$B$8:$B$161,E11,Resa!$N$8:$N$149))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IFERROR(SMALL(_xlfn.UNIQUE(Resa!$B$8:$B$88*1,FALSE,FALSE),ROW($A60)),"")</f>
        <v/>
      </c>
      <c r="J11" s="77" t="str">
        <f>IF(I11="","",SUMIF(Resa!$B$8:$B$161,I11,Resa!$N$8:$N$149))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SMALL(_xlfn.UNIQUE(Resa!$B$8:B$88*1,FALSE,FALSE),ROW(A11))</f>
        <v>120</v>
      </c>
      <c r="B12" s="77">
        <f ca="1">IF(A12="","",SUMIF(Resa!$B$8:$B$161,A12,Resa!$N$8:$N$149))</f>
        <v>0</v>
      </c>
      <c r="C12" s="79" cm="1">
        <f t="array" ref="C12">IFERROR(IF(A12="","",INDEX(Resa!$A$8:$A$149,MATCH(A12,Resa!$B$8:$B$149*1,0))),"")</f>
        <v>0</v>
      </c>
      <c r="D12" s="82"/>
      <c r="E12" s="69" cm="1">
        <f t="array" ref="E12">IFERROR(SMALL(_xlfn.UNIQUE(Resa!$B$8:$B$88*1,FALSE,FALSE),ROW($A36)),"")</f>
        <v>266</v>
      </c>
      <c r="F12" s="77">
        <f ca="1">IF(E12="","",SUMIF(Resa!$B$8:$B$161,E12,Resa!$N$8:$N$149))</f>
        <v>0</v>
      </c>
      <c r="G12" s="71" cm="1">
        <f t="array" ref="G12">IFERROR(IF(E12="","",INDEX(Resa!$A$8:$A$149,MATCH(E12,Resa!$B$8:$B$149*1,0))),"")</f>
        <v>1</v>
      </c>
      <c r="H12" s="82"/>
      <c r="I12" s="28" t="str" cm="1">
        <f t="array" ref="I12">IFERROR(SMALL(_xlfn.UNIQUE(Resa!$B$8:$B$88*1,FALSE,FALSE),ROW($A61)),"")</f>
        <v/>
      </c>
      <c r="J12" s="77" t="str">
        <f>IF(I12="","",SUMIF(Resa!$B$8:$B$161,I12,Resa!$N$8:$N$149))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SMALL(_xlfn.UNIQUE(Resa!$B$8:B$88*1,FALSE,FALSE),ROW(A12))</f>
        <v>121</v>
      </c>
      <c r="B13" s="77">
        <f ca="1">IF(A13="","",SUMIF(Resa!$B$8:$B$161,A13,Resa!$N$8:$N$149))</f>
        <v>0</v>
      </c>
      <c r="C13" s="79" cm="1">
        <f t="array" ref="C13">IFERROR(IF(A13="","",INDEX(Resa!$A$8:$A$149,MATCH(A13,Resa!$B$8:$B$149*1,0))),"")</f>
        <v>1</v>
      </c>
      <c r="D13" s="82"/>
      <c r="E13" s="69" cm="1">
        <f t="array" ref="E13">IFERROR(SMALL(_xlfn.UNIQUE(Resa!$B$8:$B$88*1,FALSE,FALSE),ROW($A37)),"")</f>
        <v>267</v>
      </c>
      <c r="F13" s="77">
        <f ca="1">IF(E13="","",SUMIF(Resa!$B$8:$B$161,E13,Resa!$N$8:$N$149))</f>
        <v>0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IFERROR(SMALL(_xlfn.UNIQUE(Resa!$B$8:$B$88*1,FALSE,FALSE),ROW($A62)),"")</f>
        <v/>
      </c>
      <c r="J13" s="77" t="str">
        <f>IF(I13="","",SUMIF(Resa!$B$8:$B$161,I13,Resa!$N$8:$N$149))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SMALL(_xlfn.UNIQUE(Resa!$B$8:B$88*1,FALSE,FALSE),ROW(A13))</f>
        <v>126</v>
      </c>
      <c r="B14" s="77">
        <f ca="1">IF(A14="","",SUMIF(Resa!$B$8:$B$161,A14,Resa!$N$8:$N$149))</f>
        <v>0</v>
      </c>
      <c r="C14" s="79" cm="1">
        <f t="array" ref="C14">IFERROR(IF(A14="","",INDEX(Resa!$A$8:$A$149,MATCH(A14,Resa!$B$8:$B$149*1,0))),"")</f>
        <v>0</v>
      </c>
      <c r="D14" s="82"/>
      <c r="E14" s="69" cm="1">
        <f t="array" ref="E14">IFERROR(SMALL(_xlfn.UNIQUE(Resa!$B$8:$B$88*1,FALSE,FALSE),ROW($A38)),"")</f>
        <v>268</v>
      </c>
      <c r="F14" s="77">
        <f ca="1">IF(E14="","",SUMIF(Resa!$B$8:$B$161,E14,Resa!$N$8:$N$149))</f>
        <v>0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IFERROR(SMALL(_xlfn.UNIQUE(Resa!$B$8:$B$88*1,FALSE,FALSE),ROW($A63)),"")</f>
        <v/>
      </c>
      <c r="J14" s="77" t="str">
        <f>IF(I14="","",SUMIF(Resa!$B$8:$B$161,I14,Resa!$N$8:$N$149))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SMALL(_xlfn.UNIQUE(Resa!$B$8:B$88*1,FALSE,FALSE),ROW(A14))</f>
        <v>127</v>
      </c>
      <c r="B15" s="77">
        <f ca="1">IF(A15="","",SUMIF(Resa!$B$8:$B$161,A15,Resa!$N$8:$N$149))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IFERROR(SMALL(_xlfn.UNIQUE(Resa!$B$8:$B$88*1,FALSE,FALSE),ROW($A39)),"")</f>
        <v>270</v>
      </c>
      <c r="F15" s="77">
        <f ca="1">IF(E15="","",SUMIF(Resa!$B$8:$B$161,E15,Resa!$N$8:$N$149))</f>
        <v>0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IFERROR(SMALL(_xlfn.UNIQUE(Resa!$B$8:$B$88*1,FALSE,FALSE),ROW($A64)),"")</f>
        <v/>
      </c>
      <c r="J15" s="77" t="str">
        <f>IF(I15="","",SUMIF(Resa!$B$8:$B$161,I15,Resa!$N$8:$N$149))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SMALL(_xlfn.UNIQUE(Resa!$B$8:B$88*1,FALSE,FALSE),ROW(A15))</f>
        <v>128</v>
      </c>
      <c r="B16" s="77">
        <f ca="1">IF(A16="","",SUMIF(Resa!$B$8:$B$161,A16,Resa!$N$8:$N$149))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IFERROR(SMALL(_xlfn.UNIQUE(Resa!$B$8:$B$88*1,FALSE,FALSE),ROW($A40)),"")</f>
        <v>271</v>
      </c>
      <c r="F16" s="77">
        <f ca="1">IF(E16="","",SUMIF(Resa!$B$8:$B$161,E16,Resa!$N$8:$N$149))</f>
        <v>0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IFERROR(SMALL(_xlfn.UNIQUE(Resa!$B$8:$B$88*1,FALSE,FALSE),ROW($A65)),"")</f>
        <v/>
      </c>
      <c r="J16" s="77" t="str">
        <f>IF(I16="","",SUMIF(Resa!$B$8:$B$161,I16,Resa!$N$8:$N$149))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SMALL(_xlfn.UNIQUE(Resa!$B$8:B$88*1,FALSE,FALSE),ROW(A16))</f>
        <v>129</v>
      </c>
      <c r="B17" s="77">
        <f ca="1">IF(A17="","",SUMIF(Resa!$B$8:$B$161,A17,Resa!$N$8:$N$149))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IFERROR(SMALL(_xlfn.UNIQUE(Resa!$B$8:$B$88*1,FALSE,FALSE),ROW($A41)),"")</f>
        <v>272</v>
      </c>
      <c r="F17" s="77">
        <f ca="1">IF(E17="","",SUMIF(Resa!$B$8:$B$161,E17,Resa!$N$8:$N$149))</f>
        <v>0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IFERROR(SMALL(_xlfn.UNIQUE(Resa!$B$8:$B$88*1,FALSE,FALSE),ROW($A66)),"")</f>
        <v/>
      </c>
      <c r="J17" s="77" t="str">
        <f>IF(I17="","",SUMIF(Resa!$B$8:$B$161,I17,Resa!$N$8:$N$149))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SMALL(_xlfn.UNIQUE(Resa!$B$8:B$88*1,FALSE,FALSE),ROW(A17))</f>
        <v>130</v>
      </c>
      <c r="B18" s="77">
        <f ca="1">IF(A18="","",SUMIF(Resa!$B$8:$B$161,A18,Resa!$N$8:$N$149))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IFERROR(SMALL(_xlfn.UNIQUE(Resa!$B$8:$B$88*1,FALSE,FALSE),ROW($A42)),"")</f>
        <v>273</v>
      </c>
      <c r="F18" s="77">
        <f ca="1">IF(E18="","",SUMIF(Resa!$B$8:$B$161,E18,Resa!$N$8:$N$149))</f>
        <v>0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IFERROR(SMALL(_xlfn.UNIQUE(Resa!$B$8:$B$88*1,FALSE,FALSE),ROW($A67)),"")</f>
        <v/>
      </c>
      <c r="J18" s="77" t="str">
        <f>IF(I18="","",SUMIF(Resa!$B$8:$B$161,I18,Resa!$N$8:$N$149))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SMALL(_xlfn.UNIQUE(Resa!$B$8:B$88*1,FALSE,FALSE),ROW(A18))</f>
        <v>139</v>
      </c>
      <c r="B19" s="77">
        <f ca="1">IF(A19="","",SUMIF(Resa!$B$8:$B$161,A19,Resa!$N$8:$N$149))</f>
        <v>0</v>
      </c>
      <c r="C19" s="79" cm="1">
        <f t="array" ref="C19">IFERROR(IF(A19="","",INDEX(Resa!$A$8:$A$149,MATCH(A19,Resa!$B$8:$B$149*1,0))),"")</f>
        <v>1</v>
      </c>
      <c r="D19" s="82"/>
      <c r="E19" s="69" cm="1">
        <f t="array" ref="E19">IFERROR(SMALL(_xlfn.UNIQUE(Resa!$B$8:$B$88*1,FALSE,FALSE),ROW($A43)),"")</f>
        <v>274</v>
      </c>
      <c r="F19" s="77">
        <f ca="1">IF(E19="","",SUMIF(Resa!$B$8:$B$161,E19,Resa!$N$8:$N$149))</f>
        <v>0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IFERROR(SMALL(_xlfn.UNIQUE(Resa!$B$8:$B$88*1,FALSE,FALSE),ROW($A68)),"")</f>
        <v/>
      </c>
      <c r="J19" s="77" t="str">
        <f>IF(I19="","",SUMIF(Resa!$B$8:$B$161,I19,Resa!$N$8:$N$149))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SMALL(_xlfn.UNIQUE(Resa!$B$8:B$88*1,FALSE,FALSE),ROW(A19))</f>
        <v>141</v>
      </c>
      <c r="B20" s="77">
        <f ca="1">IF(A20="","",SUMIF(Resa!$B$8:$B$161,A20,Resa!$N$8:$N$149))</f>
        <v>0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IFERROR(SMALL(_xlfn.UNIQUE(Resa!$B$8:$B$88*1,FALSE,FALSE),ROW($A44)),"")</f>
        <v>275</v>
      </c>
      <c r="F20" s="77">
        <f ca="1">IF(E20="","",SUMIF(Resa!$B$8:$B$161,E20,Resa!$N$8:$N$149))</f>
        <v>0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IFERROR(SMALL(_xlfn.UNIQUE(Resa!$B$8:$B$88*1,FALSE,FALSE),ROW($A69)),"")</f>
        <v/>
      </c>
      <c r="J20" s="77" t="str">
        <f>IF(I20="","",SUMIF(Resa!$B$8:$B$161,I20,Resa!$N$8:$N$149))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SMALL(_xlfn.UNIQUE(Resa!$B$8:B$88*1,FALSE,FALSE),ROW(A20))</f>
        <v>143</v>
      </c>
      <c r="B21" s="77">
        <f ca="1">IF(A21="","",SUMIF(Resa!$B$8:$B$161,A21,Resa!$N$8:$N$149))</f>
        <v>0</v>
      </c>
      <c r="C21" s="79" cm="1">
        <f t="array" ref="C21">IFERROR(IF(A21="","",INDEX(Resa!$A$8:$A$149,MATCH(A21,Resa!$B$8:$B$149*1,0))),"")</f>
        <v>0</v>
      </c>
      <c r="D21" s="82"/>
      <c r="E21" s="69" cm="1">
        <f t="array" ref="E21">IFERROR(SMALL(_xlfn.UNIQUE(Resa!$B$8:$B$88*1,FALSE,FALSE),ROW($A45)),"")</f>
        <v>277</v>
      </c>
      <c r="F21" s="77">
        <f ca="1">IF(E21="","",SUMIF(Resa!$B$8:$B$161,E21,Resa!$N$8:$N$149))</f>
        <v>0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IFERROR(SMALL(_xlfn.UNIQUE(Resa!$B$8:$B$88*1,FALSE,FALSE),ROW($A70)),"")</f>
        <v/>
      </c>
      <c r="J21" s="77" t="str">
        <f>IF(I21="","",SUMIF(Resa!$B$8:$B$161,I21,Resa!$N$8:$N$149))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SMALL(_xlfn.UNIQUE(Resa!$B$8:B$88*1,FALSE,FALSE),ROW(A21))</f>
        <v>144</v>
      </c>
      <c r="B22" s="77">
        <f ca="1">IF(A22="","",SUMIF(Resa!$B$8:$B$161,A22,Resa!$N$8:$N$149))</f>
        <v>0</v>
      </c>
      <c r="C22" s="79" cm="1">
        <f t="array" ref="C22">IFERROR(IF(A22="","",INDEX(Resa!$A$8:$A$149,MATCH(A22,Resa!$B$8:$B$149*1,0))),"")</f>
        <v>1</v>
      </c>
      <c r="D22" s="82"/>
      <c r="E22" s="69" t="str" cm="1">
        <f t="array" ref="E22">IFERROR(SMALL(_xlfn.UNIQUE(Resa!$B$8:$B$88*1,FALSE,FALSE),ROW($A46)),"")</f>
        <v/>
      </c>
      <c r="F22" s="77" t="str">
        <f>IF(E22="","",SUMIF(Resa!$B$8:$B$161,E22,Resa!$N$8:$N$149))</f>
        <v/>
      </c>
      <c r="G22" s="71" t="str" cm="1">
        <f t="array" ref="G22">IFERROR(IF(E22="","",INDEX(Resa!$A$8:$A$149,MATCH(E22,Resa!$B$8:$B$149*1,0))),"")</f>
        <v/>
      </c>
      <c r="H22" s="82"/>
      <c r="I22" s="28" t="str" cm="1">
        <f t="array" ref="I22">IFERROR(SMALL(_xlfn.UNIQUE(Resa!$B$8:$B$88*1,FALSE,FALSE),ROW($A71)),"")</f>
        <v/>
      </c>
      <c r="J22" s="77" t="str">
        <f>IF(I22="","",SUMIF(Resa!$B$8:$B$161,I22,Resa!$N$8:$N$149))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SMALL(_xlfn.UNIQUE(Resa!$B$8:B$88*1,FALSE,FALSE),ROW(A22))</f>
        <v>146</v>
      </c>
      <c r="B23" s="77">
        <f ca="1">IF(A23="","",SUMIF(Resa!$B$8:$B$161,A23,Resa!$N$8:$N$149))</f>
        <v>0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IFERROR(SMALL(_xlfn.UNIQUE(Resa!$B$8:$B$88*1,FALSE,FALSE),ROW($A47)),"")</f>
        <v/>
      </c>
      <c r="F23" s="77" t="str">
        <f>IF(E23="","",SUMIF(Resa!$B$8:$B$161,E23,Resa!$N$8:$N$149))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IFERROR(SMALL(_xlfn.UNIQUE(Resa!$B$8:$B$88*1,FALSE,FALSE),ROW($A72)),"")</f>
        <v/>
      </c>
      <c r="J23" s="77" t="str">
        <f>IF(I23="","",SUMIF(Resa!$B$8:$B$161,I23,Resa!$N$8:$N$149))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SMALL(_xlfn.UNIQUE(Resa!$B$8:B$88*1,FALSE,FALSE),ROW(A23))</f>
        <v>148</v>
      </c>
      <c r="B24" s="77">
        <f ca="1">IF(A24="","",SUMIF(Resa!$B$8:$B$161,A24,Resa!$N$8:$N$149))</f>
        <v>0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IFERROR(SMALL(_xlfn.UNIQUE(Resa!$B$8:$B$88*1,FALSE,FALSE),ROW($A48)),"")</f>
        <v/>
      </c>
      <c r="F24" s="77" t="str">
        <f>IF(E24="","",SUMIF(Resa!$B$8:$B$161,E24,Resa!$N$8:$N$149))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IFERROR(SMALL(_xlfn.UNIQUE(Resa!$B$8:$B$88*1,FALSE,FALSE),ROW($A73)),"")</f>
        <v/>
      </c>
      <c r="J24" s="77" t="str">
        <f>IF(I24="","",SUMIF(Resa!$B$8:$B$161,I24,Resa!$N$8:$N$149))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SMALL(_xlfn.UNIQUE(Resa!$B$8:B$88*1,FALSE,FALSE),ROW(A24))</f>
        <v>152</v>
      </c>
      <c r="B25" s="77">
        <f ca="1">IF(A25="","",SUMIF(Resa!$B$8:$B$161,A25,Resa!$N$8:$N$149))</f>
        <v>0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IFERROR(SMALL(_xlfn.UNIQUE(Resa!$B$8:$B$88*1,FALSE,FALSE),ROW($A49)),"")</f>
        <v/>
      </c>
      <c r="F25" s="77" t="str">
        <f>IF(E25="","",SUMIF(Resa!$B$8:$B$161,E25,Resa!$N$8:$N$149))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IFERROR(SMALL(_xlfn.UNIQUE(Resa!$B$8:$B$88*1,FALSE,FALSE),ROW($A74)),"")</f>
        <v/>
      </c>
      <c r="J25" s="77" t="str">
        <f>IF(I25="","",SUMIF(Resa!$B$8:$B$161,I25,Resa!$N$8:$N$149))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SMALL(_xlfn.UNIQUE(Resa!$B$8:B$88*1,FALSE,FALSE),ROW(A25))</f>
        <v>250</v>
      </c>
      <c r="B26" s="77">
        <f ca="1">IF(A26="","",SUMIF(Resa!$B$8:$B$161,A26,Resa!$N$8:$N$149))</f>
        <v>0</v>
      </c>
      <c r="C26" s="79" cm="1">
        <f t="array" ref="C26">IFERROR(IF(A26="","",INDEX(Resa!$A$8:$A$149,MATCH(A26,Resa!$B$8:$B$149*1,0))),"")</f>
        <v>0</v>
      </c>
      <c r="D26" s="82"/>
      <c r="E26" s="69" t="str" cm="1">
        <f t="array" ref="E26">IFERROR(SMALL(_xlfn.UNIQUE(Resa!$B$8:$B$88*1,FALSE,FALSE),ROW($A50)),"")</f>
        <v/>
      </c>
      <c r="F26" s="77" t="str">
        <f>IF(E26="","",SUMIF(Resa!$B$8:$B$161,E26,Resa!$N$8:$N$149))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IFERROR(SMALL(_xlfn.UNIQUE(Resa!$B$8:$B$88*1,FALSE,FALSE),ROW($A75)),"")</f>
        <v/>
      </c>
      <c r="J26" s="77" t="str">
        <f>IF(I26="","",SUMIF(Resa!$B$8:$B$161,I26,Resa!$N$8:$N$149))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SMALL(_xlfn.UNIQUE(Resa!$B$8:B$88*1,FALSE,FALSE),ROW(A26))</f>
        <v>252</v>
      </c>
      <c r="B27" s="95">
        <f ca="1">IF(A27="","",SUMIF(Resa!$B$8:$B$161,A27,Resa!$N$8:$N$149))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IFERROR(SMALL(_xlfn.UNIQUE(Resa!$B$8:$B$88*1,FALSE,FALSE),ROW($A51)),"")</f>
        <v/>
      </c>
      <c r="F27" s="95" t="str">
        <f>IF(E27="","",SUMIF(Resa!$B$8:$B$161,E27,Resa!$N$8:$N$149))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IFERROR(SMALL(_xlfn.UNIQUE(Resa!$B$8:$B$88*1,FALSE,FALSE),ROW($A76)),"")</f>
        <v/>
      </c>
      <c r="J27" s="95" t="str">
        <f>IF(I27="","",SUMIF(Resa!$B$8:$B$161,I27,Resa!$N$8:$N$149))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122" priority="27" operator="equal">
      <formula>"Groupe 4"</formula>
    </cfRule>
    <cfRule type="cellIs" dxfId="121" priority="28" operator="equal">
      <formula>"Groupe 3"</formula>
    </cfRule>
    <cfRule type="cellIs" dxfId="120" priority="29" operator="equal">
      <formula>"Groupe 2 "</formula>
    </cfRule>
    <cfRule type="cellIs" dxfId="119" priority="30" operator="equal">
      <formula>AND(C3=1)</formula>
    </cfRule>
  </conditionalFormatting>
  <conditionalFormatting sqref="A3">
    <cfRule type="expression" dxfId="118" priority="19">
      <formula>AND( C3=6)</formula>
    </cfRule>
    <cfRule type="expression" dxfId="117" priority="20">
      <formula>AND( C3=5)</formula>
    </cfRule>
    <cfRule type="expression" dxfId="116" priority="21">
      <formula>AND( C3=4)</formula>
    </cfRule>
    <cfRule type="expression" dxfId="115" priority="22">
      <formula>AND( C3=3)</formula>
    </cfRule>
    <cfRule type="expression" dxfId="114" priority="23">
      <formula>AND( C3=2)</formula>
    </cfRule>
    <cfRule type="expression" dxfId="113" priority="24">
      <formula>AND( C3=1)</formula>
    </cfRule>
  </conditionalFormatting>
  <conditionalFormatting sqref="A4:A27">
    <cfRule type="expression" dxfId="112" priority="13">
      <formula>AND( C4=6)</formula>
    </cfRule>
    <cfRule type="expression" dxfId="111" priority="14">
      <formula>AND( C4=5)</formula>
    </cfRule>
    <cfRule type="expression" dxfId="110" priority="15">
      <formula>AND( C4=4)</formula>
    </cfRule>
    <cfRule type="expression" dxfId="109" priority="16">
      <formula>AND( C4=3)</formula>
    </cfRule>
    <cfRule type="expression" dxfId="108" priority="17">
      <formula>AND( C4=2)</formula>
    </cfRule>
    <cfRule type="expression" dxfId="107" priority="18">
      <formula>AND( C4=1)</formula>
    </cfRule>
  </conditionalFormatting>
  <conditionalFormatting sqref="E3:E27">
    <cfRule type="expression" dxfId="106" priority="7">
      <formula>AND( G3=6)</formula>
    </cfRule>
    <cfRule type="expression" dxfId="105" priority="8">
      <formula>AND( G3=5)</formula>
    </cfRule>
    <cfRule type="expression" dxfId="104" priority="9">
      <formula>AND( G3=4)</formula>
    </cfRule>
    <cfRule type="expression" dxfId="103" priority="10">
      <formula>AND( G3=3)</formula>
    </cfRule>
    <cfRule type="expression" dxfId="102" priority="11">
      <formula>AND( G3=2)</formula>
    </cfRule>
    <cfRule type="expression" dxfId="101" priority="12">
      <formula>AND( G3=1)</formula>
    </cfRule>
  </conditionalFormatting>
  <conditionalFormatting sqref="I3:I27">
    <cfRule type="expression" dxfId="100" priority="1">
      <formula>AND( K3=6)</formula>
    </cfRule>
    <cfRule type="expression" dxfId="99" priority="2">
      <formula>AND( K3=5)</formula>
    </cfRule>
    <cfRule type="expression" dxfId="98" priority="3">
      <formula>AND( K3=4)</formula>
    </cfRule>
    <cfRule type="expression" dxfId="97" priority="4">
      <formula>AND( K3=3)</formula>
    </cfRule>
    <cfRule type="expression" dxfId="96" priority="5">
      <formula>AND( K3=2)</formula>
    </cfRule>
    <cfRule type="expression" dxfId="95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A12A8E4A-C0AD-402D-89C9-2E29C0B4C09E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8BEBECE2-2B8E-4AEB-A454-B7370BD69E88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E69D-E2E2-4CEA-BC3E-67371C923D64}">
  <dimension ref="A1:M30"/>
  <sheetViews>
    <sheetView workbookViewId="0">
      <selection activeCell="I15" sqref="I15"/>
    </sheetView>
  </sheetViews>
  <sheetFormatPr baseColWidth="10" defaultRowHeight="12.75" x14ac:dyDescent="0.2"/>
  <cols>
    <col min="1" max="1" width="10.140625" customWidth="1"/>
    <col min="2" max="2" width="4.28515625" customWidth="1"/>
    <col min="3" max="3" width="12.85546875" customWidth="1"/>
    <col min="4" max="4" width="2.5703125" customWidth="1"/>
    <col min="5" max="5" width="9" customWidth="1"/>
    <col min="6" max="6" width="4.28515625" customWidth="1"/>
    <col min="7" max="7" width="12.85546875" customWidth="1"/>
    <col min="8" max="8" width="2.7109375" customWidth="1"/>
    <col min="10" max="10" width="4.28515625" customWidth="1"/>
    <col min="11" max="11" width="12.85546875" customWidth="1"/>
  </cols>
  <sheetData>
    <row r="1" spans="1:13" ht="53.25" customHeight="1" thickBot="1" x14ac:dyDescent="0.25">
      <c r="A1" s="186" t="s">
        <v>109</v>
      </c>
      <c r="B1" s="187"/>
      <c r="C1" s="187"/>
      <c r="D1" s="187"/>
      <c r="E1" s="187"/>
      <c r="F1" s="187"/>
      <c r="G1" s="187"/>
      <c r="H1" s="187"/>
      <c r="I1" s="188"/>
      <c r="J1" s="180">
        <f ca="1">SUM(B3:B27)+SUM(F3:F27)+SUM(J3:J27)</f>
        <v>0</v>
      </c>
      <c r="K1" s="182"/>
    </row>
    <row r="2" spans="1:13" ht="39" customHeight="1" thickBot="1" x14ac:dyDescent="0.25">
      <c r="A2" s="58" t="s">
        <v>101</v>
      </c>
      <c r="B2" s="59" t="s">
        <v>99</v>
      </c>
      <c r="C2" s="78" t="s">
        <v>100</v>
      </c>
      <c r="D2" s="81"/>
      <c r="E2" s="80" t="s">
        <v>101</v>
      </c>
      <c r="F2" s="59" t="s">
        <v>99</v>
      </c>
      <c r="G2" s="59" t="s">
        <v>100</v>
      </c>
      <c r="H2" s="81"/>
      <c r="I2" s="60" t="s">
        <v>101</v>
      </c>
      <c r="J2" s="59" t="s">
        <v>99</v>
      </c>
      <c r="K2" s="59" t="s">
        <v>100</v>
      </c>
    </row>
    <row r="3" spans="1:13" ht="26.25" customHeight="1" x14ac:dyDescent="0.25">
      <c r="A3" s="84" cm="1">
        <f t="array" ref="A3">SMALL(_xlfn.UNIQUE(Resa!$B$8:$B$88*1,FALSE,FALSE),ROW($A2))</f>
        <v>109</v>
      </c>
      <c r="B3" s="85">
        <f ca="1">IF(A3="","",SUMIF(Resa!$B$8:$B$161,A3,Resa!$O$8:$O$149))</f>
        <v>0</v>
      </c>
      <c r="C3" s="86" cm="1">
        <f t="array" ref="C3">IFERROR(IF(A3="","",INDEX(Resa!$A$8:$A$149,MATCH(A3,Resa!$B$8:$B$149*1,0))),"")</f>
        <v>1</v>
      </c>
      <c r="D3" s="87"/>
      <c r="E3" s="88" cm="1">
        <f t="array" ref="E3">IFERROR(SMALL(_xlfn.UNIQUE(Resa!$B$8:$B$88*1,FALSE,FALSE),ROW($A27)),"")</f>
        <v>254</v>
      </c>
      <c r="F3" s="85">
        <f ca="1">IF(E3="","",SUMIF(Resa!$B$8:$B$161,E3,Resa!$O$8:$O$149))</f>
        <v>0</v>
      </c>
      <c r="G3" s="89" cm="1">
        <f t="array" ref="G3">IFERROR(IF(E3="","",INDEX(Resa!$A$8:$A$149,MATCH(E3,Resa!$B$8:$B$149*1,0))),"")</f>
        <v>1</v>
      </c>
      <c r="H3" s="87"/>
      <c r="I3" s="90" t="str" cm="1">
        <f t="array" ref="I3">IFERROR(SMALL(_xlfn.UNIQUE(Resa!$B$8:$B$88*1,FALSE,FALSE),ROW($A52)),"")</f>
        <v/>
      </c>
      <c r="J3" s="85" t="str">
        <f>IF(I3="","",SUMIF(Resa!$B$8:$B$161,I3,Resa!$O$8:$O$149))</f>
        <v/>
      </c>
      <c r="K3" s="91" t="str" cm="1">
        <f t="array" ref="K3">IFERROR(IF(I3="","",INDEX(Resa!$A$8:$A$149,MATCH(I3,Resa!$B$8:$B$149*1,0))),"")</f>
        <v/>
      </c>
      <c r="M3" s="76"/>
    </row>
    <row r="4" spans="1:13" ht="26.25" customHeight="1" x14ac:dyDescent="0.25">
      <c r="A4" s="92" cm="1">
        <f t="array" ref="A4">SMALL(_xlfn.UNIQUE(Resa!$B$8:B$88*1,FALSE,FALSE),ROW(A3))</f>
        <v>110</v>
      </c>
      <c r="B4" s="77">
        <f ca="1">IF(A4="","",SUMIF(Resa!$B$8:$B$161,A4,Resa!$O$8:$O$149))</f>
        <v>0</v>
      </c>
      <c r="C4" s="79" cm="1">
        <f t="array" ref="C4">IFERROR(IF(A4="","",INDEX(Resa!$A$8:$A$149,MATCH(A4,Resa!$B$8:$B$149*1,0))),"")</f>
        <v>1</v>
      </c>
      <c r="D4" s="82"/>
      <c r="E4" s="69" cm="1">
        <f t="array" ref="E4">IFERROR(SMALL(_xlfn.UNIQUE(Resa!$B$8:$B$88*1,FALSE,FALSE),ROW($A28)),"")</f>
        <v>256</v>
      </c>
      <c r="F4" s="77">
        <f ca="1">IF(E4="","",SUMIF(Resa!$B$8:$B$161,E4,Resa!$O$8:$O$149))</f>
        <v>0</v>
      </c>
      <c r="G4" s="71" cm="1">
        <f t="array" ref="G4">IFERROR(IF(E4="","",INDEX(Resa!$A$8:$A$149,MATCH(E4,Resa!$B$8:$B$149*1,0))),"")</f>
        <v>1</v>
      </c>
      <c r="H4" s="82"/>
      <c r="I4" s="28" t="str" cm="1">
        <f t="array" ref="I4">IFERROR(SMALL(_xlfn.UNIQUE(Resa!$B$8:$B$88*1,FALSE,FALSE),ROW($A53)),"")</f>
        <v/>
      </c>
      <c r="J4" s="77" t="str">
        <f>IF(I4="","",SUMIF(Resa!$B$8:$B$161,I4,Resa!$O$8:$O$149))</f>
        <v/>
      </c>
      <c r="K4" s="93" t="str" cm="1">
        <f t="array" ref="K4">IFERROR(IF(I4="","",INDEX(Resa!$A$8:$A$149,MATCH(I4,Resa!$B$8:$B$149*1,0))),"")</f>
        <v/>
      </c>
      <c r="M4" s="76"/>
    </row>
    <row r="5" spans="1:13" ht="26.25" customHeight="1" x14ac:dyDescent="0.25">
      <c r="A5" s="92" cm="1">
        <f t="array" ref="A5">SMALL(_xlfn.UNIQUE(Resa!$B$8:B$88*1,FALSE,FALSE),ROW(A4))</f>
        <v>111</v>
      </c>
      <c r="B5" s="77">
        <f ca="1">IF(A5="","",SUMIF(Resa!$B$8:$B$161,A5,Resa!$O$8:$O$149))</f>
        <v>0</v>
      </c>
      <c r="C5" s="79" cm="1">
        <f t="array" ref="C5">IFERROR(IF(A5="","",INDEX(Resa!$A$8:$A$149,MATCH(A5,Resa!$B$8:$B$149*1,0))),"")</f>
        <v>1</v>
      </c>
      <c r="D5" s="82"/>
      <c r="E5" s="69" cm="1">
        <f t="array" ref="E5">IFERROR(SMALL(_xlfn.UNIQUE(Resa!$B$8:$B$88*1,FALSE,FALSE),ROW($A29)),"")</f>
        <v>258</v>
      </c>
      <c r="F5" s="77">
        <f ca="1">IF(E5="","",SUMIF(Resa!$B$8:$B$161,E5,Resa!$O$8:$O$149))</f>
        <v>0</v>
      </c>
      <c r="G5" s="71" cm="1">
        <f t="array" ref="G5">IFERROR(IF(E5="","",INDEX(Resa!$A$8:$A$149,MATCH(E5,Resa!$B$8:$B$149*1,0))),"")</f>
        <v>0</v>
      </c>
      <c r="H5" s="82"/>
      <c r="I5" s="28" t="str" cm="1">
        <f t="array" ref="I5">IFERROR(SMALL(_xlfn.UNIQUE(Resa!$B$8:$B$88*1,FALSE,FALSE),ROW($A54)),"")</f>
        <v/>
      </c>
      <c r="J5" s="77" t="str">
        <f>IF(I5="","",SUMIF(Resa!$B$8:$B$161,I5,Resa!$O$8:$O$149))</f>
        <v/>
      </c>
      <c r="K5" s="93" t="str" cm="1">
        <f t="array" ref="K5">IFERROR(IF(I5="","",INDEX(Resa!$A$8:$A$149,MATCH(I5,Resa!$B$8:$B$149*1,0))),"")</f>
        <v/>
      </c>
    </row>
    <row r="6" spans="1:13" ht="26.25" customHeight="1" x14ac:dyDescent="0.25">
      <c r="A6" s="92" cm="1">
        <f t="array" ref="A6">SMALL(_xlfn.UNIQUE(Resa!$B$8:B$88*1,FALSE,FALSE),ROW(A5))</f>
        <v>112</v>
      </c>
      <c r="B6" s="77">
        <f ca="1">IF(A6="","",SUMIF(Resa!$B$8:$B$161,A6,Resa!$O$8:$O$149))</f>
        <v>0</v>
      </c>
      <c r="C6" s="79" cm="1">
        <f t="array" ref="C6">IFERROR(IF(A6="","",INDEX(Resa!$A$8:$A$149,MATCH(A6,Resa!$B$8:$B$149*1,0))),"")</f>
        <v>1</v>
      </c>
      <c r="D6" s="82"/>
      <c r="E6" s="69" cm="1">
        <f t="array" ref="E6">IFERROR(SMALL(_xlfn.UNIQUE(Resa!$B$8:$B$88*1,FALSE,FALSE),ROW($A30)),"")</f>
        <v>260</v>
      </c>
      <c r="F6" s="77">
        <f ca="1">IF(E6="","",SUMIF(Resa!$B$8:$B$161,E6,Resa!$O$8:$O$149))</f>
        <v>0</v>
      </c>
      <c r="G6" s="71" cm="1">
        <f t="array" ref="G6">IFERROR(IF(E6="","",INDEX(Resa!$A$8:$A$149,MATCH(E6,Resa!$B$8:$B$149*1,0))),"")</f>
        <v>0</v>
      </c>
      <c r="H6" s="82"/>
      <c r="I6" s="28" t="str" cm="1">
        <f t="array" ref="I6">IFERROR(SMALL(_xlfn.UNIQUE(Resa!$B$8:$B$88*1,FALSE,FALSE),ROW($A55)),"")</f>
        <v/>
      </c>
      <c r="J6" s="77" t="str">
        <f>IF(I6="","",SUMIF(Resa!$B$8:$B$161,I6,Resa!$O$8:$O$149))</f>
        <v/>
      </c>
      <c r="K6" s="93" t="str" cm="1">
        <f t="array" ref="K6">IFERROR(IF(I6="","",INDEX(Resa!$A$8:$A$149,MATCH(I6,Resa!$B$8:$B$149*1,0))),"")</f>
        <v/>
      </c>
    </row>
    <row r="7" spans="1:13" ht="26.25" customHeight="1" x14ac:dyDescent="0.25">
      <c r="A7" s="92" cm="1">
        <f t="array" ref="A7">SMALL(_xlfn.UNIQUE(Resa!$B$8:B$88*1,FALSE,FALSE),ROW(A6))</f>
        <v>113</v>
      </c>
      <c r="B7" s="77">
        <f ca="1">IF(A7="","",SUMIF(Resa!$B$8:$B$161,A7,Resa!$O$8:$O$149))</f>
        <v>0</v>
      </c>
      <c r="C7" s="79" cm="1">
        <f t="array" ref="C7">IFERROR(IF(A7="","",INDEX(Resa!$A$8:$A$149,MATCH(A7,Resa!$B$8:$B$149*1,0))),"")</f>
        <v>1</v>
      </c>
      <c r="D7" s="82"/>
      <c r="E7" s="69" cm="1">
        <f t="array" ref="E7">IFERROR(SMALL(_xlfn.UNIQUE(Resa!$B$8:$B$88*1,FALSE,FALSE),ROW($A31)),"")</f>
        <v>261</v>
      </c>
      <c r="F7" s="77">
        <f ca="1">IF(E7="","",SUMIF(Resa!$B$8:$B$161,E7,Resa!$O$8:$O$149))</f>
        <v>0</v>
      </c>
      <c r="G7" s="71" cm="1">
        <f t="array" ref="G7">IFERROR(IF(E7="","",INDEX(Resa!$A$8:$A$149,MATCH(E7,Resa!$B$8:$B$149*1,0))),"")</f>
        <v>0</v>
      </c>
      <c r="H7" s="82"/>
      <c r="I7" s="28" t="str" cm="1">
        <f t="array" ref="I7">IFERROR(SMALL(_xlfn.UNIQUE(Resa!$B$8:$B$88*1,FALSE,FALSE),ROW($A56)),"")</f>
        <v/>
      </c>
      <c r="J7" s="77" t="str">
        <f>IF(I7="","",SUMIF(Resa!$B$8:$B$161,I7,Resa!$O$8:$O$149))</f>
        <v/>
      </c>
      <c r="K7" s="93" t="str" cm="1">
        <f t="array" ref="K7">IFERROR(IF(I7="","",INDEX(Resa!$A$8:$A$149,MATCH(I7,Resa!$B$8:$B$149*1,0))),"")</f>
        <v/>
      </c>
    </row>
    <row r="8" spans="1:13" ht="26.25" customHeight="1" x14ac:dyDescent="0.25">
      <c r="A8" s="92" cm="1">
        <f t="array" ref="A8">SMALL(_xlfn.UNIQUE(Resa!$B$8:B$88*1,FALSE,FALSE),ROW(A7))</f>
        <v>115</v>
      </c>
      <c r="B8" s="77">
        <f ca="1">IF(A8="","",SUMIF(Resa!$B$8:$B$161,A8,Resa!$O$8:$O$149))</f>
        <v>0</v>
      </c>
      <c r="C8" s="79" cm="1">
        <f t="array" ref="C8">IFERROR(IF(A8="","",INDEX(Resa!$A$8:$A$149,MATCH(A8,Resa!$B$8:$B$149*1,0))),"")</f>
        <v>0</v>
      </c>
      <c r="D8" s="82"/>
      <c r="E8" s="69" cm="1">
        <f t="array" ref="E8">IFERROR(SMALL(_xlfn.UNIQUE(Resa!$B$8:$B$88*1,FALSE,FALSE),ROW($A32)),"")</f>
        <v>262</v>
      </c>
      <c r="F8" s="77">
        <f ca="1">IF(E8="","",SUMIF(Resa!$B$8:$B$161,E8,Resa!$O$8:$O$149))</f>
        <v>0</v>
      </c>
      <c r="G8" s="71" cm="1">
        <f t="array" ref="G8">IFERROR(IF(E8="","",INDEX(Resa!$A$8:$A$149,MATCH(E8,Resa!$B$8:$B$149*1,0))),"")</f>
        <v>0</v>
      </c>
      <c r="H8" s="82"/>
      <c r="I8" s="28" t="str" cm="1">
        <f t="array" ref="I8">IFERROR(SMALL(_xlfn.UNIQUE(Resa!$B$8:$B$88*1,FALSE,FALSE),ROW($A57)),"")</f>
        <v/>
      </c>
      <c r="J8" s="77" t="str">
        <f>IF(I8="","",SUMIF(Resa!$B$8:$B$161,I8,Resa!$O$8:$O$149))</f>
        <v/>
      </c>
      <c r="K8" s="93" t="str" cm="1">
        <f t="array" ref="K8">IFERROR(IF(I8="","",INDEX(Resa!$A$8:$A$149,MATCH(I8,Resa!$B$8:$B$149*1,0))),"")</f>
        <v/>
      </c>
    </row>
    <row r="9" spans="1:13" ht="26.25" customHeight="1" x14ac:dyDescent="0.25">
      <c r="A9" s="92" cm="1">
        <f t="array" ref="A9">SMALL(_xlfn.UNIQUE(Resa!$B$8:B$88*1,FALSE,FALSE),ROW(A8))</f>
        <v>116</v>
      </c>
      <c r="B9" s="77">
        <f ca="1">IF(A9="","",SUMIF(Resa!$B$8:$B$161,A9,Resa!$O$8:$O$149))</f>
        <v>0</v>
      </c>
      <c r="C9" s="79" cm="1">
        <f t="array" ref="C9">IFERROR(IF(A9="","",INDEX(Resa!$A$8:$A$149,MATCH(A9,Resa!$B$8:$B$149*1,0))),"")</f>
        <v>0</v>
      </c>
      <c r="D9" s="82"/>
      <c r="E9" s="69" cm="1">
        <f t="array" ref="E9">IFERROR(SMALL(_xlfn.UNIQUE(Resa!$B$8:$B$88*1,FALSE,FALSE),ROW($A33)),"")</f>
        <v>263</v>
      </c>
      <c r="F9" s="77">
        <f ca="1">IF(E9="","",SUMIF(Resa!$B$8:$B$161,E9,Resa!$O$8:$O$149))</f>
        <v>0</v>
      </c>
      <c r="G9" s="71" cm="1">
        <f t="array" ref="G9">IFERROR(IF(E9="","",INDEX(Resa!$A$8:$A$149,MATCH(E9,Resa!$B$8:$B$149*1,0))),"")</f>
        <v>0</v>
      </c>
      <c r="H9" s="82"/>
      <c r="I9" s="28" t="str" cm="1">
        <f t="array" ref="I9">IFERROR(SMALL(_xlfn.UNIQUE(Resa!$B$8:$B$88*1,FALSE,FALSE),ROW($A58)),"")</f>
        <v/>
      </c>
      <c r="J9" s="77" t="str">
        <f>IF(I9="","",SUMIF(Resa!$B$8:$B$161,I9,Resa!$O$8:$O$149))</f>
        <v/>
      </c>
      <c r="K9" s="93" t="str" cm="1">
        <f t="array" ref="K9">IFERROR(IF(I9="","",INDEX(Resa!$A$8:$A$149,MATCH(I9,Resa!$B$8:$B$149*1,0))),"")</f>
        <v/>
      </c>
    </row>
    <row r="10" spans="1:13" ht="26.25" customHeight="1" x14ac:dyDescent="0.25">
      <c r="A10" s="92" cm="1">
        <f t="array" ref="A10">SMALL(_xlfn.UNIQUE(Resa!$B$8:B$88*1,FALSE,FALSE),ROW(A9))</f>
        <v>117</v>
      </c>
      <c r="B10" s="77">
        <f ca="1">IF(A10="","",SUMIF(Resa!$B$8:$B$161,A10,Resa!$O$8:$O$149))</f>
        <v>0</v>
      </c>
      <c r="C10" s="79" cm="1">
        <f t="array" ref="C10">IFERROR(IF(A10="","",INDEX(Resa!$A$8:$A$149,MATCH(A10,Resa!$B$8:$B$149*1,0))),"")</f>
        <v>1</v>
      </c>
      <c r="D10" s="82"/>
      <c r="E10" s="69" cm="1">
        <f t="array" ref="E10">IFERROR(SMALL(_xlfn.UNIQUE(Resa!$B$8:$B$88*1,FALSE,FALSE),ROW($A34)),"")</f>
        <v>264</v>
      </c>
      <c r="F10" s="77">
        <f ca="1">IF(E10="","",SUMIF(Resa!$B$8:$B$161,E10,Resa!$O$8:$O$149))</f>
        <v>0</v>
      </c>
      <c r="G10" s="71" cm="1">
        <f t="array" ref="G10">IFERROR(IF(E10="","",INDEX(Resa!$A$8:$A$149,MATCH(E10,Resa!$B$8:$B$149*1,0))),"")</f>
        <v>0</v>
      </c>
      <c r="H10" s="82"/>
      <c r="I10" s="28" t="str" cm="1">
        <f t="array" ref="I10">IFERROR(SMALL(_xlfn.UNIQUE(Resa!$B$8:$B$88*1,FALSE,FALSE),ROW($A59)),"")</f>
        <v/>
      </c>
      <c r="J10" s="77" t="str">
        <f>IF(I10="","",SUMIF(Resa!$B$8:$B$161,I10,Resa!$O$8:$O$149))</f>
        <v/>
      </c>
      <c r="K10" s="93" t="str" cm="1">
        <f t="array" ref="K10">IFERROR(IF(I10="","",INDEX(Resa!$A$8:$A$149,MATCH(I10,Resa!$B$8:$B$149*1,0))),"")</f>
        <v/>
      </c>
    </row>
    <row r="11" spans="1:13" ht="26.25" customHeight="1" x14ac:dyDescent="0.25">
      <c r="A11" s="92" cm="1">
        <f t="array" ref="A11">SMALL(_xlfn.UNIQUE(Resa!$B$8:B$88*1,FALSE,FALSE),ROW(A10))</f>
        <v>119</v>
      </c>
      <c r="B11" s="77">
        <f ca="1">IF(A11="","",SUMIF(Resa!$B$8:$B$161,A11,Resa!$O$8:$O$149))</f>
        <v>0</v>
      </c>
      <c r="C11" s="79" cm="1">
        <f t="array" ref="C11">IFERROR(IF(A11="","",INDEX(Resa!$A$8:$A$149,MATCH(A11,Resa!$B$8:$B$149*1,0))),"")</f>
        <v>1</v>
      </c>
      <c r="D11" s="82"/>
      <c r="E11" s="69" cm="1">
        <f t="array" ref="E11">IFERROR(SMALL(_xlfn.UNIQUE(Resa!$B$8:$B$88*1,FALSE,FALSE),ROW($A35)),"")</f>
        <v>265</v>
      </c>
      <c r="F11" s="77">
        <f ca="1">IF(E11="","",SUMIF(Resa!$B$8:$B$161,E11,Resa!$O$8:$O$149))</f>
        <v>0</v>
      </c>
      <c r="G11" s="71" cm="1">
        <f t="array" ref="G11">IFERROR(IF(E11="","",INDEX(Resa!$A$8:$A$149,MATCH(E11,Resa!$B$8:$B$149*1,0))),"")</f>
        <v>0</v>
      </c>
      <c r="H11" s="82"/>
      <c r="I11" s="28" t="str" cm="1">
        <f t="array" ref="I11">IFERROR(SMALL(_xlfn.UNIQUE(Resa!$B$8:$B$88*1,FALSE,FALSE),ROW($A60)),"")</f>
        <v/>
      </c>
      <c r="J11" s="77" t="str">
        <f>IF(I11="","",SUMIF(Resa!$B$8:$B$161,I11,Resa!$O$8:$O$149))</f>
        <v/>
      </c>
      <c r="K11" s="93" t="str" cm="1">
        <f t="array" ref="K11">IFERROR(IF(I11="","",INDEX(Resa!$A$8:$A$149,MATCH(I11,Resa!$B$8:$B$149*1,0))),"")</f>
        <v/>
      </c>
    </row>
    <row r="12" spans="1:13" ht="26.25" customHeight="1" x14ac:dyDescent="0.25">
      <c r="A12" s="92" cm="1">
        <f t="array" ref="A12">SMALL(_xlfn.UNIQUE(Resa!$B$8:B$88*1,FALSE,FALSE),ROW(A11))</f>
        <v>120</v>
      </c>
      <c r="B12" s="77">
        <f ca="1">IF(A12="","",SUMIF(Resa!$B$8:$B$161,A12,Resa!$O$8:$O$149))</f>
        <v>0</v>
      </c>
      <c r="C12" s="79" cm="1">
        <f t="array" ref="C12">IFERROR(IF(A12="","",INDEX(Resa!$A$8:$A$149,MATCH(A12,Resa!$B$8:$B$149*1,0))),"")</f>
        <v>0</v>
      </c>
      <c r="D12" s="82"/>
      <c r="E12" s="69" cm="1">
        <f t="array" ref="E12">IFERROR(SMALL(_xlfn.UNIQUE(Resa!$B$8:$B$88*1,FALSE,FALSE),ROW($A36)),"")</f>
        <v>266</v>
      </c>
      <c r="F12" s="77">
        <f ca="1">IF(E12="","",SUMIF(Resa!$B$8:$B$161,E12,Resa!$O$8:$O$149))</f>
        <v>0</v>
      </c>
      <c r="G12" s="71" cm="1">
        <f t="array" ref="G12">IFERROR(IF(E12="","",INDEX(Resa!$A$8:$A$149,MATCH(E12,Resa!$B$8:$B$149*1,0))),"")</f>
        <v>1</v>
      </c>
      <c r="H12" s="82"/>
      <c r="I12" s="28" t="str" cm="1">
        <f t="array" ref="I12">IFERROR(SMALL(_xlfn.UNIQUE(Resa!$B$8:$B$88*1,FALSE,FALSE),ROW($A61)),"")</f>
        <v/>
      </c>
      <c r="J12" s="77" t="str">
        <f>IF(I12="","",SUMIF(Resa!$B$8:$B$161,I12,Resa!$O$8:$O$149))</f>
        <v/>
      </c>
      <c r="K12" s="93" t="str" cm="1">
        <f t="array" ref="K12">IFERROR(IF(I12="","",INDEX(Resa!$A$8:$A$149,MATCH(I12,Resa!$B$8:$B$149*1,0))),"")</f>
        <v/>
      </c>
    </row>
    <row r="13" spans="1:13" ht="26.25" customHeight="1" x14ac:dyDescent="0.25">
      <c r="A13" s="92" cm="1">
        <f t="array" ref="A13">SMALL(_xlfn.UNIQUE(Resa!$B$8:B$88*1,FALSE,FALSE),ROW(A12))</f>
        <v>121</v>
      </c>
      <c r="B13" s="77">
        <f ca="1">IF(A13="","",SUMIF(Resa!$B$8:$B$161,A13,Resa!$O$8:$O$149))</f>
        <v>0</v>
      </c>
      <c r="C13" s="79" cm="1">
        <f t="array" ref="C13">IFERROR(IF(A13="","",INDEX(Resa!$A$8:$A$149,MATCH(A13,Resa!$B$8:$B$149*1,0))),"")</f>
        <v>1</v>
      </c>
      <c r="D13" s="82"/>
      <c r="E13" s="69" cm="1">
        <f t="array" ref="E13">IFERROR(SMALL(_xlfn.UNIQUE(Resa!$B$8:$B$88*1,FALSE,FALSE),ROW($A37)),"")</f>
        <v>267</v>
      </c>
      <c r="F13" s="77">
        <f ca="1">IF(E13="","",SUMIF(Resa!$B$8:$B$161,E13,Resa!$O$8:$O$149))</f>
        <v>0</v>
      </c>
      <c r="G13" s="71" cm="1">
        <f t="array" ref="G13">IFERROR(IF(E13="","",INDEX(Resa!$A$8:$A$149,MATCH(E13,Resa!$B$8:$B$149*1,0))),"")</f>
        <v>1</v>
      </c>
      <c r="H13" s="82"/>
      <c r="I13" s="28" t="str" cm="1">
        <f t="array" ref="I13">IFERROR(SMALL(_xlfn.UNIQUE(Resa!$B$8:$B$88*1,FALSE,FALSE),ROW($A62)),"")</f>
        <v/>
      </c>
      <c r="J13" s="77" t="str">
        <f>IF(I13="","",SUMIF(Resa!$B$8:$B$161,I13,Resa!$O$8:$O$149))</f>
        <v/>
      </c>
      <c r="K13" s="93" t="str" cm="1">
        <f t="array" ref="K13">IFERROR(IF(I13="","",INDEX(Resa!$A$8:$A$149,MATCH(I13,Resa!$B$8:$B$149*1,0))),"")</f>
        <v/>
      </c>
    </row>
    <row r="14" spans="1:13" ht="26.25" customHeight="1" x14ac:dyDescent="0.25">
      <c r="A14" s="92" cm="1">
        <f t="array" ref="A14">SMALL(_xlfn.UNIQUE(Resa!$B$8:B$88*1,FALSE,FALSE),ROW(A13))</f>
        <v>126</v>
      </c>
      <c r="B14" s="77">
        <f ca="1">IF(A14="","",SUMIF(Resa!$B$8:$B$161,A14,Resa!$O$8:$O$149))</f>
        <v>0</v>
      </c>
      <c r="C14" s="79" cm="1">
        <f t="array" ref="C14">IFERROR(IF(A14="","",INDEX(Resa!$A$8:$A$149,MATCH(A14,Resa!$B$8:$B$149*1,0))),"")</f>
        <v>0</v>
      </c>
      <c r="D14" s="82"/>
      <c r="E14" s="69" cm="1">
        <f t="array" ref="E14">IFERROR(SMALL(_xlfn.UNIQUE(Resa!$B$8:$B$88*1,FALSE,FALSE),ROW($A38)),"")</f>
        <v>268</v>
      </c>
      <c r="F14" s="77">
        <f ca="1">IF(E14="","",SUMIF(Resa!$B$8:$B$161,E14,Resa!$O$8:$O$149))</f>
        <v>0</v>
      </c>
      <c r="G14" s="71" cm="1">
        <f t="array" ref="G14">IFERROR(IF(E14="","",INDEX(Resa!$A$8:$A$149,MATCH(E14,Resa!$B$8:$B$149*1,0))),"")</f>
        <v>1</v>
      </c>
      <c r="H14" s="82"/>
      <c r="I14" s="28" t="str" cm="1">
        <f t="array" ref="I14">IFERROR(SMALL(_xlfn.UNIQUE(Resa!$B$8:$B$88*1,FALSE,FALSE),ROW($A63)),"")</f>
        <v/>
      </c>
      <c r="J14" s="77" t="str">
        <f>IF(I14="","",SUMIF(Resa!$B$8:$B$161,I14,Resa!$O$8:$O$149))</f>
        <v/>
      </c>
      <c r="K14" s="93" t="str" cm="1">
        <f t="array" ref="K14">IFERROR(IF(I14="","",INDEX(Resa!$A$8:$A$149,MATCH(I14,Resa!$B$8:$B$149*1,0))),"")</f>
        <v/>
      </c>
    </row>
    <row r="15" spans="1:13" ht="26.25" customHeight="1" x14ac:dyDescent="0.25">
      <c r="A15" s="92" cm="1">
        <f t="array" ref="A15">SMALL(_xlfn.UNIQUE(Resa!$B$8:B$88*1,FALSE,FALSE),ROW(A14))</f>
        <v>127</v>
      </c>
      <c r="B15" s="77">
        <f ca="1">IF(A15="","",SUMIF(Resa!$B$8:$B$161,A15,Resa!$O$8:$O$149))</f>
        <v>0</v>
      </c>
      <c r="C15" s="79" cm="1">
        <f t="array" ref="C15">IFERROR(IF(A15="","",INDEX(Resa!$A$8:$A$149,MATCH(A15,Resa!$B$8:$B$149*1,0))),"")</f>
        <v>0</v>
      </c>
      <c r="D15" s="82"/>
      <c r="E15" s="69" cm="1">
        <f t="array" ref="E15">IFERROR(SMALL(_xlfn.UNIQUE(Resa!$B$8:$B$88*1,FALSE,FALSE),ROW($A39)),"")</f>
        <v>270</v>
      </c>
      <c r="F15" s="77">
        <f ca="1">IF(E15="","",SUMIF(Resa!$B$8:$B$161,E15,Resa!$O$8:$O$149))</f>
        <v>0</v>
      </c>
      <c r="G15" s="71" cm="1">
        <f t="array" ref="G15">IFERROR(IF(E15="","",INDEX(Resa!$A$8:$A$149,MATCH(E15,Resa!$B$8:$B$149*1,0))),"")</f>
        <v>1</v>
      </c>
      <c r="H15" s="82"/>
      <c r="I15" s="28" t="str" cm="1">
        <f t="array" ref="I15">IFERROR(SMALL(_xlfn.UNIQUE(Resa!$B$8:$B$88*1,FALSE,FALSE),ROW($A64)),"")</f>
        <v/>
      </c>
      <c r="J15" s="77" t="str">
        <f>IF(I15="","",SUMIF(Resa!$B$8:$B$161,I15,Resa!$O$8:$O$149))</f>
        <v/>
      </c>
      <c r="K15" s="93" t="str" cm="1">
        <f t="array" ref="K15">IFERROR(IF(I15="","",INDEX(Resa!$A$8:$A$149,MATCH(I15,Resa!$B$8:$B$149*1,0))),"")</f>
        <v/>
      </c>
    </row>
    <row r="16" spans="1:13" ht="26.25" customHeight="1" x14ac:dyDescent="0.25">
      <c r="A16" s="92" cm="1">
        <f t="array" ref="A16">SMALL(_xlfn.UNIQUE(Resa!$B$8:B$88*1,FALSE,FALSE),ROW(A15))</f>
        <v>128</v>
      </c>
      <c r="B16" s="77">
        <f ca="1">IF(A16="","",SUMIF(Resa!$B$8:$B$161,A16,Resa!$O$8:$O$149))</f>
        <v>0</v>
      </c>
      <c r="C16" s="79" cm="1">
        <f t="array" ref="C16">IFERROR(IF(A16="","",INDEX(Resa!$A$8:$A$149,MATCH(A16,Resa!$B$8:$B$149*1,0))),"")</f>
        <v>0</v>
      </c>
      <c r="D16" s="82"/>
      <c r="E16" s="69" cm="1">
        <f t="array" ref="E16">IFERROR(SMALL(_xlfn.UNIQUE(Resa!$B$8:$B$88*1,FALSE,FALSE),ROW($A40)),"")</f>
        <v>271</v>
      </c>
      <c r="F16" s="77">
        <f ca="1">IF(E16="","",SUMIF(Resa!$B$8:$B$161,E16,Resa!$O$8:$O$149))</f>
        <v>0</v>
      </c>
      <c r="G16" s="71" cm="1">
        <f t="array" ref="G16">IFERROR(IF(E16="","",INDEX(Resa!$A$8:$A$149,MATCH(E16,Resa!$B$8:$B$149*1,0))),"")</f>
        <v>1</v>
      </c>
      <c r="H16" s="82"/>
      <c r="I16" s="28" t="str" cm="1">
        <f t="array" ref="I16">IFERROR(SMALL(_xlfn.UNIQUE(Resa!$B$8:$B$88*1,FALSE,FALSE),ROW($A65)),"")</f>
        <v/>
      </c>
      <c r="J16" s="77" t="str">
        <f>IF(I16="","",SUMIF(Resa!$B$8:$B$161,I16,Resa!$O$8:$O$149))</f>
        <v/>
      </c>
      <c r="K16" s="93" t="str" cm="1">
        <f t="array" ref="K16">IFERROR(IF(I16="","",INDEX(Resa!$A$8:$A$149,MATCH(I16,Resa!$B$8:$B$149*1,0))),"")</f>
        <v/>
      </c>
    </row>
    <row r="17" spans="1:11" ht="26.25" customHeight="1" x14ac:dyDescent="0.25">
      <c r="A17" s="92" cm="1">
        <f t="array" ref="A17">SMALL(_xlfn.UNIQUE(Resa!$B$8:B$88*1,FALSE,FALSE),ROW(A16))</f>
        <v>129</v>
      </c>
      <c r="B17" s="77">
        <f ca="1">IF(A17="","",SUMIF(Resa!$B$8:$B$161,A17,Resa!$O$8:$O$149))</f>
        <v>0</v>
      </c>
      <c r="C17" s="79" cm="1">
        <f t="array" ref="C17">IFERROR(IF(A17="","",INDEX(Resa!$A$8:$A$149,MATCH(A17,Resa!$B$8:$B$149*1,0))),"")</f>
        <v>0</v>
      </c>
      <c r="D17" s="82"/>
      <c r="E17" s="69" cm="1">
        <f t="array" ref="E17">IFERROR(SMALL(_xlfn.UNIQUE(Resa!$B$8:$B$88*1,FALSE,FALSE),ROW($A41)),"")</f>
        <v>272</v>
      </c>
      <c r="F17" s="77">
        <f ca="1">IF(E17="","",SUMIF(Resa!$B$8:$B$161,E17,Resa!$O$8:$O$149))</f>
        <v>0</v>
      </c>
      <c r="G17" s="71" cm="1">
        <f t="array" ref="G17">IFERROR(IF(E17="","",INDEX(Resa!$A$8:$A$149,MATCH(E17,Resa!$B$8:$B$149*1,0))),"")</f>
        <v>1</v>
      </c>
      <c r="H17" s="82"/>
      <c r="I17" s="28" t="str" cm="1">
        <f t="array" ref="I17">IFERROR(SMALL(_xlfn.UNIQUE(Resa!$B$8:$B$88*1,FALSE,FALSE),ROW($A66)),"")</f>
        <v/>
      </c>
      <c r="J17" s="77" t="str">
        <f>IF(I17="","",SUMIF(Resa!$B$8:$B$161,I17,Resa!$O$8:$O$149))</f>
        <v/>
      </c>
      <c r="K17" s="93" t="str" cm="1">
        <f t="array" ref="K17">IFERROR(IF(I17="","",INDEX(Resa!$A$8:$A$149,MATCH(I17,Resa!$B$8:$B$149*1,0))),"")</f>
        <v/>
      </c>
    </row>
    <row r="18" spans="1:11" ht="26.25" customHeight="1" x14ac:dyDescent="0.25">
      <c r="A18" s="92" cm="1">
        <f t="array" ref="A18">SMALL(_xlfn.UNIQUE(Resa!$B$8:B$88*1,FALSE,FALSE),ROW(A17))</f>
        <v>130</v>
      </c>
      <c r="B18" s="77">
        <f ca="1">IF(A18="","",SUMIF(Resa!$B$8:$B$161,A18,Resa!$O$8:$O$149))</f>
        <v>0</v>
      </c>
      <c r="C18" s="79" cm="1">
        <f t="array" ref="C18">IFERROR(IF(A18="","",INDEX(Resa!$A$8:$A$149,MATCH(A18,Resa!$B$8:$B$149*1,0))),"")</f>
        <v>0</v>
      </c>
      <c r="D18" s="82"/>
      <c r="E18" s="69" cm="1">
        <f t="array" ref="E18">IFERROR(SMALL(_xlfn.UNIQUE(Resa!$B$8:$B$88*1,FALSE,FALSE),ROW($A42)),"")</f>
        <v>273</v>
      </c>
      <c r="F18" s="77">
        <f ca="1">IF(E18="","",SUMIF(Resa!$B$8:$B$161,E18,Resa!$O$8:$O$149))</f>
        <v>0</v>
      </c>
      <c r="G18" s="71" cm="1">
        <f t="array" ref="G18">IFERROR(IF(E18="","",INDEX(Resa!$A$8:$A$149,MATCH(E18,Resa!$B$8:$B$149*1,0))),"")</f>
        <v>1</v>
      </c>
      <c r="H18" s="82"/>
      <c r="I18" s="28" t="str" cm="1">
        <f t="array" ref="I18">IFERROR(SMALL(_xlfn.UNIQUE(Resa!$B$8:$B$88*1,FALSE,FALSE),ROW($A67)),"")</f>
        <v/>
      </c>
      <c r="J18" s="77" t="str">
        <f>IF(I18="","",SUMIF(Resa!$B$8:$B$161,I18,Resa!$O$8:$O$149))</f>
        <v/>
      </c>
      <c r="K18" s="93" t="str" cm="1">
        <f t="array" ref="K18">IFERROR(IF(I18="","",INDEX(Resa!$A$8:$A$149,MATCH(I18,Resa!$B$8:$B$149*1,0))),"")</f>
        <v/>
      </c>
    </row>
    <row r="19" spans="1:11" ht="26.25" customHeight="1" x14ac:dyDescent="0.25">
      <c r="A19" s="92" cm="1">
        <f t="array" ref="A19">SMALL(_xlfn.UNIQUE(Resa!$B$8:B$88*1,FALSE,FALSE),ROW(A18))</f>
        <v>139</v>
      </c>
      <c r="B19" s="77">
        <f ca="1">IF(A19="","",SUMIF(Resa!$B$8:$B$161,A19,Resa!$O$8:$O$149))</f>
        <v>0</v>
      </c>
      <c r="C19" s="79" cm="1">
        <f t="array" ref="C19">IFERROR(IF(A19="","",INDEX(Resa!$A$8:$A$149,MATCH(A19,Resa!$B$8:$B$149*1,0))),"")</f>
        <v>1</v>
      </c>
      <c r="D19" s="82"/>
      <c r="E19" s="69" cm="1">
        <f t="array" ref="E19">IFERROR(SMALL(_xlfn.UNIQUE(Resa!$B$8:$B$88*1,FALSE,FALSE),ROW($A43)),"")</f>
        <v>274</v>
      </c>
      <c r="F19" s="77">
        <f ca="1">IF(E19="","",SUMIF(Resa!$B$8:$B$161,E19,Resa!$O$8:$O$149))</f>
        <v>0</v>
      </c>
      <c r="G19" s="71" cm="1">
        <f t="array" ref="G19">IFERROR(IF(E19="","",INDEX(Resa!$A$8:$A$149,MATCH(E19,Resa!$B$8:$B$149*1,0))),"")</f>
        <v>1</v>
      </c>
      <c r="H19" s="82"/>
      <c r="I19" s="28" t="str" cm="1">
        <f t="array" ref="I19">IFERROR(SMALL(_xlfn.UNIQUE(Resa!$B$8:$B$88*1,FALSE,FALSE),ROW($A68)),"")</f>
        <v/>
      </c>
      <c r="J19" s="77" t="str">
        <f>IF(I19="","",SUMIF(Resa!$B$8:$B$161,I19,Resa!$O$8:$O$149))</f>
        <v/>
      </c>
      <c r="K19" s="93" t="str" cm="1">
        <f t="array" ref="K19">IFERROR(IF(I19="","",INDEX(Resa!$A$8:$A$149,MATCH(I19,Resa!$B$8:$B$149*1,0))),"")</f>
        <v/>
      </c>
    </row>
    <row r="20" spans="1:11" ht="26.25" customHeight="1" x14ac:dyDescent="0.25">
      <c r="A20" s="92" cm="1">
        <f t="array" ref="A20">SMALL(_xlfn.UNIQUE(Resa!$B$8:B$88*1,FALSE,FALSE),ROW(A19))</f>
        <v>141</v>
      </c>
      <c r="B20" s="77">
        <f ca="1">IF(A20="","",SUMIF(Resa!$B$8:$B$161,A20,Resa!$O$8:$O$149))</f>
        <v>0</v>
      </c>
      <c r="C20" s="79" cm="1">
        <f t="array" ref="C20">IFERROR(IF(A20="","",INDEX(Resa!$A$8:$A$149,MATCH(A20,Resa!$B$8:$B$149*1,0))),"")</f>
        <v>1</v>
      </c>
      <c r="D20" s="82"/>
      <c r="E20" s="69" cm="1">
        <f t="array" ref="E20">IFERROR(SMALL(_xlfn.UNIQUE(Resa!$B$8:$B$88*1,FALSE,FALSE),ROW($A44)),"")</f>
        <v>275</v>
      </c>
      <c r="F20" s="77">
        <f ca="1">IF(E20="","",SUMIF(Resa!$B$8:$B$161,E20,Resa!$O$8:$O$149))</f>
        <v>0</v>
      </c>
      <c r="G20" s="71" cm="1">
        <f t="array" ref="G20">IFERROR(IF(E20="","",INDEX(Resa!$A$8:$A$149,MATCH(E20,Resa!$B$8:$B$149*1,0))),"")</f>
        <v>1</v>
      </c>
      <c r="H20" s="82"/>
      <c r="I20" s="28" t="str" cm="1">
        <f t="array" ref="I20">IFERROR(SMALL(_xlfn.UNIQUE(Resa!$B$8:$B$88*1,FALSE,FALSE),ROW($A69)),"")</f>
        <v/>
      </c>
      <c r="J20" s="77" t="str">
        <f>IF(I20="","",SUMIF(Resa!$B$8:$B$161,I20,Resa!$O$8:$O$149))</f>
        <v/>
      </c>
      <c r="K20" s="93" t="str" cm="1">
        <f t="array" ref="K20">IFERROR(IF(I20="","",INDEX(Resa!$A$8:$A$149,MATCH(I20,Resa!$B$8:$B$149*1,0))),"")</f>
        <v/>
      </c>
    </row>
    <row r="21" spans="1:11" ht="26.25" customHeight="1" x14ac:dyDescent="0.25">
      <c r="A21" s="92" cm="1">
        <f t="array" ref="A21">SMALL(_xlfn.UNIQUE(Resa!$B$8:B$88*1,FALSE,FALSE),ROW(A20))</f>
        <v>143</v>
      </c>
      <c r="B21" s="77">
        <f ca="1">IF(A21="","",SUMIF(Resa!$B$8:$B$161,A21,Resa!$O$8:$O$149))</f>
        <v>0</v>
      </c>
      <c r="C21" s="79" cm="1">
        <f t="array" ref="C21">IFERROR(IF(A21="","",INDEX(Resa!$A$8:$A$149,MATCH(A21,Resa!$B$8:$B$149*1,0))),"")</f>
        <v>0</v>
      </c>
      <c r="D21" s="82"/>
      <c r="E21" s="69" cm="1">
        <f t="array" ref="E21">IFERROR(SMALL(_xlfn.UNIQUE(Resa!$B$8:$B$88*1,FALSE,FALSE),ROW($A45)),"")</f>
        <v>277</v>
      </c>
      <c r="F21" s="77">
        <f ca="1">IF(E21="","",SUMIF(Resa!$B$8:$B$161,E21,Resa!$O$8:$O$149))</f>
        <v>0</v>
      </c>
      <c r="G21" s="71" cm="1">
        <f t="array" ref="G21">IFERROR(IF(E21="","",INDEX(Resa!$A$8:$A$149,MATCH(E21,Resa!$B$8:$B$149*1,0))),"")</f>
        <v>1</v>
      </c>
      <c r="H21" s="82"/>
      <c r="I21" s="28" t="str" cm="1">
        <f t="array" ref="I21">IFERROR(SMALL(_xlfn.UNIQUE(Resa!$B$8:$B$88*1,FALSE,FALSE),ROW($A70)),"")</f>
        <v/>
      </c>
      <c r="J21" s="77" t="str">
        <f>IF(I21="","",SUMIF(Resa!$B$8:$B$161,I21,Resa!$O$8:$O$149))</f>
        <v/>
      </c>
      <c r="K21" s="93" t="str" cm="1">
        <f t="array" ref="K21">IFERROR(IF(I21="","",INDEX(Resa!$A$8:$A$149,MATCH(I21,Resa!$B$8:$B$149*1,0))),"")</f>
        <v/>
      </c>
    </row>
    <row r="22" spans="1:11" ht="26.25" customHeight="1" x14ac:dyDescent="0.25">
      <c r="A22" s="92" cm="1">
        <f t="array" ref="A22">SMALL(_xlfn.UNIQUE(Resa!$B$8:B$88*1,FALSE,FALSE),ROW(A21))</f>
        <v>144</v>
      </c>
      <c r="B22" s="77">
        <f ca="1">IF(A22="","",SUMIF(Resa!$B$8:$B$161,A22,Resa!$O$8:$O$149))</f>
        <v>0</v>
      </c>
      <c r="C22" s="79" cm="1">
        <f t="array" ref="C22">IFERROR(IF(A22="","",INDEX(Resa!$A$8:$A$149,MATCH(A22,Resa!$B$8:$B$149*1,0))),"")</f>
        <v>1</v>
      </c>
      <c r="D22" s="82"/>
      <c r="E22" s="69" t="str" cm="1">
        <f t="array" ref="E22">IFERROR(SMALL(_xlfn.UNIQUE(Resa!$B$8:$B$88*1,FALSE,FALSE),ROW($A46)),"")</f>
        <v/>
      </c>
      <c r="F22" s="77" t="str">
        <f>IF(E22="","",SUMIF(Resa!$B$8:$B$161,E22,Resa!$O$8:$O$149))</f>
        <v/>
      </c>
      <c r="G22" s="71" t="str" cm="1">
        <f t="array" ref="G22">IFERROR(IF(E22="","",INDEX(Resa!$A$8:$A$149,MATCH(E22,Resa!$B$8:$B$149*1,0))),"")</f>
        <v/>
      </c>
      <c r="H22" s="82"/>
      <c r="I22" s="28" t="str" cm="1">
        <f t="array" ref="I22">IFERROR(SMALL(_xlfn.UNIQUE(Resa!$B$8:$B$88*1,FALSE,FALSE),ROW($A71)),"")</f>
        <v/>
      </c>
      <c r="J22" s="77" t="str">
        <f>IF(I22="","",SUMIF(Resa!$B$8:$B$161,I22,Resa!$O$8:$O$149))</f>
        <v/>
      </c>
      <c r="K22" s="93" t="str" cm="1">
        <f t="array" ref="K22">IFERROR(IF(I22="","",INDEX(Resa!$A$8:$A$149,MATCH(I22,Resa!$B$8:$B$149*1,0))),"")</f>
        <v/>
      </c>
    </row>
    <row r="23" spans="1:11" ht="26.25" customHeight="1" x14ac:dyDescent="0.25">
      <c r="A23" s="92" cm="1">
        <f t="array" ref="A23">SMALL(_xlfn.UNIQUE(Resa!$B$8:B$88*1,FALSE,FALSE),ROW(A22))</f>
        <v>146</v>
      </c>
      <c r="B23" s="77">
        <f ca="1">IF(A23="","",SUMIF(Resa!$B$8:$B$161,A23,Resa!$O$8:$O$149))</f>
        <v>0</v>
      </c>
      <c r="C23" s="79" cm="1">
        <f t="array" ref="C23">IFERROR(IF(A23="","",INDEX(Resa!$A$8:$A$149,MATCH(A23,Resa!$B$8:$B$149*1,0))),"")</f>
        <v>1</v>
      </c>
      <c r="D23" s="82"/>
      <c r="E23" s="69" t="str" cm="1">
        <f t="array" ref="E23">IFERROR(SMALL(_xlfn.UNIQUE(Resa!$B$8:$B$88*1,FALSE,FALSE),ROW($A47)),"")</f>
        <v/>
      </c>
      <c r="F23" s="77" t="str">
        <f>IF(E23="","",SUMIF(Resa!$B$8:$B$161,E23,Resa!$O$8:$O$149))</f>
        <v/>
      </c>
      <c r="G23" s="71" t="str" cm="1">
        <f t="array" ref="G23">IFERROR(IF(E23="","",INDEX(Resa!$A$8:$A$149,MATCH(E23,Resa!$B$8:$B$149*1,0))),"")</f>
        <v/>
      </c>
      <c r="H23" s="82"/>
      <c r="I23" s="28" t="str" cm="1">
        <f t="array" ref="I23">IFERROR(SMALL(_xlfn.UNIQUE(Resa!$B$8:$B$88*1,FALSE,FALSE),ROW($A72)),"")</f>
        <v/>
      </c>
      <c r="J23" s="77" t="str">
        <f>IF(I23="","",SUMIF(Resa!$B$8:$B$161,I23,Resa!$O$8:$O$149))</f>
        <v/>
      </c>
      <c r="K23" s="93" t="str" cm="1">
        <f t="array" ref="K23">IFERROR(IF(I23="","",INDEX(Resa!$A$8:$A$149,MATCH(I23,Resa!$B$8:$B$149*1,0))),"")</f>
        <v/>
      </c>
    </row>
    <row r="24" spans="1:11" ht="26.25" customHeight="1" x14ac:dyDescent="0.25">
      <c r="A24" s="92" cm="1">
        <f t="array" ref="A24">SMALL(_xlfn.UNIQUE(Resa!$B$8:B$88*1,FALSE,FALSE),ROW(A23))</f>
        <v>148</v>
      </c>
      <c r="B24" s="77">
        <f ca="1">IF(A24="","",SUMIF(Resa!$B$8:$B$161,A24,Resa!$O$8:$O$149))</f>
        <v>0</v>
      </c>
      <c r="C24" s="79" cm="1">
        <f t="array" ref="C24">IFERROR(IF(A24="","",INDEX(Resa!$A$8:$A$149,MATCH(A24,Resa!$B$8:$B$149*1,0))),"")</f>
        <v>1</v>
      </c>
      <c r="D24" s="82"/>
      <c r="E24" s="69" t="str" cm="1">
        <f t="array" ref="E24">IFERROR(SMALL(_xlfn.UNIQUE(Resa!$B$8:$B$88*1,FALSE,FALSE),ROW($A48)),"")</f>
        <v/>
      </c>
      <c r="F24" s="77" t="str">
        <f>IF(E24="","",SUMIF(Resa!$B$8:$B$161,E24,Resa!$O$8:$O$149))</f>
        <v/>
      </c>
      <c r="G24" s="71" t="str" cm="1">
        <f t="array" ref="G24">IFERROR(IF(E24="","",INDEX(Resa!$A$8:$A$149,MATCH(E24,Resa!$B$8:$B$149*1,0))),"")</f>
        <v/>
      </c>
      <c r="H24" s="82"/>
      <c r="I24" s="28" t="str" cm="1">
        <f t="array" ref="I24">IFERROR(SMALL(_xlfn.UNIQUE(Resa!$B$8:$B$88*1,FALSE,FALSE),ROW($A73)),"")</f>
        <v/>
      </c>
      <c r="J24" s="77" t="str">
        <f>IF(I24="","",SUMIF(Resa!$B$8:$B$161,I24,Resa!$O$8:$O$149))</f>
        <v/>
      </c>
      <c r="K24" s="93" t="str" cm="1">
        <f t="array" ref="K24">IFERROR(IF(I24="","",INDEX(Resa!$A$8:$A$149,MATCH(I24,Resa!$B$8:$B$149*1,0))),"")</f>
        <v/>
      </c>
    </row>
    <row r="25" spans="1:11" ht="26.25" customHeight="1" x14ac:dyDescent="0.25">
      <c r="A25" s="92" cm="1">
        <f t="array" ref="A25">SMALL(_xlfn.UNIQUE(Resa!$B$8:B$88*1,FALSE,FALSE),ROW(A24))</f>
        <v>152</v>
      </c>
      <c r="B25" s="77">
        <f ca="1">IF(A25="","",SUMIF(Resa!$B$8:$B$161,A25,Resa!$O$8:$O$149))</f>
        <v>0</v>
      </c>
      <c r="C25" s="79" cm="1">
        <f t="array" ref="C25">IFERROR(IF(A25="","",INDEX(Resa!$A$8:$A$149,MATCH(A25,Resa!$B$8:$B$149*1,0))),"")</f>
        <v>1</v>
      </c>
      <c r="D25" s="82"/>
      <c r="E25" s="69" t="str" cm="1">
        <f t="array" ref="E25">IFERROR(SMALL(_xlfn.UNIQUE(Resa!$B$8:$B$88*1,FALSE,FALSE),ROW($A49)),"")</f>
        <v/>
      </c>
      <c r="F25" s="77" t="str">
        <f>IF(E25="","",SUMIF(Resa!$B$8:$B$161,E25,Resa!$O$8:$O$149))</f>
        <v/>
      </c>
      <c r="G25" s="71" t="str" cm="1">
        <f t="array" ref="G25">IFERROR(IF(E25="","",INDEX(Resa!$A$8:$A$149,MATCH(E25,Resa!$B$8:$B$149*1,0))),"")</f>
        <v/>
      </c>
      <c r="H25" s="82"/>
      <c r="I25" s="28" t="str" cm="1">
        <f t="array" ref="I25">IFERROR(SMALL(_xlfn.UNIQUE(Resa!$B$8:$B$88*1,FALSE,FALSE),ROW($A74)),"")</f>
        <v/>
      </c>
      <c r="J25" s="77" t="str">
        <f>IF(I25="","",SUMIF(Resa!$B$8:$B$161,I25,Resa!$O$8:$O$149))</f>
        <v/>
      </c>
      <c r="K25" s="93" t="str" cm="1">
        <f t="array" ref="K25">IFERROR(IF(I25="","",INDEX(Resa!$A$8:$A$149,MATCH(I25,Resa!$B$8:$B$149*1,0))),"")</f>
        <v/>
      </c>
    </row>
    <row r="26" spans="1:11" ht="26.25" customHeight="1" x14ac:dyDescent="0.25">
      <c r="A26" s="92" cm="1">
        <f t="array" ref="A26">SMALL(_xlfn.UNIQUE(Resa!$B$8:B$88*1,FALSE,FALSE),ROW(A25))</f>
        <v>250</v>
      </c>
      <c r="B26" s="77">
        <f ca="1">IF(A26="","",SUMIF(Resa!$B$8:$B$161,A26,Resa!$O$8:$O$149))</f>
        <v>0</v>
      </c>
      <c r="C26" s="79" cm="1">
        <f t="array" ref="C26">IFERROR(IF(A26="","",INDEX(Resa!$A$8:$A$149,MATCH(A26,Resa!$B$8:$B$149*1,0))),"")</f>
        <v>0</v>
      </c>
      <c r="D26" s="82"/>
      <c r="E26" s="69" t="str" cm="1">
        <f t="array" ref="E26">IFERROR(SMALL(_xlfn.UNIQUE(Resa!$B$8:$B$88*1,FALSE,FALSE),ROW($A50)),"")</f>
        <v/>
      </c>
      <c r="F26" s="77" t="str">
        <f>IF(E26="","",SUMIF(Resa!$B$8:$B$161,E26,Resa!$O$8:$O$149))</f>
        <v/>
      </c>
      <c r="G26" s="71" t="str" cm="1">
        <f t="array" ref="G26">IFERROR(IF(E26="","",INDEX(Resa!$A$8:$A$149,MATCH(E26,Resa!$B$8:$B$149*1,0))),"")</f>
        <v/>
      </c>
      <c r="H26" s="82"/>
      <c r="I26" s="28" t="str" cm="1">
        <f t="array" ref="I26">IFERROR(SMALL(_xlfn.UNIQUE(Resa!$B$8:$B$88*1,FALSE,FALSE),ROW($A75)),"")</f>
        <v/>
      </c>
      <c r="J26" s="77" t="str">
        <f>IF(I26="","",SUMIF(Resa!$B$8:$B$161,I26,Resa!$O$8:$O$149))</f>
        <v/>
      </c>
      <c r="K26" s="93" t="str" cm="1">
        <f t="array" ref="K26">IFERROR(IF(I26="","",INDEX(Resa!$A$8:$A$149,MATCH(I26,Resa!$B$8:$B$149*1,0))),"")</f>
        <v/>
      </c>
    </row>
    <row r="27" spans="1:11" ht="26.25" customHeight="1" thickBot="1" x14ac:dyDescent="0.3">
      <c r="A27" s="94" cm="1">
        <f t="array" ref="A27">SMALL(_xlfn.UNIQUE(Resa!$B$8:B$88*1,FALSE,FALSE),ROW(A26))</f>
        <v>252</v>
      </c>
      <c r="B27" s="95">
        <f ca="1">IF(A27="","",SUMIF(Resa!$B$8:$B$161,A27,Resa!$O$8:$O$149))</f>
        <v>0</v>
      </c>
      <c r="C27" s="96" cm="1">
        <f t="array" ref="C27">IFERROR(IF(A27="","",INDEX(Resa!$A$8:$A$149,MATCH(A27,Resa!$B$8:$B$149*1,0))),"")</f>
        <v>0</v>
      </c>
      <c r="D27" s="83"/>
      <c r="E27" s="97" t="str" cm="1">
        <f t="array" ref="E27">IFERROR(SMALL(_xlfn.UNIQUE(Resa!$B$8:$B$88*1,FALSE,FALSE),ROW($A51)),"")</f>
        <v/>
      </c>
      <c r="F27" s="95" t="str">
        <f>IF(E27="","",SUMIF(Resa!$B$8:$B$161,E27,Resa!$O$8:$O$149))</f>
        <v/>
      </c>
      <c r="G27" s="98" t="str" cm="1">
        <f t="array" ref="G27">IFERROR(IF(E27="","",INDEX(Resa!$A$8:$A$149,MATCH(E27,Resa!$B$8:$B$149*1,0))),"")</f>
        <v/>
      </c>
      <c r="H27" s="83"/>
      <c r="I27" s="99" t="str" cm="1">
        <f t="array" ref="I27">IFERROR(SMALL(_xlfn.UNIQUE(Resa!$B$8:$B$88*1,FALSE,FALSE),ROW($A76)),"")</f>
        <v/>
      </c>
      <c r="J27" s="95" t="str">
        <f>IF(I27="","",SUMIF(Resa!$B$8:$B$161,I27,Resa!$O$8:$O$149))</f>
        <v/>
      </c>
      <c r="K27" s="100" t="str" cm="1">
        <f t="array" ref="K27">IFERROR(IF(I27="","",INDEX(Resa!$A$8:$A$149,MATCH(I27,Resa!$B$8:$B$149*1,0))),"")</f>
        <v/>
      </c>
    </row>
    <row r="28" spans="1:11" ht="14.25" x14ac:dyDescent="0.2">
      <c r="A28" s="27"/>
      <c r="B28" s="70"/>
      <c r="C28" s="27"/>
      <c r="D28" s="27"/>
    </row>
    <row r="29" spans="1:11" ht="14.25" x14ac:dyDescent="0.2">
      <c r="A29" s="27"/>
      <c r="B29" s="70"/>
      <c r="C29" s="27"/>
      <c r="D29" s="27"/>
    </row>
    <row r="30" spans="1:11" ht="14.25" x14ac:dyDescent="0.2">
      <c r="A30" s="27"/>
      <c r="B30" s="70"/>
      <c r="C30" s="27"/>
      <c r="D30" s="27"/>
    </row>
  </sheetData>
  <mergeCells count="2">
    <mergeCell ref="A1:I1"/>
    <mergeCell ref="J1:K1"/>
  </mergeCells>
  <conditionalFormatting sqref="C3:C27 G3:G27 K3:K27">
    <cfRule type="cellIs" dxfId="92" priority="27" operator="equal">
      <formula>"Groupe 4"</formula>
    </cfRule>
    <cfRule type="cellIs" dxfId="91" priority="28" operator="equal">
      <formula>"Groupe 3"</formula>
    </cfRule>
    <cfRule type="cellIs" dxfId="90" priority="29" operator="equal">
      <formula>"Groupe 2 "</formula>
    </cfRule>
    <cfRule type="cellIs" dxfId="89" priority="30" operator="equal">
      <formula>AND(C3=1)</formula>
    </cfRule>
  </conditionalFormatting>
  <conditionalFormatting sqref="A3">
    <cfRule type="expression" dxfId="88" priority="19">
      <formula>AND( C3=6)</formula>
    </cfRule>
    <cfRule type="expression" dxfId="87" priority="20">
      <formula>AND( C3=5)</formula>
    </cfRule>
    <cfRule type="expression" dxfId="86" priority="21">
      <formula>AND( C3=4)</formula>
    </cfRule>
    <cfRule type="expression" dxfId="85" priority="22">
      <formula>AND( C3=3)</formula>
    </cfRule>
    <cfRule type="expression" dxfId="84" priority="23">
      <formula>AND( C3=2)</formula>
    </cfRule>
    <cfRule type="expression" dxfId="83" priority="24">
      <formula>AND( C3=1)</formula>
    </cfRule>
  </conditionalFormatting>
  <conditionalFormatting sqref="A4:A27">
    <cfRule type="expression" dxfId="82" priority="13">
      <formula>AND( C4=6)</formula>
    </cfRule>
    <cfRule type="expression" dxfId="81" priority="14">
      <formula>AND( C4=5)</formula>
    </cfRule>
    <cfRule type="expression" dxfId="80" priority="15">
      <formula>AND( C4=4)</formula>
    </cfRule>
    <cfRule type="expression" dxfId="79" priority="16">
      <formula>AND( C4=3)</formula>
    </cfRule>
    <cfRule type="expression" dxfId="78" priority="17">
      <formula>AND( C4=2)</formula>
    </cfRule>
    <cfRule type="expression" dxfId="77" priority="18">
      <formula>AND( C4=1)</formula>
    </cfRule>
  </conditionalFormatting>
  <conditionalFormatting sqref="E3:E27">
    <cfRule type="expression" dxfId="76" priority="7">
      <formula>AND( G3=6)</formula>
    </cfRule>
    <cfRule type="expression" dxfId="75" priority="8">
      <formula>AND( G3=5)</formula>
    </cfRule>
    <cfRule type="expression" dxfId="74" priority="9">
      <formula>AND( G3=4)</formula>
    </cfRule>
    <cfRule type="expression" dxfId="73" priority="10">
      <formula>AND( G3=3)</formula>
    </cfRule>
    <cfRule type="expression" dxfId="72" priority="11">
      <formula>AND( G3=2)</formula>
    </cfRule>
    <cfRule type="expression" dxfId="71" priority="12">
      <formula>AND( G3=1)</formula>
    </cfRule>
  </conditionalFormatting>
  <conditionalFormatting sqref="I3:I27">
    <cfRule type="expression" dxfId="70" priority="1">
      <formula>AND( K3=6)</formula>
    </cfRule>
    <cfRule type="expression" dxfId="69" priority="2">
      <formula>AND( K3=5)</formula>
    </cfRule>
    <cfRule type="expression" dxfId="68" priority="3">
      <formula>AND( K3=4)</formula>
    </cfRule>
    <cfRule type="expression" dxfId="67" priority="4">
      <formula>AND( K3=3)</formula>
    </cfRule>
    <cfRule type="expression" dxfId="66" priority="5">
      <formula>AND( K3=2)</formula>
    </cfRule>
    <cfRule type="expression" dxfId="65" priority="6">
      <formula>AND( K3=1)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3E33F947-344A-4C2A-8182-1E4411D7BCFC}">
            <xm:f>NOT(ISERROR(SEARCH("Groupe 6",C3)))</xm:f>
            <xm:f>"Groupe 6"</xm:f>
            <x14:dxf>
              <fill>
                <patternFill>
                  <bgColor rgb="FF7030A0"/>
                </patternFill>
              </fill>
            </x14:dxf>
          </x14:cfRule>
          <x14:cfRule type="containsText" priority="26" operator="containsText" id="{31836529-949A-4B4F-8765-D3E1C0FC15B2}">
            <xm:f>NOT(ISERROR(SEARCH("Groupe 5",C3)))</xm:f>
            <xm:f>"Groupe 5"</xm:f>
            <x14:dxf>
              <fill>
                <patternFill>
                  <bgColor rgb="FF00B0F0"/>
                </patternFill>
              </fill>
            </x14:dxf>
          </x14:cfRule>
          <xm:sqref>C3:C27 G3:G27 K3:K27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Resa</vt:lpstr>
      <vt:lpstr>LANGUES</vt:lpstr>
      <vt:lpstr>EXCU 1</vt:lpstr>
      <vt:lpstr>EXCU 2</vt:lpstr>
      <vt:lpstr>EXCU 3</vt:lpstr>
      <vt:lpstr>EXCU 4</vt:lpstr>
      <vt:lpstr>EXCU 5</vt:lpstr>
      <vt:lpstr>EXCU 6</vt:lpstr>
      <vt:lpstr>EXCU 7</vt:lpstr>
      <vt:lpstr>EXCU 8</vt:lpstr>
      <vt:lpstr>EXCU 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Bateau Michelangelo</cp:lastModifiedBy>
  <cp:lastPrinted>2022-09-12T10:57:39Z</cp:lastPrinted>
  <dcterms:created xsi:type="dcterms:W3CDTF">2018-08-31T07:00:11Z</dcterms:created>
  <dcterms:modified xsi:type="dcterms:W3CDTF">2022-09-12T12:21:38Z</dcterms:modified>
</cp:coreProperties>
</file>