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-01\Desktop\"/>
    </mc:Choice>
  </mc:AlternateContent>
  <xr:revisionPtr revIDLastSave="0" documentId="8_{4594A3C8-EB9E-4A16-A5BF-E26C9798DAEA}" xr6:coauthVersionLast="47" xr6:coauthVersionMax="47" xr10:uidLastSave="{00000000-0000-0000-0000-000000000000}"/>
  <bookViews>
    <workbookView xWindow="-120" yWindow="-120" windowWidth="29040" windowHeight="15840" xr2:uid="{D33B90E1-7948-486D-9793-B3BFACABAD78}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listeDepensesFixes">[1]!ListeCategories[Dépenses fixes]</definedName>
    <definedName name="listeDepensesVariables">[1]!ListeCategories[Dépenses variables]</definedName>
    <definedName name="listeRevenus">[1]!ListeCategories[Revenus]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" i="1" l="1" a="1"/>
  <c r="K2" i="1" s="1"/>
  <c r="K4" i="1" a="1"/>
  <c r="K4" i="1" s="1"/>
  <c r="K5" i="1" a="1"/>
  <c r="K5" i="1" s="1"/>
  <c r="K6" i="1" a="1"/>
  <c r="K6" i="1" s="1"/>
  <c r="K7" i="1" a="1"/>
  <c r="K7" i="1" s="1"/>
  <c r="K3" i="1" a="1"/>
  <c r="K3" i="1" s="1"/>
  <c r="H7" i="1" l="1"/>
  <c r="G7" i="1"/>
  <c r="F7" i="1"/>
  <c r="D7" i="1"/>
  <c r="H6" i="1"/>
  <c r="G6" i="1"/>
  <c r="F6" i="1"/>
  <c r="D6" i="1"/>
  <c r="H5" i="1"/>
  <c r="G5" i="1"/>
  <c r="F5" i="1"/>
  <c r="D5" i="1"/>
  <c r="H4" i="1"/>
  <c r="G4" i="1"/>
  <c r="F4" i="1"/>
  <c r="D4" i="1"/>
  <c r="H3" i="1"/>
  <c r="G3" i="1"/>
  <c r="F3" i="1"/>
  <c r="D3" i="1"/>
  <c r="H2" i="1"/>
  <c r="G2" i="1"/>
  <c r="F2" i="1"/>
  <c r="D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<sst xmlns="http://schemas.openxmlformats.org/spreadsheetml/2006/main" count="33" uniqueCount="24">
  <si>
    <t>Poste</t>
  </si>
  <si>
    <t>Libellé</t>
  </si>
  <si>
    <t>Montant</t>
  </si>
  <si>
    <t>Solde</t>
  </si>
  <si>
    <t>Colonne1</t>
  </si>
  <si>
    <t>Année</t>
  </si>
  <si>
    <t>Mois</t>
  </si>
  <si>
    <t>Mois lettres</t>
  </si>
  <si>
    <t>Ref Couleur</t>
  </si>
  <si>
    <t>Maison</t>
  </si>
  <si>
    <t>Amazon (Enceintes PC)</t>
  </si>
  <si>
    <t>X</t>
  </si>
  <si>
    <t>Soins 
beauté</t>
  </si>
  <si>
    <t>Amazon (Ruban adhésif)</t>
  </si>
  <si>
    <t>Sorties  &amp; 
Loisirs</t>
  </si>
  <si>
    <t>Amazon (Station accueil Iphone)</t>
  </si>
  <si>
    <t>Divers</t>
  </si>
  <si>
    <t>Argent de poche</t>
  </si>
  <si>
    <t>Argent de poche Théo</t>
  </si>
  <si>
    <t>Téléphonie
Mobile</t>
  </si>
  <si>
    <t>Courses</t>
  </si>
  <si>
    <t>Boulangerie</t>
  </si>
  <si>
    <t>Cigarette 
Elec.</t>
  </si>
  <si>
    <t xml:space="preserve">Abonnements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</si>
</sst>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00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92D050"/>
        <bgColor theme="9" tint="0.79998168889431442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8" fontId="0" fillId="0" borderId="0" xfId="0" applyNumberFormat="1"/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0" fillId="0" borderId="2" xfId="0" applyBorder="1"/>
    <xf numFmtId="14" fontId="0" fillId="0" borderId="3" xfId="0" applyNumberFormat="1" applyBorder="1"/>
    <xf numFmtId="0" fontId="3" fillId="2" borderId="0" xfId="0" applyFont="1" applyFill="1"/>
    <xf numFmtId="8" fontId="0" fillId="3" borderId="0" xfId="0" applyNumberFormat="1" applyFill="1"/>
    <xf numFmtId="8" fontId="0" fillId="3" borderId="0" xfId="0" applyNumberFormat="1" applyFill="1" applyAlignment="1">
      <alignment horizontal="center"/>
    </xf>
    <xf numFmtId="0" fontId="0" fillId="3" borderId="0" xfId="0" applyFill="1"/>
    <xf numFmtId="0" fontId="4" fillId="4" borderId="1" xfId="0" applyFont="1" applyFill="1" applyBorder="1" applyAlignment="1">
      <alignment horizontal="center" vertical="center" wrapText="1"/>
    </xf>
    <xf numFmtId="164" fontId="0" fillId="0" borderId="4" xfId="0" applyNumberFormat="1" applyBorder="1"/>
    <xf numFmtId="0" fontId="5" fillId="5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164" fontId="1" fillId="6" borderId="1" xfId="0" applyNumberFormat="1" applyFont="1" applyFill="1" applyBorder="1" applyAlignment="1">
      <alignment horizontal="right" vertical="center" wrapText="1"/>
    </xf>
    <xf numFmtId="0" fontId="5" fillId="7" borderId="1" xfId="0" applyFont="1" applyFill="1" applyBorder="1" applyAlignment="1">
      <alignment horizontal="center" vertical="center" wrapText="1"/>
    </xf>
    <xf numFmtId="8" fontId="0" fillId="8" borderId="1" xfId="0" applyNumberFormat="1" applyFill="1" applyBorder="1"/>
    <xf numFmtId="0" fontId="5" fillId="9" borderId="1" xfId="0" applyFont="1" applyFill="1" applyBorder="1" applyAlignment="1">
      <alignment horizontal="center" vertical="center" wrapText="1"/>
    </xf>
    <xf numFmtId="0" fontId="4" fillId="10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Banque%20Populaire\Excelformation\Excelformation.fr%20-%20Budget%20familial%20Excel%20-%20Fin%20partie%202%20-%20Version%20fonc&#233;e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TCD"/>
      <sheetName val="Base"/>
      <sheetName val="Stats"/>
      <sheetName val="Feuil1"/>
      <sheetName val="Effectif"/>
      <sheetName val="Liste des catégories"/>
      <sheetName val="Excelformation"/>
    </sheetNames>
    <sheetDataSet>
      <sheetData sheetId="0"/>
      <sheetData sheetId="1"/>
      <sheetData sheetId="2"/>
      <sheetData sheetId="3" refreshError="1"/>
      <sheetData sheetId="4"/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2FF41A-90C8-40CC-8A06-D713B52C7DC1}">
  <dimension ref="A1:K7"/>
  <sheetViews>
    <sheetView tabSelected="1" workbookViewId="0">
      <selection activeCell="B13" sqref="B13"/>
    </sheetView>
  </sheetViews>
  <sheetFormatPr baseColWidth="10" defaultRowHeight="15" x14ac:dyDescent="0.25"/>
  <sheetData>
    <row r="1" spans="1:11" x14ac:dyDescent="0.25">
      <c r="A1" t="s">
        <v>0</v>
      </c>
      <c r="B1" t="s">
        <v>1</v>
      </c>
      <c r="C1" t="s">
        <v>2</v>
      </c>
      <c r="D1" s="1" t="s">
        <v>3</v>
      </c>
      <c r="E1" s="1" t="s">
        <v>4</v>
      </c>
      <c r="F1" t="s">
        <v>5</v>
      </c>
      <c r="G1" t="s">
        <v>6</v>
      </c>
      <c r="H1" t="s">
        <v>7</v>
      </c>
      <c r="I1" t="s">
        <v>8</v>
      </c>
      <c r="J1" s="2"/>
      <c r="K1" s="3">
        <v>44562</v>
      </c>
    </row>
    <row r="2" spans="1:11" ht="25.5" x14ac:dyDescent="0.25">
      <c r="A2" s="4" t="s">
        <v>9</v>
      </c>
      <c r="B2" s="5" t="s">
        <v>10</v>
      </c>
      <c r="C2" s="6">
        <v>34.99</v>
      </c>
      <c r="D2" s="7" t="e">
        <f>IF([1]!baseReleve[[#This Row],[Catégorie]]="Revenus",[1]!baseReleve[[#This Row],[Montant]],-[1]!baseReleve[[#This Row],[Montant]])</f>
        <v>#REF!</v>
      </c>
      <c r="E2" s="8" t="s">
        <v>11</v>
      </c>
      <c r="F2" s="9" t="e">
        <f>YEAR([1]!baseReleve[[#This Row],[Date]])</f>
        <v>#REF!</v>
      </c>
      <c r="G2" s="9" t="e">
        <f>MONTH([1]!baseReleve[[#This Row],[Date]])</f>
        <v>#REF!</v>
      </c>
      <c r="H2" s="9" t="e">
        <f>PROPER(TEXT([1]!baseReleve[[#This Row],[Date]],"mmm"))</f>
        <v>#REF!</v>
      </c>
      <c r="I2" s="10">
        <v>10855845</v>
      </c>
      <c r="J2" s="10" t="s">
        <v>12</v>
      </c>
      <c r="K2" s="11" t="e" cm="1">
        <f t="array" aca="1" ref="K2" ca="1">SommeSiSpé(A$2:A$41,E$2:E$41,K2,L$1)</f>
        <v>#NAME?</v>
      </c>
    </row>
    <row r="3" spans="1:11" ht="25.5" x14ac:dyDescent="0.25">
      <c r="A3" s="4" t="s">
        <v>9</v>
      </c>
      <c r="B3" s="5" t="s">
        <v>13</v>
      </c>
      <c r="C3" s="6">
        <v>10.9</v>
      </c>
      <c r="D3" s="7" t="e">
        <f>IF([1]!baseReleve[[#This Row],[Catégorie]]="Revenus",[1]!baseReleve[[#This Row],[Montant]],-[1]!baseReleve[[#This Row],[Montant]])</f>
        <v>#REF!</v>
      </c>
      <c r="E3" s="8" t="s">
        <v>11</v>
      </c>
      <c r="F3" s="9" t="e">
        <f>YEAR([1]!baseReleve[[#This Row],[Date]])</f>
        <v>#REF!</v>
      </c>
      <c r="G3" s="9" t="e">
        <f>MONTH([1]!baseReleve[[#This Row],[Date]])</f>
        <v>#REF!</v>
      </c>
      <c r="H3" s="9" t="e">
        <f>PROPER(TEXT([1]!baseReleve[[#This Row],[Date]],"mmm"))</f>
        <v>#REF!</v>
      </c>
      <c r="I3" s="12">
        <v>6968388</v>
      </c>
      <c r="J3" s="12" t="s">
        <v>14</v>
      </c>
      <c r="K3" s="11" t="e" cm="1">
        <f t="array" aca="1" ref="K3" ca="1">SommeSiSpé(A$2:A$41,E$2:E$41,K3,L$1)</f>
        <v>#NAME?</v>
      </c>
    </row>
    <row r="4" spans="1:11" x14ac:dyDescent="0.25">
      <c r="A4" s="4" t="s">
        <v>9</v>
      </c>
      <c r="B4" s="5" t="s">
        <v>15</v>
      </c>
      <c r="C4" s="6">
        <v>13.99</v>
      </c>
      <c r="D4" s="7" t="e">
        <f>IF([1]!baseReleve[[#This Row],[Catégorie]]="Revenus",[1]!baseReleve[[#This Row],[Montant]],-[1]!baseReleve[[#This Row],[Montant]])</f>
        <v>#REF!</v>
      </c>
      <c r="E4" s="8" t="s">
        <v>11</v>
      </c>
      <c r="F4" s="9" t="e">
        <f>YEAR([1]!baseReleve[[#This Row],[Date]])</f>
        <v>#REF!</v>
      </c>
      <c r="G4" s="9" t="e">
        <f>MONTH([1]!baseReleve[[#This Row],[Date]])</f>
        <v>#REF!</v>
      </c>
      <c r="H4" s="9" t="e">
        <f>PROPER(TEXT([1]!baseReleve[[#This Row],[Date]],"mmm"))</f>
        <v>#REF!</v>
      </c>
      <c r="I4" s="13">
        <v>13998939</v>
      </c>
      <c r="J4" s="13" t="s">
        <v>16</v>
      </c>
      <c r="K4" s="11" t="e" cm="1">
        <f t="array" aca="1" ref="K4" ca="1">SommeSiSpé(A$2:A$41,E$2:E$41,K4,L$1)</f>
        <v>#NAME?</v>
      </c>
    </row>
    <row r="5" spans="1:11" ht="25.5" x14ac:dyDescent="0.25">
      <c r="A5" s="4" t="s">
        <v>17</v>
      </c>
      <c r="B5" s="5" t="s">
        <v>18</v>
      </c>
      <c r="C5" s="14">
        <v>60</v>
      </c>
      <c r="D5" s="7" t="e">
        <f>IF([1]!baseReleve[[#This Row],[Catégorie]]="Revenus",[1]!baseReleve[[#This Row],[Montant]],-[1]!baseReleve[[#This Row],[Montant]])</f>
        <v>#REF!</v>
      </c>
      <c r="E5" s="8" t="s">
        <v>11</v>
      </c>
      <c r="F5" s="9" t="e">
        <f>YEAR([1]!baseReleve[[#This Row],[Date]])</f>
        <v>#REF!</v>
      </c>
      <c r="G5" s="9" t="e">
        <f>MONTH([1]!baseReleve[[#This Row],[Date]])</f>
        <v>#REF!</v>
      </c>
      <c r="H5" s="9" t="e">
        <f>PROPER(TEXT([1]!baseReleve[[#This Row],[Date]],"mmm"))</f>
        <v>#REF!</v>
      </c>
      <c r="I5" s="15">
        <v>192</v>
      </c>
      <c r="J5" s="15" t="s">
        <v>19</v>
      </c>
      <c r="K5" s="11" t="e" cm="1">
        <f t="array" aca="1" ref="K5" ca="1">SommeSiSpé(A$2:A$41,E$2:E$41,K5,L$1)</f>
        <v>#NAME?</v>
      </c>
    </row>
    <row r="6" spans="1:11" ht="25.5" x14ac:dyDescent="0.25">
      <c r="A6" s="4" t="s">
        <v>20</v>
      </c>
      <c r="B6" s="5" t="s">
        <v>21</v>
      </c>
      <c r="C6" s="16">
        <v>4</v>
      </c>
      <c r="D6" s="7" t="e">
        <f>IF([1]!baseReleve[[#This Row],[Catégorie]]="Revenus",[1]!baseReleve[[#This Row],[Montant]],-[1]!baseReleve[[#This Row],[Montant]])</f>
        <v>#REF!</v>
      </c>
      <c r="E6" s="8" t="s">
        <v>11</v>
      </c>
      <c r="F6" s="9" t="e">
        <f>YEAR([1]!baseReleve[[#This Row],[Date]])</f>
        <v>#REF!</v>
      </c>
      <c r="G6" s="9" t="e">
        <f>MONTH([1]!baseReleve[[#This Row],[Date]])</f>
        <v>#REF!</v>
      </c>
      <c r="H6" s="9" t="e">
        <f>PROPER(TEXT([1]!baseReleve[[#This Row],[Date]],"mmm"))</f>
        <v>#REF!</v>
      </c>
      <c r="I6" s="17">
        <v>12611584</v>
      </c>
      <c r="J6" s="17" t="s">
        <v>22</v>
      </c>
      <c r="K6" s="11" t="e" cm="1">
        <f t="array" aca="1" ref="K6" ca="1">SommeSiSpé(A$2:A$41,E$2:E$41,K6,L$1)</f>
        <v>#NAME?</v>
      </c>
    </row>
    <row r="7" spans="1:11" ht="38.25" x14ac:dyDescent="0.25">
      <c r="A7" s="4" t="s">
        <v>20</v>
      </c>
      <c r="B7" s="5" t="s">
        <v>21</v>
      </c>
      <c r="C7" s="16">
        <v>5.7</v>
      </c>
      <c r="D7" s="7" t="e">
        <f>IF([1]!baseReleve[[#This Row],[Catégorie]]="Revenus",[1]!baseReleve[[#This Row],[Montant]],-[1]!baseReleve[[#This Row],[Montant]])</f>
        <v>#REF!</v>
      </c>
      <c r="E7" s="8" t="s">
        <v>11</v>
      </c>
      <c r="F7" s="9" t="e">
        <f>YEAR([1]!baseReleve[[#This Row],[Date]])</f>
        <v>#REF!</v>
      </c>
      <c r="G7" s="9" t="e">
        <f>MONTH([1]!baseReleve[[#This Row],[Date]])</f>
        <v>#REF!</v>
      </c>
      <c r="H7" s="9" t="e">
        <f>PROPER(TEXT([1]!baseReleve[[#This Row],[Date]],"mmm"))</f>
        <v>#REF!</v>
      </c>
      <c r="I7" s="18">
        <v>15773696</v>
      </c>
      <c r="J7" s="18" t="s">
        <v>23</v>
      </c>
      <c r="K7" s="11" t="e" cm="1">
        <f t="array" aca="1" ref="K7" ca="1">SommeSiSpé(A$2:A$41,E$2:E$41,K7,L$1)</f>
        <v>#NAME?</v>
      </c>
    </row>
  </sheetData>
  <dataValidations count="1">
    <dataValidation type="list" allowBlank="1" showInputMessage="1" showErrorMessage="1" sqref="A2:A7" xr:uid="{E414E48D-8F8B-42CC-807B-A100D3376823}">
      <formula1>IF(XFC2="Revenus",listeRevenus,IF(XFC2="Dépenses fixes",listeDepensesFixes,listeDepensesVariables))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1894CC-E831-4065-B0CA-72E04891632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B30246-1741-4CB7-9A01-AFD053DE883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</dc:creator>
  <cp:lastModifiedBy>GD</cp:lastModifiedBy>
  <dcterms:created xsi:type="dcterms:W3CDTF">2022-12-06T16:14:25Z</dcterms:created>
  <dcterms:modified xsi:type="dcterms:W3CDTF">2022-12-06T16:15:47Z</dcterms:modified>
</cp:coreProperties>
</file>