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drawingml.chart+xml" PartName="/xl/charts/chart11.xml"/>
  <Override ContentType="application/vnd.openxmlformats-officedocument.drawingml.chart+xml" PartName="/xl/charts/chart7.xml"/>
  <Override ContentType="application/vnd.openxmlformats-officedocument.drawingml.chart+xml" PartName="/xl/charts/chart14.xml"/>
  <Override ContentType="application/vnd.openxmlformats-officedocument.drawingml.chart+xml" PartName="/xl/charts/chart13.xml"/>
  <Override ContentType="application/vnd.openxmlformats-officedocument.drawingml.chart+xml" PartName="/xl/charts/chart4.xml"/>
  <Override ContentType="application/vnd.openxmlformats-officedocument.drawingml.chart+xml" PartName="/xl/charts/chart2.xml"/>
  <Override ContentType="application/vnd.openxmlformats-officedocument.drawingml.chart+xml" PartName="/xl/charts/chart1.xml"/>
  <Override ContentType="application/vnd.openxmlformats-officedocument.drawingml.chart+xml" PartName="/xl/charts/chart10.xml"/>
  <Override ContentType="application/vnd.openxmlformats-officedocument.drawingml.chart+xml" PartName="/xl/charts/chart6.xml"/>
  <Override ContentType="application/vnd.openxmlformats-officedocument.drawingml.chart+xml" PartName="/xl/charts/chart8.xml"/>
  <Override ContentType="application/vnd.openxmlformats-officedocument.drawingml.chart+xml" PartName="/xl/charts/chart9.xml"/>
  <Override ContentType="application/vnd.openxmlformats-officedocument.drawingml.chart+xml" PartName="/xl/charts/chart12.xml"/>
  <Override ContentType="application/vnd.openxmlformats-officedocument.drawingml.chart+xml" PartName="/xl/charts/chart5.xml"/>
  <Override ContentType="application/vnd.openxmlformats-officedocument.drawingml.chart+xml" PartName="/xl/charts/chart3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ummary" sheetId="1" r:id="rId4"/>
    <sheet state="visible" name="Week20" sheetId="2" r:id="rId5"/>
    <sheet state="visible" name="Week21" sheetId="3" r:id="rId6"/>
    <sheet state="visible" name="Week22" sheetId="4" r:id="rId7"/>
    <sheet state="visible" name="Week23" sheetId="5" r:id="rId8"/>
    <sheet state="visible" name="Week24" sheetId="6" r:id="rId9"/>
  </sheets>
  <definedNames/>
  <calcPr/>
</workbook>
</file>

<file path=xl/sharedStrings.xml><?xml version="1.0" encoding="utf-8"?>
<sst xmlns="http://schemas.openxmlformats.org/spreadsheetml/2006/main" count="517" uniqueCount="98">
  <si>
    <t xml:space="preserve">SUMMARY </t>
  </si>
  <si>
    <t>INCOMES</t>
  </si>
  <si>
    <t>KPI</t>
  </si>
  <si>
    <t>FOH</t>
  </si>
  <si>
    <t>BOH</t>
  </si>
  <si>
    <t>Function and Catering</t>
  </si>
  <si>
    <t>Hotel Charge back</t>
  </si>
  <si>
    <t>Accounts</t>
  </si>
  <si>
    <t>TOTAL</t>
  </si>
  <si>
    <t>Gross profit</t>
  </si>
  <si>
    <t>Labor cost</t>
  </si>
  <si>
    <t>Labor cost %</t>
  </si>
  <si>
    <t>COGS</t>
  </si>
  <si>
    <t>COGS %</t>
  </si>
  <si>
    <t>PRIME COST</t>
  </si>
  <si>
    <t>PRIME COST %</t>
  </si>
  <si>
    <t>Net profit</t>
  </si>
  <si>
    <t>Net profit %</t>
  </si>
  <si>
    <t>Week</t>
  </si>
  <si>
    <t>Average</t>
  </si>
  <si>
    <t>EATERY by Frank's</t>
  </si>
  <si>
    <t>Week:</t>
  </si>
  <si>
    <t>Year:</t>
  </si>
  <si>
    <t>Month:</t>
  </si>
  <si>
    <t>Day</t>
  </si>
  <si>
    <t>Incomes</t>
  </si>
  <si>
    <t>Weekly Total</t>
  </si>
  <si>
    <t>Sales FOH</t>
  </si>
  <si>
    <t>Sales BOH</t>
  </si>
  <si>
    <t>Function and catering</t>
  </si>
  <si>
    <t>Chargeback Hotel</t>
  </si>
  <si>
    <t>Total sales</t>
  </si>
  <si>
    <t>Total sales exGST</t>
  </si>
  <si>
    <t>Expenses</t>
  </si>
  <si>
    <t>Goods FOH Inc GST</t>
  </si>
  <si>
    <t>ex crates</t>
  </si>
  <si>
    <t>Goods  BOH Inc GST</t>
  </si>
  <si>
    <t>ex crates/Inc packaging</t>
  </si>
  <si>
    <t>Cleanning product Inc GST</t>
  </si>
  <si>
    <t>TOTAL EXPENSES</t>
  </si>
  <si>
    <t>TOTAL EXPENSES EX GST</t>
  </si>
  <si>
    <t>Incomes summary</t>
  </si>
  <si>
    <t>GST INC</t>
  </si>
  <si>
    <t>ex GST</t>
  </si>
  <si>
    <t>TOTAL SALES</t>
  </si>
  <si>
    <t>Expenses summary</t>
  </si>
  <si>
    <t>Fixed costs</t>
  </si>
  <si>
    <t>Power</t>
  </si>
  <si>
    <t>Electricity</t>
  </si>
  <si>
    <t>Gaz</t>
  </si>
  <si>
    <t>Overhead expense</t>
  </si>
  <si>
    <t>Rent</t>
  </si>
  <si>
    <t>Property tax</t>
  </si>
  <si>
    <t>Office labor</t>
  </si>
  <si>
    <t>Office supplies</t>
  </si>
  <si>
    <t>Licenses and permits</t>
  </si>
  <si>
    <t>Insurance</t>
  </si>
  <si>
    <t>Marketing &amp; Advertissement</t>
  </si>
  <si>
    <t>Equipment maintenance and repair</t>
  </si>
  <si>
    <t>Communication plateforms</t>
  </si>
  <si>
    <t>Phone</t>
  </si>
  <si>
    <t>Internet</t>
  </si>
  <si>
    <t>POSSYSTEM</t>
  </si>
  <si>
    <t>Spotify</t>
  </si>
  <si>
    <t>TOTAL Fixed cost</t>
  </si>
  <si>
    <t>Variable costs</t>
  </si>
  <si>
    <t>GOOD COST</t>
  </si>
  <si>
    <t>Good cost FOH</t>
  </si>
  <si>
    <t>Good cost FOH ratio</t>
  </si>
  <si>
    <t>Can do target with colors</t>
  </si>
  <si>
    <t>Good cost BOH</t>
  </si>
  <si>
    <t>Good cost BOH ratio</t>
  </si>
  <si>
    <t>Cleanning product cost</t>
  </si>
  <si>
    <t xml:space="preserve">Staff Meals/drinks </t>
  </si>
  <si>
    <t>LABOR COST</t>
  </si>
  <si>
    <t>Labor cost FOH</t>
  </si>
  <si>
    <t>Labor cost ratio</t>
  </si>
  <si>
    <t>Labor cost BOH</t>
  </si>
  <si>
    <t>TOTAL variable cost</t>
  </si>
  <si>
    <t>TOTAL COSTS</t>
  </si>
  <si>
    <t>GROSS PROFIT</t>
  </si>
  <si>
    <t>Expected</t>
  </si>
  <si>
    <t>LABOR COST ratio</t>
  </si>
  <si>
    <t>Difference:</t>
  </si>
  <si>
    <t>COST OF GOOD SOLD</t>
  </si>
  <si>
    <t>COST OF GOOD SOLD ratio</t>
  </si>
  <si>
    <t>PRIME COST (%)</t>
  </si>
  <si>
    <t>FOOD WASTED/FOOD PURCHASED</t>
  </si>
  <si>
    <t>Need to record Waste</t>
  </si>
  <si>
    <t>Employee turnover rate</t>
  </si>
  <si>
    <t>Revenue per available seat hour</t>
  </si>
  <si>
    <t>Sales/head/hour</t>
  </si>
  <si>
    <t>Break even point</t>
  </si>
  <si>
    <t>Profit ratio</t>
  </si>
  <si>
    <t>Weekly sales compared to previous week</t>
  </si>
  <si>
    <t>Weekly sales compared to previous week(%)</t>
  </si>
  <si>
    <t>Weekly sales compared to previous year</t>
  </si>
  <si>
    <t>Weekly sales compared to previous year(%)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</si>
</sst>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&quot;$&quot;#,##0.00"/>
    <numFmt numFmtId="165" formatCode="dd&quot;/&quot;mm&quot;/&quot;yyyy"/>
    <numFmt numFmtId="166" formatCode="mm/dd/yyyy"/>
  </numFmts>
  <fonts count="17">
    <font>
      <sz val="10.0"/>
      <color rgb="FF000000"/>
      <name val="Arial"/>
      <scheme val="minor"/>
    </font>
    <font>
      <b/>
      <sz val="18.0"/>
      <color rgb="FFFFFFFF"/>
      <name val="Arial"/>
      <scheme val="minor"/>
    </font>
    <font/>
    <font>
      <color theme="1"/>
      <name val="Arial"/>
      <scheme val="minor"/>
    </font>
    <font>
      <b/>
      <sz val="12.0"/>
      <color theme="1"/>
      <name val="Arial"/>
      <scheme val="minor"/>
    </font>
    <font>
      <b/>
      <sz val="14.0"/>
      <color theme="1"/>
      <name val="Arial"/>
      <scheme val="minor"/>
    </font>
    <font>
      <b/>
      <color theme="1"/>
      <name val="Arial"/>
      <scheme val="minor"/>
    </font>
    <font>
      <b/>
      <sz val="18.0"/>
      <color rgb="FFFFFFFF"/>
      <name val="Calibri"/>
    </font>
    <font>
      <b/>
      <sz val="18.0"/>
      <color rgb="FF000000"/>
      <name val="Calibri"/>
    </font>
    <font>
      <b/>
      <sz val="18.0"/>
      <color theme="0"/>
      <name val="Calibri"/>
    </font>
    <font>
      <b/>
      <sz val="11.0"/>
      <color rgb="FF000000"/>
      <name val="Calibri"/>
    </font>
    <font>
      <sz val="11.0"/>
      <color rgb="FF000000"/>
      <name val="Calibri"/>
    </font>
    <font>
      <b/>
      <sz val="14.0"/>
      <color rgb="FF000000"/>
      <name val="Calibri"/>
    </font>
    <font>
      <b/>
      <sz val="14.0"/>
      <color theme="1"/>
      <name val="Calibri"/>
    </font>
    <font>
      <b/>
      <sz val="11.0"/>
      <color rgb="FF70AD47"/>
      <name val="Calibri"/>
    </font>
    <font>
      <b/>
      <u/>
      <sz val="16.0"/>
      <color rgb="FF70AD47"/>
      <name val="Calibri"/>
    </font>
    <font>
      <b/>
      <sz val="18.0"/>
      <color theme="1"/>
      <name val="Arial"/>
      <scheme val="minor"/>
    </font>
  </fonts>
  <fills count="19">
    <fill>
      <patternFill patternType="none"/>
    </fill>
    <fill>
      <patternFill patternType="lightGray"/>
    </fill>
    <fill>
      <patternFill patternType="solid">
        <fgColor rgb="FF38761D"/>
        <bgColor rgb="FF38761D"/>
      </patternFill>
    </fill>
    <fill>
      <patternFill patternType="solid">
        <fgColor rgb="FF93C47D"/>
        <bgColor rgb="FF93C47D"/>
      </patternFill>
    </fill>
    <fill>
      <patternFill patternType="solid">
        <fgColor rgb="FF1155CC"/>
        <bgColor rgb="FF1155CC"/>
      </patternFill>
    </fill>
    <fill>
      <patternFill patternType="solid">
        <fgColor rgb="FFB6D7A8"/>
        <bgColor rgb="FFB6D7A8"/>
      </patternFill>
    </fill>
    <fill>
      <patternFill patternType="solid">
        <fgColor rgb="FF6D9EEB"/>
        <bgColor rgb="FF6D9EEB"/>
      </patternFill>
    </fill>
    <fill>
      <patternFill patternType="solid">
        <fgColor rgb="FFA4C2F4"/>
        <bgColor rgb="FFA4C2F4"/>
      </patternFill>
    </fill>
    <fill>
      <patternFill patternType="solid">
        <fgColor rgb="FFD9D9D9"/>
        <bgColor rgb="FFD9D9D9"/>
      </patternFill>
    </fill>
    <fill>
      <patternFill patternType="solid">
        <fgColor rgb="FFB4C6E7"/>
        <bgColor rgb="FFB4C6E7"/>
      </patternFill>
    </fill>
    <fill>
      <patternFill patternType="solid">
        <fgColor rgb="FFE2EFDA"/>
        <bgColor rgb="FFE2EFDA"/>
      </patternFill>
    </fill>
    <fill>
      <patternFill patternType="solid">
        <fgColor rgb="FFA9D08E"/>
        <bgColor rgb="FFA9D08E"/>
      </patternFill>
    </fill>
    <fill>
      <patternFill patternType="solid">
        <fgColor rgb="FFFFFFFF"/>
        <bgColor rgb="FFFFFFFF"/>
      </patternFill>
    </fill>
    <fill>
      <patternFill patternType="solid">
        <fgColor rgb="FFC00000"/>
        <bgColor rgb="FFC00000"/>
      </patternFill>
    </fill>
    <fill>
      <patternFill patternType="solid">
        <fgColor rgb="FFEA9999"/>
        <bgColor rgb="FFEA9999"/>
      </patternFill>
    </fill>
    <fill>
      <patternFill patternType="solid">
        <fgColor rgb="FFE06666"/>
        <bgColor rgb="FFE06666"/>
      </patternFill>
    </fill>
    <fill>
      <patternFill patternType="solid">
        <fgColor rgb="FFB7B7B7"/>
        <bgColor rgb="FFB7B7B7"/>
      </patternFill>
    </fill>
    <fill>
      <patternFill patternType="solid">
        <fgColor rgb="FFCCCCCC"/>
        <bgColor rgb="FFCCCCCC"/>
      </patternFill>
    </fill>
    <fill>
      <patternFill patternType="solid">
        <fgColor theme="4"/>
        <bgColor theme="4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</border>
    <border>
      <right style="thin">
        <color rgb="FF000000"/>
      </right>
    </border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8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/>
    </xf>
    <xf borderId="2" fillId="0" fontId="2" numFmtId="0" xfId="0" applyBorder="1" applyFont="1"/>
    <xf borderId="3" fillId="0" fontId="2" numFmtId="0" xfId="0" applyBorder="1" applyFont="1"/>
    <xf borderId="0" fillId="0" fontId="3" numFmtId="10" xfId="0" applyFont="1" applyNumberFormat="1"/>
    <xf borderId="0" fillId="0" fontId="3" numFmtId="164" xfId="0" applyFont="1" applyNumberFormat="1"/>
    <xf borderId="1" fillId="3" fontId="4" numFmtId="0" xfId="0" applyAlignment="1" applyBorder="1" applyFill="1" applyFont="1">
      <alignment horizontal="center" readingOrder="0"/>
    </xf>
    <xf borderId="0" fillId="4" fontId="5" numFmtId="0" xfId="0" applyAlignment="1" applyFill="1" applyFont="1">
      <alignment horizontal="center" readingOrder="0"/>
    </xf>
    <xf borderId="4" fillId="5" fontId="3" numFmtId="0" xfId="0" applyAlignment="1" applyBorder="1" applyFill="1" applyFont="1">
      <alignment readingOrder="0"/>
    </xf>
    <xf borderId="5" fillId="5" fontId="6" numFmtId="0" xfId="0" applyAlignment="1" applyBorder="1" applyFont="1">
      <alignment readingOrder="0"/>
    </xf>
    <xf borderId="0" fillId="6" fontId="6" numFmtId="0" xfId="0" applyFill="1" applyFont="1"/>
    <xf borderId="0" fillId="6" fontId="6" numFmtId="0" xfId="0" applyAlignment="1" applyFont="1">
      <alignment readingOrder="0"/>
    </xf>
    <xf borderId="0" fillId="6" fontId="6" numFmtId="10" xfId="0" applyAlignment="1" applyFont="1" applyNumberFormat="1">
      <alignment readingOrder="0"/>
    </xf>
    <xf borderId="0" fillId="6" fontId="6" numFmtId="164" xfId="0" applyAlignment="1" applyFont="1" applyNumberFormat="1">
      <alignment readingOrder="0"/>
    </xf>
    <xf borderId="1" fillId="7" fontId="6" numFmtId="0" xfId="0" applyAlignment="1" applyBorder="1" applyFill="1" applyFont="1">
      <alignment horizontal="right" readingOrder="0"/>
    </xf>
    <xf borderId="3" fillId="7" fontId="6" numFmtId="0" xfId="0" applyAlignment="1" applyBorder="1" applyFont="1">
      <alignment horizontal="left" readingOrder="0"/>
    </xf>
    <xf borderId="3" fillId="7" fontId="3" numFmtId="164" xfId="0" applyBorder="1" applyFont="1" applyNumberFormat="1"/>
    <xf borderId="5" fillId="7" fontId="3" numFmtId="164" xfId="0" applyBorder="1" applyFont="1" applyNumberFormat="1"/>
    <xf borderId="1" fillId="8" fontId="6" numFmtId="0" xfId="0" applyAlignment="1" applyBorder="1" applyFill="1" applyFont="1">
      <alignment horizontal="right" readingOrder="0"/>
    </xf>
    <xf borderId="3" fillId="8" fontId="6" numFmtId="0" xfId="0" applyAlignment="1" applyBorder="1" applyFont="1">
      <alignment horizontal="left" readingOrder="0"/>
    </xf>
    <xf borderId="5" fillId="9" fontId="3" numFmtId="164" xfId="0" applyBorder="1" applyFill="1" applyFont="1" applyNumberFormat="1"/>
    <xf borderId="5" fillId="9" fontId="3" numFmtId="10" xfId="0" applyBorder="1" applyFont="1" applyNumberFormat="1"/>
    <xf borderId="3" fillId="8" fontId="3" numFmtId="164" xfId="0" applyBorder="1" applyFont="1" applyNumberFormat="1"/>
    <xf borderId="5" fillId="8" fontId="3" numFmtId="164" xfId="0" applyBorder="1" applyFont="1" applyNumberFormat="1"/>
    <xf borderId="1" fillId="0" fontId="4" numFmtId="0" xfId="0" applyAlignment="1" applyBorder="1" applyFont="1">
      <alignment readingOrder="0"/>
    </xf>
    <xf borderId="5" fillId="0" fontId="4" numFmtId="164" xfId="0" applyBorder="1" applyFont="1" applyNumberFormat="1"/>
    <xf borderId="5" fillId="0" fontId="4" numFmtId="0" xfId="0" applyAlignment="1" applyBorder="1" applyFont="1">
      <alignment readingOrder="0"/>
    </xf>
    <xf borderId="5" fillId="0" fontId="4" numFmtId="10" xfId="0" applyBorder="1" applyFont="1" applyNumberFormat="1"/>
    <xf borderId="1" fillId="2" fontId="7" numFmtId="0" xfId="0" applyAlignment="1" applyBorder="1" applyFont="1">
      <alignment horizontal="center" readingOrder="0" shrinkToFit="0" vertical="bottom" wrapText="0"/>
    </xf>
    <xf borderId="1" fillId="9" fontId="8" numFmtId="0" xfId="0" applyAlignment="1" applyBorder="1" applyFont="1">
      <alignment horizontal="right" readingOrder="0" shrinkToFit="0" vertical="bottom" wrapText="0"/>
    </xf>
    <xf borderId="3" fillId="9" fontId="8" numFmtId="0" xfId="0" applyAlignment="1" applyBorder="1" applyFont="1">
      <alignment horizontal="left" readingOrder="0" shrinkToFit="0" vertical="bottom" wrapText="0"/>
    </xf>
    <xf borderId="3" fillId="9" fontId="8" numFmtId="0" xfId="0" applyAlignment="1" applyBorder="1" applyFont="1">
      <alignment horizontal="center" readingOrder="0" shrinkToFit="0" vertical="bottom" wrapText="0"/>
    </xf>
    <xf borderId="1" fillId="2" fontId="9" numFmtId="0" xfId="0" applyAlignment="1" applyBorder="1" applyFont="1">
      <alignment horizontal="center" readingOrder="0" shrinkToFit="0" vertical="bottom" wrapText="0"/>
    </xf>
    <xf borderId="5" fillId="0" fontId="10" numFmtId="0" xfId="0" applyAlignment="1" applyBorder="1" applyFont="1">
      <alignment shrinkToFit="0" vertical="bottom" wrapText="0"/>
    </xf>
    <xf borderId="5" fillId="0" fontId="10" numFmtId="165" xfId="0" applyAlignment="1" applyBorder="1" applyFont="1" applyNumberFormat="1">
      <alignment horizontal="right" readingOrder="0" shrinkToFit="0" vertical="bottom" wrapText="0"/>
    </xf>
    <xf borderId="6" fillId="0" fontId="10" numFmtId="0" xfId="0" applyAlignment="1" applyBorder="1" applyFont="1">
      <alignment readingOrder="0" shrinkToFit="0" vertical="bottom" wrapText="0"/>
    </xf>
    <xf borderId="5" fillId="9" fontId="10" numFmtId="0" xfId="0" applyAlignment="1" applyBorder="1" applyFont="1">
      <alignment readingOrder="0" shrinkToFit="0" vertical="bottom" wrapText="0"/>
    </xf>
    <xf borderId="5" fillId="9" fontId="11" numFmtId="164" xfId="0" applyAlignment="1" applyBorder="1" applyFont="1" applyNumberFormat="1">
      <alignment readingOrder="0" shrinkToFit="0" vertical="bottom" wrapText="0"/>
    </xf>
    <xf borderId="4" fillId="10" fontId="10" numFmtId="164" xfId="0" applyAlignment="1" applyBorder="1" applyFill="1" applyFont="1" applyNumberFormat="1">
      <alignment shrinkToFit="0" vertical="bottom" wrapText="0"/>
    </xf>
    <xf borderId="4" fillId="9" fontId="10" numFmtId="0" xfId="0" applyAlignment="1" applyBorder="1" applyFont="1">
      <alignment readingOrder="0" shrinkToFit="0" vertical="bottom" wrapText="0"/>
    </xf>
    <xf borderId="4" fillId="10" fontId="10" numFmtId="0" xfId="0" applyAlignment="1" applyBorder="1" applyFont="1">
      <alignment readingOrder="0" shrinkToFit="0" vertical="bottom" wrapText="0"/>
    </xf>
    <xf borderId="4" fillId="10" fontId="11" numFmtId="164" xfId="0" applyAlignment="1" applyBorder="1" applyFont="1" applyNumberFormat="1">
      <alignment shrinkToFit="0" vertical="bottom" wrapText="0"/>
    </xf>
    <xf borderId="5" fillId="11" fontId="12" numFmtId="0" xfId="0" applyAlignment="1" applyBorder="1" applyFill="1" applyFont="1">
      <alignment readingOrder="0" shrinkToFit="0" vertical="bottom" wrapText="0"/>
    </xf>
    <xf borderId="5" fillId="11" fontId="13" numFmtId="164" xfId="0" applyAlignment="1" applyBorder="1" applyFont="1" applyNumberFormat="1">
      <alignment horizontal="right" readingOrder="0" shrinkToFit="0" vertical="bottom" wrapText="0"/>
    </xf>
    <xf borderId="7" fillId="12" fontId="10" numFmtId="0" xfId="0" applyAlignment="1" applyBorder="1" applyFill="1" applyFont="1">
      <alignment shrinkToFit="0" vertical="bottom" wrapText="0"/>
    </xf>
    <xf borderId="0" fillId="12" fontId="14" numFmtId="0" xfId="0" applyAlignment="1" applyFont="1">
      <alignment shrinkToFit="0" vertical="bottom" wrapText="0"/>
    </xf>
    <xf borderId="8" fillId="12" fontId="15" numFmtId="0" xfId="0" applyAlignment="1" applyBorder="1" applyFont="1">
      <alignment shrinkToFit="0" vertical="bottom" wrapText="0"/>
    </xf>
    <xf borderId="9" fillId="13" fontId="7" numFmtId="0" xfId="0" applyAlignment="1" applyBorder="1" applyFill="1" applyFont="1">
      <alignment horizontal="center" readingOrder="0" shrinkToFit="0" vertical="bottom" wrapText="0"/>
    </xf>
    <xf borderId="10" fillId="0" fontId="2" numFmtId="0" xfId="0" applyBorder="1" applyFont="1"/>
    <xf borderId="6" fillId="0" fontId="10" numFmtId="0" xfId="0" applyAlignment="1" applyBorder="1" applyFont="1">
      <alignment shrinkToFit="0" vertical="bottom" wrapText="0"/>
    </xf>
    <xf borderId="5" fillId="14" fontId="10" numFmtId="164" xfId="0" applyAlignment="1" applyBorder="1" applyFill="1" applyFont="1" applyNumberFormat="1">
      <alignment horizontal="right" readingOrder="0" shrinkToFit="0" vertical="bottom" wrapText="0"/>
    </xf>
    <xf borderId="0" fillId="0" fontId="3" numFmtId="0" xfId="0" applyAlignment="1" applyFont="1">
      <alignment readingOrder="0"/>
    </xf>
    <xf borderId="5" fillId="14" fontId="11" numFmtId="0" xfId="0" applyAlignment="1" applyBorder="1" applyFont="1">
      <alignment readingOrder="0" shrinkToFit="0" vertical="bottom" wrapText="0"/>
    </xf>
    <xf borderId="5" fillId="14" fontId="3" numFmtId="164" xfId="0" applyBorder="1" applyFont="1" applyNumberFormat="1"/>
    <xf borderId="5" fillId="15" fontId="12" numFmtId="0" xfId="0" applyAlignment="1" applyBorder="1" applyFill="1" applyFont="1">
      <alignment readingOrder="0" shrinkToFit="0" vertical="bottom" wrapText="0"/>
    </xf>
    <xf borderId="5" fillId="15" fontId="5" numFmtId="164" xfId="0" applyBorder="1" applyFont="1" applyNumberFormat="1"/>
    <xf borderId="5" fillId="15" fontId="12" numFmtId="164" xfId="0" applyAlignment="1" applyBorder="1" applyFont="1" applyNumberFormat="1">
      <alignment horizontal="right" readingOrder="0" shrinkToFit="0" vertical="bottom" wrapText="0"/>
    </xf>
    <xf borderId="0" fillId="0" fontId="11" numFmtId="0" xfId="0" applyAlignment="1" applyFont="1">
      <alignment shrinkToFit="0" vertical="bottom" wrapText="0"/>
    </xf>
    <xf borderId="5" fillId="16" fontId="10" numFmtId="0" xfId="0" applyAlignment="1" applyBorder="1" applyFill="1" applyFont="1">
      <alignment readingOrder="0" shrinkToFit="0" vertical="bottom" wrapText="0"/>
    </xf>
    <xf borderId="1" fillId="5" fontId="12" numFmtId="164" xfId="0" applyAlignment="1" applyBorder="1" applyFont="1" applyNumberFormat="1">
      <alignment horizontal="center" readingOrder="0" shrinkToFit="0" vertical="bottom" wrapText="0"/>
    </xf>
    <xf borderId="5" fillId="5" fontId="10" numFmtId="0" xfId="0" applyAlignment="1" applyBorder="1" applyFont="1">
      <alignment readingOrder="0" shrinkToFit="0" vertical="bottom" wrapText="0"/>
    </xf>
    <xf borderId="1" fillId="9" fontId="10" numFmtId="164" xfId="0" applyAlignment="1" applyBorder="1" applyFont="1" applyNumberFormat="1">
      <alignment horizontal="center" readingOrder="0" shrinkToFit="0" vertical="bottom" wrapText="0"/>
    </xf>
    <xf borderId="5" fillId="3" fontId="12" numFmtId="0" xfId="0" applyAlignment="1" applyBorder="1" applyFont="1">
      <alignment readingOrder="0" shrinkToFit="0" vertical="bottom" wrapText="0"/>
    </xf>
    <xf borderId="1" fillId="3" fontId="12" numFmtId="164" xfId="0" applyAlignment="1" applyBorder="1" applyFont="1" applyNumberFormat="1">
      <alignment horizontal="center" readingOrder="0" shrinkToFit="0" vertical="bottom" wrapText="0"/>
    </xf>
    <xf borderId="1" fillId="14" fontId="12" numFmtId="164" xfId="0" applyAlignment="1" applyBorder="1" applyFont="1" applyNumberFormat="1">
      <alignment horizontal="center" readingOrder="0" shrinkToFit="0" vertical="bottom" wrapText="0"/>
    </xf>
    <xf borderId="5" fillId="14" fontId="10" numFmtId="0" xfId="0" applyAlignment="1" applyBorder="1" applyFont="1">
      <alignment readingOrder="0" shrinkToFit="0" vertical="bottom" wrapText="0"/>
    </xf>
    <xf borderId="1" fillId="15" fontId="12" numFmtId="164" xfId="0" applyAlignment="1" applyBorder="1" applyFont="1" applyNumberFormat="1">
      <alignment horizontal="center" readingOrder="0" shrinkToFit="0" vertical="bottom" wrapText="0"/>
    </xf>
    <xf borderId="1" fillId="17" fontId="5" numFmtId="0" xfId="0" applyAlignment="1" applyBorder="1" applyFill="1" applyFont="1">
      <alignment horizontal="center" readingOrder="0"/>
    </xf>
    <xf borderId="11" fillId="0" fontId="10" numFmtId="164" xfId="0" applyAlignment="1" applyBorder="1" applyFont="1" applyNumberFormat="1">
      <alignment horizontal="center" readingOrder="0" shrinkToFit="0" vertical="bottom" wrapText="0"/>
    </xf>
    <xf borderId="11" fillId="0" fontId="2" numFmtId="0" xfId="0" applyBorder="1" applyFont="1"/>
    <xf borderId="12" fillId="0" fontId="2" numFmtId="0" xfId="0" applyBorder="1" applyFont="1"/>
    <xf borderId="1" fillId="0" fontId="10" numFmtId="164" xfId="0" applyAlignment="1" applyBorder="1" applyFont="1" applyNumberFormat="1">
      <alignment horizontal="center" readingOrder="0" shrinkToFit="0" vertical="bottom" wrapText="0"/>
    </xf>
    <xf borderId="1" fillId="0" fontId="10" numFmtId="10" xfId="0" applyAlignment="1" applyBorder="1" applyFont="1" applyNumberFormat="1">
      <alignment horizontal="center" readingOrder="0" shrinkToFit="0" vertical="bottom" wrapText="0"/>
    </xf>
    <xf borderId="0" fillId="0" fontId="11" numFmtId="0" xfId="0" applyAlignment="1" applyFont="1">
      <alignment readingOrder="0" shrinkToFit="0" vertical="bottom" wrapText="0"/>
    </xf>
    <xf borderId="1" fillId="0" fontId="10" numFmtId="0" xfId="0" applyAlignment="1" applyBorder="1" applyFont="1">
      <alignment horizontal="center" readingOrder="0" shrinkToFit="0" vertical="bottom" wrapText="0"/>
    </xf>
    <xf borderId="1" fillId="18" fontId="16" numFmtId="0" xfId="0" applyAlignment="1" applyBorder="1" applyFill="1" applyFont="1">
      <alignment horizontal="center" readingOrder="0"/>
    </xf>
    <xf borderId="5" fillId="0" fontId="6" numFmtId="0" xfId="0" applyAlignment="1" applyBorder="1" applyFont="1">
      <alignment readingOrder="0"/>
    </xf>
    <xf borderId="1" fillId="0" fontId="6" numFmtId="0" xfId="0" applyAlignment="1" applyBorder="1" applyFont="1">
      <alignment horizontal="center"/>
    </xf>
    <xf borderId="1" fillId="0" fontId="6" numFmtId="164" xfId="0" applyAlignment="1" applyBorder="1" applyFont="1" applyNumberFormat="1">
      <alignment horizontal="center"/>
    </xf>
    <xf borderId="1" fillId="0" fontId="6" numFmtId="10" xfId="0" applyAlignment="1" applyBorder="1" applyFont="1" applyNumberFormat="1">
      <alignment horizontal="center"/>
    </xf>
    <xf borderId="5" fillId="0" fontId="10" numFmtId="166" xfId="0" applyAlignment="1" applyBorder="1" applyFont="1" applyNumberFormat="1">
      <alignment horizontal="right" readingOrder="0" shrinkToFit="0" vertical="bottom" wrapText="0"/>
    </xf>
  </cellXfs>
  <cellStyles count="1">
    <cellStyle xfId="0" name="Normal" builtinId="0"/>
  </cellStyles>
  <dxfs count="3">
    <dxf>
      <font/>
      <fill>
        <patternFill patternType="solid">
          <fgColor rgb="FFFCE8B2"/>
          <bgColor rgb="FFFCE8B2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solid">
          <fgColor rgb="FFF4C7C3"/>
          <bgColor rgb="FFF4C7C3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charts/chart1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>
                <a:solidFill>
                  <a:srgbClr val="000000"/>
                </a:solidFill>
                <a:latin typeface="+mn-lt"/>
              </a:defRPr>
            </a:pPr>
            <a:r>
              <a:rPr b="1">
                <a:solidFill>
                  <a:srgbClr val="000000"/>
                </a:solidFill>
                <a:latin typeface="+mn-lt"/>
              </a:rPr>
              <a:t>Income sources</a:t>
            </a:r>
          </a:p>
        </c:rich>
      </c:tx>
      <c:overlay val="0"/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Pt>
            <c:idx val="4"/>
            <c:spPr>
              <a:solidFill>
                <a:srgbClr val="FF6D01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Week20!$A$5:$A$9</c:f>
            </c:strRef>
          </c:cat>
          <c:val>
            <c:numRef>
              <c:f>Week20!$I$5:$I$9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charts/chart2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(Week20!$A$55,Week20!$A$75,Week20!$A$77,Week20!$A$86)</c:f>
            </c:strRef>
          </c:cat>
          <c:val>
            <c:numRef>
              <c:f>(Week20!$B$55,Week20!$B$75,Week20!$B$77,Week20!$B$86)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charts/chart3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Pt>
            <c:idx val="5"/>
          </c:dPt>
          <c:dPt>
            <c:idx val="6"/>
          </c:dPt>
          <c:dPt>
            <c:idx val="7"/>
          </c:dPt>
          <c:dPt>
            <c:idx val="8"/>
          </c:dPt>
          <c:dPt>
            <c:idx val="9"/>
          </c:dPt>
          <c:dPt>
            <c:idx val="10"/>
          </c:dPt>
          <c:dPt>
            <c:idx val="11"/>
          </c:dPt>
          <c:dPt>
            <c:idx val="12"/>
          </c:dPt>
          <c:dPt>
            <c:idx val="13"/>
          </c:dPt>
          <c:dPt>
            <c:idx val="14"/>
          </c:dPt>
          <c:dPt>
            <c:idx val="15"/>
          </c:dPt>
          <c:dPt>
            <c:idx val="16"/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Week20!$A$38:$A$54</c:f>
            </c:strRef>
          </c:cat>
          <c:val>
            <c:numRef>
              <c:f>Week20!$B$38:$B$54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charts/chart4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>
                <a:solidFill>
                  <a:srgbClr val="000000"/>
                </a:solidFill>
                <a:latin typeface="+mn-lt"/>
              </a:defRPr>
            </a:pPr>
            <a:r>
              <a:rPr b="1">
                <a:solidFill>
                  <a:srgbClr val="000000"/>
                </a:solidFill>
                <a:latin typeface="+mn-lt"/>
              </a:rPr>
              <a:t>Income sources</a:t>
            </a:r>
          </a:p>
        </c:rich>
      </c:tx>
      <c:overlay val="0"/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Pt>
            <c:idx val="4"/>
            <c:spPr>
              <a:solidFill>
                <a:srgbClr val="FF6D01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Week21!$A$5:$A$9</c:f>
            </c:strRef>
          </c:cat>
          <c:val>
            <c:numRef>
              <c:f>Week21!$I$5:$I$9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charts/chart5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(Week21!$A$55,Week21!$A$57,Week21!$A$64,Week21!$A$86)</c:f>
            </c:strRef>
          </c:cat>
          <c:val>
            <c:numRef>
              <c:f>(Week21!$B$55,Week21!$B$57,Week21!$B$64,Week21!$B$86)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0"/>
  </c:chart>
</c:chartSpace>
</file>

<file path=xl/charts/chart6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(Week22!$A$55,Week22!$A$57,Week22!$A$64,Week22!$A$86)</c:f>
            </c:strRef>
          </c:cat>
          <c:val>
            <c:numRef>
              <c:f>(Week22!$B$55,Week22!$B$57,Week22!$B$64,Week22!$B$86)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0"/>
  </c:chart>
</c:chartSpace>
</file>

<file path=xl/charts/chart7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>
                <a:solidFill>
                  <a:schemeClr val="dk1"/>
                </a:solidFill>
                <a:latin typeface="+mn-lt"/>
              </a:defRPr>
            </a:pPr>
            <a:r>
              <a:rPr b="1">
                <a:solidFill>
                  <a:schemeClr val="dk1"/>
                </a:solidFill>
                <a:latin typeface="+mn-lt"/>
              </a:rPr>
              <a:t>Expenses</a:t>
            </a:r>
          </a:p>
        </c:rich>
      </c:tx>
      <c:overlay val="0"/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Pt>
            <c:idx val="4"/>
            <c:spPr>
              <a:solidFill>
                <a:srgbClr val="FF6D01"/>
              </a:solidFill>
            </c:spPr>
          </c:dPt>
          <c:dPt>
            <c:idx val="5"/>
            <c:spPr>
              <a:solidFill>
                <a:srgbClr val="46BDC6"/>
              </a:solidFill>
            </c:spPr>
          </c:dPt>
          <c:dPt>
            <c:idx val="6"/>
            <c:spPr>
              <a:solidFill>
                <a:srgbClr val="7BAAF7"/>
              </a:solidFill>
            </c:spPr>
          </c:dPt>
          <c:dPt>
            <c:idx val="7"/>
            <c:spPr>
              <a:solidFill>
                <a:srgbClr val="F07B72"/>
              </a:solidFill>
            </c:spPr>
          </c:dPt>
          <c:dPt>
            <c:idx val="8"/>
            <c:spPr>
              <a:solidFill>
                <a:srgbClr val="FCD04F"/>
              </a:solidFill>
            </c:spPr>
          </c:dPt>
          <c:dPt>
            <c:idx val="9"/>
            <c:spPr>
              <a:solidFill>
                <a:srgbClr val="71C287"/>
              </a:solidFill>
            </c:spPr>
          </c:dPt>
          <c:dPt>
            <c:idx val="10"/>
            <c:spPr>
              <a:solidFill>
                <a:srgbClr val="FF994D"/>
              </a:solidFill>
            </c:spPr>
          </c:dPt>
          <c:dPt>
            <c:idx val="11"/>
            <c:spPr>
              <a:solidFill>
                <a:srgbClr val="7ED1D7"/>
              </a:solidFill>
            </c:spPr>
          </c:dPt>
          <c:dPt>
            <c:idx val="12"/>
            <c:spPr>
              <a:solidFill>
                <a:srgbClr val="B3CEFB"/>
              </a:solidFill>
            </c:spPr>
          </c:dPt>
          <c:dPt>
            <c:idx val="13"/>
            <c:spPr>
              <a:solidFill>
                <a:srgbClr val="F7B4AE"/>
              </a:solidFill>
            </c:spPr>
          </c:dPt>
          <c:dPt>
            <c:idx val="14"/>
            <c:spPr>
              <a:solidFill>
                <a:srgbClr val="FDE49B"/>
              </a:solidFill>
            </c:spPr>
          </c:dPt>
          <c:dPt>
            <c:idx val="15"/>
            <c:spPr>
              <a:solidFill>
                <a:srgbClr val="AEDCBA"/>
              </a:solidFill>
            </c:spPr>
          </c:dPt>
          <c:dPt>
            <c:idx val="16"/>
            <c:spPr>
              <a:solidFill>
                <a:srgbClr val="FFC599"/>
              </a:solidFill>
            </c:spPr>
          </c:dPt>
          <c:dPt>
            <c:idx val="17"/>
            <c:spPr>
              <a:solidFill>
                <a:srgbClr val="B5E5E8"/>
              </a:solidFill>
            </c:spPr>
          </c:dPt>
          <c:dPt>
            <c:idx val="18"/>
            <c:spPr>
              <a:solidFill>
                <a:srgbClr val="ECF3FE"/>
              </a:solidFill>
            </c:spPr>
          </c:dPt>
          <c:dPt>
            <c:idx val="19"/>
            <c:spPr>
              <a:solidFill>
                <a:srgbClr val="FDECEB"/>
              </a:solidFill>
            </c:spPr>
          </c:dPt>
          <c:dPt>
            <c:idx val="20"/>
            <c:spPr>
              <a:solidFill>
                <a:srgbClr val="FFF8E6"/>
              </a:solidFill>
            </c:spPr>
          </c:dPt>
          <c:dPt>
            <c:idx val="21"/>
            <c:spPr>
              <a:solidFill>
                <a:srgbClr val="EBF6EE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(Week22!$A$39:$A$40,Week22!$A$42:$A$49,Week22!$A$51:$A$54,Week22!$A$57,Week22!$A$64,Week22!$A$58:$A$63)</c:f>
            </c:strRef>
          </c:cat>
          <c:val>
            <c:numRef>
              <c:f>(Week22!$B$39:$B$40,Week22!$B$42:$B$49,Week22!$B$51:$B$54,Week22!$B$57,Week22!$B$64,Week22!$B$58:$B$63)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0"/>
  </c:chart>
</c:chartSpace>
</file>

<file path=xl/charts/chart8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>
                <a:solidFill>
                  <a:srgbClr val="000000"/>
                </a:solidFill>
                <a:latin typeface="+mn-lt"/>
              </a:defRPr>
            </a:pPr>
            <a:r>
              <a:rPr b="1">
                <a:solidFill>
                  <a:srgbClr val="000000"/>
                </a:solidFill>
                <a:latin typeface="+mn-lt"/>
              </a:rPr>
              <a:t>Income sources</a:t>
            </a:r>
          </a:p>
        </c:rich>
      </c:tx>
      <c:overlay val="0"/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Pt>
            <c:idx val="4"/>
            <c:spPr>
              <a:solidFill>
                <a:srgbClr val="FF6D01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Week22!$A$5:$A$9</c:f>
            </c:strRef>
          </c:cat>
          <c:val>
            <c:numRef>
              <c:f>Week22!$I$5:$I$9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charts/chart9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(Week23!$A$55,Week23!$A$57,Week23!$A$64,Week23!$A$86)</c:f>
            </c:strRef>
          </c:cat>
          <c:val>
            <c:numRef>
              <c:f>(Week23!$B$55,Week23!$B$57,Week23!$B$64,Week23!$B$86)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0"/>
  </c:chart>
</c:chartSpace>
</file>

<file path=xl/charts/chart10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>
                <a:solidFill>
                  <a:schemeClr val="dk1"/>
                </a:solidFill>
                <a:latin typeface="+mn-lt"/>
              </a:defRPr>
            </a:pPr>
            <a:r>
              <a:rPr b="1">
                <a:solidFill>
                  <a:schemeClr val="dk1"/>
                </a:solidFill>
                <a:latin typeface="+mn-lt"/>
              </a:rPr>
              <a:t>Expenses</a:t>
            </a:r>
          </a:p>
        </c:rich>
      </c:tx>
      <c:overlay val="0"/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Pt>
            <c:idx val="4"/>
            <c:spPr>
              <a:solidFill>
                <a:srgbClr val="FF6D01"/>
              </a:solidFill>
            </c:spPr>
          </c:dPt>
          <c:dPt>
            <c:idx val="5"/>
            <c:spPr>
              <a:solidFill>
                <a:srgbClr val="46BDC6"/>
              </a:solidFill>
            </c:spPr>
          </c:dPt>
          <c:dPt>
            <c:idx val="6"/>
            <c:spPr>
              <a:solidFill>
                <a:srgbClr val="7BAAF7"/>
              </a:solidFill>
            </c:spPr>
          </c:dPt>
          <c:dPt>
            <c:idx val="7"/>
            <c:spPr>
              <a:solidFill>
                <a:srgbClr val="F07B72"/>
              </a:solidFill>
            </c:spPr>
          </c:dPt>
          <c:dPt>
            <c:idx val="8"/>
            <c:spPr>
              <a:solidFill>
                <a:srgbClr val="FCD04F"/>
              </a:solidFill>
            </c:spPr>
          </c:dPt>
          <c:dPt>
            <c:idx val="9"/>
            <c:spPr>
              <a:solidFill>
                <a:srgbClr val="71C287"/>
              </a:solidFill>
            </c:spPr>
          </c:dPt>
          <c:dPt>
            <c:idx val="10"/>
            <c:spPr>
              <a:solidFill>
                <a:srgbClr val="FF994D"/>
              </a:solidFill>
            </c:spPr>
          </c:dPt>
          <c:dPt>
            <c:idx val="11"/>
            <c:spPr>
              <a:solidFill>
                <a:srgbClr val="7ED1D7"/>
              </a:solidFill>
            </c:spPr>
          </c:dPt>
          <c:dPt>
            <c:idx val="12"/>
            <c:spPr>
              <a:solidFill>
                <a:srgbClr val="B3CEFB"/>
              </a:solidFill>
            </c:spPr>
          </c:dPt>
          <c:dPt>
            <c:idx val="13"/>
            <c:spPr>
              <a:solidFill>
                <a:srgbClr val="F7B4AE"/>
              </a:solidFill>
            </c:spPr>
          </c:dPt>
          <c:dPt>
            <c:idx val="14"/>
            <c:spPr>
              <a:solidFill>
                <a:srgbClr val="FDE49B"/>
              </a:solidFill>
            </c:spPr>
          </c:dPt>
          <c:dPt>
            <c:idx val="15"/>
            <c:spPr>
              <a:solidFill>
                <a:srgbClr val="AEDCBA"/>
              </a:solidFill>
            </c:spPr>
          </c:dPt>
          <c:dPt>
            <c:idx val="16"/>
            <c:spPr>
              <a:solidFill>
                <a:srgbClr val="FFC599"/>
              </a:solidFill>
            </c:spPr>
          </c:dPt>
          <c:dPt>
            <c:idx val="17"/>
            <c:spPr>
              <a:solidFill>
                <a:srgbClr val="B5E5E8"/>
              </a:solidFill>
            </c:spPr>
          </c:dPt>
          <c:dPt>
            <c:idx val="18"/>
            <c:spPr>
              <a:solidFill>
                <a:srgbClr val="ECF3FE"/>
              </a:solidFill>
            </c:spPr>
          </c:dPt>
          <c:dPt>
            <c:idx val="19"/>
            <c:spPr>
              <a:solidFill>
                <a:srgbClr val="FDECEB"/>
              </a:solidFill>
            </c:spPr>
          </c:dPt>
          <c:dPt>
            <c:idx val="20"/>
            <c:spPr>
              <a:solidFill>
                <a:srgbClr val="FFF8E6"/>
              </a:solidFill>
            </c:spPr>
          </c:dPt>
          <c:dPt>
            <c:idx val="21"/>
            <c:spPr>
              <a:solidFill>
                <a:srgbClr val="EBF6EE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(Week23!$A$39:$A$40,Week23!$A$42:$A$49,Week23!$A$51:$A$54,Week23!$A$57,Week23!$A$64,Week23!$A$58:$A$63)</c:f>
            </c:strRef>
          </c:cat>
          <c:val>
            <c:numRef>
              <c:f>(Week23!$B$39:$B$40,Week23!$B$42:$B$49,Week23!$B$51:$B$54,Week23!$B$57,Week23!$B$64,Week23!$B$58:$B$63)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0"/>
  </c:chart>
</c:chartSpace>
</file>

<file path=xl/charts/chart11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>
                <a:solidFill>
                  <a:srgbClr val="000000"/>
                </a:solidFill>
                <a:latin typeface="+mn-lt"/>
              </a:defRPr>
            </a:pPr>
            <a:r>
              <a:rPr b="1">
                <a:solidFill>
                  <a:srgbClr val="000000"/>
                </a:solidFill>
                <a:latin typeface="+mn-lt"/>
              </a:rPr>
              <a:t>Income sources</a:t>
            </a:r>
          </a:p>
        </c:rich>
      </c:tx>
      <c:overlay val="0"/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Pt>
            <c:idx val="4"/>
            <c:spPr>
              <a:solidFill>
                <a:srgbClr val="FF6D01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Week23!$A$5:$A$9</c:f>
            </c:strRef>
          </c:cat>
          <c:val>
            <c:numRef>
              <c:f>Week23!$I$5:$I$9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charts/chart12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(Week24!$A$55,Week24!$A$57,Week24!$A$64,Week24!$A$86)</c:f>
            </c:strRef>
          </c:cat>
          <c:val>
            <c:numRef>
              <c:f>(Week24!$B$55,Week24!$B$57,Week24!$B$64,Week24!$B$86)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0"/>
  </c:chart>
</c:chartSpace>
</file>

<file path=xl/charts/chart13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>
                <a:solidFill>
                  <a:schemeClr val="dk1"/>
                </a:solidFill>
                <a:latin typeface="+mn-lt"/>
              </a:defRPr>
            </a:pPr>
            <a:r>
              <a:rPr b="1">
                <a:solidFill>
                  <a:schemeClr val="dk1"/>
                </a:solidFill>
                <a:latin typeface="+mn-lt"/>
              </a:rPr>
              <a:t>Expenses</a:t>
            </a:r>
          </a:p>
        </c:rich>
      </c:tx>
      <c:overlay val="0"/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Pt>
            <c:idx val="4"/>
            <c:spPr>
              <a:solidFill>
                <a:srgbClr val="FF6D01"/>
              </a:solidFill>
            </c:spPr>
          </c:dPt>
          <c:dPt>
            <c:idx val="5"/>
            <c:spPr>
              <a:solidFill>
                <a:srgbClr val="46BDC6"/>
              </a:solidFill>
            </c:spPr>
          </c:dPt>
          <c:dPt>
            <c:idx val="6"/>
            <c:spPr>
              <a:solidFill>
                <a:srgbClr val="7BAAF7"/>
              </a:solidFill>
            </c:spPr>
          </c:dPt>
          <c:dPt>
            <c:idx val="7"/>
            <c:spPr>
              <a:solidFill>
                <a:srgbClr val="F07B72"/>
              </a:solidFill>
            </c:spPr>
          </c:dPt>
          <c:dPt>
            <c:idx val="8"/>
            <c:spPr>
              <a:solidFill>
                <a:srgbClr val="FCD04F"/>
              </a:solidFill>
            </c:spPr>
          </c:dPt>
          <c:dPt>
            <c:idx val="9"/>
            <c:spPr>
              <a:solidFill>
                <a:srgbClr val="71C287"/>
              </a:solidFill>
            </c:spPr>
          </c:dPt>
          <c:dPt>
            <c:idx val="10"/>
            <c:spPr>
              <a:solidFill>
                <a:srgbClr val="FF994D"/>
              </a:solidFill>
            </c:spPr>
          </c:dPt>
          <c:dPt>
            <c:idx val="11"/>
            <c:spPr>
              <a:solidFill>
                <a:srgbClr val="7ED1D7"/>
              </a:solidFill>
            </c:spPr>
          </c:dPt>
          <c:dPt>
            <c:idx val="12"/>
            <c:spPr>
              <a:solidFill>
                <a:srgbClr val="B3CEFB"/>
              </a:solidFill>
            </c:spPr>
          </c:dPt>
          <c:dPt>
            <c:idx val="13"/>
            <c:spPr>
              <a:solidFill>
                <a:srgbClr val="F7B4AE"/>
              </a:solidFill>
            </c:spPr>
          </c:dPt>
          <c:dPt>
            <c:idx val="14"/>
            <c:spPr>
              <a:solidFill>
                <a:srgbClr val="FDE49B"/>
              </a:solidFill>
            </c:spPr>
          </c:dPt>
          <c:dPt>
            <c:idx val="15"/>
            <c:spPr>
              <a:solidFill>
                <a:srgbClr val="AEDCBA"/>
              </a:solidFill>
            </c:spPr>
          </c:dPt>
          <c:dPt>
            <c:idx val="16"/>
            <c:spPr>
              <a:solidFill>
                <a:srgbClr val="FFC599"/>
              </a:solidFill>
            </c:spPr>
          </c:dPt>
          <c:dPt>
            <c:idx val="17"/>
            <c:spPr>
              <a:solidFill>
                <a:srgbClr val="B5E5E8"/>
              </a:solidFill>
            </c:spPr>
          </c:dPt>
          <c:dPt>
            <c:idx val="18"/>
            <c:spPr>
              <a:solidFill>
                <a:srgbClr val="ECF3FE"/>
              </a:solidFill>
            </c:spPr>
          </c:dPt>
          <c:dPt>
            <c:idx val="19"/>
            <c:spPr>
              <a:solidFill>
                <a:srgbClr val="FDECEB"/>
              </a:solidFill>
            </c:spPr>
          </c:dPt>
          <c:dPt>
            <c:idx val="20"/>
            <c:spPr>
              <a:solidFill>
                <a:srgbClr val="FFF8E6"/>
              </a:solidFill>
            </c:spPr>
          </c:dPt>
          <c:dPt>
            <c:idx val="21"/>
            <c:spPr>
              <a:solidFill>
                <a:srgbClr val="EBF6EE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(Week24!$A$39:$A$40,Week24!$A$42:$A$49,Week24!$A$51:$A$54,Week24!$A$57,Week24!$A$64,Week24!$A$58:$A$63)</c:f>
            </c:strRef>
          </c:cat>
          <c:val>
            <c:numRef>
              <c:f>(Week24!$B$39:$B$40,Week24!$B$42:$B$49,Week24!$B$51:$B$54,Week24!$B$57,Week24!$B$64,Week24!$B$58:$B$63)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0"/>
  </c:chart>
</c:chartSpace>
</file>

<file path=xl/charts/chart14.xml><?xml version="1.0" encoding="utf-8"?>
<c:chartSpace xmlns:a="http://schemas.openxmlformats.org/drawingml/2006/main" xmlns:c="http://schemas.openxmlformats.org/drawingml/2006/chart" xmlns:r="http://schemas.openxmlformats.org/officeDocument/2006/relationships" xmlns:mc="http://schemas.openxmlformats.org/markup-compatibility/2006" xmlns:mv="urn:schemas-microsoft-com:mac:vml" xmlns:c14="http://schemas.microsoft.com/office/drawing/2007/8/2/chart">
  <c:chart>
    <c:title>
      <c:tx>
        <c:rich>
          <a:bodyPr/>
          <a:lstStyle/>
          <a:p>
            <a:pPr lvl="0">
              <a:defRPr b="1">
                <a:solidFill>
                  <a:srgbClr val="000000"/>
                </a:solidFill>
                <a:latin typeface="+mn-lt"/>
              </a:defRPr>
            </a:pPr>
            <a:r>
              <a:rPr b="1">
                <a:solidFill>
                  <a:srgbClr val="000000"/>
                </a:solidFill>
                <a:latin typeface="+mn-lt"/>
              </a:rPr>
              <a:t>Income sources</a:t>
            </a:r>
          </a:p>
        </c:rich>
      </c:tx>
      <c:overlay val="0"/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4285F4"/>
              </a:solidFill>
            </c:spPr>
          </c:dPt>
          <c:dPt>
            <c:idx val="1"/>
            <c:spPr>
              <a:solidFill>
                <a:srgbClr val="EA4335"/>
              </a:solidFill>
            </c:spPr>
          </c:dPt>
          <c:dPt>
            <c:idx val="2"/>
            <c:spPr>
              <a:solidFill>
                <a:srgbClr val="FBBC04"/>
              </a:solidFill>
            </c:spPr>
          </c:dPt>
          <c:dPt>
            <c:idx val="3"/>
            <c:spPr>
              <a:solidFill>
                <a:srgbClr val="34A853"/>
              </a:solidFill>
            </c:spPr>
          </c:dPt>
          <c:dPt>
            <c:idx val="4"/>
            <c:spPr>
              <a:solidFill>
                <a:srgbClr val="FF6D01"/>
              </a:solidFill>
            </c:spPr>
          </c:dPt>
          <c:dLbls>
            <c:showLegendKey val="0"/>
            <c:showVal val="0"/>
            <c:showCatName val="0"/>
            <c:showSerName val="0"/>
            <c:showPercent val="0"/>
            <c:showBubbleSize val="0"/>
            <c:showLeaderLines val="1"/>
          </c:dLbls>
          <c:cat>
            <c:strRef>
              <c:f>Week24!$A$5:$A$9</c:f>
            </c:strRef>
          </c:cat>
          <c:val>
            <c:numRef>
              <c:f>Week24!$I$5:$I$9</c:f>
              <c:numCache/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firstSliceAng val="0"/>
      </c:pieChart>
    </c:plotArea>
    <c:legend>
      <c:legendPos val="r"/>
      <c:overlay val="0"/>
      <c:txPr>
        <a:bodyPr/>
        <a:lstStyle/>
        <a:p>
          <a:pPr lvl="0">
            <a:defRPr b="0">
              <a:solidFill>
                <a:srgbClr val="1A1A1A"/>
              </a:solidFill>
              <a:latin typeface="+mn-lt"/>
            </a:defRPr>
          </a:pPr>
        </a:p>
      </c:txPr>
    </c:legend>
    <c:plotVisOnly val="1"/>
  </c:chart>
</c:chartSpace>
</file>

<file path=xl/drawings/_rels/drawing2.xml.rels><?xml version="1.0" encoding="UTF-8" standalone="yes"?>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</Relationships>
</file>

<file path=xl/drawings/_rels/drawing3.xml.rels><?xml version="1.0" encoding="UTF-8" standalone="yes"?><Relationships xmlns="http://schemas.openxmlformats.org/package/2006/relationships"><Relationship Id="rId1" Type="http://schemas.openxmlformats.org/officeDocument/2006/relationships/chart" Target="../charts/chart4.xml"/><Relationship Id="rId2" Type="http://schemas.openxmlformats.org/officeDocument/2006/relationships/chart" Target="../charts/chart5.xml"/></Relationships>
</file>

<file path=xl/drawings/_rels/drawing4.xml.rels><?xml version="1.0" encoding="UTF-8" standalone="yes"?><Relationships xmlns="http://schemas.openxmlformats.org/package/2006/relationships"><Relationship Id="rId1" Type="http://schemas.openxmlformats.org/officeDocument/2006/relationships/chart" Target="../charts/chart6.xml"/><Relationship Id="rId2" Type="http://schemas.openxmlformats.org/officeDocument/2006/relationships/chart" Target="../charts/chart7.xml"/><Relationship Id="rId3" Type="http://schemas.openxmlformats.org/officeDocument/2006/relationships/chart" Target="../charts/chart8.xml"/></Relationships>
</file>

<file path=xl/drawings/_rels/drawing5.xml.rels><?xml version="1.0" encoding="UTF-8" standalone="yes"?><Relationships xmlns="http://schemas.openxmlformats.org/package/2006/relationships"><Relationship Id="rId1" Type="http://schemas.openxmlformats.org/officeDocument/2006/relationships/chart" Target="../charts/chart9.xml"/><Relationship Id="rId2" Type="http://schemas.openxmlformats.org/officeDocument/2006/relationships/chart" Target="../charts/chart10.xml"/><Relationship Id="rId3" Type="http://schemas.openxmlformats.org/officeDocument/2006/relationships/chart" Target="../charts/chart11.xml"/></Relationships>
</file>

<file path=xl/drawings/_rels/drawing6.xml.rels><?xml version="1.0" encoding="UTF-8" standalone="yes"?><Relationships xmlns="http://schemas.openxmlformats.org/package/2006/relationships"><Relationship Id="rId1" Type="http://schemas.openxmlformats.org/officeDocument/2006/relationships/chart" Target="../charts/chart12.xml"/><Relationship Id="rId2" Type="http://schemas.openxmlformats.org/officeDocument/2006/relationships/chart" Target="../charts/chart13.xml"/><Relationship Id="rId3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9</xdr:col>
      <xdr:colOff>9525</xdr:colOff>
      <xdr:row>0</xdr:row>
      <xdr:rowOff>0</xdr:rowOff>
    </xdr:from>
    <xdr:ext cx="5715000" cy="3533775"/>
    <xdr:graphicFrame>
      <xdr:nvGraphicFramePr>
        <xdr:cNvPr id="1" name="Chart 1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  <xdr:oneCellAnchor>
    <xdr:from>
      <xdr:col>8</xdr:col>
      <xdr:colOff>323850</xdr:colOff>
      <xdr:row>71</xdr:row>
      <xdr:rowOff>95250</xdr:rowOff>
    </xdr:from>
    <xdr:ext cx="6705600" cy="4143375"/>
    <xdr:graphicFrame>
      <xdr:nvGraphicFramePr>
        <xdr:cNvPr id="2" name="Chart 2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2"/>
        </a:graphicData>
      </a:graphic>
    </xdr:graphicFrame>
    <xdr:clientData fLocksWithSheet="0"/>
  </xdr:oneCellAnchor>
  <xdr:oneCellAnchor>
    <xdr:from>
      <xdr:col>6</xdr:col>
      <xdr:colOff>647700</xdr:colOff>
      <xdr:row>20</xdr:row>
      <xdr:rowOff>171450</xdr:rowOff>
    </xdr:from>
    <xdr:ext cx="5715000" cy="3533775"/>
    <xdr:graphicFrame>
      <xdr:nvGraphicFramePr>
        <xdr:cNvPr id="3" name="Chart 3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3"/>
        </a:graphicData>
      </a:graphic>
    </xdr:graphicFrame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9</xdr:col>
      <xdr:colOff>9525</xdr:colOff>
      <xdr:row>0</xdr:row>
      <xdr:rowOff>0</xdr:rowOff>
    </xdr:from>
    <xdr:ext cx="5715000" cy="3533775"/>
    <xdr:graphicFrame>
      <xdr:nvGraphicFramePr>
        <xdr:cNvPr id="4" name="Chart 4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  <xdr:oneCellAnchor>
    <xdr:from>
      <xdr:col>6</xdr:col>
      <xdr:colOff>9525</xdr:colOff>
      <xdr:row>80</xdr:row>
      <xdr:rowOff>76200</xdr:rowOff>
    </xdr:from>
    <xdr:ext cx="5715000" cy="3533775"/>
    <xdr:graphicFrame>
      <xdr:nvGraphicFramePr>
        <xdr:cNvPr id="5" name="Chart 5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2"/>
        </a:graphicData>
      </a:graphic>
    </xdr:graphicFrame>
    <xdr:clientData fLocksWithSheet="0"/>
  </xdr:oneCellAnchor>
</xdr:wsDr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6</xdr:col>
      <xdr:colOff>9525</xdr:colOff>
      <xdr:row>73</xdr:row>
      <xdr:rowOff>19050</xdr:rowOff>
    </xdr:from>
    <xdr:ext cx="5715000" cy="3533775"/>
    <xdr:graphicFrame>
      <xdr:nvGraphicFramePr>
        <xdr:cNvPr id="6" name="Chart 6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  <xdr:oneCellAnchor>
    <xdr:from>
      <xdr:col>6</xdr:col>
      <xdr:colOff>9525</xdr:colOff>
      <xdr:row>36</xdr:row>
      <xdr:rowOff>0</xdr:rowOff>
    </xdr:from>
    <xdr:ext cx="5715000" cy="3533775"/>
    <xdr:graphicFrame>
      <xdr:nvGraphicFramePr>
        <xdr:cNvPr id="7" name="Chart 7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2"/>
        </a:graphicData>
      </a:graphic>
    </xdr:graphicFrame>
    <xdr:clientData fLocksWithSheet="0"/>
  </xdr:oneCellAnchor>
  <xdr:oneCellAnchor>
    <xdr:from>
      <xdr:col>9</xdr:col>
      <xdr:colOff>0</xdr:colOff>
      <xdr:row>1</xdr:row>
      <xdr:rowOff>171450</xdr:rowOff>
    </xdr:from>
    <xdr:ext cx="5715000" cy="3533775"/>
    <xdr:graphicFrame>
      <xdr:nvGraphicFramePr>
        <xdr:cNvPr id="8" name="Chart 8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3"/>
        </a:graphicData>
      </a:graphic>
    </xdr:graphicFrame>
    <xdr:clientData fLocksWithSheet="0"/>
  </xdr:oneCellAnchor>
</xdr:wsDr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6</xdr:col>
      <xdr:colOff>9525</xdr:colOff>
      <xdr:row>73</xdr:row>
      <xdr:rowOff>19050</xdr:rowOff>
    </xdr:from>
    <xdr:ext cx="5715000" cy="3533775"/>
    <xdr:graphicFrame>
      <xdr:nvGraphicFramePr>
        <xdr:cNvPr id="9" name="Chart 9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  <xdr:oneCellAnchor>
    <xdr:from>
      <xdr:col>6</xdr:col>
      <xdr:colOff>9525</xdr:colOff>
      <xdr:row>36</xdr:row>
      <xdr:rowOff>0</xdr:rowOff>
    </xdr:from>
    <xdr:ext cx="5715000" cy="3533775"/>
    <xdr:graphicFrame>
      <xdr:nvGraphicFramePr>
        <xdr:cNvPr id="10" name="Chart 10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2"/>
        </a:graphicData>
      </a:graphic>
    </xdr:graphicFrame>
    <xdr:clientData fLocksWithSheet="0"/>
  </xdr:oneCellAnchor>
  <xdr:oneCellAnchor>
    <xdr:from>
      <xdr:col>9</xdr:col>
      <xdr:colOff>0</xdr:colOff>
      <xdr:row>1</xdr:row>
      <xdr:rowOff>171450</xdr:rowOff>
    </xdr:from>
    <xdr:ext cx="5715000" cy="3533775"/>
    <xdr:graphicFrame>
      <xdr:nvGraphicFramePr>
        <xdr:cNvPr id="11" name="Chart 11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3"/>
        </a:graphicData>
      </a:graphic>
    </xdr:graphicFrame>
    <xdr:clientData fLocksWithSheet="0"/>
  </xdr:oneCellAnchor>
</xdr:wsDr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6</xdr:col>
      <xdr:colOff>9525</xdr:colOff>
      <xdr:row>73</xdr:row>
      <xdr:rowOff>19050</xdr:rowOff>
    </xdr:from>
    <xdr:ext cx="5715000" cy="3533775"/>
    <xdr:graphicFrame>
      <xdr:nvGraphicFramePr>
        <xdr:cNvPr id="12" name="Chart 12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1"/>
        </a:graphicData>
      </a:graphic>
    </xdr:graphicFrame>
    <xdr:clientData fLocksWithSheet="0"/>
  </xdr:oneCellAnchor>
  <xdr:oneCellAnchor>
    <xdr:from>
      <xdr:col>6</xdr:col>
      <xdr:colOff>9525</xdr:colOff>
      <xdr:row>36</xdr:row>
      <xdr:rowOff>0</xdr:rowOff>
    </xdr:from>
    <xdr:ext cx="5715000" cy="3533775"/>
    <xdr:graphicFrame>
      <xdr:nvGraphicFramePr>
        <xdr:cNvPr id="13" name="Chart 13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2"/>
        </a:graphicData>
      </a:graphic>
    </xdr:graphicFrame>
    <xdr:clientData fLocksWithSheet="0"/>
  </xdr:oneCellAnchor>
  <xdr:oneCellAnchor>
    <xdr:from>
      <xdr:col>9</xdr:col>
      <xdr:colOff>0</xdr:colOff>
      <xdr:row>1</xdr:row>
      <xdr:rowOff>171450</xdr:rowOff>
    </xdr:from>
    <xdr:ext cx="5715000" cy="3533775"/>
    <xdr:graphicFrame>
      <xdr:nvGraphicFramePr>
        <xdr:cNvPr id="14" name="Chart 14" title="Chart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r:id="rId3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4.0" topLeftCell="A5" activePane="bottomLeft" state="frozen"/>
      <selection activeCell="B6" sqref="B6" pane="bottomLeft"/>
    </sheetView>
  </sheetViews>
  <sheetFormatPr customHeight="1" defaultColWidth="12.63" defaultRowHeight="15.75"/>
  <cols>
    <col customWidth="1" min="1" max="1" width="11.0"/>
    <col customWidth="1" min="2" max="2" width="9.25"/>
    <col customWidth="1" min="3" max="9" width="19.25"/>
    <col customWidth="1" min="10" max="11" width="12.13"/>
    <col customWidth="1" min="12" max="20" width="19.25"/>
  </cols>
  <sheetData>
    <row r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</row>
    <row r="2">
      <c r="N2" s="4"/>
      <c r="O2" s="5"/>
      <c r="P2" s="4"/>
      <c r="Q2" s="5"/>
      <c r="R2" s="4"/>
      <c r="S2" s="5"/>
    </row>
    <row r="3">
      <c r="A3" s="6" t="s">
        <v>1</v>
      </c>
      <c r="B3" s="2"/>
      <c r="C3" s="2"/>
      <c r="D3" s="2"/>
      <c r="E3" s="2"/>
      <c r="F3" s="2"/>
      <c r="G3" s="2"/>
      <c r="H3" s="3"/>
      <c r="J3" s="7" t="s">
        <v>2</v>
      </c>
    </row>
    <row r="4">
      <c r="A4" s="8"/>
      <c r="B4" s="8"/>
      <c r="C4" s="9" t="s">
        <v>3</v>
      </c>
      <c r="D4" s="9" t="s">
        <v>4</v>
      </c>
      <c r="E4" s="9" t="s">
        <v>5</v>
      </c>
      <c r="F4" s="9" t="s">
        <v>6</v>
      </c>
      <c r="G4" s="9" t="s">
        <v>7</v>
      </c>
      <c r="H4" s="9" t="s">
        <v>8</v>
      </c>
      <c r="J4" s="10"/>
      <c r="K4" s="10"/>
      <c r="L4" s="11" t="s">
        <v>9</v>
      </c>
      <c r="M4" s="11" t="s">
        <v>10</v>
      </c>
      <c r="N4" s="12" t="s">
        <v>11</v>
      </c>
      <c r="O4" s="13" t="s">
        <v>12</v>
      </c>
      <c r="P4" s="12" t="s">
        <v>13</v>
      </c>
      <c r="Q4" s="13" t="s">
        <v>14</v>
      </c>
      <c r="R4" s="12" t="s">
        <v>15</v>
      </c>
      <c r="S4" s="13" t="s">
        <v>16</v>
      </c>
      <c r="T4" s="11" t="s">
        <v>17</v>
      </c>
    </row>
    <row r="5">
      <c r="A5" s="14" t="s">
        <v>18</v>
      </c>
      <c r="B5" s="15">
        <v>20.0</v>
      </c>
      <c r="C5" s="16">
        <f t="shared" ref="C5:C9" si="1">IFERROR( indirect("week"&amp;$B5 &amp; "!$D$23")*1,"empty")</f>
        <v>6086.956522</v>
      </c>
      <c r="D5" s="17">
        <f t="shared" ref="D5:D9" si="2">IFERROR( indirect("week"&amp;$B5 &amp; "!$D$24"),"empty")</f>
        <v>6086.956522</v>
      </c>
      <c r="E5" s="17">
        <f t="shared" ref="E5:E9" si="3">IFERROR( indirect("week"&amp;$B5 &amp; "!$D$25"),"empty")</f>
        <v>608.6956522</v>
      </c>
      <c r="F5" s="17">
        <f t="shared" ref="F5:F9" si="4">IFERROR( indirect("week"&amp;$B5 &amp; "!$D$26"),"empty")</f>
        <v>608.6956522</v>
      </c>
      <c r="G5" s="17">
        <f t="shared" ref="G5:G9" si="5">IFERROR( indirect("week"&amp;$B5 &amp; "!$D$27"),"empty")</f>
        <v>608.6956522</v>
      </c>
      <c r="H5" s="17">
        <f t="shared" ref="H5:H6" si="6">sum(C5:G5)</f>
        <v>14000</v>
      </c>
      <c r="J5" s="18" t="s">
        <v>18</v>
      </c>
      <c r="K5" s="19">
        <v>20.0</v>
      </c>
      <c r="L5" s="20">
        <f t="shared" ref="L5:L9" si="7">IFERROR(indirect("week"&amp;$K5 &amp; "!$B$74"),"empty")</f>
        <v>10347.82609</v>
      </c>
      <c r="M5" s="20">
        <f t="shared" ref="M5:M9" si="8">IFERROR(indirect("week"&amp;$K5 &amp; "!$B$75"),"empty")</f>
        <v>5000</v>
      </c>
      <c r="N5" s="21">
        <f t="shared" ref="N5:N9" si="9">IFERROR(indirect("week"&amp;$K5 &amp; "!$B$76"),"empty")</f>
        <v>0.3571428571</v>
      </c>
      <c r="O5" s="20">
        <f t="shared" ref="O5:O9" si="10">iferror(indirect("week"&amp;$K5 &amp; "!$B$77"),"empty")</f>
        <v>3652.173913</v>
      </c>
      <c r="P5" s="21">
        <f t="shared" ref="P5:P9" si="11">iferror(indirect("week"&amp;$K5 &amp; "!$B$78"),"empty")</f>
        <v>0.2608695652</v>
      </c>
      <c r="Q5" s="20">
        <f t="shared" ref="Q5:Q9" si="12">iferror(indirect("week"&amp;$K5 &amp; "!$B$79"),"empty")</f>
        <v>8652.173913</v>
      </c>
      <c r="R5" s="21">
        <f t="shared" ref="R5:R9" si="13">iferror(indirect("week"&amp;$K5 &amp; "!$B$80"),"empty")</f>
        <v>0.6180124224</v>
      </c>
      <c r="S5" s="20">
        <f t="shared" ref="S5:S9" si="14">iferror(indirect("week"&amp;$K5 &amp; "!$B$86"),"empty")</f>
        <v>3417.826087</v>
      </c>
      <c r="T5" s="21">
        <f t="shared" ref="T5:T9" si="15">iferror(indirect("week"&amp;$K5 &amp; "!$B$87"),"empty")</f>
        <v>0.2441304348</v>
      </c>
    </row>
    <row r="6">
      <c r="A6" s="18" t="s">
        <v>18</v>
      </c>
      <c r="B6" s="19">
        <v>21.0</v>
      </c>
      <c r="C6" s="22">
        <f t="shared" si="1"/>
        <v>6086.956522</v>
      </c>
      <c r="D6" s="23">
        <f t="shared" si="2"/>
        <v>12173.91304</v>
      </c>
      <c r="E6" s="23">
        <f t="shared" si="3"/>
        <v>1521.73913</v>
      </c>
      <c r="F6" s="23">
        <f t="shared" si="4"/>
        <v>1217.391304</v>
      </c>
      <c r="G6" s="23">
        <f t="shared" si="5"/>
        <v>1217.391304</v>
      </c>
      <c r="H6" s="23">
        <f t="shared" si="6"/>
        <v>22217.3913</v>
      </c>
      <c r="J6" s="18" t="s">
        <v>18</v>
      </c>
      <c r="K6" s="19">
        <v>21.0</v>
      </c>
      <c r="L6" s="20">
        <f t="shared" si="7"/>
        <v>17564.34783</v>
      </c>
      <c r="M6" s="20">
        <f t="shared" si="8"/>
        <v>6800</v>
      </c>
      <c r="N6" s="21">
        <f t="shared" si="9"/>
        <v>0.3428571429</v>
      </c>
      <c r="O6" s="20">
        <f t="shared" si="10"/>
        <v>4653.043478</v>
      </c>
      <c r="P6" s="21">
        <f t="shared" si="11"/>
        <v>0.2322142857</v>
      </c>
      <c r="Q6" s="20">
        <f t="shared" si="12"/>
        <v>11453.04348</v>
      </c>
      <c r="R6" s="21">
        <f t="shared" si="13"/>
        <v>0.5750714286</v>
      </c>
      <c r="S6" s="20">
        <f t="shared" si="14"/>
        <v>8834.347826</v>
      </c>
      <c r="T6" s="21">
        <f t="shared" si="15"/>
        <v>0.3976320939</v>
      </c>
    </row>
    <row r="7">
      <c r="A7" s="14" t="s">
        <v>18</v>
      </c>
      <c r="B7" s="15">
        <v>22.0</v>
      </c>
      <c r="C7" s="20">
        <f t="shared" si="1"/>
        <v>2434.782609</v>
      </c>
      <c r="D7" s="20">
        <f t="shared" si="2"/>
        <v>4347.826087</v>
      </c>
      <c r="E7" s="20">
        <f t="shared" si="3"/>
        <v>243.4782609</v>
      </c>
      <c r="F7" s="20">
        <f t="shared" si="4"/>
        <v>0</v>
      </c>
      <c r="G7" s="20">
        <f t="shared" si="5"/>
        <v>243.4782609</v>
      </c>
      <c r="H7" s="20">
        <f>IFERROR( sum(C7:G7))</f>
        <v>7269.565217</v>
      </c>
      <c r="J7" s="18" t="s">
        <v>18</v>
      </c>
      <c r="K7" s="19">
        <v>22.0</v>
      </c>
      <c r="L7" s="20">
        <f t="shared" si="7"/>
        <v>5747.826087</v>
      </c>
      <c r="M7" s="20">
        <f t="shared" si="8"/>
        <v>1300</v>
      </c>
      <c r="N7" s="21">
        <f t="shared" si="9"/>
        <v>0.1771428571</v>
      </c>
      <c r="O7" s="20">
        <f t="shared" si="10"/>
        <v>1521.73913</v>
      </c>
      <c r="P7" s="21">
        <f t="shared" si="11"/>
        <v>0.205</v>
      </c>
      <c r="Q7" s="20">
        <f t="shared" si="12"/>
        <v>2821.73913</v>
      </c>
      <c r="R7" s="21">
        <f t="shared" si="13"/>
        <v>0.3821428571</v>
      </c>
      <c r="S7" s="20">
        <f t="shared" si="14"/>
        <v>2517.826087</v>
      </c>
      <c r="T7" s="21">
        <f t="shared" si="15"/>
        <v>0.3463516746</v>
      </c>
    </row>
    <row r="8">
      <c r="A8" s="18" t="s">
        <v>18</v>
      </c>
      <c r="B8" s="19">
        <v>23.0</v>
      </c>
      <c r="C8" s="22">
        <f t="shared" si="1"/>
        <v>0</v>
      </c>
      <c r="D8" s="22">
        <f t="shared" si="2"/>
        <v>0</v>
      </c>
      <c r="E8" s="22">
        <f t="shared" si="3"/>
        <v>0</v>
      </c>
      <c r="F8" s="22">
        <f t="shared" si="4"/>
        <v>0</v>
      </c>
      <c r="G8" s="22">
        <f t="shared" si="5"/>
        <v>0</v>
      </c>
      <c r="H8" s="22">
        <f t="shared" ref="H8:H9" si="16">sum(C8:G8)</f>
        <v>0</v>
      </c>
      <c r="J8" s="18" t="s">
        <v>18</v>
      </c>
      <c r="K8" s="19">
        <v>23.0</v>
      </c>
      <c r="L8" s="20">
        <f t="shared" si="7"/>
        <v>-1521.73913</v>
      </c>
      <c r="M8" s="20">
        <f t="shared" si="8"/>
        <v>1300</v>
      </c>
      <c r="N8" s="21" t="str">
        <f t="shared" si="9"/>
        <v>empty</v>
      </c>
      <c r="O8" s="20">
        <f t="shared" si="10"/>
        <v>1521.73913</v>
      </c>
      <c r="P8" s="21" t="str">
        <f t="shared" si="11"/>
        <v>empty</v>
      </c>
      <c r="Q8" s="20">
        <f t="shared" si="12"/>
        <v>2821.73913</v>
      </c>
      <c r="R8" s="21" t="str">
        <f t="shared" si="13"/>
        <v>empty</v>
      </c>
      <c r="S8" s="20">
        <f t="shared" si="14"/>
        <v>-4751.73913</v>
      </c>
      <c r="T8" s="21" t="str">
        <f t="shared" si="15"/>
        <v>empty</v>
      </c>
    </row>
    <row r="9">
      <c r="A9" s="14" t="s">
        <v>18</v>
      </c>
      <c r="B9" s="15">
        <v>24.0</v>
      </c>
      <c r="C9" s="20">
        <f t="shared" si="1"/>
        <v>0</v>
      </c>
      <c r="D9" s="20">
        <f t="shared" si="2"/>
        <v>0</v>
      </c>
      <c r="E9" s="20">
        <f t="shared" si="3"/>
        <v>0</v>
      </c>
      <c r="F9" s="20">
        <f t="shared" si="4"/>
        <v>0</v>
      </c>
      <c r="G9" s="20">
        <f t="shared" si="5"/>
        <v>0</v>
      </c>
      <c r="H9" s="20">
        <f t="shared" si="16"/>
        <v>0</v>
      </c>
      <c r="J9" s="18" t="s">
        <v>18</v>
      </c>
      <c r="K9" s="19">
        <v>24.0</v>
      </c>
      <c r="L9" s="20" t="str">
        <f t="shared" si="7"/>
        <v>empty</v>
      </c>
      <c r="M9" s="20" t="str">
        <f t="shared" si="8"/>
        <v>empty</v>
      </c>
      <c r="N9" s="21" t="str">
        <f t="shared" si="9"/>
        <v>empty</v>
      </c>
      <c r="O9" s="20" t="str">
        <f t="shared" si="10"/>
        <v>empty</v>
      </c>
      <c r="P9" s="21" t="str">
        <f t="shared" si="11"/>
        <v>empty</v>
      </c>
      <c r="Q9" s="20" t="str">
        <f t="shared" si="12"/>
        <v>empty</v>
      </c>
      <c r="R9" s="21" t="str">
        <f t="shared" si="13"/>
        <v>empty</v>
      </c>
      <c r="S9" s="20" t="str">
        <f t="shared" si="14"/>
        <v>empty</v>
      </c>
      <c r="T9" s="21" t="str">
        <f t="shared" si="15"/>
        <v>empty</v>
      </c>
    </row>
    <row r="10">
      <c r="A10" s="24" t="s">
        <v>19</v>
      </c>
      <c r="B10" s="3"/>
      <c r="C10" s="25">
        <f t="shared" ref="C10:G10" si="17">AVERAGEIF(C5:C9, "&lt;&gt;*(empty)")</f>
        <v>2921.73913</v>
      </c>
      <c r="D10" s="25">
        <f t="shared" si="17"/>
        <v>4521.73913</v>
      </c>
      <c r="E10" s="25">
        <f t="shared" si="17"/>
        <v>474.7826087</v>
      </c>
      <c r="F10" s="25">
        <f t="shared" si="17"/>
        <v>365.2173913</v>
      </c>
      <c r="G10" s="25">
        <f t="shared" si="17"/>
        <v>413.9130435</v>
      </c>
      <c r="H10" s="25">
        <f>AVERAGEIF(H5:H9, "&lt;&gt;0")</f>
        <v>14495.65217</v>
      </c>
      <c r="J10" s="26" t="s">
        <v>19</v>
      </c>
      <c r="K10" s="26"/>
      <c r="L10" s="25">
        <f>AVERAGEIF(L5:L9, "&lt;&gt;0")</f>
        <v>8034.565217</v>
      </c>
      <c r="M10" s="25">
        <f t="shared" ref="M10:T10" si="18">AVERAGE(M5:M9)</f>
        <v>3600</v>
      </c>
      <c r="N10" s="27">
        <f t="shared" si="18"/>
        <v>0.2923809524</v>
      </c>
      <c r="O10" s="25">
        <f t="shared" si="18"/>
        <v>2837.173913</v>
      </c>
      <c r="P10" s="27">
        <f t="shared" si="18"/>
        <v>0.232694617</v>
      </c>
      <c r="Q10" s="25">
        <f t="shared" si="18"/>
        <v>6437.173913</v>
      </c>
      <c r="R10" s="27">
        <f t="shared" si="18"/>
        <v>0.5250755694</v>
      </c>
      <c r="S10" s="25">
        <f t="shared" si="18"/>
        <v>2504.565217</v>
      </c>
      <c r="T10" s="27">
        <f t="shared" si="18"/>
        <v>0.3293714011</v>
      </c>
    </row>
    <row r="11">
      <c r="N11" s="4"/>
      <c r="O11" s="5"/>
      <c r="P11" s="4"/>
      <c r="Q11" s="5"/>
      <c r="R11" s="4"/>
      <c r="S11" s="5"/>
    </row>
    <row r="12">
      <c r="N12" s="4"/>
      <c r="O12" s="5"/>
      <c r="P12" s="4"/>
      <c r="Q12" s="5"/>
      <c r="R12" s="4"/>
      <c r="S12" s="5"/>
    </row>
    <row r="13">
      <c r="N13" s="4"/>
      <c r="O13" s="5"/>
      <c r="P13" s="4"/>
      <c r="Q13" s="5"/>
      <c r="R13" s="4"/>
      <c r="S13" s="5"/>
    </row>
    <row r="14">
      <c r="N14" s="4"/>
      <c r="O14" s="5"/>
      <c r="P14" s="4"/>
      <c r="Q14" s="5"/>
      <c r="R14" s="4"/>
      <c r="S14" s="5"/>
    </row>
    <row r="15">
      <c r="N15" s="4"/>
      <c r="O15" s="5"/>
      <c r="P15" s="4"/>
      <c r="Q15" s="5"/>
      <c r="R15" s="4"/>
      <c r="S15" s="5"/>
    </row>
    <row r="16">
      <c r="N16" s="4"/>
      <c r="O16" s="5"/>
      <c r="P16" s="4"/>
      <c r="Q16" s="5"/>
      <c r="R16" s="4"/>
      <c r="S16" s="5"/>
    </row>
    <row r="17">
      <c r="N17" s="4"/>
      <c r="O17" s="5"/>
      <c r="P17" s="4"/>
      <c r="Q17" s="5"/>
      <c r="R17" s="4"/>
      <c r="S17" s="5"/>
    </row>
    <row r="18">
      <c r="N18" s="4"/>
      <c r="O18" s="5"/>
      <c r="P18" s="4"/>
      <c r="Q18" s="5"/>
      <c r="R18" s="4"/>
      <c r="S18" s="5"/>
    </row>
    <row r="19">
      <c r="N19" s="4"/>
      <c r="O19" s="5"/>
      <c r="P19" s="4"/>
      <c r="Q19" s="5"/>
      <c r="R19" s="4"/>
      <c r="S19" s="5"/>
    </row>
    <row r="20">
      <c r="N20" s="4"/>
      <c r="O20" s="5"/>
      <c r="P20" s="4"/>
      <c r="Q20" s="5"/>
      <c r="R20" s="4"/>
      <c r="S20" s="5"/>
    </row>
    <row r="21">
      <c r="N21" s="4"/>
      <c r="O21" s="5"/>
      <c r="P21" s="4"/>
      <c r="Q21" s="5"/>
      <c r="R21" s="4"/>
      <c r="S21" s="5"/>
    </row>
    <row r="22">
      <c r="N22" s="4"/>
      <c r="O22" s="5"/>
      <c r="P22" s="4"/>
      <c r="Q22" s="5"/>
      <c r="R22" s="4"/>
      <c r="S22" s="5"/>
    </row>
    <row r="23">
      <c r="N23" s="4"/>
      <c r="O23" s="5"/>
      <c r="P23" s="4"/>
      <c r="Q23" s="5"/>
      <c r="R23" s="4"/>
      <c r="S23" s="5"/>
    </row>
    <row r="24">
      <c r="N24" s="4"/>
      <c r="O24" s="5"/>
      <c r="P24" s="4"/>
      <c r="Q24" s="5"/>
      <c r="R24" s="4"/>
      <c r="S24" s="5"/>
    </row>
    <row r="25">
      <c r="N25" s="4"/>
      <c r="O25" s="5"/>
      <c r="P25" s="4"/>
      <c r="Q25" s="5"/>
      <c r="R25" s="4"/>
      <c r="S25" s="5"/>
    </row>
    <row r="26">
      <c r="N26" s="4"/>
      <c r="O26" s="5"/>
      <c r="P26" s="4"/>
      <c r="Q26" s="5"/>
      <c r="R26" s="4"/>
      <c r="S26" s="5"/>
    </row>
    <row r="27">
      <c r="N27" s="4"/>
      <c r="O27" s="5"/>
      <c r="P27" s="4"/>
      <c r="Q27" s="5"/>
      <c r="R27" s="4"/>
      <c r="S27" s="5"/>
    </row>
    <row r="28">
      <c r="N28" s="4"/>
      <c r="O28" s="5"/>
      <c r="P28" s="4"/>
      <c r="Q28" s="5"/>
      <c r="R28" s="4"/>
      <c r="S28" s="5"/>
    </row>
    <row r="29">
      <c r="N29" s="4"/>
      <c r="O29" s="5"/>
      <c r="P29" s="4"/>
      <c r="Q29" s="5"/>
      <c r="R29" s="4"/>
      <c r="S29" s="5"/>
    </row>
    <row r="30">
      <c r="N30" s="4"/>
      <c r="O30" s="5"/>
      <c r="P30" s="4"/>
      <c r="Q30" s="5"/>
      <c r="R30" s="4"/>
      <c r="S30" s="5"/>
    </row>
    <row r="31">
      <c r="N31" s="4"/>
      <c r="O31" s="5"/>
      <c r="P31" s="4"/>
      <c r="Q31" s="5"/>
      <c r="R31" s="4"/>
      <c r="S31" s="5"/>
    </row>
    <row r="32">
      <c r="N32" s="4"/>
      <c r="O32" s="5"/>
      <c r="P32" s="4"/>
      <c r="Q32" s="5"/>
      <c r="R32" s="4"/>
      <c r="S32" s="5"/>
    </row>
    <row r="33">
      <c r="N33" s="4"/>
      <c r="O33" s="5"/>
      <c r="P33" s="4"/>
      <c r="Q33" s="5"/>
      <c r="R33" s="4"/>
      <c r="S33" s="5"/>
    </row>
    <row r="34">
      <c r="N34" s="4"/>
      <c r="O34" s="5"/>
      <c r="P34" s="4"/>
      <c r="Q34" s="5"/>
      <c r="R34" s="4"/>
      <c r="S34" s="5"/>
    </row>
    <row r="35">
      <c r="N35" s="4"/>
      <c r="O35" s="5"/>
      <c r="P35" s="4"/>
      <c r="Q35" s="5"/>
      <c r="R35" s="4"/>
      <c r="S35" s="5"/>
    </row>
    <row r="36">
      <c r="N36" s="4"/>
      <c r="O36" s="5"/>
      <c r="P36" s="4"/>
      <c r="Q36" s="5"/>
      <c r="R36" s="4"/>
      <c r="S36" s="5"/>
    </row>
    <row r="37">
      <c r="N37" s="4"/>
      <c r="O37" s="5"/>
      <c r="P37" s="4"/>
      <c r="Q37" s="5"/>
      <c r="R37" s="4"/>
      <c r="S37" s="5"/>
    </row>
    <row r="38">
      <c r="N38" s="4"/>
      <c r="O38" s="5"/>
      <c r="P38" s="4"/>
      <c r="Q38" s="5"/>
      <c r="R38" s="4"/>
      <c r="S38" s="5"/>
    </row>
    <row r="39">
      <c r="N39" s="4"/>
      <c r="O39" s="5"/>
      <c r="P39" s="4"/>
      <c r="Q39" s="5"/>
      <c r="R39" s="4"/>
      <c r="S39" s="5"/>
    </row>
    <row r="40">
      <c r="N40" s="4"/>
      <c r="O40" s="5"/>
      <c r="P40" s="4"/>
      <c r="Q40" s="5"/>
      <c r="R40" s="4"/>
      <c r="S40" s="5"/>
    </row>
    <row r="41">
      <c r="N41" s="4"/>
      <c r="O41" s="5"/>
      <c r="P41" s="4"/>
      <c r="Q41" s="5"/>
      <c r="R41" s="4"/>
      <c r="S41" s="5"/>
    </row>
    <row r="42">
      <c r="N42" s="4"/>
      <c r="O42" s="5"/>
      <c r="P42" s="4"/>
      <c r="Q42" s="5"/>
      <c r="R42" s="4"/>
      <c r="S42" s="5"/>
    </row>
    <row r="43">
      <c r="N43" s="4"/>
      <c r="O43" s="5"/>
      <c r="P43" s="4"/>
      <c r="Q43" s="5"/>
      <c r="R43" s="4"/>
      <c r="S43" s="5"/>
    </row>
    <row r="44">
      <c r="N44" s="4"/>
      <c r="O44" s="5"/>
      <c r="P44" s="4"/>
      <c r="Q44" s="5"/>
      <c r="R44" s="4"/>
      <c r="S44" s="5"/>
    </row>
    <row r="45">
      <c r="N45" s="4"/>
      <c r="O45" s="5"/>
      <c r="P45" s="4"/>
      <c r="Q45" s="5"/>
      <c r="R45" s="4"/>
      <c r="S45" s="5"/>
    </row>
    <row r="46">
      <c r="N46" s="4"/>
      <c r="O46" s="5"/>
      <c r="P46" s="4"/>
      <c r="Q46" s="5"/>
      <c r="R46" s="4"/>
      <c r="S46" s="5"/>
    </row>
    <row r="47">
      <c r="N47" s="4"/>
      <c r="O47" s="5"/>
      <c r="P47" s="4"/>
      <c r="Q47" s="5"/>
      <c r="R47" s="4"/>
      <c r="S47" s="5"/>
    </row>
    <row r="48">
      <c r="N48" s="4"/>
      <c r="O48" s="5"/>
      <c r="P48" s="4"/>
      <c r="Q48" s="5"/>
      <c r="R48" s="4"/>
      <c r="S48" s="5"/>
    </row>
    <row r="49">
      <c r="N49" s="4"/>
      <c r="O49" s="5"/>
      <c r="P49" s="4"/>
      <c r="Q49" s="5"/>
      <c r="R49" s="4"/>
      <c r="S49" s="5"/>
    </row>
    <row r="50">
      <c r="N50" s="4"/>
      <c r="O50" s="5"/>
      <c r="P50" s="4"/>
      <c r="Q50" s="5"/>
      <c r="R50" s="4"/>
      <c r="S50" s="5"/>
    </row>
    <row r="51">
      <c r="N51" s="4"/>
      <c r="O51" s="5"/>
      <c r="P51" s="4"/>
      <c r="Q51" s="5"/>
      <c r="R51" s="4"/>
      <c r="S51" s="5"/>
    </row>
    <row r="52">
      <c r="N52" s="4"/>
      <c r="O52" s="5"/>
      <c r="P52" s="4"/>
      <c r="Q52" s="5"/>
      <c r="R52" s="4"/>
      <c r="S52" s="5"/>
    </row>
    <row r="53">
      <c r="N53" s="4"/>
      <c r="O53" s="5"/>
      <c r="P53" s="4"/>
      <c r="Q53" s="5"/>
      <c r="R53" s="4"/>
      <c r="S53" s="5"/>
    </row>
    <row r="54">
      <c r="N54" s="4"/>
      <c r="O54" s="5"/>
      <c r="P54" s="4"/>
      <c r="Q54" s="5"/>
      <c r="R54" s="4"/>
      <c r="S54" s="5"/>
    </row>
    <row r="55">
      <c r="N55" s="4"/>
      <c r="O55" s="5"/>
      <c r="P55" s="4"/>
      <c r="Q55" s="5"/>
      <c r="R55" s="4"/>
      <c r="S55" s="5"/>
    </row>
    <row r="56">
      <c r="N56" s="4"/>
      <c r="O56" s="5"/>
      <c r="P56" s="4"/>
      <c r="Q56" s="5"/>
      <c r="R56" s="4"/>
      <c r="S56" s="5"/>
    </row>
    <row r="57">
      <c r="N57" s="4"/>
      <c r="O57" s="5"/>
      <c r="P57" s="4"/>
      <c r="Q57" s="5"/>
      <c r="R57" s="4"/>
      <c r="S57" s="5"/>
    </row>
    <row r="58">
      <c r="N58" s="4"/>
      <c r="O58" s="5"/>
      <c r="P58" s="4"/>
      <c r="Q58" s="5"/>
      <c r="R58" s="4"/>
      <c r="S58" s="5"/>
    </row>
    <row r="59">
      <c r="N59" s="4"/>
      <c r="O59" s="5"/>
      <c r="P59" s="4"/>
      <c r="Q59" s="5"/>
      <c r="R59" s="4"/>
      <c r="S59" s="5"/>
    </row>
    <row r="60">
      <c r="N60" s="4"/>
      <c r="O60" s="5"/>
      <c r="P60" s="4"/>
      <c r="Q60" s="5"/>
      <c r="R60" s="4"/>
      <c r="S60" s="5"/>
    </row>
    <row r="61">
      <c r="N61" s="4"/>
      <c r="O61" s="5"/>
      <c r="P61" s="4"/>
      <c r="Q61" s="5"/>
      <c r="R61" s="4"/>
      <c r="S61" s="5"/>
    </row>
    <row r="62">
      <c r="N62" s="4"/>
      <c r="O62" s="5"/>
      <c r="P62" s="4"/>
      <c r="Q62" s="5"/>
      <c r="R62" s="4"/>
      <c r="S62" s="5"/>
    </row>
    <row r="63">
      <c r="N63" s="4"/>
      <c r="O63" s="5"/>
      <c r="P63" s="4"/>
      <c r="Q63" s="5"/>
      <c r="R63" s="4"/>
      <c r="S63" s="5"/>
    </row>
    <row r="64">
      <c r="N64" s="4"/>
      <c r="O64" s="5"/>
      <c r="P64" s="4"/>
      <c r="Q64" s="5"/>
      <c r="R64" s="4"/>
      <c r="S64" s="5"/>
    </row>
    <row r="65">
      <c r="N65" s="4"/>
      <c r="O65" s="5"/>
      <c r="P65" s="4"/>
      <c r="Q65" s="5"/>
      <c r="R65" s="4"/>
      <c r="S65" s="5"/>
    </row>
    <row r="66">
      <c r="N66" s="4"/>
      <c r="O66" s="5"/>
      <c r="P66" s="4"/>
      <c r="Q66" s="5"/>
      <c r="R66" s="4"/>
      <c r="S66" s="5"/>
    </row>
    <row r="67">
      <c r="N67" s="4"/>
      <c r="O67" s="5"/>
      <c r="P67" s="4"/>
      <c r="Q67" s="5"/>
      <c r="R67" s="4"/>
      <c r="S67" s="5"/>
    </row>
    <row r="68">
      <c r="N68" s="4"/>
      <c r="O68" s="5"/>
      <c r="P68" s="4"/>
      <c r="Q68" s="5"/>
      <c r="R68" s="4"/>
      <c r="S68" s="5"/>
    </row>
    <row r="69">
      <c r="N69" s="4"/>
      <c r="O69" s="5"/>
      <c r="P69" s="4"/>
      <c r="Q69" s="5"/>
      <c r="R69" s="4"/>
      <c r="S69" s="5"/>
    </row>
    <row r="70">
      <c r="N70" s="4"/>
      <c r="O70" s="5"/>
      <c r="P70" s="4"/>
      <c r="Q70" s="5"/>
      <c r="R70" s="4"/>
      <c r="S70" s="5"/>
    </row>
    <row r="71">
      <c r="N71" s="4"/>
      <c r="O71" s="5"/>
      <c r="P71" s="4"/>
      <c r="Q71" s="5"/>
      <c r="R71" s="4"/>
      <c r="S71" s="5"/>
    </row>
    <row r="72">
      <c r="N72" s="4"/>
      <c r="O72" s="5"/>
      <c r="P72" s="4"/>
      <c r="Q72" s="5"/>
      <c r="R72" s="4"/>
      <c r="S72" s="5"/>
    </row>
    <row r="73">
      <c r="N73" s="4"/>
      <c r="O73" s="5"/>
      <c r="P73" s="4"/>
      <c r="Q73" s="5"/>
      <c r="R73" s="4"/>
      <c r="S73" s="5"/>
    </row>
    <row r="74">
      <c r="N74" s="4"/>
      <c r="O74" s="5"/>
      <c r="P74" s="4"/>
      <c r="Q74" s="5"/>
      <c r="R74" s="4"/>
      <c r="S74" s="5"/>
    </row>
    <row r="75">
      <c r="N75" s="4"/>
      <c r="O75" s="5"/>
      <c r="P75" s="4"/>
      <c r="Q75" s="5"/>
      <c r="R75" s="4"/>
      <c r="S75" s="5"/>
    </row>
    <row r="76">
      <c r="N76" s="4"/>
      <c r="O76" s="5"/>
      <c r="P76" s="4"/>
      <c r="Q76" s="5"/>
      <c r="R76" s="4"/>
      <c r="S76" s="5"/>
    </row>
    <row r="77">
      <c r="N77" s="4"/>
      <c r="O77" s="5"/>
      <c r="P77" s="4"/>
      <c r="Q77" s="5"/>
      <c r="R77" s="4"/>
      <c r="S77" s="5"/>
    </row>
    <row r="78">
      <c r="N78" s="4"/>
      <c r="O78" s="5"/>
      <c r="P78" s="4"/>
      <c r="Q78" s="5"/>
      <c r="R78" s="4"/>
      <c r="S78" s="5"/>
    </row>
    <row r="79">
      <c r="N79" s="4"/>
      <c r="O79" s="5"/>
      <c r="P79" s="4"/>
      <c r="Q79" s="5"/>
      <c r="R79" s="4"/>
      <c r="S79" s="5"/>
    </row>
    <row r="80">
      <c r="N80" s="4"/>
      <c r="O80" s="5"/>
      <c r="P80" s="4"/>
      <c r="Q80" s="5"/>
      <c r="R80" s="4"/>
      <c r="S80" s="5"/>
    </row>
    <row r="81">
      <c r="N81" s="4"/>
      <c r="O81" s="5"/>
      <c r="P81" s="4"/>
      <c r="Q81" s="5"/>
      <c r="R81" s="4"/>
      <c r="S81" s="5"/>
    </row>
    <row r="82">
      <c r="N82" s="4"/>
      <c r="O82" s="5"/>
      <c r="P82" s="4"/>
      <c r="Q82" s="5"/>
      <c r="R82" s="4"/>
      <c r="S82" s="5"/>
    </row>
    <row r="83">
      <c r="N83" s="4"/>
      <c r="O83" s="5"/>
      <c r="P83" s="4"/>
      <c r="Q83" s="5"/>
      <c r="R83" s="4"/>
      <c r="S83" s="5"/>
    </row>
    <row r="84">
      <c r="N84" s="4"/>
      <c r="O84" s="5"/>
      <c r="P84" s="4"/>
      <c r="Q84" s="5"/>
      <c r="R84" s="4"/>
      <c r="S84" s="5"/>
    </row>
    <row r="85">
      <c r="N85" s="4"/>
      <c r="O85" s="5"/>
      <c r="P85" s="4"/>
      <c r="Q85" s="5"/>
      <c r="R85" s="4"/>
      <c r="S85" s="5"/>
    </row>
    <row r="86">
      <c r="N86" s="4"/>
      <c r="O86" s="5"/>
      <c r="P86" s="4"/>
      <c r="Q86" s="5"/>
      <c r="R86" s="4"/>
      <c r="S86" s="5"/>
    </row>
    <row r="87">
      <c r="N87" s="4"/>
      <c r="O87" s="5"/>
      <c r="P87" s="4"/>
      <c r="Q87" s="5"/>
      <c r="R87" s="4"/>
      <c r="S87" s="5"/>
    </row>
    <row r="88">
      <c r="N88" s="4"/>
      <c r="O88" s="5"/>
      <c r="P88" s="4"/>
      <c r="Q88" s="5"/>
      <c r="R88" s="4"/>
      <c r="S88" s="5"/>
    </row>
    <row r="89">
      <c r="N89" s="4"/>
      <c r="O89" s="5"/>
      <c r="P89" s="4"/>
      <c r="Q89" s="5"/>
      <c r="R89" s="4"/>
      <c r="S89" s="5"/>
    </row>
    <row r="90">
      <c r="N90" s="4"/>
      <c r="O90" s="5"/>
      <c r="P90" s="4"/>
      <c r="Q90" s="5"/>
      <c r="R90" s="4"/>
      <c r="S90" s="5"/>
    </row>
    <row r="91">
      <c r="N91" s="4"/>
      <c r="O91" s="5"/>
      <c r="P91" s="4"/>
      <c r="Q91" s="5"/>
      <c r="R91" s="4"/>
      <c r="S91" s="5"/>
    </row>
    <row r="92">
      <c r="N92" s="4"/>
      <c r="O92" s="5"/>
      <c r="P92" s="4"/>
      <c r="Q92" s="5"/>
      <c r="R92" s="4"/>
      <c r="S92" s="5"/>
    </row>
    <row r="93">
      <c r="N93" s="4"/>
      <c r="O93" s="5"/>
      <c r="P93" s="4"/>
      <c r="Q93" s="5"/>
      <c r="R93" s="4"/>
      <c r="S93" s="5"/>
    </row>
    <row r="94">
      <c r="N94" s="4"/>
      <c r="O94" s="5"/>
      <c r="P94" s="4"/>
      <c r="Q94" s="5"/>
      <c r="R94" s="4"/>
      <c r="S94" s="5"/>
    </row>
    <row r="95">
      <c r="N95" s="4"/>
      <c r="O95" s="5"/>
      <c r="P95" s="4"/>
      <c r="Q95" s="5"/>
      <c r="R95" s="4"/>
      <c r="S95" s="5"/>
    </row>
    <row r="96">
      <c r="N96" s="4"/>
      <c r="O96" s="5"/>
      <c r="P96" s="4"/>
      <c r="Q96" s="5"/>
      <c r="R96" s="4"/>
      <c r="S96" s="5"/>
    </row>
    <row r="97">
      <c r="N97" s="4"/>
      <c r="O97" s="5"/>
      <c r="P97" s="4"/>
      <c r="Q97" s="5"/>
      <c r="R97" s="4"/>
      <c r="S97" s="5"/>
    </row>
    <row r="98">
      <c r="N98" s="4"/>
      <c r="O98" s="5"/>
      <c r="P98" s="4"/>
      <c r="Q98" s="5"/>
      <c r="R98" s="4"/>
      <c r="S98" s="5"/>
    </row>
    <row r="99">
      <c r="N99" s="4"/>
      <c r="O99" s="5"/>
      <c r="P99" s="4"/>
      <c r="Q99" s="5"/>
      <c r="R99" s="4"/>
      <c r="S99" s="5"/>
    </row>
    <row r="100">
      <c r="N100" s="4"/>
      <c r="O100" s="5"/>
      <c r="P100" s="4"/>
      <c r="Q100" s="5"/>
      <c r="R100" s="4"/>
      <c r="S100" s="5"/>
    </row>
    <row r="101">
      <c r="N101" s="4"/>
      <c r="O101" s="5"/>
      <c r="P101" s="4"/>
      <c r="Q101" s="5"/>
      <c r="R101" s="4"/>
      <c r="S101" s="5"/>
    </row>
    <row r="102">
      <c r="N102" s="4"/>
      <c r="O102" s="5"/>
      <c r="P102" s="4"/>
      <c r="Q102" s="5"/>
      <c r="R102" s="4"/>
      <c r="S102" s="5"/>
    </row>
    <row r="103">
      <c r="N103" s="4"/>
      <c r="O103" s="5"/>
      <c r="P103" s="4"/>
      <c r="Q103" s="5"/>
      <c r="R103" s="4"/>
      <c r="S103" s="5"/>
    </row>
    <row r="104">
      <c r="N104" s="4"/>
      <c r="O104" s="5"/>
      <c r="P104" s="4"/>
      <c r="Q104" s="5"/>
      <c r="R104" s="4"/>
      <c r="S104" s="5"/>
    </row>
    <row r="105">
      <c r="N105" s="4"/>
      <c r="O105" s="5"/>
      <c r="P105" s="4"/>
      <c r="Q105" s="5"/>
      <c r="R105" s="4"/>
      <c r="S105" s="5"/>
    </row>
    <row r="106">
      <c r="N106" s="4"/>
      <c r="O106" s="5"/>
      <c r="P106" s="4"/>
      <c r="Q106" s="5"/>
      <c r="R106" s="4"/>
      <c r="S106" s="5"/>
    </row>
    <row r="107">
      <c r="N107" s="4"/>
      <c r="O107" s="5"/>
      <c r="P107" s="4"/>
      <c r="Q107" s="5"/>
      <c r="R107" s="4"/>
      <c r="S107" s="5"/>
    </row>
    <row r="108">
      <c r="N108" s="4"/>
      <c r="O108" s="5"/>
      <c r="P108" s="4"/>
      <c r="Q108" s="5"/>
      <c r="R108" s="4"/>
      <c r="S108" s="5"/>
    </row>
    <row r="109">
      <c r="N109" s="4"/>
      <c r="O109" s="5"/>
      <c r="P109" s="4"/>
      <c r="Q109" s="5"/>
      <c r="R109" s="4"/>
      <c r="S109" s="5"/>
    </row>
    <row r="110">
      <c r="N110" s="4"/>
      <c r="O110" s="5"/>
      <c r="P110" s="4"/>
      <c r="Q110" s="5"/>
      <c r="R110" s="4"/>
      <c r="S110" s="5"/>
    </row>
    <row r="111">
      <c r="N111" s="4"/>
      <c r="O111" s="5"/>
      <c r="P111" s="4"/>
      <c r="Q111" s="5"/>
      <c r="R111" s="4"/>
      <c r="S111" s="5"/>
    </row>
    <row r="112">
      <c r="N112" s="4"/>
      <c r="O112" s="5"/>
      <c r="P112" s="4"/>
      <c r="Q112" s="5"/>
      <c r="R112" s="4"/>
      <c r="S112" s="5"/>
    </row>
    <row r="113">
      <c r="N113" s="4"/>
      <c r="O113" s="5"/>
      <c r="P113" s="4"/>
      <c r="Q113" s="5"/>
      <c r="R113" s="4"/>
      <c r="S113" s="5"/>
    </row>
    <row r="114">
      <c r="N114" s="4"/>
      <c r="O114" s="5"/>
      <c r="P114" s="4"/>
      <c r="Q114" s="5"/>
      <c r="R114" s="4"/>
      <c r="S114" s="5"/>
    </row>
    <row r="115">
      <c r="N115" s="4"/>
      <c r="O115" s="5"/>
      <c r="P115" s="4"/>
      <c r="Q115" s="5"/>
      <c r="R115" s="4"/>
      <c r="S115" s="5"/>
    </row>
    <row r="116">
      <c r="N116" s="4"/>
      <c r="O116" s="5"/>
      <c r="P116" s="4"/>
      <c r="Q116" s="5"/>
      <c r="R116" s="4"/>
      <c r="S116" s="5"/>
    </row>
    <row r="117">
      <c r="N117" s="4"/>
      <c r="O117" s="5"/>
      <c r="P117" s="4"/>
      <c r="Q117" s="5"/>
      <c r="R117" s="4"/>
      <c r="S117" s="5"/>
    </row>
    <row r="118">
      <c r="N118" s="4"/>
      <c r="O118" s="5"/>
      <c r="P118" s="4"/>
      <c r="Q118" s="5"/>
      <c r="R118" s="4"/>
      <c r="S118" s="5"/>
    </row>
    <row r="119">
      <c r="N119" s="4"/>
      <c r="O119" s="5"/>
      <c r="P119" s="4"/>
      <c r="Q119" s="5"/>
      <c r="R119" s="4"/>
      <c r="S119" s="5"/>
    </row>
    <row r="120">
      <c r="N120" s="4"/>
      <c r="O120" s="5"/>
      <c r="P120" s="4"/>
      <c r="Q120" s="5"/>
      <c r="R120" s="4"/>
      <c r="S120" s="5"/>
    </row>
    <row r="121">
      <c r="N121" s="4"/>
      <c r="O121" s="5"/>
      <c r="P121" s="4"/>
      <c r="Q121" s="5"/>
      <c r="R121" s="4"/>
      <c r="S121" s="5"/>
    </row>
    <row r="122">
      <c r="N122" s="4"/>
      <c r="O122" s="5"/>
      <c r="P122" s="4"/>
      <c r="Q122" s="5"/>
      <c r="R122" s="4"/>
      <c r="S122" s="5"/>
    </row>
    <row r="123">
      <c r="N123" s="4"/>
      <c r="O123" s="5"/>
      <c r="P123" s="4"/>
      <c r="Q123" s="5"/>
      <c r="R123" s="4"/>
      <c r="S123" s="5"/>
    </row>
    <row r="124">
      <c r="N124" s="4"/>
      <c r="O124" s="5"/>
      <c r="P124" s="4"/>
      <c r="Q124" s="5"/>
      <c r="R124" s="4"/>
      <c r="S124" s="5"/>
    </row>
    <row r="125">
      <c r="N125" s="4"/>
      <c r="O125" s="5"/>
      <c r="P125" s="4"/>
      <c r="Q125" s="5"/>
      <c r="R125" s="4"/>
      <c r="S125" s="5"/>
    </row>
    <row r="126">
      <c r="N126" s="4"/>
      <c r="O126" s="5"/>
      <c r="P126" s="4"/>
      <c r="Q126" s="5"/>
      <c r="R126" s="4"/>
      <c r="S126" s="5"/>
    </row>
    <row r="127">
      <c r="N127" s="4"/>
      <c r="O127" s="5"/>
      <c r="P127" s="4"/>
      <c r="Q127" s="5"/>
      <c r="R127" s="4"/>
      <c r="S127" s="5"/>
    </row>
    <row r="128">
      <c r="N128" s="4"/>
      <c r="O128" s="5"/>
      <c r="P128" s="4"/>
      <c r="Q128" s="5"/>
      <c r="R128" s="4"/>
      <c r="S128" s="5"/>
    </row>
    <row r="129">
      <c r="N129" s="4"/>
      <c r="O129" s="5"/>
      <c r="P129" s="4"/>
      <c r="Q129" s="5"/>
      <c r="R129" s="4"/>
      <c r="S129" s="5"/>
    </row>
    <row r="130">
      <c r="N130" s="4"/>
      <c r="O130" s="5"/>
      <c r="P130" s="4"/>
      <c r="Q130" s="5"/>
      <c r="R130" s="4"/>
      <c r="S130" s="5"/>
    </row>
    <row r="131">
      <c r="N131" s="4"/>
      <c r="O131" s="5"/>
      <c r="P131" s="4"/>
      <c r="Q131" s="5"/>
      <c r="R131" s="4"/>
      <c r="S131" s="5"/>
    </row>
    <row r="132">
      <c r="N132" s="4"/>
      <c r="O132" s="5"/>
      <c r="P132" s="4"/>
      <c r="Q132" s="5"/>
      <c r="R132" s="4"/>
      <c r="S132" s="5"/>
    </row>
    <row r="133">
      <c r="N133" s="4"/>
      <c r="O133" s="5"/>
      <c r="P133" s="4"/>
      <c r="Q133" s="5"/>
      <c r="R133" s="4"/>
      <c r="S133" s="5"/>
    </row>
    <row r="134">
      <c r="N134" s="4"/>
      <c r="O134" s="5"/>
      <c r="P134" s="4"/>
      <c r="Q134" s="5"/>
      <c r="R134" s="4"/>
      <c r="S134" s="5"/>
    </row>
    <row r="135">
      <c r="N135" s="4"/>
      <c r="O135" s="5"/>
      <c r="P135" s="4"/>
      <c r="Q135" s="5"/>
      <c r="R135" s="4"/>
      <c r="S135" s="5"/>
    </row>
    <row r="136">
      <c r="N136" s="4"/>
      <c r="O136" s="5"/>
      <c r="P136" s="4"/>
      <c r="Q136" s="5"/>
      <c r="R136" s="4"/>
      <c r="S136" s="5"/>
    </row>
    <row r="137">
      <c r="N137" s="4"/>
      <c r="O137" s="5"/>
      <c r="P137" s="4"/>
      <c r="Q137" s="5"/>
      <c r="R137" s="4"/>
      <c r="S137" s="5"/>
    </row>
    <row r="138">
      <c r="N138" s="4"/>
      <c r="O138" s="5"/>
      <c r="P138" s="4"/>
      <c r="Q138" s="5"/>
      <c r="R138" s="4"/>
      <c r="S138" s="5"/>
    </row>
    <row r="139">
      <c r="N139" s="4"/>
      <c r="O139" s="5"/>
      <c r="P139" s="4"/>
      <c r="Q139" s="5"/>
      <c r="R139" s="4"/>
      <c r="S139" s="5"/>
    </row>
    <row r="140">
      <c r="N140" s="4"/>
      <c r="O140" s="5"/>
      <c r="P140" s="4"/>
      <c r="Q140" s="5"/>
      <c r="R140" s="4"/>
      <c r="S140" s="5"/>
    </row>
    <row r="141">
      <c r="N141" s="4"/>
      <c r="O141" s="5"/>
      <c r="P141" s="4"/>
      <c r="Q141" s="5"/>
      <c r="R141" s="4"/>
      <c r="S141" s="5"/>
    </row>
    <row r="142">
      <c r="N142" s="4"/>
      <c r="O142" s="5"/>
      <c r="P142" s="4"/>
      <c r="Q142" s="5"/>
      <c r="R142" s="4"/>
      <c r="S142" s="5"/>
    </row>
    <row r="143">
      <c r="N143" s="4"/>
      <c r="O143" s="5"/>
      <c r="P143" s="4"/>
      <c r="Q143" s="5"/>
      <c r="R143" s="4"/>
      <c r="S143" s="5"/>
    </row>
    <row r="144">
      <c r="N144" s="4"/>
      <c r="O144" s="5"/>
      <c r="P144" s="4"/>
      <c r="Q144" s="5"/>
      <c r="R144" s="4"/>
      <c r="S144" s="5"/>
    </row>
    <row r="145">
      <c r="N145" s="4"/>
      <c r="O145" s="5"/>
      <c r="P145" s="4"/>
      <c r="Q145" s="5"/>
      <c r="R145" s="4"/>
      <c r="S145" s="5"/>
    </row>
    <row r="146">
      <c r="N146" s="4"/>
      <c r="O146" s="5"/>
      <c r="P146" s="4"/>
      <c r="Q146" s="5"/>
      <c r="R146" s="4"/>
      <c r="S146" s="5"/>
    </row>
    <row r="147">
      <c r="N147" s="4"/>
      <c r="O147" s="5"/>
      <c r="P147" s="4"/>
      <c r="Q147" s="5"/>
      <c r="R147" s="4"/>
      <c r="S147" s="5"/>
    </row>
    <row r="148">
      <c r="N148" s="4"/>
      <c r="O148" s="5"/>
      <c r="P148" s="4"/>
      <c r="Q148" s="5"/>
      <c r="R148" s="4"/>
      <c r="S148" s="5"/>
    </row>
    <row r="149">
      <c r="N149" s="4"/>
      <c r="O149" s="5"/>
      <c r="P149" s="4"/>
      <c r="Q149" s="5"/>
      <c r="R149" s="4"/>
      <c r="S149" s="5"/>
    </row>
    <row r="150">
      <c r="N150" s="4"/>
      <c r="O150" s="5"/>
      <c r="P150" s="4"/>
      <c r="Q150" s="5"/>
      <c r="R150" s="4"/>
      <c r="S150" s="5"/>
    </row>
    <row r="151">
      <c r="N151" s="4"/>
      <c r="O151" s="5"/>
      <c r="P151" s="4"/>
      <c r="Q151" s="5"/>
      <c r="R151" s="4"/>
      <c r="S151" s="5"/>
    </row>
    <row r="152">
      <c r="N152" s="4"/>
      <c r="O152" s="5"/>
      <c r="P152" s="4"/>
      <c r="Q152" s="5"/>
      <c r="R152" s="4"/>
      <c r="S152" s="5"/>
    </row>
    <row r="153">
      <c r="N153" s="4"/>
      <c r="O153" s="5"/>
      <c r="P153" s="4"/>
      <c r="Q153" s="5"/>
      <c r="R153" s="4"/>
      <c r="S153" s="5"/>
    </row>
    <row r="154">
      <c r="N154" s="4"/>
      <c r="O154" s="5"/>
      <c r="P154" s="4"/>
      <c r="Q154" s="5"/>
      <c r="R154" s="4"/>
      <c r="S154" s="5"/>
    </row>
    <row r="155">
      <c r="N155" s="4"/>
      <c r="O155" s="5"/>
      <c r="P155" s="4"/>
      <c r="Q155" s="5"/>
      <c r="R155" s="4"/>
      <c r="S155" s="5"/>
    </row>
    <row r="156">
      <c r="N156" s="4"/>
      <c r="O156" s="5"/>
      <c r="P156" s="4"/>
      <c r="Q156" s="5"/>
      <c r="R156" s="4"/>
      <c r="S156" s="5"/>
    </row>
    <row r="157">
      <c r="N157" s="4"/>
      <c r="O157" s="5"/>
      <c r="P157" s="4"/>
      <c r="Q157" s="5"/>
      <c r="R157" s="4"/>
      <c r="S157" s="5"/>
    </row>
    <row r="158">
      <c r="N158" s="4"/>
      <c r="O158" s="5"/>
      <c r="P158" s="4"/>
      <c r="Q158" s="5"/>
      <c r="R158" s="4"/>
      <c r="S158" s="5"/>
    </row>
    <row r="159">
      <c r="N159" s="4"/>
      <c r="O159" s="5"/>
      <c r="P159" s="4"/>
      <c r="Q159" s="5"/>
      <c r="R159" s="4"/>
      <c r="S159" s="5"/>
    </row>
    <row r="160">
      <c r="N160" s="4"/>
      <c r="O160" s="5"/>
      <c r="P160" s="4"/>
      <c r="Q160" s="5"/>
      <c r="R160" s="4"/>
      <c r="S160" s="5"/>
    </row>
    <row r="161">
      <c r="N161" s="4"/>
      <c r="O161" s="5"/>
      <c r="P161" s="4"/>
      <c r="Q161" s="5"/>
      <c r="R161" s="4"/>
      <c r="S161" s="5"/>
    </row>
    <row r="162">
      <c r="N162" s="4"/>
      <c r="O162" s="5"/>
      <c r="P162" s="4"/>
      <c r="Q162" s="5"/>
      <c r="R162" s="4"/>
      <c r="S162" s="5"/>
    </row>
    <row r="163">
      <c r="N163" s="4"/>
      <c r="O163" s="5"/>
      <c r="P163" s="4"/>
      <c r="Q163" s="5"/>
      <c r="R163" s="4"/>
      <c r="S163" s="5"/>
    </row>
    <row r="164">
      <c r="N164" s="4"/>
      <c r="O164" s="5"/>
      <c r="P164" s="4"/>
      <c r="Q164" s="5"/>
      <c r="R164" s="4"/>
      <c r="S164" s="5"/>
    </row>
    <row r="165">
      <c r="N165" s="4"/>
      <c r="O165" s="5"/>
      <c r="P165" s="4"/>
      <c r="Q165" s="5"/>
      <c r="R165" s="4"/>
      <c r="S165" s="5"/>
    </row>
    <row r="166">
      <c r="N166" s="4"/>
      <c r="O166" s="5"/>
      <c r="P166" s="4"/>
      <c r="Q166" s="5"/>
      <c r="R166" s="4"/>
      <c r="S166" s="5"/>
    </row>
    <row r="167">
      <c r="N167" s="4"/>
      <c r="O167" s="5"/>
      <c r="P167" s="4"/>
      <c r="Q167" s="5"/>
      <c r="R167" s="4"/>
      <c r="S167" s="5"/>
    </row>
    <row r="168">
      <c r="N168" s="4"/>
      <c r="O168" s="5"/>
      <c r="P168" s="4"/>
      <c r="Q168" s="5"/>
      <c r="R168" s="4"/>
      <c r="S168" s="5"/>
    </row>
    <row r="169">
      <c r="N169" s="4"/>
      <c r="O169" s="5"/>
      <c r="P169" s="4"/>
      <c r="Q169" s="5"/>
      <c r="R169" s="4"/>
      <c r="S169" s="5"/>
    </row>
    <row r="170">
      <c r="N170" s="4"/>
      <c r="O170" s="5"/>
      <c r="P170" s="4"/>
      <c r="Q170" s="5"/>
      <c r="R170" s="4"/>
      <c r="S170" s="5"/>
    </row>
    <row r="171">
      <c r="N171" s="4"/>
      <c r="O171" s="5"/>
      <c r="P171" s="4"/>
      <c r="Q171" s="5"/>
      <c r="R171" s="4"/>
      <c r="S171" s="5"/>
    </row>
    <row r="172">
      <c r="N172" s="4"/>
      <c r="O172" s="5"/>
      <c r="P172" s="4"/>
      <c r="Q172" s="5"/>
      <c r="R172" s="4"/>
      <c r="S172" s="5"/>
    </row>
    <row r="173">
      <c r="N173" s="4"/>
      <c r="O173" s="5"/>
      <c r="P173" s="4"/>
      <c r="Q173" s="5"/>
      <c r="R173" s="4"/>
      <c r="S173" s="5"/>
    </row>
    <row r="174">
      <c r="N174" s="4"/>
      <c r="O174" s="5"/>
      <c r="P174" s="4"/>
      <c r="Q174" s="5"/>
      <c r="R174" s="4"/>
      <c r="S174" s="5"/>
    </row>
    <row r="175">
      <c r="N175" s="4"/>
      <c r="O175" s="5"/>
      <c r="P175" s="4"/>
      <c r="Q175" s="5"/>
      <c r="R175" s="4"/>
      <c r="S175" s="5"/>
    </row>
    <row r="176">
      <c r="N176" s="4"/>
      <c r="O176" s="5"/>
      <c r="P176" s="4"/>
      <c r="Q176" s="5"/>
      <c r="R176" s="4"/>
      <c r="S176" s="5"/>
    </row>
    <row r="177">
      <c r="N177" s="4"/>
      <c r="O177" s="5"/>
      <c r="P177" s="4"/>
      <c r="Q177" s="5"/>
      <c r="R177" s="4"/>
      <c r="S177" s="5"/>
    </row>
    <row r="178">
      <c r="N178" s="4"/>
      <c r="O178" s="5"/>
      <c r="P178" s="4"/>
      <c r="Q178" s="5"/>
      <c r="R178" s="4"/>
      <c r="S178" s="5"/>
    </row>
    <row r="179">
      <c r="N179" s="4"/>
      <c r="O179" s="5"/>
      <c r="P179" s="4"/>
      <c r="Q179" s="5"/>
      <c r="R179" s="4"/>
      <c r="S179" s="5"/>
    </row>
    <row r="180">
      <c r="N180" s="4"/>
      <c r="O180" s="5"/>
      <c r="P180" s="4"/>
      <c r="Q180" s="5"/>
      <c r="R180" s="4"/>
      <c r="S180" s="5"/>
    </row>
    <row r="181">
      <c r="N181" s="4"/>
      <c r="O181" s="5"/>
      <c r="P181" s="4"/>
      <c r="Q181" s="5"/>
      <c r="R181" s="4"/>
      <c r="S181" s="5"/>
    </row>
    <row r="182">
      <c r="N182" s="4"/>
      <c r="O182" s="5"/>
      <c r="P182" s="4"/>
      <c r="Q182" s="5"/>
      <c r="R182" s="4"/>
      <c r="S182" s="5"/>
    </row>
    <row r="183">
      <c r="N183" s="4"/>
      <c r="O183" s="5"/>
      <c r="P183" s="4"/>
      <c r="Q183" s="5"/>
      <c r="R183" s="4"/>
      <c r="S183" s="5"/>
    </row>
    <row r="184">
      <c r="N184" s="4"/>
      <c r="O184" s="5"/>
      <c r="P184" s="4"/>
      <c r="Q184" s="5"/>
      <c r="R184" s="4"/>
      <c r="S184" s="5"/>
    </row>
    <row r="185">
      <c r="N185" s="4"/>
      <c r="O185" s="5"/>
      <c r="P185" s="4"/>
      <c r="Q185" s="5"/>
      <c r="R185" s="4"/>
      <c r="S185" s="5"/>
    </row>
    <row r="186">
      <c r="N186" s="4"/>
      <c r="O186" s="5"/>
      <c r="P186" s="4"/>
      <c r="Q186" s="5"/>
      <c r="R186" s="4"/>
      <c r="S186" s="5"/>
    </row>
    <row r="187">
      <c r="N187" s="4"/>
      <c r="O187" s="5"/>
      <c r="P187" s="4"/>
      <c r="Q187" s="5"/>
      <c r="R187" s="4"/>
      <c r="S187" s="5"/>
    </row>
    <row r="188">
      <c r="N188" s="4"/>
      <c r="O188" s="5"/>
      <c r="P188" s="4"/>
      <c r="Q188" s="5"/>
      <c r="R188" s="4"/>
      <c r="S188" s="5"/>
    </row>
    <row r="189">
      <c r="N189" s="4"/>
      <c r="O189" s="5"/>
      <c r="P189" s="4"/>
      <c r="Q189" s="5"/>
      <c r="R189" s="4"/>
      <c r="S189" s="5"/>
    </row>
    <row r="190">
      <c r="N190" s="4"/>
      <c r="O190" s="5"/>
      <c r="P190" s="4"/>
      <c r="Q190" s="5"/>
      <c r="R190" s="4"/>
      <c r="S190" s="5"/>
    </row>
    <row r="191">
      <c r="N191" s="4"/>
      <c r="O191" s="5"/>
      <c r="P191" s="4"/>
      <c r="Q191" s="5"/>
      <c r="R191" s="4"/>
      <c r="S191" s="5"/>
    </row>
    <row r="192">
      <c r="N192" s="4"/>
      <c r="O192" s="5"/>
      <c r="P192" s="4"/>
      <c r="Q192" s="5"/>
      <c r="R192" s="4"/>
      <c r="S192" s="5"/>
    </row>
    <row r="193">
      <c r="N193" s="4"/>
      <c r="O193" s="5"/>
      <c r="P193" s="4"/>
      <c r="Q193" s="5"/>
      <c r="R193" s="4"/>
      <c r="S193" s="5"/>
    </row>
    <row r="194">
      <c r="N194" s="4"/>
      <c r="O194" s="5"/>
      <c r="P194" s="4"/>
      <c r="Q194" s="5"/>
      <c r="R194" s="4"/>
      <c r="S194" s="5"/>
    </row>
    <row r="195">
      <c r="N195" s="4"/>
      <c r="O195" s="5"/>
      <c r="P195" s="4"/>
      <c r="Q195" s="5"/>
      <c r="R195" s="4"/>
      <c r="S195" s="5"/>
    </row>
    <row r="196">
      <c r="N196" s="4"/>
      <c r="O196" s="5"/>
      <c r="P196" s="4"/>
      <c r="Q196" s="5"/>
      <c r="R196" s="4"/>
      <c r="S196" s="5"/>
    </row>
    <row r="197">
      <c r="N197" s="4"/>
      <c r="O197" s="5"/>
      <c r="P197" s="4"/>
      <c r="Q197" s="5"/>
      <c r="R197" s="4"/>
      <c r="S197" s="5"/>
    </row>
    <row r="198">
      <c r="N198" s="4"/>
      <c r="O198" s="5"/>
      <c r="P198" s="4"/>
      <c r="Q198" s="5"/>
      <c r="R198" s="4"/>
      <c r="S198" s="5"/>
    </row>
    <row r="199">
      <c r="N199" s="4"/>
      <c r="O199" s="5"/>
      <c r="P199" s="4"/>
      <c r="Q199" s="5"/>
      <c r="R199" s="4"/>
      <c r="S199" s="5"/>
    </row>
    <row r="200">
      <c r="N200" s="4"/>
      <c r="O200" s="5"/>
      <c r="P200" s="4"/>
      <c r="Q200" s="5"/>
      <c r="R200" s="4"/>
      <c r="S200" s="5"/>
    </row>
    <row r="201">
      <c r="N201" s="4"/>
      <c r="O201" s="5"/>
      <c r="P201" s="4"/>
      <c r="Q201" s="5"/>
      <c r="R201" s="4"/>
      <c r="S201" s="5"/>
    </row>
    <row r="202">
      <c r="N202" s="4"/>
      <c r="O202" s="5"/>
      <c r="P202" s="4"/>
      <c r="Q202" s="5"/>
      <c r="R202" s="4"/>
      <c r="S202" s="5"/>
    </row>
    <row r="203">
      <c r="N203" s="4"/>
      <c r="O203" s="5"/>
      <c r="P203" s="4"/>
      <c r="Q203" s="5"/>
      <c r="R203" s="4"/>
      <c r="S203" s="5"/>
    </row>
    <row r="204">
      <c r="N204" s="4"/>
      <c r="O204" s="5"/>
      <c r="P204" s="4"/>
      <c r="Q204" s="5"/>
      <c r="R204" s="4"/>
      <c r="S204" s="5"/>
    </row>
    <row r="205">
      <c r="N205" s="4"/>
      <c r="O205" s="5"/>
      <c r="P205" s="4"/>
      <c r="Q205" s="5"/>
      <c r="R205" s="4"/>
      <c r="S205" s="5"/>
    </row>
    <row r="206">
      <c r="N206" s="4"/>
      <c r="O206" s="5"/>
      <c r="P206" s="4"/>
      <c r="Q206" s="5"/>
      <c r="R206" s="4"/>
      <c r="S206" s="5"/>
    </row>
    <row r="207">
      <c r="N207" s="4"/>
      <c r="O207" s="5"/>
      <c r="P207" s="4"/>
      <c r="Q207" s="5"/>
      <c r="R207" s="4"/>
      <c r="S207" s="5"/>
    </row>
    <row r="208">
      <c r="N208" s="4"/>
      <c r="O208" s="5"/>
      <c r="P208" s="4"/>
      <c r="Q208" s="5"/>
      <c r="R208" s="4"/>
      <c r="S208" s="5"/>
    </row>
    <row r="209">
      <c r="N209" s="4"/>
      <c r="O209" s="5"/>
      <c r="P209" s="4"/>
      <c r="Q209" s="5"/>
      <c r="R209" s="4"/>
      <c r="S209" s="5"/>
    </row>
    <row r="210">
      <c r="N210" s="4"/>
      <c r="O210" s="5"/>
      <c r="P210" s="4"/>
      <c r="Q210" s="5"/>
      <c r="R210" s="4"/>
      <c r="S210" s="5"/>
    </row>
    <row r="211">
      <c r="N211" s="4"/>
      <c r="O211" s="5"/>
      <c r="P211" s="4"/>
      <c r="Q211" s="5"/>
      <c r="R211" s="4"/>
      <c r="S211" s="5"/>
    </row>
    <row r="212">
      <c r="N212" s="4"/>
      <c r="O212" s="5"/>
      <c r="P212" s="4"/>
      <c r="Q212" s="5"/>
      <c r="R212" s="4"/>
      <c r="S212" s="5"/>
    </row>
    <row r="213">
      <c r="N213" s="4"/>
      <c r="O213" s="5"/>
      <c r="P213" s="4"/>
      <c r="Q213" s="5"/>
      <c r="R213" s="4"/>
      <c r="S213" s="5"/>
    </row>
    <row r="214">
      <c r="N214" s="4"/>
      <c r="O214" s="5"/>
      <c r="P214" s="4"/>
      <c r="Q214" s="5"/>
      <c r="R214" s="4"/>
      <c r="S214" s="5"/>
    </row>
    <row r="215">
      <c r="N215" s="4"/>
      <c r="O215" s="5"/>
      <c r="P215" s="4"/>
      <c r="Q215" s="5"/>
      <c r="R215" s="4"/>
      <c r="S215" s="5"/>
    </row>
    <row r="216">
      <c r="N216" s="4"/>
      <c r="O216" s="5"/>
      <c r="P216" s="4"/>
      <c r="Q216" s="5"/>
      <c r="R216" s="4"/>
      <c r="S216" s="5"/>
    </row>
    <row r="217">
      <c r="N217" s="4"/>
      <c r="O217" s="5"/>
      <c r="P217" s="4"/>
      <c r="Q217" s="5"/>
      <c r="R217" s="4"/>
      <c r="S217" s="5"/>
    </row>
    <row r="218">
      <c r="N218" s="4"/>
      <c r="O218" s="5"/>
      <c r="P218" s="4"/>
      <c r="Q218" s="5"/>
      <c r="R218" s="4"/>
      <c r="S218" s="5"/>
    </row>
    <row r="219">
      <c r="N219" s="4"/>
      <c r="O219" s="5"/>
      <c r="P219" s="4"/>
      <c r="Q219" s="5"/>
      <c r="R219" s="4"/>
      <c r="S219" s="5"/>
    </row>
    <row r="220">
      <c r="N220" s="4"/>
      <c r="O220" s="5"/>
      <c r="P220" s="4"/>
      <c r="Q220" s="5"/>
      <c r="R220" s="4"/>
      <c r="S220" s="5"/>
    </row>
    <row r="221">
      <c r="N221" s="4"/>
      <c r="O221" s="5"/>
      <c r="P221" s="4"/>
      <c r="Q221" s="5"/>
      <c r="R221" s="4"/>
      <c r="S221" s="5"/>
    </row>
    <row r="222">
      <c r="N222" s="4"/>
      <c r="O222" s="5"/>
      <c r="P222" s="4"/>
      <c r="Q222" s="5"/>
      <c r="R222" s="4"/>
      <c r="S222" s="5"/>
    </row>
    <row r="223">
      <c r="N223" s="4"/>
      <c r="O223" s="5"/>
      <c r="P223" s="4"/>
      <c r="Q223" s="5"/>
      <c r="R223" s="4"/>
      <c r="S223" s="5"/>
    </row>
    <row r="224">
      <c r="N224" s="4"/>
      <c r="O224" s="5"/>
      <c r="P224" s="4"/>
      <c r="Q224" s="5"/>
      <c r="R224" s="4"/>
      <c r="S224" s="5"/>
    </row>
    <row r="225">
      <c r="N225" s="4"/>
      <c r="O225" s="5"/>
      <c r="P225" s="4"/>
      <c r="Q225" s="5"/>
      <c r="R225" s="4"/>
      <c r="S225" s="5"/>
    </row>
    <row r="226">
      <c r="N226" s="4"/>
      <c r="O226" s="5"/>
      <c r="P226" s="4"/>
      <c r="Q226" s="5"/>
      <c r="R226" s="4"/>
      <c r="S226" s="5"/>
    </row>
    <row r="227">
      <c r="N227" s="4"/>
      <c r="O227" s="5"/>
      <c r="P227" s="4"/>
      <c r="Q227" s="5"/>
      <c r="R227" s="4"/>
      <c r="S227" s="5"/>
    </row>
    <row r="228">
      <c r="N228" s="4"/>
      <c r="O228" s="5"/>
      <c r="P228" s="4"/>
      <c r="Q228" s="5"/>
      <c r="R228" s="4"/>
      <c r="S228" s="5"/>
    </row>
    <row r="229">
      <c r="N229" s="4"/>
      <c r="O229" s="5"/>
      <c r="P229" s="4"/>
      <c r="Q229" s="5"/>
      <c r="R229" s="4"/>
      <c r="S229" s="5"/>
    </row>
    <row r="230">
      <c r="N230" s="4"/>
      <c r="O230" s="5"/>
      <c r="P230" s="4"/>
      <c r="Q230" s="5"/>
      <c r="R230" s="4"/>
      <c r="S230" s="5"/>
    </row>
    <row r="231">
      <c r="N231" s="4"/>
      <c r="O231" s="5"/>
      <c r="P231" s="4"/>
      <c r="Q231" s="5"/>
      <c r="R231" s="4"/>
      <c r="S231" s="5"/>
    </row>
    <row r="232">
      <c r="N232" s="4"/>
      <c r="O232" s="5"/>
      <c r="P232" s="4"/>
      <c r="Q232" s="5"/>
      <c r="R232" s="4"/>
      <c r="S232" s="5"/>
    </row>
    <row r="233">
      <c r="N233" s="4"/>
      <c r="O233" s="5"/>
      <c r="P233" s="4"/>
      <c r="Q233" s="5"/>
      <c r="R233" s="4"/>
      <c r="S233" s="5"/>
    </row>
    <row r="234">
      <c r="N234" s="4"/>
      <c r="O234" s="5"/>
      <c r="P234" s="4"/>
      <c r="Q234" s="5"/>
      <c r="R234" s="4"/>
      <c r="S234" s="5"/>
    </row>
    <row r="235">
      <c r="N235" s="4"/>
      <c r="O235" s="5"/>
      <c r="P235" s="4"/>
      <c r="Q235" s="5"/>
      <c r="R235" s="4"/>
      <c r="S235" s="5"/>
    </row>
    <row r="236">
      <c r="N236" s="4"/>
      <c r="O236" s="5"/>
      <c r="P236" s="4"/>
      <c r="Q236" s="5"/>
      <c r="R236" s="4"/>
      <c r="S236" s="5"/>
    </row>
    <row r="237">
      <c r="N237" s="4"/>
      <c r="O237" s="5"/>
      <c r="P237" s="4"/>
      <c r="Q237" s="5"/>
      <c r="R237" s="4"/>
      <c r="S237" s="5"/>
    </row>
    <row r="238">
      <c r="N238" s="4"/>
      <c r="O238" s="5"/>
      <c r="P238" s="4"/>
      <c r="Q238" s="5"/>
      <c r="R238" s="4"/>
      <c r="S238" s="5"/>
    </row>
    <row r="239">
      <c r="N239" s="4"/>
      <c r="O239" s="5"/>
      <c r="P239" s="4"/>
      <c r="Q239" s="5"/>
      <c r="R239" s="4"/>
      <c r="S239" s="5"/>
    </row>
    <row r="240">
      <c r="N240" s="4"/>
      <c r="O240" s="5"/>
      <c r="P240" s="4"/>
      <c r="Q240" s="5"/>
      <c r="R240" s="4"/>
      <c r="S240" s="5"/>
    </row>
    <row r="241">
      <c r="N241" s="4"/>
      <c r="O241" s="5"/>
      <c r="P241" s="4"/>
      <c r="Q241" s="5"/>
      <c r="R241" s="4"/>
      <c r="S241" s="5"/>
    </row>
    <row r="242">
      <c r="N242" s="4"/>
      <c r="O242" s="5"/>
      <c r="P242" s="4"/>
      <c r="Q242" s="5"/>
      <c r="R242" s="4"/>
      <c r="S242" s="5"/>
    </row>
    <row r="243">
      <c r="N243" s="4"/>
      <c r="O243" s="5"/>
      <c r="P243" s="4"/>
      <c r="Q243" s="5"/>
      <c r="R243" s="4"/>
      <c r="S243" s="5"/>
    </row>
    <row r="244">
      <c r="N244" s="4"/>
      <c r="O244" s="5"/>
      <c r="P244" s="4"/>
      <c r="Q244" s="5"/>
      <c r="R244" s="4"/>
      <c r="S244" s="5"/>
    </row>
    <row r="245">
      <c r="N245" s="4"/>
      <c r="O245" s="5"/>
      <c r="P245" s="4"/>
      <c r="Q245" s="5"/>
      <c r="R245" s="4"/>
      <c r="S245" s="5"/>
    </row>
    <row r="246">
      <c r="N246" s="4"/>
      <c r="O246" s="5"/>
      <c r="P246" s="4"/>
      <c r="Q246" s="5"/>
      <c r="R246" s="4"/>
      <c r="S246" s="5"/>
    </row>
    <row r="247">
      <c r="N247" s="4"/>
      <c r="O247" s="5"/>
      <c r="P247" s="4"/>
      <c r="Q247" s="5"/>
      <c r="R247" s="4"/>
      <c r="S247" s="5"/>
    </row>
    <row r="248">
      <c r="N248" s="4"/>
      <c r="O248" s="5"/>
      <c r="P248" s="4"/>
      <c r="Q248" s="5"/>
      <c r="R248" s="4"/>
      <c r="S248" s="5"/>
    </row>
    <row r="249">
      <c r="N249" s="4"/>
      <c r="O249" s="5"/>
      <c r="P249" s="4"/>
      <c r="Q249" s="5"/>
      <c r="R249" s="4"/>
      <c r="S249" s="5"/>
    </row>
    <row r="250">
      <c r="N250" s="4"/>
      <c r="O250" s="5"/>
      <c r="P250" s="4"/>
      <c r="Q250" s="5"/>
      <c r="R250" s="4"/>
      <c r="S250" s="5"/>
    </row>
    <row r="251">
      <c r="N251" s="4"/>
      <c r="O251" s="5"/>
      <c r="P251" s="4"/>
      <c r="Q251" s="5"/>
      <c r="R251" s="4"/>
      <c r="S251" s="5"/>
    </row>
    <row r="252">
      <c r="N252" s="4"/>
      <c r="O252" s="5"/>
      <c r="P252" s="4"/>
      <c r="Q252" s="5"/>
      <c r="R252" s="4"/>
      <c r="S252" s="5"/>
    </row>
    <row r="253">
      <c r="N253" s="4"/>
      <c r="O253" s="5"/>
      <c r="P253" s="4"/>
      <c r="Q253" s="5"/>
      <c r="R253" s="4"/>
      <c r="S253" s="5"/>
    </row>
    <row r="254">
      <c r="N254" s="4"/>
      <c r="O254" s="5"/>
      <c r="P254" s="4"/>
      <c r="Q254" s="5"/>
      <c r="R254" s="4"/>
      <c r="S254" s="5"/>
    </row>
    <row r="255">
      <c r="N255" s="4"/>
      <c r="O255" s="5"/>
      <c r="P255" s="4"/>
      <c r="Q255" s="5"/>
      <c r="R255" s="4"/>
      <c r="S255" s="5"/>
    </row>
    <row r="256">
      <c r="N256" s="4"/>
      <c r="O256" s="5"/>
      <c r="P256" s="4"/>
      <c r="Q256" s="5"/>
      <c r="R256" s="4"/>
      <c r="S256" s="5"/>
    </row>
    <row r="257">
      <c r="N257" s="4"/>
      <c r="O257" s="5"/>
      <c r="P257" s="4"/>
      <c r="Q257" s="5"/>
      <c r="R257" s="4"/>
      <c r="S257" s="5"/>
    </row>
    <row r="258">
      <c r="N258" s="4"/>
      <c r="O258" s="5"/>
      <c r="P258" s="4"/>
      <c r="Q258" s="5"/>
      <c r="R258" s="4"/>
      <c r="S258" s="5"/>
    </row>
    <row r="259">
      <c r="N259" s="4"/>
      <c r="O259" s="5"/>
      <c r="P259" s="4"/>
      <c r="Q259" s="5"/>
      <c r="R259" s="4"/>
      <c r="S259" s="5"/>
    </row>
    <row r="260">
      <c r="N260" s="4"/>
      <c r="O260" s="5"/>
      <c r="P260" s="4"/>
      <c r="Q260" s="5"/>
      <c r="R260" s="4"/>
      <c r="S260" s="5"/>
    </row>
    <row r="261">
      <c r="N261" s="4"/>
      <c r="O261" s="5"/>
      <c r="P261" s="4"/>
      <c r="Q261" s="5"/>
      <c r="R261" s="4"/>
      <c r="S261" s="5"/>
    </row>
    <row r="262">
      <c r="N262" s="4"/>
      <c r="O262" s="5"/>
      <c r="P262" s="4"/>
      <c r="Q262" s="5"/>
      <c r="R262" s="4"/>
      <c r="S262" s="5"/>
    </row>
    <row r="263">
      <c r="N263" s="4"/>
      <c r="O263" s="5"/>
      <c r="P263" s="4"/>
      <c r="Q263" s="5"/>
      <c r="R263" s="4"/>
      <c r="S263" s="5"/>
    </row>
    <row r="264">
      <c r="N264" s="4"/>
      <c r="O264" s="5"/>
      <c r="P264" s="4"/>
      <c r="Q264" s="5"/>
      <c r="R264" s="4"/>
      <c r="S264" s="5"/>
    </row>
    <row r="265">
      <c r="N265" s="4"/>
      <c r="O265" s="5"/>
      <c r="P265" s="4"/>
      <c r="Q265" s="5"/>
      <c r="R265" s="4"/>
      <c r="S265" s="5"/>
    </row>
    <row r="266">
      <c r="N266" s="4"/>
      <c r="O266" s="5"/>
      <c r="P266" s="4"/>
      <c r="Q266" s="5"/>
      <c r="R266" s="4"/>
      <c r="S266" s="5"/>
    </row>
    <row r="267">
      <c r="N267" s="4"/>
      <c r="O267" s="5"/>
      <c r="P267" s="4"/>
      <c r="Q267" s="5"/>
      <c r="R267" s="4"/>
      <c r="S267" s="5"/>
    </row>
    <row r="268">
      <c r="N268" s="4"/>
      <c r="O268" s="5"/>
      <c r="P268" s="4"/>
      <c r="Q268" s="5"/>
      <c r="R268" s="4"/>
      <c r="S268" s="5"/>
    </row>
    <row r="269">
      <c r="N269" s="4"/>
      <c r="O269" s="5"/>
      <c r="P269" s="4"/>
      <c r="Q269" s="5"/>
      <c r="R269" s="4"/>
      <c r="S269" s="5"/>
    </row>
    <row r="270">
      <c r="N270" s="4"/>
      <c r="O270" s="5"/>
      <c r="P270" s="4"/>
      <c r="Q270" s="5"/>
      <c r="R270" s="4"/>
      <c r="S270" s="5"/>
    </row>
    <row r="271">
      <c r="N271" s="4"/>
      <c r="O271" s="5"/>
      <c r="P271" s="4"/>
      <c r="Q271" s="5"/>
      <c r="R271" s="4"/>
      <c r="S271" s="5"/>
    </row>
    <row r="272">
      <c r="N272" s="4"/>
      <c r="O272" s="5"/>
      <c r="P272" s="4"/>
      <c r="Q272" s="5"/>
      <c r="R272" s="4"/>
      <c r="S272" s="5"/>
    </row>
    <row r="273">
      <c r="N273" s="4"/>
      <c r="O273" s="5"/>
      <c r="P273" s="4"/>
      <c r="Q273" s="5"/>
      <c r="R273" s="4"/>
      <c r="S273" s="5"/>
    </row>
    <row r="274">
      <c r="N274" s="4"/>
      <c r="O274" s="5"/>
      <c r="P274" s="4"/>
      <c r="Q274" s="5"/>
      <c r="R274" s="4"/>
      <c r="S274" s="5"/>
    </row>
    <row r="275">
      <c r="N275" s="4"/>
      <c r="O275" s="5"/>
      <c r="P275" s="4"/>
      <c r="Q275" s="5"/>
      <c r="R275" s="4"/>
      <c r="S275" s="5"/>
    </row>
    <row r="276">
      <c r="N276" s="4"/>
      <c r="O276" s="5"/>
      <c r="P276" s="4"/>
      <c r="Q276" s="5"/>
      <c r="R276" s="4"/>
      <c r="S276" s="5"/>
    </row>
    <row r="277">
      <c r="N277" s="4"/>
      <c r="O277" s="5"/>
      <c r="P277" s="4"/>
      <c r="Q277" s="5"/>
      <c r="R277" s="4"/>
      <c r="S277" s="5"/>
    </row>
    <row r="278">
      <c r="N278" s="4"/>
      <c r="O278" s="5"/>
      <c r="P278" s="4"/>
      <c r="Q278" s="5"/>
      <c r="R278" s="4"/>
      <c r="S278" s="5"/>
    </row>
    <row r="279">
      <c r="N279" s="4"/>
      <c r="O279" s="5"/>
      <c r="P279" s="4"/>
      <c r="Q279" s="5"/>
      <c r="R279" s="4"/>
      <c r="S279" s="5"/>
    </row>
    <row r="280">
      <c r="N280" s="4"/>
      <c r="O280" s="5"/>
      <c r="P280" s="4"/>
      <c r="Q280" s="5"/>
      <c r="R280" s="4"/>
      <c r="S280" s="5"/>
    </row>
    <row r="281">
      <c r="N281" s="4"/>
      <c r="O281" s="5"/>
      <c r="P281" s="4"/>
      <c r="Q281" s="5"/>
      <c r="R281" s="4"/>
      <c r="S281" s="5"/>
    </row>
    <row r="282">
      <c r="N282" s="4"/>
      <c r="O282" s="5"/>
      <c r="P282" s="4"/>
      <c r="Q282" s="5"/>
      <c r="R282" s="4"/>
      <c r="S282" s="5"/>
    </row>
    <row r="283">
      <c r="N283" s="4"/>
      <c r="O283" s="5"/>
      <c r="P283" s="4"/>
      <c r="Q283" s="5"/>
      <c r="R283" s="4"/>
      <c r="S283" s="5"/>
    </row>
    <row r="284">
      <c r="N284" s="4"/>
      <c r="O284" s="5"/>
      <c r="P284" s="4"/>
      <c r="Q284" s="5"/>
      <c r="R284" s="4"/>
      <c r="S284" s="5"/>
    </row>
    <row r="285">
      <c r="N285" s="4"/>
      <c r="O285" s="5"/>
      <c r="P285" s="4"/>
      <c r="Q285" s="5"/>
      <c r="R285" s="4"/>
      <c r="S285" s="5"/>
    </row>
    <row r="286">
      <c r="N286" s="4"/>
      <c r="O286" s="5"/>
      <c r="P286" s="4"/>
      <c r="Q286" s="5"/>
      <c r="R286" s="4"/>
      <c r="S286" s="5"/>
    </row>
    <row r="287">
      <c r="N287" s="4"/>
      <c r="O287" s="5"/>
      <c r="P287" s="4"/>
      <c r="Q287" s="5"/>
      <c r="R287" s="4"/>
      <c r="S287" s="5"/>
    </row>
    <row r="288">
      <c r="N288" s="4"/>
      <c r="O288" s="5"/>
      <c r="P288" s="4"/>
      <c r="Q288" s="5"/>
      <c r="R288" s="4"/>
      <c r="S288" s="5"/>
    </row>
    <row r="289">
      <c r="N289" s="4"/>
      <c r="O289" s="5"/>
      <c r="P289" s="4"/>
      <c r="Q289" s="5"/>
      <c r="R289" s="4"/>
      <c r="S289" s="5"/>
    </row>
    <row r="290">
      <c r="N290" s="4"/>
      <c r="O290" s="5"/>
      <c r="P290" s="4"/>
      <c r="Q290" s="5"/>
      <c r="R290" s="4"/>
      <c r="S290" s="5"/>
    </row>
    <row r="291">
      <c r="N291" s="4"/>
      <c r="O291" s="5"/>
      <c r="P291" s="4"/>
      <c r="Q291" s="5"/>
      <c r="R291" s="4"/>
      <c r="S291" s="5"/>
    </row>
    <row r="292">
      <c r="N292" s="4"/>
      <c r="O292" s="5"/>
      <c r="P292" s="4"/>
      <c r="Q292" s="5"/>
      <c r="R292" s="4"/>
      <c r="S292" s="5"/>
    </row>
    <row r="293">
      <c r="N293" s="4"/>
      <c r="O293" s="5"/>
      <c r="P293" s="4"/>
      <c r="Q293" s="5"/>
      <c r="R293" s="4"/>
      <c r="S293" s="5"/>
    </row>
    <row r="294">
      <c r="N294" s="4"/>
      <c r="O294" s="5"/>
      <c r="P294" s="4"/>
      <c r="Q294" s="5"/>
      <c r="R294" s="4"/>
      <c r="S294" s="5"/>
    </row>
    <row r="295">
      <c r="N295" s="4"/>
      <c r="O295" s="5"/>
      <c r="P295" s="4"/>
      <c r="Q295" s="5"/>
      <c r="R295" s="4"/>
      <c r="S295" s="5"/>
    </row>
    <row r="296">
      <c r="N296" s="4"/>
      <c r="O296" s="5"/>
      <c r="P296" s="4"/>
      <c r="Q296" s="5"/>
      <c r="R296" s="4"/>
      <c r="S296" s="5"/>
    </row>
    <row r="297">
      <c r="N297" s="4"/>
      <c r="O297" s="5"/>
      <c r="P297" s="4"/>
      <c r="Q297" s="5"/>
      <c r="R297" s="4"/>
      <c r="S297" s="5"/>
    </row>
    <row r="298">
      <c r="N298" s="4"/>
      <c r="O298" s="5"/>
      <c r="P298" s="4"/>
      <c r="Q298" s="5"/>
      <c r="R298" s="4"/>
      <c r="S298" s="5"/>
    </row>
    <row r="299">
      <c r="N299" s="4"/>
      <c r="O299" s="5"/>
      <c r="P299" s="4"/>
      <c r="Q299" s="5"/>
      <c r="R299" s="4"/>
      <c r="S299" s="5"/>
    </row>
    <row r="300">
      <c r="N300" s="4"/>
      <c r="O300" s="5"/>
      <c r="P300" s="4"/>
      <c r="Q300" s="5"/>
      <c r="R300" s="4"/>
      <c r="S300" s="5"/>
    </row>
    <row r="301">
      <c r="N301" s="4"/>
      <c r="O301" s="5"/>
      <c r="P301" s="4"/>
      <c r="Q301" s="5"/>
      <c r="R301" s="4"/>
      <c r="S301" s="5"/>
    </row>
    <row r="302">
      <c r="N302" s="4"/>
      <c r="O302" s="5"/>
      <c r="P302" s="4"/>
      <c r="Q302" s="5"/>
      <c r="R302" s="4"/>
      <c r="S302" s="5"/>
    </row>
    <row r="303">
      <c r="N303" s="4"/>
      <c r="O303" s="5"/>
      <c r="P303" s="4"/>
      <c r="Q303" s="5"/>
      <c r="R303" s="4"/>
      <c r="S303" s="5"/>
    </row>
    <row r="304">
      <c r="N304" s="4"/>
      <c r="O304" s="5"/>
      <c r="P304" s="4"/>
      <c r="Q304" s="5"/>
      <c r="R304" s="4"/>
      <c r="S304" s="5"/>
    </row>
    <row r="305">
      <c r="N305" s="4"/>
      <c r="O305" s="5"/>
      <c r="P305" s="4"/>
      <c r="Q305" s="5"/>
      <c r="R305" s="4"/>
      <c r="S305" s="5"/>
    </row>
    <row r="306">
      <c r="N306" s="4"/>
      <c r="O306" s="5"/>
      <c r="P306" s="4"/>
      <c r="Q306" s="5"/>
      <c r="R306" s="4"/>
      <c r="S306" s="5"/>
    </row>
    <row r="307">
      <c r="N307" s="4"/>
      <c r="O307" s="5"/>
      <c r="P307" s="4"/>
      <c r="Q307" s="5"/>
      <c r="R307" s="4"/>
      <c r="S307" s="5"/>
    </row>
    <row r="308">
      <c r="N308" s="4"/>
      <c r="O308" s="5"/>
      <c r="P308" s="4"/>
      <c r="Q308" s="5"/>
      <c r="R308" s="4"/>
      <c r="S308" s="5"/>
    </row>
    <row r="309">
      <c r="N309" s="4"/>
      <c r="O309" s="5"/>
      <c r="P309" s="4"/>
      <c r="Q309" s="5"/>
      <c r="R309" s="4"/>
      <c r="S309" s="5"/>
    </row>
    <row r="310">
      <c r="N310" s="4"/>
      <c r="O310" s="5"/>
      <c r="P310" s="4"/>
      <c r="Q310" s="5"/>
      <c r="R310" s="4"/>
      <c r="S310" s="5"/>
    </row>
    <row r="311">
      <c r="N311" s="4"/>
      <c r="O311" s="5"/>
      <c r="P311" s="4"/>
      <c r="Q311" s="5"/>
      <c r="R311" s="4"/>
      <c r="S311" s="5"/>
    </row>
    <row r="312">
      <c r="N312" s="4"/>
      <c r="O312" s="5"/>
      <c r="P312" s="4"/>
      <c r="Q312" s="5"/>
      <c r="R312" s="4"/>
      <c r="S312" s="5"/>
    </row>
    <row r="313">
      <c r="N313" s="4"/>
      <c r="O313" s="5"/>
      <c r="P313" s="4"/>
      <c r="Q313" s="5"/>
      <c r="R313" s="4"/>
      <c r="S313" s="5"/>
    </row>
    <row r="314">
      <c r="N314" s="4"/>
      <c r="O314" s="5"/>
      <c r="P314" s="4"/>
      <c r="Q314" s="5"/>
      <c r="R314" s="4"/>
      <c r="S314" s="5"/>
    </row>
    <row r="315">
      <c r="N315" s="4"/>
      <c r="O315" s="5"/>
      <c r="P315" s="4"/>
      <c r="Q315" s="5"/>
      <c r="R315" s="4"/>
      <c r="S315" s="5"/>
    </row>
    <row r="316">
      <c r="N316" s="4"/>
      <c r="O316" s="5"/>
      <c r="P316" s="4"/>
      <c r="Q316" s="5"/>
      <c r="R316" s="4"/>
      <c r="S316" s="5"/>
    </row>
    <row r="317">
      <c r="N317" s="4"/>
      <c r="O317" s="5"/>
      <c r="P317" s="4"/>
      <c r="Q317" s="5"/>
      <c r="R317" s="4"/>
      <c r="S317" s="5"/>
    </row>
    <row r="318">
      <c r="N318" s="4"/>
      <c r="O318" s="5"/>
      <c r="P318" s="4"/>
      <c r="Q318" s="5"/>
      <c r="R318" s="4"/>
      <c r="S318" s="5"/>
    </row>
    <row r="319">
      <c r="N319" s="4"/>
      <c r="O319" s="5"/>
      <c r="P319" s="4"/>
      <c r="Q319" s="5"/>
      <c r="R319" s="4"/>
      <c r="S319" s="5"/>
    </row>
    <row r="320">
      <c r="N320" s="4"/>
      <c r="O320" s="5"/>
      <c r="P320" s="4"/>
      <c r="Q320" s="5"/>
      <c r="R320" s="4"/>
      <c r="S320" s="5"/>
    </row>
    <row r="321">
      <c r="N321" s="4"/>
      <c r="O321" s="5"/>
      <c r="P321" s="4"/>
      <c r="Q321" s="5"/>
      <c r="R321" s="4"/>
      <c r="S321" s="5"/>
    </row>
    <row r="322">
      <c r="N322" s="4"/>
      <c r="O322" s="5"/>
      <c r="P322" s="4"/>
      <c r="Q322" s="5"/>
      <c r="R322" s="4"/>
      <c r="S322" s="5"/>
    </row>
    <row r="323">
      <c r="N323" s="4"/>
      <c r="O323" s="5"/>
      <c r="P323" s="4"/>
      <c r="Q323" s="5"/>
      <c r="R323" s="4"/>
      <c r="S323" s="5"/>
    </row>
    <row r="324">
      <c r="N324" s="4"/>
      <c r="O324" s="5"/>
      <c r="P324" s="4"/>
      <c r="Q324" s="5"/>
      <c r="R324" s="4"/>
      <c r="S324" s="5"/>
    </row>
    <row r="325">
      <c r="N325" s="4"/>
      <c r="O325" s="5"/>
      <c r="P325" s="4"/>
      <c r="Q325" s="5"/>
      <c r="R325" s="4"/>
      <c r="S325" s="5"/>
    </row>
    <row r="326">
      <c r="N326" s="4"/>
      <c r="O326" s="5"/>
      <c r="P326" s="4"/>
      <c r="Q326" s="5"/>
      <c r="R326" s="4"/>
      <c r="S326" s="5"/>
    </row>
    <row r="327">
      <c r="N327" s="4"/>
      <c r="O327" s="5"/>
      <c r="P327" s="4"/>
      <c r="Q327" s="5"/>
      <c r="R327" s="4"/>
      <c r="S327" s="5"/>
    </row>
    <row r="328">
      <c r="N328" s="4"/>
      <c r="O328" s="5"/>
      <c r="P328" s="4"/>
      <c r="Q328" s="5"/>
      <c r="R328" s="4"/>
      <c r="S328" s="5"/>
    </row>
    <row r="329">
      <c r="N329" s="4"/>
      <c r="O329" s="5"/>
      <c r="P329" s="4"/>
      <c r="Q329" s="5"/>
      <c r="R329" s="4"/>
      <c r="S329" s="5"/>
    </row>
    <row r="330">
      <c r="N330" s="4"/>
      <c r="O330" s="5"/>
      <c r="P330" s="4"/>
      <c r="Q330" s="5"/>
      <c r="R330" s="4"/>
      <c r="S330" s="5"/>
    </row>
    <row r="331">
      <c r="N331" s="4"/>
      <c r="O331" s="5"/>
      <c r="P331" s="4"/>
      <c r="Q331" s="5"/>
      <c r="R331" s="4"/>
      <c r="S331" s="5"/>
    </row>
    <row r="332">
      <c r="N332" s="4"/>
      <c r="O332" s="5"/>
      <c r="P332" s="4"/>
      <c r="Q332" s="5"/>
      <c r="R332" s="4"/>
      <c r="S332" s="5"/>
    </row>
    <row r="333">
      <c r="N333" s="4"/>
      <c r="O333" s="5"/>
      <c r="P333" s="4"/>
      <c r="Q333" s="5"/>
      <c r="R333" s="4"/>
      <c r="S333" s="5"/>
    </row>
    <row r="334">
      <c r="N334" s="4"/>
      <c r="O334" s="5"/>
      <c r="P334" s="4"/>
      <c r="Q334" s="5"/>
      <c r="R334" s="4"/>
      <c r="S334" s="5"/>
    </row>
    <row r="335">
      <c r="N335" s="4"/>
      <c r="O335" s="5"/>
      <c r="P335" s="4"/>
      <c r="Q335" s="5"/>
      <c r="R335" s="4"/>
      <c r="S335" s="5"/>
    </row>
    <row r="336">
      <c r="N336" s="4"/>
      <c r="O336" s="5"/>
      <c r="P336" s="4"/>
      <c r="Q336" s="5"/>
      <c r="R336" s="4"/>
      <c r="S336" s="5"/>
    </row>
    <row r="337">
      <c r="N337" s="4"/>
      <c r="O337" s="5"/>
      <c r="P337" s="4"/>
      <c r="Q337" s="5"/>
      <c r="R337" s="4"/>
      <c r="S337" s="5"/>
    </row>
    <row r="338">
      <c r="N338" s="4"/>
      <c r="O338" s="5"/>
      <c r="P338" s="4"/>
      <c r="Q338" s="5"/>
      <c r="R338" s="4"/>
      <c r="S338" s="5"/>
    </row>
    <row r="339">
      <c r="N339" s="4"/>
      <c r="O339" s="5"/>
      <c r="P339" s="4"/>
      <c r="Q339" s="5"/>
      <c r="R339" s="4"/>
      <c r="S339" s="5"/>
    </row>
    <row r="340">
      <c r="N340" s="4"/>
      <c r="O340" s="5"/>
      <c r="P340" s="4"/>
      <c r="Q340" s="5"/>
      <c r="R340" s="4"/>
      <c r="S340" s="5"/>
    </row>
    <row r="341">
      <c r="N341" s="4"/>
      <c r="O341" s="5"/>
      <c r="P341" s="4"/>
      <c r="Q341" s="5"/>
      <c r="R341" s="4"/>
      <c r="S341" s="5"/>
    </row>
    <row r="342">
      <c r="N342" s="4"/>
      <c r="O342" s="5"/>
      <c r="P342" s="4"/>
      <c r="Q342" s="5"/>
      <c r="R342" s="4"/>
      <c r="S342" s="5"/>
    </row>
    <row r="343">
      <c r="N343" s="4"/>
      <c r="O343" s="5"/>
      <c r="P343" s="4"/>
      <c r="Q343" s="5"/>
      <c r="R343" s="4"/>
      <c r="S343" s="5"/>
    </row>
    <row r="344">
      <c r="N344" s="4"/>
      <c r="O344" s="5"/>
      <c r="P344" s="4"/>
      <c r="Q344" s="5"/>
      <c r="R344" s="4"/>
      <c r="S344" s="5"/>
    </row>
    <row r="345">
      <c r="N345" s="4"/>
      <c r="O345" s="5"/>
      <c r="P345" s="4"/>
      <c r="Q345" s="5"/>
      <c r="R345" s="4"/>
      <c r="S345" s="5"/>
    </row>
    <row r="346">
      <c r="N346" s="4"/>
      <c r="O346" s="5"/>
      <c r="P346" s="4"/>
      <c r="Q346" s="5"/>
      <c r="R346" s="4"/>
      <c r="S346" s="5"/>
    </row>
    <row r="347">
      <c r="N347" s="4"/>
      <c r="O347" s="5"/>
      <c r="P347" s="4"/>
      <c r="Q347" s="5"/>
      <c r="R347" s="4"/>
      <c r="S347" s="5"/>
    </row>
    <row r="348">
      <c r="N348" s="4"/>
      <c r="O348" s="5"/>
      <c r="P348" s="4"/>
      <c r="Q348" s="5"/>
      <c r="R348" s="4"/>
      <c r="S348" s="5"/>
    </row>
    <row r="349">
      <c r="N349" s="4"/>
      <c r="O349" s="5"/>
      <c r="P349" s="4"/>
      <c r="Q349" s="5"/>
      <c r="R349" s="4"/>
      <c r="S349" s="5"/>
    </row>
    <row r="350">
      <c r="N350" s="4"/>
      <c r="O350" s="5"/>
      <c r="P350" s="4"/>
      <c r="Q350" s="5"/>
      <c r="R350" s="4"/>
      <c r="S350" s="5"/>
    </row>
    <row r="351">
      <c r="N351" s="4"/>
      <c r="O351" s="5"/>
      <c r="P351" s="4"/>
      <c r="Q351" s="5"/>
      <c r="R351" s="4"/>
      <c r="S351" s="5"/>
    </row>
    <row r="352">
      <c r="N352" s="4"/>
      <c r="O352" s="5"/>
      <c r="P352" s="4"/>
      <c r="Q352" s="5"/>
      <c r="R352" s="4"/>
      <c r="S352" s="5"/>
    </row>
    <row r="353">
      <c r="N353" s="4"/>
      <c r="O353" s="5"/>
      <c r="P353" s="4"/>
      <c r="Q353" s="5"/>
      <c r="R353" s="4"/>
      <c r="S353" s="5"/>
    </row>
    <row r="354">
      <c r="N354" s="4"/>
      <c r="O354" s="5"/>
      <c r="P354" s="4"/>
      <c r="Q354" s="5"/>
      <c r="R354" s="4"/>
      <c r="S354" s="5"/>
    </row>
    <row r="355">
      <c r="N355" s="4"/>
      <c r="O355" s="5"/>
      <c r="P355" s="4"/>
      <c r="Q355" s="5"/>
      <c r="R355" s="4"/>
      <c r="S355" s="5"/>
    </row>
    <row r="356">
      <c r="N356" s="4"/>
      <c r="O356" s="5"/>
      <c r="P356" s="4"/>
      <c r="Q356" s="5"/>
      <c r="R356" s="4"/>
      <c r="S356" s="5"/>
    </row>
    <row r="357">
      <c r="N357" s="4"/>
      <c r="O357" s="5"/>
      <c r="P357" s="4"/>
      <c r="Q357" s="5"/>
      <c r="R357" s="4"/>
      <c r="S357" s="5"/>
    </row>
    <row r="358">
      <c r="N358" s="4"/>
      <c r="O358" s="5"/>
      <c r="P358" s="4"/>
      <c r="Q358" s="5"/>
      <c r="R358" s="4"/>
      <c r="S358" s="5"/>
    </row>
    <row r="359">
      <c r="N359" s="4"/>
      <c r="O359" s="5"/>
      <c r="P359" s="4"/>
      <c r="Q359" s="5"/>
      <c r="R359" s="4"/>
      <c r="S359" s="5"/>
    </row>
    <row r="360">
      <c r="N360" s="4"/>
      <c r="O360" s="5"/>
      <c r="P360" s="4"/>
      <c r="Q360" s="5"/>
      <c r="R360" s="4"/>
      <c r="S360" s="5"/>
    </row>
    <row r="361">
      <c r="N361" s="4"/>
      <c r="O361" s="5"/>
      <c r="P361" s="4"/>
      <c r="Q361" s="5"/>
      <c r="R361" s="4"/>
      <c r="S361" s="5"/>
    </row>
    <row r="362">
      <c r="N362" s="4"/>
      <c r="O362" s="5"/>
      <c r="P362" s="4"/>
      <c r="Q362" s="5"/>
      <c r="R362" s="4"/>
      <c r="S362" s="5"/>
    </row>
    <row r="363">
      <c r="N363" s="4"/>
      <c r="O363" s="5"/>
      <c r="P363" s="4"/>
      <c r="Q363" s="5"/>
      <c r="R363" s="4"/>
      <c r="S363" s="5"/>
    </row>
    <row r="364">
      <c r="N364" s="4"/>
      <c r="O364" s="5"/>
      <c r="P364" s="4"/>
      <c r="Q364" s="5"/>
      <c r="R364" s="4"/>
      <c r="S364" s="5"/>
    </row>
    <row r="365">
      <c r="N365" s="4"/>
      <c r="O365" s="5"/>
      <c r="P365" s="4"/>
      <c r="Q365" s="5"/>
      <c r="R365" s="4"/>
      <c r="S365" s="5"/>
    </row>
    <row r="366">
      <c r="N366" s="4"/>
      <c r="O366" s="5"/>
      <c r="P366" s="4"/>
      <c r="Q366" s="5"/>
      <c r="R366" s="4"/>
      <c r="S366" s="5"/>
    </row>
    <row r="367">
      <c r="N367" s="4"/>
      <c r="O367" s="5"/>
      <c r="P367" s="4"/>
      <c r="Q367" s="5"/>
      <c r="R367" s="4"/>
      <c r="S367" s="5"/>
    </row>
    <row r="368">
      <c r="N368" s="4"/>
      <c r="O368" s="5"/>
      <c r="P368" s="4"/>
      <c r="Q368" s="5"/>
      <c r="R368" s="4"/>
      <c r="S368" s="5"/>
    </row>
    <row r="369">
      <c r="N369" s="4"/>
      <c r="O369" s="5"/>
      <c r="P369" s="4"/>
      <c r="Q369" s="5"/>
      <c r="R369" s="4"/>
      <c r="S369" s="5"/>
    </row>
    <row r="370">
      <c r="N370" s="4"/>
      <c r="O370" s="5"/>
      <c r="P370" s="4"/>
      <c r="Q370" s="5"/>
      <c r="R370" s="4"/>
      <c r="S370" s="5"/>
    </row>
    <row r="371">
      <c r="N371" s="4"/>
      <c r="O371" s="5"/>
      <c r="P371" s="4"/>
      <c r="Q371" s="5"/>
      <c r="R371" s="4"/>
      <c r="S371" s="5"/>
    </row>
    <row r="372">
      <c r="N372" s="4"/>
      <c r="O372" s="5"/>
      <c r="P372" s="4"/>
      <c r="Q372" s="5"/>
      <c r="R372" s="4"/>
      <c r="S372" s="5"/>
    </row>
    <row r="373">
      <c r="N373" s="4"/>
      <c r="O373" s="5"/>
      <c r="P373" s="4"/>
      <c r="Q373" s="5"/>
      <c r="R373" s="4"/>
      <c r="S373" s="5"/>
    </row>
    <row r="374">
      <c r="N374" s="4"/>
      <c r="O374" s="5"/>
      <c r="P374" s="4"/>
      <c r="Q374" s="5"/>
      <c r="R374" s="4"/>
      <c r="S374" s="5"/>
    </row>
    <row r="375">
      <c r="N375" s="4"/>
      <c r="O375" s="5"/>
      <c r="P375" s="4"/>
      <c r="Q375" s="5"/>
      <c r="R375" s="4"/>
      <c r="S375" s="5"/>
    </row>
    <row r="376">
      <c r="N376" s="4"/>
      <c r="O376" s="5"/>
      <c r="P376" s="4"/>
      <c r="Q376" s="5"/>
      <c r="R376" s="4"/>
      <c r="S376" s="5"/>
    </row>
    <row r="377">
      <c r="N377" s="4"/>
      <c r="O377" s="5"/>
      <c r="P377" s="4"/>
      <c r="Q377" s="5"/>
      <c r="R377" s="4"/>
      <c r="S377" s="5"/>
    </row>
    <row r="378">
      <c r="N378" s="4"/>
      <c r="O378" s="5"/>
      <c r="P378" s="4"/>
      <c r="Q378" s="5"/>
      <c r="R378" s="4"/>
      <c r="S378" s="5"/>
    </row>
    <row r="379">
      <c r="N379" s="4"/>
      <c r="O379" s="5"/>
      <c r="P379" s="4"/>
      <c r="Q379" s="5"/>
      <c r="R379" s="4"/>
      <c r="S379" s="5"/>
    </row>
    <row r="380">
      <c r="N380" s="4"/>
      <c r="O380" s="5"/>
      <c r="P380" s="4"/>
      <c r="Q380" s="5"/>
      <c r="R380" s="4"/>
      <c r="S380" s="5"/>
    </row>
    <row r="381">
      <c r="N381" s="4"/>
      <c r="O381" s="5"/>
      <c r="P381" s="4"/>
      <c r="Q381" s="5"/>
      <c r="R381" s="4"/>
      <c r="S381" s="5"/>
    </row>
    <row r="382">
      <c r="N382" s="4"/>
      <c r="O382" s="5"/>
      <c r="P382" s="4"/>
      <c r="Q382" s="5"/>
      <c r="R382" s="4"/>
      <c r="S382" s="5"/>
    </row>
    <row r="383">
      <c r="N383" s="4"/>
      <c r="O383" s="5"/>
      <c r="P383" s="4"/>
      <c r="Q383" s="5"/>
      <c r="R383" s="4"/>
      <c r="S383" s="5"/>
    </row>
    <row r="384">
      <c r="N384" s="4"/>
      <c r="O384" s="5"/>
      <c r="P384" s="4"/>
      <c r="Q384" s="5"/>
      <c r="R384" s="4"/>
      <c r="S384" s="5"/>
    </row>
    <row r="385">
      <c r="N385" s="4"/>
      <c r="O385" s="5"/>
      <c r="P385" s="4"/>
      <c r="Q385" s="5"/>
      <c r="R385" s="4"/>
      <c r="S385" s="5"/>
    </row>
    <row r="386">
      <c r="N386" s="4"/>
      <c r="O386" s="5"/>
      <c r="P386" s="4"/>
      <c r="Q386" s="5"/>
      <c r="R386" s="4"/>
      <c r="S386" s="5"/>
    </row>
    <row r="387">
      <c r="N387" s="4"/>
      <c r="O387" s="5"/>
      <c r="P387" s="4"/>
      <c r="Q387" s="5"/>
      <c r="R387" s="4"/>
      <c r="S387" s="5"/>
    </row>
    <row r="388">
      <c r="N388" s="4"/>
      <c r="O388" s="5"/>
      <c r="P388" s="4"/>
      <c r="Q388" s="5"/>
      <c r="R388" s="4"/>
      <c r="S388" s="5"/>
    </row>
    <row r="389">
      <c r="N389" s="4"/>
      <c r="O389" s="5"/>
      <c r="P389" s="4"/>
      <c r="Q389" s="5"/>
      <c r="R389" s="4"/>
      <c r="S389" s="5"/>
    </row>
    <row r="390">
      <c r="N390" s="4"/>
      <c r="O390" s="5"/>
      <c r="P390" s="4"/>
      <c r="Q390" s="5"/>
      <c r="R390" s="4"/>
      <c r="S390" s="5"/>
    </row>
    <row r="391">
      <c r="N391" s="4"/>
      <c r="O391" s="5"/>
      <c r="P391" s="4"/>
      <c r="Q391" s="5"/>
      <c r="R391" s="4"/>
      <c r="S391" s="5"/>
    </row>
    <row r="392">
      <c r="N392" s="4"/>
      <c r="O392" s="5"/>
      <c r="P392" s="4"/>
      <c r="Q392" s="5"/>
      <c r="R392" s="4"/>
      <c r="S392" s="5"/>
    </row>
    <row r="393">
      <c r="N393" s="4"/>
      <c r="O393" s="5"/>
      <c r="P393" s="4"/>
      <c r="Q393" s="5"/>
      <c r="R393" s="4"/>
      <c r="S393" s="5"/>
    </row>
    <row r="394">
      <c r="N394" s="4"/>
      <c r="O394" s="5"/>
      <c r="P394" s="4"/>
      <c r="Q394" s="5"/>
      <c r="R394" s="4"/>
      <c r="S394" s="5"/>
    </row>
    <row r="395">
      <c r="N395" s="4"/>
      <c r="O395" s="5"/>
      <c r="P395" s="4"/>
      <c r="Q395" s="5"/>
      <c r="R395" s="4"/>
      <c r="S395" s="5"/>
    </row>
    <row r="396">
      <c r="N396" s="4"/>
      <c r="O396" s="5"/>
      <c r="P396" s="4"/>
      <c r="Q396" s="5"/>
      <c r="R396" s="4"/>
      <c r="S396" s="5"/>
    </row>
    <row r="397">
      <c r="N397" s="4"/>
      <c r="O397" s="5"/>
      <c r="P397" s="4"/>
      <c r="Q397" s="5"/>
      <c r="R397" s="4"/>
      <c r="S397" s="5"/>
    </row>
    <row r="398">
      <c r="N398" s="4"/>
      <c r="O398" s="5"/>
      <c r="P398" s="4"/>
      <c r="Q398" s="5"/>
      <c r="R398" s="4"/>
      <c r="S398" s="5"/>
    </row>
    <row r="399">
      <c r="N399" s="4"/>
      <c r="O399" s="5"/>
      <c r="P399" s="4"/>
      <c r="Q399" s="5"/>
      <c r="R399" s="4"/>
      <c r="S399" s="5"/>
    </row>
    <row r="400">
      <c r="N400" s="4"/>
      <c r="O400" s="5"/>
      <c r="P400" s="4"/>
      <c r="Q400" s="5"/>
      <c r="R400" s="4"/>
      <c r="S400" s="5"/>
    </row>
    <row r="401">
      <c r="N401" s="4"/>
      <c r="O401" s="5"/>
      <c r="P401" s="4"/>
      <c r="Q401" s="5"/>
      <c r="R401" s="4"/>
      <c r="S401" s="5"/>
    </row>
    <row r="402">
      <c r="N402" s="4"/>
      <c r="O402" s="5"/>
      <c r="P402" s="4"/>
      <c r="Q402" s="5"/>
      <c r="R402" s="4"/>
      <c r="S402" s="5"/>
    </row>
    <row r="403">
      <c r="N403" s="4"/>
      <c r="O403" s="5"/>
      <c r="P403" s="4"/>
      <c r="Q403" s="5"/>
      <c r="R403" s="4"/>
      <c r="S403" s="5"/>
    </row>
    <row r="404">
      <c r="N404" s="4"/>
      <c r="O404" s="5"/>
      <c r="P404" s="4"/>
      <c r="Q404" s="5"/>
      <c r="R404" s="4"/>
      <c r="S404" s="5"/>
    </row>
    <row r="405">
      <c r="N405" s="4"/>
      <c r="O405" s="5"/>
      <c r="P405" s="4"/>
      <c r="Q405" s="5"/>
      <c r="R405" s="4"/>
      <c r="S405" s="5"/>
    </row>
    <row r="406">
      <c r="N406" s="4"/>
      <c r="O406" s="5"/>
      <c r="P406" s="4"/>
      <c r="Q406" s="5"/>
      <c r="R406" s="4"/>
      <c r="S406" s="5"/>
    </row>
    <row r="407">
      <c r="N407" s="4"/>
      <c r="O407" s="5"/>
      <c r="P407" s="4"/>
      <c r="Q407" s="5"/>
      <c r="R407" s="4"/>
      <c r="S407" s="5"/>
    </row>
    <row r="408">
      <c r="N408" s="4"/>
      <c r="O408" s="5"/>
      <c r="P408" s="4"/>
      <c r="Q408" s="5"/>
      <c r="R408" s="4"/>
      <c r="S408" s="5"/>
    </row>
    <row r="409">
      <c r="N409" s="4"/>
      <c r="O409" s="5"/>
      <c r="P409" s="4"/>
      <c r="Q409" s="5"/>
      <c r="R409" s="4"/>
      <c r="S409" s="5"/>
    </row>
    <row r="410">
      <c r="N410" s="4"/>
      <c r="O410" s="5"/>
      <c r="P410" s="4"/>
      <c r="Q410" s="5"/>
      <c r="R410" s="4"/>
      <c r="S410" s="5"/>
    </row>
    <row r="411">
      <c r="N411" s="4"/>
      <c r="O411" s="5"/>
      <c r="P411" s="4"/>
      <c r="Q411" s="5"/>
      <c r="R411" s="4"/>
      <c r="S411" s="5"/>
    </row>
    <row r="412">
      <c r="N412" s="4"/>
      <c r="O412" s="5"/>
      <c r="P412" s="4"/>
      <c r="Q412" s="5"/>
      <c r="R412" s="4"/>
      <c r="S412" s="5"/>
    </row>
    <row r="413">
      <c r="N413" s="4"/>
      <c r="O413" s="5"/>
      <c r="P413" s="4"/>
      <c r="Q413" s="5"/>
      <c r="R413" s="4"/>
      <c r="S413" s="5"/>
    </row>
    <row r="414">
      <c r="N414" s="4"/>
      <c r="O414" s="5"/>
      <c r="P414" s="4"/>
      <c r="Q414" s="5"/>
      <c r="R414" s="4"/>
      <c r="S414" s="5"/>
    </row>
    <row r="415">
      <c r="N415" s="4"/>
      <c r="O415" s="5"/>
      <c r="P415" s="4"/>
      <c r="Q415" s="5"/>
      <c r="R415" s="4"/>
      <c r="S415" s="5"/>
    </row>
    <row r="416">
      <c r="N416" s="4"/>
      <c r="O416" s="5"/>
      <c r="P416" s="4"/>
      <c r="Q416" s="5"/>
      <c r="R416" s="4"/>
      <c r="S416" s="5"/>
    </row>
    <row r="417">
      <c r="N417" s="4"/>
      <c r="O417" s="5"/>
      <c r="P417" s="4"/>
      <c r="Q417" s="5"/>
      <c r="R417" s="4"/>
      <c r="S417" s="5"/>
    </row>
    <row r="418">
      <c r="N418" s="4"/>
      <c r="O418" s="5"/>
      <c r="P418" s="4"/>
      <c r="Q418" s="5"/>
      <c r="R418" s="4"/>
      <c r="S418" s="5"/>
    </row>
    <row r="419">
      <c r="N419" s="4"/>
      <c r="O419" s="5"/>
      <c r="P419" s="4"/>
      <c r="Q419" s="5"/>
      <c r="R419" s="4"/>
      <c r="S419" s="5"/>
    </row>
    <row r="420">
      <c r="N420" s="4"/>
      <c r="O420" s="5"/>
      <c r="P420" s="4"/>
      <c r="Q420" s="5"/>
      <c r="R420" s="4"/>
      <c r="S420" s="5"/>
    </row>
    <row r="421">
      <c r="N421" s="4"/>
      <c r="O421" s="5"/>
      <c r="P421" s="4"/>
      <c r="Q421" s="5"/>
      <c r="R421" s="4"/>
      <c r="S421" s="5"/>
    </row>
    <row r="422">
      <c r="N422" s="4"/>
      <c r="O422" s="5"/>
      <c r="P422" s="4"/>
      <c r="Q422" s="5"/>
      <c r="R422" s="4"/>
      <c r="S422" s="5"/>
    </row>
    <row r="423">
      <c r="N423" s="4"/>
      <c r="O423" s="5"/>
      <c r="P423" s="4"/>
      <c r="Q423" s="5"/>
      <c r="R423" s="4"/>
      <c r="S423" s="5"/>
    </row>
    <row r="424">
      <c r="N424" s="4"/>
      <c r="O424" s="5"/>
      <c r="P424" s="4"/>
      <c r="Q424" s="5"/>
      <c r="R424" s="4"/>
      <c r="S424" s="5"/>
    </row>
    <row r="425">
      <c r="N425" s="4"/>
      <c r="O425" s="5"/>
      <c r="P425" s="4"/>
      <c r="Q425" s="5"/>
      <c r="R425" s="4"/>
      <c r="S425" s="5"/>
    </row>
    <row r="426">
      <c r="N426" s="4"/>
      <c r="O426" s="5"/>
      <c r="P426" s="4"/>
      <c r="Q426" s="5"/>
      <c r="R426" s="4"/>
      <c r="S426" s="5"/>
    </row>
    <row r="427">
      <c r="N427" s="4"/>
      <c r="O427" s="5"/>
      <c r="P427" s="4"/>
      <c r="Q427" s="5"/>
      <c r="R427" s="4"/>
      <c r="S427" s="5"/>
    </row>
    <row r="428">
      <c r="N428" s="4"/>
      <c r="O428" s="5"/>
      <c r="P428" s="4"/>
      <c r="Q428" s="5"/>
      <c r="R428" s="4"/>
      <c r="S428" s="5"/>
    </row>
    <row r="429">
      <c r="N429" s="4"/>
      <c r="O429" s="5"/>
      <c r="P429" s="4"/>
      <c r="Q429" s="5"/>
      <c r="R429" s="4"/>
      <c r="S429" s="5"/>
    </row>
    <row r="430">
      <c r="N430" s="4"/>
      <c r="O430" s="5"/>
      <c r="P430" s="4"/>
      <c r="Q430" s="5"/>
      <c r="R430" s="4"/>
      <c r="S430" s="5"/>
    </row>
    <row r="431">
      <c r="N431" s="4"/>
      <c r="O431" s="5"/>
      <c r="P431" s="4"/>
      <c r="Q431" s="5"/>
      <c r="R431" s="4"/>
      <c r="S431" s="5"/>
    </row>
    <row r="432">
      <c r="N432" s="4"/>
      <c r="O432" s="5"/>
      <c r="P432" s="4"/>
      <c r="Q432" s="5"/>
      <c r="R432" s="4"/>
      <c r="S432" s="5"/>
    </row>
    <row r="433">
      <c r="N433" s="4"/>
      <c r="O433" s="5"/>
      <c r="P433" s="4"/>
      <c r="Q433" s="5"/>
      <c r="R433" s="4"/>
      <c r="S433" s="5"/>
    </row>
    <row r="434">
      <c r="N434" s="4"/>
      <c r="O434" s="5"/>
      <c r="P434" s="4"/>
      <c r="Q434" s="5"/>
      <c r="R434" s="4"/>
      <c r="S434" s="5"/>
    </row>
    <row r="435">
      <c r="N435" s="4"/>
      <c r="O435" s="5"/>
      <c r="P435" s="4"/>
      <c r="Q435" s="5"/>
      <c r="R435" s="4"/>
      <c r="S435" s="5"/>
    </row>
    <row r="436">
      <c r="N436" s="4"/>
      <c r="O436" s="5"/>
      <c r="P436" s="4"/>
      <c r="Q436" s="5"/>
      <c r="R436" s="4"/>
      <c r="S436" s="5"/>
    </row>
    <row r="437">
      <c r="N437" s="4"/>
      <c r="O437" s="5"/>
      <c r="P437" s="4"/>
      <c r="Q437" s="5"/>
      <c r="R437" s="4"/>
      <c r="S437" s="5"/>
    </row>
    <row r="438">
      <c r="N438" s="4"/>
      <c r="O438" s="5"/>
      <c r="P438" s="4"/>
      <c r="Q438" s="5"/>
      <c r="R438" s="4"/>
      <c r="S438" s="5"/>
    </row>
    <row r="439">
      <c r="N439" s="4"/>
      <c r="O439" s="5"/>
      <c r="P439" s="4"/>
      <c r="Q439" s="5"/>
      <c r="R439" s="4"/>
      <c r="S439" s="5"/>
    </row>
    <row r="440">
      <c r="N440" s="4"/>
      <c r="O440" s="5"/>
      <c r="P440" s="4"/>
      <c r="Q440" s="5"/>
      <c r="R440" s="4"/>
      <c r="S440" s="5"/>
    </row>
    <row r="441">
      <c r="N441" s="4"/>
      <c r="O441" s="5"/>
      <c r="P441" s="4"/>
      <c r="Q441" s="5"/>
      <c r="R441" s="4"/>
      <c r="S441" s="5"/>
    </row>
    <row r="442">
      <c r="N442" s="4"/>
      <c r="O442" s="5"/>
      <c r="P442" s="4"/>
      <c r="Q442" s="5"/>
      <c r="R442" s="4"/>
      <c r="S442" s="5"/>
    </row>
    <row r="443">
      <c r="N443" s="4"/>
      <c r="O443" s="5"/>
      <c r="P443" s="4"/>
      <c r="Q443" s="5"/>
      <c r="R443" s="4"/>
      <c r="S443" s="5"/>
    </row>
    <row r="444">
      <c r="N444" s="4"/>
      <c r="O444" s="5"/>
      <c r="P444" s="4"/>
      <c r="Q444" s="5"/>
      <c r="R444" s="4"/>
      <c r="S444" s="5"/>
    </row>
    <row r="445">
      <c r="N445" s="4"/>
      <c r="O445" s="5"/>
      <c r="P445" s="4"/>
      <c r="Q445" s="5"/>
      <c r="R445" s="4"/>
      <c r="S445" s="5"/>
    </row>
    <row r="446">
      <c r="N446" s="4"/>
      <c r="O446" s="5"/>
      <c r="P446" s="4"/>
      <c r="Q446" s="5"/>
      <c r="R446" s="4"/>
      <c r="S446" s="5"/>
    </row>
    <row r="447">
      <c r="N447" s="4"/>
      <c r="O447" s="5"/>
      <c r="P447" s="4"/>
      <c r="Q447" s="5"/>
      <c r="R447" s="4"/>
      <c r="S447" s="5"/>
    </row>
    <row r="448">
      <c r="N448" s="4"/>
      <c r="O448" s="5"/>
      <c r="P448" s="4"/>
      <c r="Q448" s="5"/>
      <c r="R448" s="4"/>
      <c r="S448" s="5"/>
    </row>
    <row r="449">
      <c r="N449" s="4"/>
      <c r="O449" s="5"/>
      <c r="P449" s="4"/>
      <c r="Q449" s="5"/>
      <c r="R449" s="4"/>
      <c r="S449" s="5"/>
    </row>
    <row r="450">
      <c r="N450" s="4"/>
      <c r="O450" s="5"/>
      <c r="P450" s="4"/>
      <c r="Q450" s="5"/>
      <c r="R450" s="4"/>
      <c r="S450" s="5"/>
    </row>
    <row r="451">
      <c r="N451" s="4"/>
      <c r="O451" s="5"/>
      <c r="P451" s="4"/>
      <c r="Q451" s="5"/>
      <c r="R451" s="4"/>
      <c r="S451" s="5"/>
    </row>
    <row r="452">
      <c r="N452" s="4"/>
      <c r="O452" s="5"/>
      <c r="P452" s="4"/>
      <c r="Q452" s="5"/>
      <c r="R452" s="4"/>
      <c r="S452" s="5"/>
    </row>
    <row r="453">
      <c r="N453" s="4"/>
      <c r="O453" s="5"/>
      <c r="P453" s="4"/>
      <c r="Q453" s="5"/>
      <c r="R453" s="4"/>
      <c r="S453" s="5"/>
    </row>
    <row r="454">
      <c r="N454" s="4"/>
      <c r="O454" s="5"/>
      <c r="P454" s="4"/>
      <c r="Q454" s="5"/>
      <c r="R454" s="4"/>
      <c r="S454" s="5"/>
    </row>
    <row r="455">
      <c r="N455" s="4"/>
      <c r="O455" s="5"/>
      <c r="P455" s="4"/>
      <c r="Q455" s="5"/>
      <c r="R455" s="4"/>
      <c r="S455" s="5"/>
    </row>
    <row r="456">
      <c r="N456" s="4"/>
      <c r="O456" s="5"/>
      <c r="P456" s="4"/>
      <c r="Q456" s="5"/>
      <c r="R456" s="4"/>
      <c r="S456" s="5"/>
    </row>
    <row r="457">
      <c r="N457" s="4"/>
      <c r="O457" s="5"/>
      <c r="P457" s="4"/>
      <c r="Q457" s="5"/>
      <c r="R457" s="4"/>
      <c r="S457" s="5"/>
    </row>
    <row r="458">
      <c r="N458" s="4"/>
      <c r="O458" s="5"/>
      <c r="P458" s="4"/>
      <c r="Q458" s="5"/>
      <c r="R458" s="4"/>
      <c r="S458" s="5"/>
    </row>
    <row r="459">
      <c r="N459" s="4"/>
      <c r="O459" s="5"/>
      <c r="P459" s="4"/>
      <c r="Q459" s="5"/>
      <c r="R459" s="4"/>
      <c r="S459" s="5"/>
    </row>
    <row r="460">
      <c r="N460" s="4"/>
      <c r="O460" s="5"/>
      <c r="P460" s="4"/>
      <c r="Q460" s="5"/>
      <c r="R460" s="4"/>
      <c r="S460" s="5"/>
    </row>
    <row r="461">
      <c r="N461" s="4"/>
      <c r="O461" s="5"/>
      <c r="P461" s="4"/>
      <c r="Q461" s="5"/>
      <c r="R461" s="4"/>
      <c r="S461" s="5"/>
    </row>
    <row r="462">
      <c r="N462" s="4"/>
      <c r="O462" s="5"/>
      <c r="P462" s="4"/>
      <c r="Q462" s="5"/>
      <c r="R462" s="4"/>
      <c r="S462" s="5"/>
    </row>
    <row r="463">
      <c r="N463" s="4"/>
      <c r="O463" s="5"/>
      <c r="P463" s="4"/>
      <c r="Q463" s="5"/>
      <c r="R463" s="4"/>
      <c r="S463" s="5"/>
    </row>
    <row r="464">
      <c r="N464" s="4"/>
      <c r="O464" s="5"/>
      <c r="P464" s="4"/>
      <c r="Q464" s="5"/>
      <c r="R464" s="4"/>
      <c r="S464" s="5"/>
    </row>
    <row r="465">
      <c r="N465" s="4"/>
      <c r="O465" s="5"/>
      <c r="P465" s="4"/>
      <c r="Q465" s="5"/>
      <c r="R465" s="4"/>
      <c r="S465" s="5"/>
    </row>
    <row r="466">
      <c r="N466" s="4"/>
      <c r="O466" s="5"/>
      <c r="P466" s="4"/>
      <c r="Q466" s="5"/>
      <c r="R466" s="4"/>
      <c r="S466" s="5"/>
    </row>
    <row r="467">
      <c r="N467" s="4"/>
      <c r="O467" s="5"/>
      <c r="P467" s="4"/>
      <c r="Q467" s="5"/>
      <c r="R467" s="4"/>
      <c r="S467" s="5"/>
    </row>
    <row r="468">
      <c r="N468" s="4"/>
      <c r="O468" s="5"/>
      <c r="P468" s="4"/>
      <c r="Q468" s="5"/>
      <c r="R468" s="4"/>
      <c r="S468" s="5"/>
    </row>
    <row r="469">
      <c r="N469" s="4"/>
      <c r="O469" s="5"/>
      <c r="P469" s="4"/>
      <c r="Q469" s="5"/>
      <c r="R469" s="4"/>
      <c r="S469" s="5"/>
    </row>
    <row r="470">
      <c r="N470" s="4"/>
      <c r="O470" s="5"/>
      <c r="P470" s="4"/>
      <c r="Q470" s="5"/>
      <c r="R470" s="4"/>
      <c r="S470" s="5"/>
    </row>
    <row r="471">
      <c r="N471" s="4"/>
      <c r="O471" s="5"/>
      <c r="P471" s="4"/>
      <c r="Q471" s="5"/>
      <c r="R471" s="4"/>
      <c r="S471" s="5"/>
    </row>
    <row r="472">
      <c r="N472" s="4"/>
      <c r="O472" s="5"/>
      <c r="P472" s="4"/>
      <c r="Q472" s="5"/>
      <c r="R472" s="4"/>
      <c r="S472" s="5"/>
    </row>
    <row r="473">
      <c r="N473" s="4"/>
      <c r="O473" s="5"/>
      <c r="P473" s="4"/>
      <c r="Q473" s="5"/>
      <c r="R473" s="4"/>
      <c r="S473" s="5"/>
    </row>
    <row r="474">
      <c r="N474" s="4"/>
      <c r="O474" s="5"/>
      <c r="P474" s="4"/>
      <c r="Q474" s="5"/>
      <c r="R474" s="4"/>
      <c r="S474" s="5"/>
    </row>
    <row r="475">
      <c r="N475" s="4"/>
      <c r="O475" s="5"/>
      <c r="P475" s="4"/>
      <c r="Q475" s="5"/>
      <c r="R475" s="4"/>
      <c r="S475" s="5"/>
    </row>
    <row r="476">
      <c r="N476" s="4"/>
      <c r="O476" s="5"/>
      <c r="P476" s="4"/>
      <c r="Q476" s="5"/>
      <c r="R476" s="4"/>
      <c r="S476" s="5"/>
    </row>
    <row r="477">
      <c r="N477" s="4"/>
      <c r="O477" s="5"/>
      <c r="P477" s="4"/>
      <c r="Q477" s="5"/>
      <c r="R477" s="4"/>
      <c r="S477" s="5"/>
    </row>
    <row r="478">
      <c r="N478" s="4"/>
      <c r="O478" s="5"/>
      <c r="P478" s="4"/>
      <c r="Q478" s="5"/>
      <c r="R478" s="4"/>
      <c r="S478" s="5"/>
    </row>
    <row r="479">
      <c r="N479" s="4"/>
      <c r="O479" s="5"/>
      <c r="P479" s="4"/>
      <c r="Q479" s="5"/>
      <c r="R479" s="4"/>
      <c r="S479" s="5"/>
    </row>
    <row r="480">
      <c r="N480" s="4"/>
      <c r="O480" s="5"/>
      <c r="P480" s="4"/>
      <c r="Q480" s="5"/>
      <c r="R480" s="4"/>
      <c r="S480" s="5"/>
    </row>
    <row r="481">
      <c r="N481" s="4"/>
      <c r="O481" s="5"/>
      <c r="P481" s="4"/>
      <c r="Q481" s="5"/>
      <c r="R481" s="4"/>
      <c r="S481" s="5"/>
    </row>
    <row r="482">
      <c r="N482" s="4"/>
      <c r="O482" s="5"/>
      <c r="P482" s="4"/>
      <c r="Q482" s="5"/>
      <c r="R482" s="4"/>
      <c r="S482" s="5"/>
    </row>
    <row r="483">
      <c r="N483" s="4"/>
      <c r="O483" s="5"/>
      <c r="P483" s="4"/>
      <c r="Q483" s="5"/>
      <c r="R483" s="4"/>
      <c r="S483" s="5"/>
    </row>
    <row r="484">
      <c r="N484" s="4"/>
      <c r="O484" s="5"/>
      <c r="P484" s="4"/>
      <c r="Q484" s="5"/>
      <c r="R484" s="4"/>
      <c r="S484" s="5"/>
    </row>
    <row r="485">
      <c r="N485" s="4"/>
      <c r="O485" s="5"/>
      <c r="P485" s="4"/>
      <c r="Q485" s="5"/>
      <c r="R485" s="4"/>
      <c r="S485" s="5"/>
    </row>
    <row r="486">
      <c r="N486" s="4"/>
      <c r="O486" s="5"/>
      <c r="P486" s="4"/>
      <c r="Q486" s="5"/>
      <c r="R486" s="4"/>
      <c r="S486" s="5"/>
    </row>
    <row r="487">
      <c r="N487" s="4"/>
      <c r="O487" s="5"/>
      <c r="P487" s="4"/>
      <c r="Q487" s="5"/>
      <c r="R487" s="4"/>
      <c r="S487" s="5"/>
    </row>
    <row r="488">
      <c r="N488" s="4"/>
      <c r="O488" s="5"/>
      <c r="P488" s="4"/>
      <c r="Q488" s="5"/>
      <c r="R488" s="4"/>
      <c r="S488" s="5"/>
    </row>
    <row r="489">
      <c r="N489" s="4"/>
      <c r="O489" s="5"/>
      <c r="P489" s="4"/>
      <c r="Q489" s="5"/>
      <c r="R489" s="4"/>
      <c r="S489" s="5"/>
    </row>
    <row r="490">
      <c r="N490" s="4"/>
      <c r="O490" s="5"/>
      <c r="P490" s="4"/>
      <c r="Q490" s="5"/>
      <c r="R490" s="4"/>
      <c r="S490" s="5"/>
    </row>
    <row r="491">
      <c r="N491" s="4"/>
      <c r="O491" s="5"/>
      <c r="P491" s="4"/>
      <c r="Q491" s="5"/>
      <c r="R491" s="4"/>
      <c r="S491" s="5"/>
    </row>
    <row r="492">
      <c r="N492" s="4"/>
      <c r="O492" s="5"/>
      <c r="P492" s="4"/>
      <c r="Q492" s="5"/>
      <c r="R492" s="4"/>
      <c r="S492" s="5"/>
    </row>
    <row r="493">
      <c r="N493" s="4"/>
      <c r="O493" s="5"/>
      <c r="P493" s="4"/>
      <c r="Q493" s="5"/>
      <c r="R493" s="4"/>
      <c r="S493" s="5"/>
    </row>
    <row r="494">
      <c r="N494" s="4"/>
      <c r="O494" s="5"/>
      <c r="P494" s="4"/>
      <c r="Q494" s="5"/>
      <c r="R494" s="4"/>
      <c r="S494" s="5"/>
    </row>
    <row r="495">
      <c r="N495" s="4"/>
      <c r="O495" s="5"/>
      <c r="P495" s="4"/>
      <c r="Q495" s="5"/>
      <c r="R495" s="4"/>
      <c r="S495" s="5"/>
    </row>
    <row r="496">
      <c r="N496" s="4"/>
      <c r="O496" s="5"/>
      <c r="P496" s="4"/>
      <c r="Q496" s="5"/>
      <c r="R496" s="4"/>
      <c r="S496" s="5"/>
    </row>
    <row r="497">
      <c r="N497" s="4"/>
      <c r="O497" s="5"/>
      <c r="P497" s="4"/>
      <c r="Q497" s="5"/>
      <c r="R497" s="4"/>
      <c r="S497" s="5"/>
    </row>
    <row r="498">
      <c r="N498" s="4"/>
      <c r="O498" s="5"/>
      <c r="P498" s="4"/>
      <c r="Q498" s="5"/>
      <c r="R498" s="4"/>
      <c r="S498" s="5"/>
    </row>
    <row r="499">
      <c r="N499" s="4"/>
      <c r="O499" s="5"/>
      <c r="P499" s="4"/>
      <c r="Q499" s="5"/>
      <c r="R499" s="4"/>
      <c r="S499" s="5"/>
    </row>
    <row r="500">
      <c r="N500" s="4"/>
      <c r="O500" s="5"/>
      <c r="P500" s="4"/>
      <c r="Q500" s="5"/>
      <c r="R500" s="4"/>
      <c r="S500" s="5"/>
    </row>
    <row r="501">
      <c r="N501" s="4"/>
      <c r="O501" s="5"/>
      <c r="P501" s="4"/>
      <c r="Q501" s="5"/>
      <c r="R501" s="4"/>
      <c r="S501" s="5"/>
    </row>
    <row r="502">
      <c r="N502" s="4"/>
      <c r="O502" s="5"/>
      <c r="P502" s="4"/>
      <c r="Q502" s="5"/>
      <c r="R502" s="4"/>
      <c r="S502" s="5"/>
    </row>
    <row r="503">
      <c r="N503" s="4"/>
      <c r="O503" s="5"/>
      <c r="P503" s="4"/>
      <c r="Q503" s="5"/>
      <c r="R503" s="4"/>
      <c r="S503" s="5"/>
    </row>
    <row r="504">
      <c r="N504" s="4"/>
      <c r="O504" s="5"/>
      <c r="P504" s="4"/>
      <c r="Q504" s="5"/>
      <c r="R504" s="4"/>
      <c r="S504" s="5"/>
    </row>
    <row r="505">
      <c r="N505" s="4"/>
      <c r="O505" s="5"/>
      <c r="P505" s="4"/>
      <c r="Q505" s="5"/>
      <c r="R505" s="4"/>
      <c r="S505" s="5"/>
    </row>
    <row r="506">
      <c r="N506" s="4"/>
      <c r="O506" s="5"/>
      <c r="P506" s="4"/>
      <c r="Q506" s="5"/>
      <c r="R506" s="4"/>
      <c r="S506" s="5"/>
    </row>
    <row r="507">
      <c r="N507" s="4"/>
      <c r="O507" s="5"/>
      <c r="P507" s="4"/>
      <c r="Q507" s="5"/>
      <c r="R507" s="4"/>
      <c r="S507" s="5"/>
    </row>
    <row r="508">
      <c r="N508" s="4"/>
      <c r="O508" s="5"/>
      <c r="P508" s="4"/>
      <c r="Q508" s="5"/>
      <c r="R508" s="4"/>
      <c r="S508" s="5"/>
    </row>
    <row r="509">
      <c r="N509" s="4"/>
      <c r="O509" s="5"/>
      <c r="P509" s="4"/>
      <c r="Q509" s="5"/>
      <c r="R509" s="4"/>
      <c r="S509" s="5"/>
    </row>
    <row r="510">
      <c r="N510" s="4"/>
      <c r="O510" s="5"/>
      <c r="P510" s="4"/>
      <c r="Q510" s="5"/>
      <c r="R510" s="4"/>
      <c r="S510" s="5"/>
    </row>
    <row r="511">
      <c r="N511" s="4"/>
      <c r="O511" s="5"/>
      <c r="P511" s="4"/>
      <c r="Q511" s="5"/>
      <c r="R511" s="4"/>
      <c r="S511" s="5"/>
    </row>
    <row r="512">
      <c r="N512" s="4"/>
      <c r="O512" s="5"/>
      <c r="P512" s="4"/>
      <c r="Q512" s="5"/>
      <c r="R512" s="4"/>
      <c r="S512" s="5"/>
    </row>
    <row r="513">
      <c r="N513" s="4"/>
      <c r="O513" s="5"/>
      <c r="P513" s="4"/>
      <c r="Q513" s="5"/>
      <c r="R513" s="4"/>
      <c r="S513" s="5"/>
    </row>
    <row r="514">
      <c r="N514" s="4"/>
      <c r="O514" s="5"/>
      <c r="P514" s="4"/>
      <c r="Q514" s="5"/>
      <c r="R514" s="4"/>
      <c r="S514" s="5"/>
    </row>
    <row r="515">
      <c r="N515" s="4"/>
      <c r="O515" s="5"/>
      <c r="P515" s="4"/>
      <c r="Q515" s="5"/>
      <c r="R515" s="4"/>
      <c r="S515" s="5"/>
    </row>
    <row r="516">
      <c r="N516" s="4"/>
      <c r="O516" s="5"/>
      <c r="P516" s="4"/>
      <c r="Q516" s="5"/>
      <c r="R516" s="4"/>
      <c r="S516" s="5"/>
    </row>
    <row r="517">
      <c r="N517" s="4"/>
      <c r="O517" s="5"/>
      <c r="P517" s="4"/>
      <c r="Q517" s="5"/>
      <c r="R517" s="4"/>
      <c r="S517" s="5"/>
    </row>
    <row r="518">
      <c r="N518" s="4"/>
      <c r="O518" s="5"/>
      <c r="P518" s="4"/>
      <c r="Q518" s="5"/>
      <c r="R518" s="4"/>
      <c r="S518" s="5"/>
    </row>
    <row r="519">
      <c r="N519" s="4"/>
      <c r="O519" s="5"/>
      <c r="P519" s="4"/>
      <c r="Q519" s="5"/>
      <c r="R519" s="4"/>
      <c r="S519" s="5"/>
    </row>
    <row r="520">
      <c r="N520" s="4"/>
      <c r="O520" s="5"/>
      <c r="P520" s="4"/>
      <c r="Q520" s="5"/>
      <c r="R520" s="4"/>
      <c r="S520" s="5"/>
    </row>
    <row r="521">
      <c r="N521" s="4"/>
      <c r="O521" s="5"/>
      <c r="P521" s="4"/>
      <c r="Q521" s="5"/>
      <c r="R521" s="4"/>
      <c r="S521" s="5"/>
    </row>
    <row r="522">
      <c r="N522" s="4"/>
      <c r="O522" s="5"/>
      <c r="P522" s="4"/>
      <c r="Q522" s="5"/>
      <c r="R522" s="4"/>
      <c r="S522" s="5"/>
    </row>
    <row r="523">
      <c r="N523" s="4"/>
      <c r="O523" s="5"/>
      <c r="P523" s="4"/>
      <c r="Q523" s="5"/>
      <c r="R523" s="4"/>
      <c r="S523" s="5"/>
    </row>
    <row r="524">
      <c r="N524" s="4"/>
      <c r="O524" s="5"/>
      <c r="P524" s="4"/>
      <c r="Q524" s="5"/>
      <c r="R524" s="4"/>
      <c r="S524" s="5"/>
    </row>
    <row r="525">
      <c r="N525" s="4"/>
      <c r="O525" s="5"/>
      <c r="P525" s="4"/>
      <c r="Q525" s="5"/>
      <c r="R525" s="4"/>
      <c r="S525" s="5"/>
    </row>
    <row r="526">
      <c r="N526" s="4"/>
      <c r="O526" s="5"/>
      <c r="P526" s="4"/>
      <c r="Q526" s="5"/>
      <c r="R526" s="4"/>
      <c r="S526" s="5"/>
    </row>
    <row r="527">
      <c r="N527" s="4"/>
      <c r="O527" s="5"/>
      <c r="P527" s="4"/>
      <c r="Q527" s="5"/>
      <c r="R527" s="4"/>
      <c r="S527" s="5"/>
    </row>
    <row r="528">
      <c r="N528" s="4"/>
      <c r="O528" s="5"/>
      <c r="P528" s="4"/>
      <c r="Q528" s="5"/>
      <c r="R528" s="4"/>
      <c r="S528" s="5"/>
    </row>
    <row r="529">
      <c r="N529" s="4"/>
      <c r="O529" s="5"/>
      <c r="P529" s="4"/>
      <c r="Q529" s="5"/>
      <c r="R529" s="4"/>
      <c r="S529" s="5"/>
    </row>
    <row r="530">
      <c r="N530" s="4"/>
      <c r="O530" s="5"/>
      <c r="P530" s="4"/>
      <c r="Q530" s="5"/>
      <c r="R530" s="4"/>
      <c r="S530" s="5"/>
    </row>
    <row r="531">
      <c r="N531" s="4"/>
      <c r="O531" s="5"/>
      <c r="P531" s="4"/>
      <c r="Q531" s="5"/>
      <c r="R531" s="4"/>
      <c r="S531" s="5"/>
    </row>
    <row r="532">
      <c r="N532" s="4"/>
      <c r="O532" s="5"/>
      <c r="P532" s="4"/>
      <c r="Q532" s="5"/>
      <c r="R532" s="4"/>
      <c r="S532" s="5"/>
    </row>
    <row r="533">
      <c r="N533" s="4"/>
      <c r="O533" s="5"/>
      <c r="P533" s="4"/>
      <c r="Q533" s="5"/>
      <c r="R533" s="4"/>
      <c r="S533" s="5"/>
    </row>
    <row r="534">
      <c r="N534" s="4"/>
      <c r="O534" s="5"/>
      <c r="P534" s="4"/>
      <c r="Q534" s="5"/>
      <c r="R534" s="4"/>
      <c r="S534" s="5"/>
    </row>
    <row r="535">
      <c r="N535" s="4"/>
      <c r="O535" s="5"/>
      <c r="P535" s="4"/>
      <c r="Q535" s="5"/>
      <c r="R535" s="4"/>
      <c r="S535" s="5"/>
    </row>
    <row r="536">
      <c r="N536" s="4"/>
      <c r="O536" s="5"/>
      <c r="P536" s="4"/>
      <c r="Q536" s="5"/>
      <c r="R536" s="4"/>
      <c r="S536" s="5"/>
    </row>
    <row r="537">
      <c r="N537" s="4"/>
      <c r="O537" s="5"/>
      <c r="P537" s="4"/>
      <c r="Q537" s="5"/>
      <c r="R537" s="4"/>
      <c r="S537" s="5"/>
    </row>
    <row r="538">
      <c r="N538" s="4"/>
      <c r="O538" s="5"/>
      <c r="P538" s="4"/>
      <c r="Q538" s="5"/>
      <c r="R538" s="4"/>
      <c r="S538" s="5"/>
    </row>
    <row r="539">
      <c r="N539" s="4"/>
      <c r="O539" s="5"/>
      <c r="P539" s="4"/>
      <c r="Q539" s="5"/>
      <c r="R539" s="4"/>
      <c r="S539" s="5"/>
    </row>
    <row r="540">
      <c r="N540" s="4"/>
      <c r="O540" s="5"/>
      <c r="P540" s="4"/>
      <c r="Q540" s="5"/>
      <c r="R540" s="4"/>
      <c r="S540" s="5"/>
    </row>
    <row r="541">
      <c r="N541" s="4"/>
      <c r="O541" s="5"/>
      <c r="P541" s="4"/>
      <c r="Q541" s="5"/>
      <c r="R541" s="4"/>
      <c r="S541" s="5"/>
    </row>
    <row r="542">
      <c r="N542" s="4"/>
      <c r="O542" s="5"/>
      <c r="P542" s="4"/>
      <c r="Q542" s="5"/>
      <c r="R542" s="4"/>
      <c r="S542" s="5"/>
    </row>
    <row r="543">
      <c r="N543" s="4"/>
      <c r="O543" s="5"/>
      <c r="P543" s="4"/>
      <c r="Q543" s="5"/>
      <c r="R543" s="4"/>
      <c r="S543" s="5"/>
    </row>
    <row r="544">
      <c r="N544" s="4"/>
      <c r="O544" s="5"/>
      <c r="P544" s="4"/>
      <c r="Q544" s="5"/>
      <c r="R544" s="4"/>
      <c r="S544" s="5"/>
    </row>
    <row r="545">
      <c r="N545" s="4"/>
      <c r="O545" s="5"/>
      <c r="P545" s="4"/>
      <c r="Q545" s="5"/>
      <c r="R545" s="4"/>
      <c r="S545" s="5"/>
    </row>
    <row r="546">
      <c r="N546" s="4"/>
      <c r="O546" s="5"/>
      <c r="P546" s="4"/>
      <c r="Q546" s="5"/>
      <c r="R546" s="4"/>
      <c r="S546" s="5"/>
    </row>
    <row r="547">
      <c r="N547" s="4"/>
      <c r="O547" s="5"/>
      <c r="P547" s="4"/>
      <c r="Q547" s="5"/>
      <c r="R547" s="4"/>
      <c r="S547" s="5"/>
    </row>
    <row r="548">
      <c r="N548" s="4"/>
      <c r="O548" s="5"/>
      <c r="P548" s="4"/>
      <c r="Q548" s="5"/>
      <c r="R548" s="4"/>
      <c r="S548" s="5"/>
    </row>
    <row r="549">
      <c r="N549" s="4"/>
      <c r="O549" s="5"/>
      <c r="P549" s="4"/>
      <c r="Q549" s="5"/>
      <c r="R549" s="4"/>
      <c r="S549" s="5"/>
    </row>
    <row r="550">
      <c r="N550" s="4"/>
      <c r="O550" s="5"/>
      <c r="P550" s="4"/>
      <c r="Q550" s="5"/>
      <c r="R550" s="4"/>
      <c r="S550" s="5"/>
    </row>
    <row r="551">
      <c r="N551" s="4"/>
      <c r="O551" s="5"/>
      <c r="P551" s="4"/>
      <c r="Q551" s="5"/>
      <c r="R551" s="4"/>
      <c r="S551" s="5"/>
    </row>
    <row r="552">
      <c r="N552" s="4"/>
      <c r="O552" s="5"/>
      <c r="P552" s="4"/>
      <c r="Q552" s="5"/>
      <c r="R552" s="4"/>
      <c r="S552" s="5"/>
    </row>
    <row r="553">
      <c r="N553" s="4"/>
      <c r="O553" s="5"/>
      <c r="P553" s="4"/>
      <c r="Q553" s="5"/>
      <c r="R553" s="4"/>
      <c r="S553" s="5"/>
    </row>
    <row r="554">
      <c r="N554" s="4"/>
      <c r="O554" s="5"/>
      <c r="P554" s="4"/>
      <c r="Q554" s="5"/>
      <c r="R554" s="4"/>
      <c r="S554" s="5"/>
    </row>
    <row r="555">
      <c r="N555" s="4"/>
      <c r="O555" s="5"/>
      <c r="P555" s="4"/>
      <c r="Q555" s="5"/>
      <c r="R555" s="4"/>
      <c r="S555" s="5"/>
    </row>
    <row r="556">
      <c r="N556" s="4"/>
      <c r="O556" s="5"/>
      <c r="P556" s="4"/>
      <c r="Q556" s="5"/>
      <c r="R556" s="4"/>
      <c r="S556" s="5"/>
    </row>
    <row r="557">
      <c r="N557" s="4"/>
      <c r="O557" s="5"/>
      <c r="P557" s="4"/>
      <c r="Q557" s="5"/>
      <c r="R557" s="4"/>
      <c r="S557" s="5"/>
    </row>
    <row r="558">
      <c r="N558" s="4"/>
      <c r="O558" s="5"/>
      <c r="P558" s="4"/>
      <c r="Q558" s="5"/>
      <c r="R558" s="4"/>
      <c r="S558" s="5"/>
    </row>
    <row r="559">
      <c r="N559" s="4"/>
      <c r="O559" s="5"/>
      <c r="P559" s="4"/>
      <c r="Q559" s="5"/>
      <c r="R559" s="4"/>
      <c r="S559" s="5"/>
    </row>
    <row r="560">
      <c r="N560" s="4"/>
      <c r="O560" s="5"/>
      <c r="P560" s="4"/>
      <c r="Q560" s="5"/>
      <c r="R560" s="4"/>
      <c r="S560" s="5"/>
    </row>
    <row r="561">
      <c r="N561" s="4"/>
      <c r="O561" s="5"/>
      <c r="P561" s="4"/>
      <c r="Q561" s="5"/>
      <c r="R561" s="4"/>
      <c r="S561" s="5"/>
    </row>
    <row r="562">
      <c r="N562" s="4"/>
      <c r="O562" s="5"/>
      <c r="P562" s="4"/>
      <c r="Q562" s="5"/>
      <c r="R562" s="4"/>
      <c r="S562" s="5"/>
    </row>
    <row r="563">
      <c r="N563" s="4"/>
      <c r="O563" s="5"/>
      <c r="P563" s="4"/>
      <c r="Q563" s="5"/>
      <c r="R563" s="4"/>
      <c r="S563" s="5"/>
    </row>
    <row r="564">
      <c r="N564" s="4"/>
      <c r="O564" s="5"/>
      <c r="P564" s="4"/>
      <c r="Q564" s="5"/>
      <c r="R564" s="4"/>
      <c r="S564" s="5"/>
    </row>
    <row r="565">
      <c r="N565" s="4"/>
      <c r="O565" s="5"/>
      <c r="P565" s="4"/>
      <c r="Q565" s="5"/>
      <c r="R565" s="4"/>
      <c r="S565" s="5"/>
    </row>
    <row r="566">
      <c r="N566" s="4"/>
      <c r="O566" s="5"/>
      <c r="P566" s="4"/>
      <c r="Q566" s="5"/>
      <c r="R566" s="4"/>
      <c r="S566" s="5"/>
    </row>
    <row r="567">
      <c r="N567" s="4"/>
      <c r="O567" s="5"/>
      <c r="P567" s="4"/>
      <c r="Q567" s="5"/>
      <c r="R567" s="4"/>
      <c r="S567" s="5"/>
    </row>
    <row r="568">
      <c r="N568" s="4"/>
      <c r="O568" s="5"/>
      <c r="P568" s="4"/>
      <c r="Q568" s="5"/>
      <c r="R568" s="4"/>
      <c r="S568" s="5"/>
    </row>
    <row r="569">
      <c r="N569" s="4"/>
      <c r="O569" s="5"/>
      <c r="P569" s="4"/>
      <c r="Q569" s="5"/>
      <c r="R569" s="4"/>
      <c r="S569" s="5"/>
    </row>
    <row r="570">
      <c r="N570" s="4"/>
      <c r="O570" s="5"/>
      <c r="P570" s="4"/>
      <c r="Q570" s="5"/>
      <c r="R570" s="4"/>
      <c r="S570" s="5"/>
    </row>
    <row r="571">
      <c r="N571" s="4"/>
      <c r="O571" s="5"/>
      <c r="P571" s="4"/>
      <c r="Q571" s="5"/>
      <c r="R571" s="4"/>
      <c r="S571" s="5"/>
    </row>
    <row r="572">
      <c r="N572" s="4"/>
      <c r="O572" s="5"/>
      <c r="P572" s="4"/>
      <c r="Q572" s="5"/>
      <c r="R572" s="4"/>
      <c r="S572" s="5"/>
    </row>
    <row r="573">
      <c r="N573" s="4"/>
      <c r="O573" s="5"/>
      <c r="P573" s="4"/>
      <c r="Q573" s="5"/>
      <c r="R573" s="4"/>
      <c r="S573" s="5"/>
    </row>
    <row r="574">
      <c r="N574" s="4"/>
      <c r="O574" s="5"/>
      <c r="P574" s="4"/>
      <c r="Q574" s="5"/>
      <c r="R574" s="4"/>
      <c r="S574" s="5"/>
    </row>
    <row r="575">
      <c r="N575" s="4"/>
      <c r="O575" s="5"/>
      <c r="P575" s="4"/>
      <c r="Q575" s="5"/>
      <c r="R575" s="4"/>
      <c r="S575" s="5"/>
    </row>
    <row r="576">
      <c r="N576" s="4"/>
      <c r="O576" s="5"/>
      <c r="P576" s="4"/>
      <c r="Q576" s="5"/>
      <c r="R576" s="4"/>
      <c r="S576" s="5"/>
    </row>
    <row r="577">
      <c r="N577" s="4"/>
      <c r="O577" s="5"/>
      <c r="P577" s="4"/>
      <c r="Q577" s="5"/>
      <c r="R577" s="4"/>
      <c r="S577" s="5"/>
    </row>
    <row r="578">
      <c r="N578" s="4"/>
      <c r="O578" s="5"/>
      <c r="P578" s="4"/>
      <c r="Q578" s="5"/>
      <c r="R578" s="4"/>
      <c r="S578" s="5"/>
    </row>
    <row r="579">
      <c r="N579" s="4"/>
      <c r="O579" s="5"/>
      <c r="P579" s="4"/>
      <c r="Q579" s="5"/>
      <c r="R579" s="4"/>
      <c r="S579" s="5"/>
    </row>
    <row r="580">
      <c r="N580" s="4"/>
      <c r="O580" s="5"/>
      <c r="P580" s="4"/>
      <c r="Q580" s="5"/>
      <c r="R580" s="4"/>
      <c r="S580" s="5"/>
    </row>
    <row r="581">
      <c r="N581" s="4"/>
      <c r="O581" s="5"/>
      <c r="P581" s="4"/>
      <c r="Q581" s="5"/>
      <c r="R581" s="4"/>
      <c r="S581" s="5"/>
    </row>
    <row r="582">
      <c r="N582" s="4"/>
      <c r="O582" s="5"/>
      <c r="P582" s="4"/>
      <c r="Q582" s="5"/>
      <c r="R582" s="4"/>
      <c r="S582" s="5"/>
    </row>
    <row r="583">
      <c r="N583" s="4"/>
      <c r="O583" s="5"/>
      <c r="P583" s="4"/>
      <c r="Q583" s="5"/>
      <c r="R583" s="4"/>
      <c r="S583" s="5"/>
    </row>
    <row r="584">
      <c r="N584" s="4"/>
      <c r="O584" s="5"/>
      <c r="P584" s="4"/>
      <c r="Q584" s="5"/>
      <c r="R584" s="4"/>
      <c r="S584" s="5"/>
    </row>
    <row r="585">
      <c r="N585" s="4"/>
      <c r="O585" s="5"/>
      <c r="P585" s="4"/>
      <c r="Q585" s="5"/>
      <c r="R585" s="4"/>
      <c r="S585" s="5"/>
    </row>
    <row r="586">
      <c r="N586" s="4"/>
      <c r="O586" s="5"/>
      <c r="P586" s="4"/>
      <c r="Q586" s="5"/>
      <c r="R586" s="4"/>
      <c r="S586" s="5"/>
    </row>
    <row r="587">
      <c r="N587" s="4"/>
      <c r="O587" s="5"/>
      <c r="P587" s="4"/>
      <c r="Q587" s="5"/>
      <c r="R587" s="4"/>
      <c r="S587" s="5"/>
    </row>
    <row r="588">
      <c r="N588" s="4"/>
      <c r="O588" s="5"/>
      <c r="P588" s="4"/>
      <c r="Q588" s="5"/>
      <c r="R588" s="4"/>
      <c r="S588" s="5"/>
    </row>
    <row r="589">
      <c r="N589" s="4"/>
      <c r="O589" s="5"/>
      <c r="P589" s="4"/>
      <c r="Q589" s="5"/>
      <c r="R589" s="4"/>
      <c r="S589" s="5"/>
    </row>
    <row r="590">
      <c r="N590" s="4"/>
      <c r="O590" s="5"/>
      <c r="P590" s="4"/>
      <c r="Q590" s="5"/>
      <c r="R590" s="4"/>
      <c r="S590" s="5"/>
    </row>
    <row r="591">
      <c r="N591" s="4"/>
      <c r="O591" s="5"/>
      <c r="P591" s="4"/>
      <c r="Q591" s="5"/>
      <c r="R591" s="4"/>
      <c r="S591" s="5"/>
    </row>
    <row r="592">
      <c r="N592" s="4"/>
      <c r="O592" s="5"/>
      <c r="P592" s="4"/>
      <c r="Q592" s="5"/>
      <c r="R592" s="4"/>
      <c r="S592" s="5"/>
    </row>
    <row r="593">
      <c r="N593" s="4"/>
      <c r="O593" s="5"/>
      <c r="P593" s="4"/>
      <c r="Q593" s="5"/>
      <c r="R593" s="4"/>
      <c r="S593" s="5"/>
    </row>
    <row r="594">
      <c r="N594" s="4"/>
      <c r="O594" s="5"/>
      <c r="P594" s="4"/>
      <c r="Q594" s="5"/>
      <c r="R594" s="4"/>
      <c r="S594" s="5"/>
    </row>
    <row r="595">
      <c r="N595" s="4"/>
      <c r="O595" s="5"/>
      <c r="P595" s="4"/>
      <c r="Q595" s="5"/>
      <c r="R595" s="4"/>
      <c r="S595" s="5"/>
    </row>
    <row r="596">
      <c r="N596" s="4"/>
      <c r="O596" s="5"/>
      <c r="P596" s="4"/>
      <c r="Q596" s="5"/>
      <c r="R596" s="4"/>
      <c r="S596" s="5"/>
    </row>
    <row r="597">
      <c r="N597" s="4"/>
      <c r="O597" s="5"/>
      <c r="P597" s="4"/>
      <c r="Q597" s="5"/>
      <c r="R597" s="4"/>
      <c r="S597" s="5"/>
    </row>
    <row r="598">
      <c r="N598" s="4"/>
      <c r="O598" s="5"/>
      <c r="P598" s="4"/>
      <c r="Q598" s="5"/>
      <c r="R598" s="4"/>
      <c r="S598" s="5"/>
    </row>
    <row r="599">
      <c r="N599" s="4"/>
      <c r="O599" s="5"/>
      <c r="P599" s="4"/>
      <c r="Q599" s="5"/>
      <c r="R599" s="4"/>
      <c r="S599" s="5"/>
    </row>
    <row r="600">
      <c r="N600" s="4"/>
      <c r="O600" s="5"/>
      <c r="P600" s="4"/>
      <c r="Q600" s="5"/>
      <c r="R600" s="4"/>
      <c r="S600" s="5"/>
    </row>
    <row r="601">
      <c r="N601" s="4"/>
      <c r="O601" s="5"/>
      <c r="P601" s="4"/>
      <c r="Q601" s="5"/>
      <c r="R601" s="4"/>
      <c r="S601" s="5"/>
    </row>
    <row r="602">
      <c r="N602" s="4"/>
      <c r="O602" s="5"/>
      <c r="P602" s="4"/>
      <c r="Q602" s="5"/>
      <c r="R602" s="4"/>
      <c r="S602" s="5"/>
    </row>
    <row r="603">
      <c r="N603" s="4"/>
      <c r="O603" s="5"/>
      <c r="P603" s="4"/>
      <c r="Q603" s="5"/>
      <c r="R603" s="4"/>
      <c r="S603" s="5"/>
    </row>
    <row r="604">
      <c r="N604" s="4"/>
      <c r="O604" s="5"/>
      <c r="P604" s="4"/>
      <c r="Q604" s="5"/>
      <c r="R604" s="4"/>
      <c r="S604" s="5"/>
    </row>
    <row r="605">
      <c r="N605" s="4"/>
      <c r="O605" s="5"/>
      <c r="P605" s="4"/>
      <c r="Q605" s="5"/>
      <c r="R605" s="4"/>
      <c r="S605" s="5"/>
    </row>
    <row r="606">
      <c r="N606" s="4"/>
      <c r="O606" s="5"/>
      <c r="P606" s="4"/>
      <c r="Q606" s="5"/>
      <c r="R606" s="4"/>
      <c r="S606" s="5"/>
    </row>
    <row r="607">
      <c r="N607" s="4"/>
      <c r="O607" s="5"/>
      <c r="P607" s="4"/>
      <c r="Q607" s="5"/>
      <c r="R607" s="4"/>
      <c r="S607" s="5"/>
    </row>
    <row r="608">
      <c r="N608" s="4"/>
      <c r="O608" s="5"/>
      <c r="P608" s="4"/>
      <c r="Q608" s="5"/>
      <c r="R608" s="4"/>
      <c r="S608" s="5"/>
    </row>
    <row r="609">
      <c r="N609" s="4"/>
      <c r="O609" s="5"/>
      <c r="P609" s="4"/>
      <c r="Q609" s="5"/>
      <c r="R609" s="4"/>
      <c r="S609" s="5"/>
    </row>
    <row r="610">
      <c r="N610" s="4"/>
      <c r="O610" s="5"/>
      <c r="P610" s="4"/>
      <c r="Q610" s="5"/>
      <c r="R610" s="4"/>
      <c r="S610" s="5"/>
    </row>
    <row r="611">
      <c r="N611" s="4"/>
      <c r="O611" s="5"/>
      <c r="P611" s="4"/>
      <c r="Q611" s="5"/>
      <c r="R611" s="4"/>
      <c r="S611" s="5"/>
    </row>
    <row r="612">
      <c r="N612" s="4"/>
      <c r="O612" s="5"/>
      <c r="P612" s="4"/>
      <c r="Q612" s="5"/>
      <c r="R612" s="4"/>
      <c r="S612" s="5"/>
    </row>
    <row r="613">
      <c r="N613" s="4"/>
      <c r="O613" s="5"/>
      <c r="P613" s="4"/>
      <c r="Q613" s="5"/>
      <c r="R613" s="4"/>
      <c r="S613" s="5"/>
    </row>
    <row r="614">
      <c r="N614" s="4"/>
      <c r="O614" s="5"/>
      <c r="P614" s="4"/>
      <c r="Q614" s="5"/>
      <c r="R614" s="4"/>
      <c r="S614" s="5"/>
    </row>
    <row r="615">
      <c r="N615" s="4"/>
      <c r="O615" s="5"/>
      <c r="P615" s="4"/>
      <c r="Q615" s="5"/>
      <c r="R615" s="4"/>
      <c r="S615" s="5"/>
    </row>
    <row r="616">
      <c r="N616" s="4"/>
      <c r="O616" s="5"/>
      <c r="P616" s="4"/>
      <c r="Q616" s="5"/>
      <c r="R616" s="4"/>
      <c r="S616" s="5"/>
    </row>
    <row r="617">
      <c r="N617" s="4"/>
      <c r="O617" s="5"/>
      <c r="P617" s="4"/>
      <c r="Q617" s="5"/>
      <c r="R617" s="4"/>
      <c r="S617" s="5"/>
    </row>
    <row r="618">
      <c r="N618" s="4"/>
      <c r="O618" s="5"/>
      <c r="P618" s="4"/>
      <c r="Q618" s="5"/>
      <c r="R618" s="4"/>
      <c r="S618" s="5"/>
    </row>
    <row r="619">
      <c r="N619" s="4"/>
      <c r="O619" s="5"/>
      <c r="P619" s="4"/>
      <c r="Q619" s="5"/>
      <c r="R619" s="4"/>
      <c r="S619" s="5"/>
    </row>
    <row r="620">
      <c r="N620" s="4"/>
      <c r="O620" s="5"/>
      <c r="P620" s="4"/>
      <c r="Q620" s="5"/>
      <c r="R620" s="4"/>
      <c r="S620" s="5"/>
    </row>
    <row r="621">
      <c r="N621" s="4"/>
      <c r="O621" s="5"/>
      <c r="P621" s="4"/>
      <c r="Q621" s="5"/>
      <c r="R621" s="4"/>
      <c r="S621" s="5"/>
    </row>
    <row r="622">
      <c r="N622" s="4"/>
      <c r="O622" s="5"/>
      <c r="P622" s="4"/>
      <c r="Q622" s="5"/>
      <c r="R622" s="4"/>
      <c r="S622" s="5"/>
    </row>
    <row r="623">
      <c r="N623" s="4"/>
      <c r="O623" s="5"/>
      <c r="P623" s="4"/>
      <c r="Q623" s="5"/>
      <c r="R623" s="4"/>
      <c r="S623" s="5"/>
    </row>
    <row r="624">
      <c r="N624" s="4"/>
      <c r="O624" s="5"/>
      <c r="P624" s="4"/>
      <c r="Q624" s="5"/>
      <c r="R624" s="4"/>
      <c r="S624" s="5"/>
    </row>
    <row r="625">
      <c r="N625" s="4"/>
      <c r="O625" s="5"/>
      <c r="P625" s="4"/>
      <c r="Q625" s="5"/>
      <c r="R625" s="4"/>
      <c r="S625" s="5"/>
    </row>
    <row r="626">
      <c r="N626" s="4"/>
      <c r="O626" s="5"/>
      <c r="P626" s="4"/>
      <c r="Q626" s="5"/>
      <c r="R626" s="4"/>
      <c r="S626" s="5"/>
    </row>
    <row r="627">
      <c r="N627" s="4"/>
      <c r="O627" s="5"/>
      <c r="P627" s="4"/>
      <c r="Q627" s="5"/>
      <c r="R627" s="4"/>
      <c r="S627" s="5"/>
    </row>
    <row r="628">
      <c r="N628" s="4"/>
      <c r="O628" s="5"/>
      <c r="P628" s="4"/>
      <c r="Q628" s="5"/>
      <c r="R628" s="4"/>
      <c r="S628" s="5"/>
    </row>
    <row r="629">
      <c r="N629" s="4"/>
      <c r="O629" s="5"/>
      <c r="P629" s="4"/>
      <c r="Q629" s="5"/>
      <c r="R629" s="4"/>
      <c r="S629" s="5"/>
    </row>
    <row r="630">
      <c r="N630" s="4"/>
      <c r="O630" s="5"/>
      <c r="P630" s="4"/>
      <c r="Q630" s="5"/>
      <c r="R630" s="4"/>
      <c r="S630" s="5"/>
    </row>
    <row r="631">
      <c r="N631" s="4"/>
      <c r="O631" s="5"/>
      <c r="P631" s="4"/>
      <c r="Q631" s="5"/>
      <c r="R631" s="4"/>
      <c r="S631" s="5"/>
    </row>
    <row r="632">
      <c r="N632" s="4"/>
      <c r="O632" s="5"/>
      <c r="P632" s="4"/>
      <c r="Q632" s="5"/>
      <c r="R632" s="4"/>
      <c r="S632" s="5"/>
    </row>
    <row r="633">
      <c r="N633" s="4"/>
      <c r="O633" s="5"/>
      <c r="P633" s="4"/>
      <c r="Q633" s="5"/>
      <c r="R633" s="4"/>
      <c r="S633" s="5"/>
    </row>
    <row r="634">
      <c r="N634" s="4"/>
      <c r="O634" s="5"/>
      <c r="P634" s="4"/>
      <c r="Q634" s="5"/>
      <c r="R634" s="4"/>
      <c r="S634" s="5"/>
    </row>
    <row r="635">
      <c r="N635" s="4"/>
      <c r="O635" s="5"/>
      <c r="P635" s="4"/>
      <c r="Q635" s="5"/>
      <c r="R635" s="4"/>
      <c r="S635" s="5"/>
    </row>
    <row r="636">
      <c r="N636" s="4"/>
      <c r="O636" s="5"/>
      <c r="P636" s="4"/>
      <c r="Q636" s="5"/>
      <c r="R636" s="4"/>
      <c r="S636" s="5"/>
    </row>
    <row r="637">
      <c r="N637" s="4"/>
      <c r="O637" s="5"/>
      <c r="P637" s="4"/>
      <c r="Q637" s="5"/>
      <c r="R637" s="4"/>
      <c r="S637" s="5"/>
    </row>
    <row r="638">
      <c r="N638" s="4"/>
      <c r="O638" s="5"/>
      <c r="P638" s="4"/>
      <c r="Q638" s="5"/>
      <c r="R638" s="4"/>
      <c r="S638" s="5"/>
    </row>
    <row r="639">
      <c r="N639" s="4"/>
      <c r="O639" s="5"/>
      <c r="P639" s="4"/>
      <c r="Q639" s="5"/>
      <c r="R639" s="4"/>
      <c r="S639" s="5"/>
    </row>
    <row r="640">
      <c r="N640" s="4"/>
      <c r="O640" s="5"/>
      <c r="P640" s="4"/>
      <c r="Q640" s="5"/>
      <c r="R640" s="4"/>
      <c r="S640" s="5"/>
    </row>
    <row r="641">
      <c r="N641" s="4"/>
      <c r="O641" s="5"/>
      <c r="P641" s="4"/>
      <c r="Q641" s="5"/>
      <c r="R641" s="4"/>
      <c r="S641" s="5"/>
    </row>
    <row r="642">
      <c r="N642" s="4"/>
      <c r="O642" s="5"/>
      <c r="P642" s="4"/>
      <c r="Q642" s="5"/>
      <c r="R642" s="4"/>
      <c r="S642" s="5"/>
    </row>
    <row r="643">
      <c r="N643" s="4"/>
      <c r="O643" s="5"/>
      <c r="P643" s="4"/>
      <c r="Q643" s="5"/>
      <c r="R643" s="4"/>
      <c r="S643" s="5"/>
    </row>
    <row r="644">
      <c r="N644" s="4"/>
      <c r="O644" s="5"/>
      <c r="P644" s="4"/>
      <c r="Q644" s="5"/>
      <c r="R644" s="4"/>
      <c r="S644" s="5"/>
    </row>
    <row r="645">
      <c r="N645" s="4"/>
      <c r="O645" s="5"/>
      <c r="P645" s="4"/>
      <c r="Q645" s="5"/>
      <c r="R645" s="4"/>
      <c r="S645" s="5"/>
    </row>
    <row r="646">
      <c r="N646" s="4"/>
      <c r="O646" s="5"/>
      <c r="P646" s="4"/>
      <c r="Q646" s="5"/>
      <c r="R646" s="4"/>
      <c r="S646" s="5"/>
    </row>
    <row r="647">
      <c r="N647" s="4"/>
      <c r="O647" s="5"/>
      <c r="P647" s="4"/>
      <c r="Q647" s="5"/>
      <c r="R647" s="4"/>
      <c r="S647" s="5"/>
    </row>
    <row r="648">
      <c r="N648" s="4"/>
      <c r="O648" s="5"/>
      <c r="P648" s="4"/>
      <c r="Q648" s="5"/>
      <c r="R648" s="4"/>
      <c r="S648" s="5"/>
    </row>
    <row r="649">
      <c r="N649" s="4"/>
      <c r="O649" s="5"/>
      <c r="P649" s="4"/>
      <c r="Q649" s="5"/>
      <c r="R649" s="4"/>
      <c r="S649" s="5"/>
    </row>
    <row r="650">
      <c r="N650" s="4"/>
      <c r="O650" s="5"/>
      <c r="P650" s="4"/>
      <c r="Q650" s="5"/>
      <c r="R650" s="4"/>
      <c r="S650" s="5"/>
    </row>
    <row r="651">
      <c r="N651" s="4"/>
      <c r="O651" s="5"/>
      <c r="P651" s="4"/>
      <c r="Q651" s="5"/>
      <c r="R651" s="4"/>
      <c r="S651" s="5"/>
    </row>
    <row r="652">
      <c r="N652" s="4"/>
      <c r="O652" s="5"/>
      <c r="P652" s="4"/>
      <c r="Q652" s="5"/>
      <c r="R652" s="4"/>
      <c r="S652" s="5"/>
    </row>
    <row r="653">
      <c r="N653" s="4"/>
      <c r="O653" s="5"/>
      <c r="P653" s="4"/>
      <c r="Q653" s="5"/>
      <c r="R653" s="4"/>
      <c r="S653" s="5"/>
    </row>
    <row r="654">
      <c r="N654" s="4"/>
      <c r="O654" s="5"/>
      <c r="P654" s="4"/>
      <c r="Q654" s="5"/>
      <c r="R654" s="4"/>
      <c r="S654" s="5"/>
    </row>
    <row r="655">
      <c r="N655" s="4"/>
      <c r="O655" s="5"/>
      <c r="P655" s="4"/>
      <c r="Q655" s="5"/>
      <c r="R655" s="4"/>
      <c r="S655" s="5"/>
    </row>
    <row r="656">
      <c r="N656" s="4"/>
      <c r="O656" s="5"/>
      <c r="P656" s="4"/>
      <c r="Q656" s="5"/>
      <c r="R656" s="4"/>
      <c r="S656" s="5"/>
    </row>
    <row r="657">
      <c r="N657" s="4"/>
      <c r="O657" s="5"/>
      <c r="P657" s="4"/>
      <c r="Q657" s="5"/>
      <c r="R657" s="4"/>
      <c r="S657" s="5"/>
    </row>
    <row r="658">
      <c r="N658" s="4"/>
      <c r="O658" s="5"/>
      <c r="P658" s="4"/>
      <c r="Q658" s="5"/>
      <c r="R658" s="4"/>
      <c r="S658" s="5"/>
    </row>
    <row r="659">
      <c r="N659" s="4"/>
      <c r="O659" s="5"/>
      <c r="P659" s="4"/>
      <c r="Q659" s="5"/>
      <c r="R659" s="4"/>
      <c r="S659" s="5"/>
    </row>
    <row r="660">
      <c r="N660" s="4"/>
      <c r="O660" s="5"/>
      <c r="P660" s="4"/>
      <c r="Q660" s="5"/>
      <c r="R660" s="4"/>
      <c r="S660" s="5"/>
    </row>
    <row r="661">
      <c r="N661" s="4"/>
      <c r="O661" s="5"/>
      <c r="P661" s="4"/>
      <c r="Q661" s="5"/>
      <c r="R661" s="4"/>
      <c r="S661" s="5"/>
    </row>
    <row r="662">
      <c r="N662" s="4"/>
      <c r="O662" s="5"/>
      <c r="P662" s="4"/>
      <c r="Q662" s="5"/>
      <c r="R662" s="4"/>
      <c r="S662" s="5"/>
    </row>
    <row r="663">
      <c r="N663" s="4"/>
      <c r="O663" s="5"/>
      <c r="P663" s="4"/>
      <c r="Q663" s="5"/>
      <c r="R663" s="4"/>
      <c r="S663" s="5"/>
    </row>
    <row r="664">
      <c r="N664" s="4"/>
      <c r="O664" s="5"/>
      <c r="P664" s="4"/>
      <c r="Q664" s="5"/>
      <c r="R664" s="4"/>
      <c r="S664" s="5"/>
    </row>
    <row r="665">
      <c r="N665" s="4"/>
      <c r="O665" s="5"/>
      <c r="P665" s="4"/>
      <c r="Q665" s="5"/>
      <c r="R665" s="4"/>
      <c r="S665" s="5"/>
    </row>
    <row r="666">
      <c r="N666" s="4"/>
      <c r="O666" s="5"/>
      <c r="P666" s="4"/>
      <c r="Q666" s="5"/>
      <c r="R666" s="4"/>
      <c r="S666" s="5"/>
    </row>
    <row r="667">
      <c r="N667" s="4"/>
      <c r="O667" s="5"/>
      <c r="P667" s="4"/>
      <c r="Q667" s="5"/>
      <c r="R667" s="4"/>
      <c r="S667" s="5"/>
    </row>
    <row r="668">
      <c r="N668" s="4"/>
      <c r="O668" s="5"/>
      <c r="P668" s="4"/>
      <c r="Q668" s="5"/>
      <c r="R668" s="4"/>
      <c r="S668" s="5"/>
    </row>
    <row r="669">
      <c r="N669" s="4"/>
      <c r="O669" s="5"/>
      <c r="P669" s="4"/>
      <c r="Q669" s="5"/>
      <c r="R669" s="4"/>
      <c r="S669" s="5"/>
    </row>
    <row r="670">
      <c r="N670" s="4"/>
      <c r="O670" s="5"/>
      <c r="P670" s="4"/>
      <c r="Q670" s="5"/>
      <c r="R670" s="4"/>
      <c r="S670" s="5"/>
    </row>
    <row r="671">
      <c r="N671" s="4"/>
      <c r="O671" s="5"/>
      <c r="P671" s="4"/>
      <c r="Q671" s="5"/>
      <c r="R671" s="4"/>
      <c r="S671" s="5"/>
    </row>
    <row r="672">
      <c r="N672" s="4"/>
      <c r="O672" s="5"/>
      <c r="P672" s="4"/>
      <c r="Q672" s="5"/>
      <c r="R672" s="4"/>
      <c r="S672" s="5"/>
    </row>
    <row r="673">
      <c r="N673" s="4"/>
      <c r="O673" s="5"/>
      <c r="P673" s="4"/>
      <c r="Q673" s="5"/>
      <c r="R673" s="4"/>
      <c r="S673" s="5"/>
    </row>
    <row r="674">
      <c r="N674" s="4"/>
      <c r="O674" s="5"/>
      <c r="P674" s="4"/>
      <c r="Q674" s="5"/>
      <c r="R674" s="4"/>
      <c r="S674" s="5"/>
    </row>
    <row r="675">
      <c r="N675" s="4"/>
      <c r="O675" s="5"/>
      <c r="P675" s="4"/>
      <c r="Q675" s="5"/>
      <c r="R675" s="4"/>
      <c r="S675" s="5"/>
    </row>
    <row r="676">
      <c r="N676" s="4"/>
      <c r="O676" s="5"/>
      <c r="P676" s="4"/>
      <c r="Q676" s="5"/>
      <c r="R676" s="4"/>
      <c r="S676" s="5"/>
    </row>
    <row r="677">
      <c r="N677" s="4"/>
      <c r="O677" s="5"/>
      <c r="P677" s="4"/>
      <c r="Q677" s="5"/>
      <c r="R677" s="4"/>
      <c r="S677" s="5"/>
    </row>
    <row r="678">
      <c r="N678" s="4"/>
      <c r="O678" s="5"/>
      <c r="P678" s="4"/>
      <c r="Q678" s="5"/>
      <c r="R678" s="4"/>
      <c r="S678" s="5"/>
    </row>
    <row r="679">
      <c r="N679" s="4"/>
      <c r="O679" s="5"/>
      <c r="P679" s="4"/>
      <c r="Q679" s="5"/>
      <c r="R679" s="4"/>
      <c r="S679" s="5"/>
    </row>
    <row r="680">
      <c r="N680" s="4"/>
      <c r="O680" s="5"/>
      <c r="P680" s="4"/>
      <c r="Q680" s="5"/>
      <c r="R680" s="4"/>
      <c r="S680" s="5"/>
    </row>
    <row r="681">
      <c r="N681" s="4"/>
      <c r="O681" s="5"/>
      <c r="P681" s="4"/>
      <c r="Q681" s="5"/>
      <c r="R681" s="4"/>
      <c r="S681" s="5"/>
    </row>
    <row r="682">
      <c r="N682" s="4"/>
      <c r="O682" s="5"/>
      <c r="P682" s="4"/>
      <c r="Q682" s="5"/>
      <c r="R682" s="4"/>
      <c r="S682" s="5"/>
    </row>
    <row r="683">
      <c r="N683" s="4"/>
      <c r="O683" s="5"/>
      <c r="P683" s="4"/>
      <c r="Q683" s="5"/>
      <c r="R683" s="4"/>
      <c r="S683" s="5"/>
    </row>
    <row r="684">
      <c r="N684" s="4"/>
      <c r="O684" s="5"/>
      <c r="P684" s="4"/>
      <c r="Q684" s="5"/>
      <c r="R684" s="4"/>
      <c r="S684" s="5"/>
    </row>
    <row r="685">
      <c r="N685" s="4"/>
      <c r="O685" s="5"/>
      <c r="P685" s="4"/>
      <c r="Q685" s="5"/>
      <c r="R685" s="4"/>
      <c r="S685" s="5"/>
    </row>
    <row r="686">
      <c r="N686" s="4"/>
      <c r="O686" s="5"/>
      <c r="P686" s="4"/>
      <c r="Q686" s="5"/>
      <c r="R686" s="4"/>
      <c r="S686" s="5"/>
    </row>
    <row r="687">
      <c r="N687" s="4"/>
      <c r="O687" s="5"/>
      <c r="P687" s="4"/>
      <c r="Q687" s="5"/>
      <c r="R687" s="4"/>
      <c r="S687" s="5"/>
    </row>
    <row r="688">
      <c r="N688" s="4"/>
      <c r="O688" s="5"/>
      <c r="P688" s="4"/>
      <c r="Q688" s="5"/>
      <c r="R688" s="4"/>
      <c r="S688" s="5"/>
    </row>
    <row r="689">
      <c r="N689" s="4"/>
      <c r="O689" s="5"/>
      <c r="P689" s="4"/>
      <c r="Q689" s="5"/>
      <c r="R689" s="4"/>
      <c r="S689" s="5"/>
    </row>
    <row r="690">
      <c r="N690" s="4"/>
      <c r="O690" s="5"/>
      <c r="P690" s="4"/>
      <c r="Q690" s="5"/>
      <c r="R690" s="4"/>
      <c r="S690" s="5"/>
    </row>
    <row r="691">
      <c r="N691" s="4"/>
      <c r="O691" s="5"/>
      <c r="P691" s="4"/>
      <c r="Q691" s="5"/>
      <c r="R691" s="4"/>
      <c r="S691" s="5"/>
    </row>
    <row r="692">
      <c r="N692" s="4"/>
      <c r="O692" s="5"/>
      <c r="P692" s="4"/>
      <c r="Q692" s="5"/>
      <c r="R692" s="4"/>
      <c r="S692" s="5"/>
    </row>
    <row r="693">
      <c r="N693" s="4"/>
      <c r="O693" s="5"/>
      <c r="P693" s="4"/>
      <c r="Q693" s="5"/>
      <c r="R693" s="4"/>
      <c r="S693" s="5"/>
    </row>
    <row r="694">
      <c r="N694" s="4"/>
      <c r="O694" s="5"/>
      <c r="P694" s="4"/>
      <c r="Q694" s="5"/>
      <c r="R694" s="4"/>
      <c r="S694" s="5"/>
    </row>
    <row r="695">
      <c r="N695" s="4"/>
      <c r="O695" s="5"/>
      <c r="P695" s="4"/>
      <c r="Q695" s="5"/>
      <c r="R695" s="4"/>
      <c r="S695" s="5"/>
    </row>
    <row r="696">
      <c r="N696" s="4"/>
      <c r="O696" s="5"/>
      <c r="P696" s="4"/>
      <c r="Q696" s="5"/>
      <c r="R696" s="4"/>
      <c r="S696" s="5"/>
    </row>
    <row r="697">
      <c r="N697" s="4"/>
      <c r="O697" s="5"/>
      <c r="P697" s="4"/>
      <c r="Q697" s="5"/>
      <c r="R697" s="4"/>
      <c r="S697" s="5"/>
    </row>
    <row r="698">
      <c r="N698" s="4"/>
      <c r="O698" s="5"/>
      <c r="P698" s="4"/>
      <c r="Q698" s="5"/>
      <c r="R698" s="4"/>
      <c r="S698" s="5"/>
    </row>
    <row r="699">
      <c r="N699" s="4"/>
      <c r="O699" s="5"/>
      <c r="P699" s="4"/>
      <c r="Q699" s="5"/>
      <c r="R699" s="4"/>
      <c r="S699" s="5"/>
    </row>
    <row r="700">
      <c r="N700" s="4"/>
      <c r="O700" s="5"/>
      <c r="P700" s="4"/>
      <c r="Q700" s="5"/>
      <c r="R700" s="4"/>
      <c r="S700" s="5"/>
    </row>
    <row r="701">
      <c r="N701" s="4"/>
      <c r="O701" s="5"/>
      <c r="P701" s="4"/>
      <c r="Q701" s="5"/>
      <c r="R701" s="4"/>
      <c r="S701" s="5"/>
    </row>
    <row r="702">
      <c r="N702" s="4"/>
      <c r="O702" s="5"/>
      <c r="P702" s="4"/>
      <c r="Q702" s="5"/>
      <c r="R702" s="4"/>
      <c r="S702" s="5"/>
    </row>
    <row r="703">
      <c r="N703" s="4"/>
      <c r="O703" s="5"/>
      <c r="P703" s="4"/>
      <c r="Q703" s="5"/>
      <c r="R703" s="4"/>
      <c r="S703" s="5"/>
    </row>
    <row r="704">
      <c r="N704" s="4"/>
      <c r="O704" s="5"/>
      <c r="P704" s="4"/>
      <c r="Q704" s="5"/>
      <c r="R704" s="4"/>
      <c r="S704" s="5"/>
    </row>
    <row r="705">
      <c r="N705" s="4"/>
      <c r="O705" s="5"/>
      <c r="P705" s="4"/>
      <c r="Q705" s="5"/>
      <c r="R705" s="4"/>
      <c r="S705" s="5"/>
    </row>
    <row r="706">
      <c r="N706" s="4"/>
      <c r="O706" s="5"/>
      <c r="P706" s="4"/>
      <c r="Q706" s="5"/>
      <c r="R706" s="4"/>
      <c r="S706" s="5"/>
    </row>
    <row r="707">
      <c r="N707" s="4"/>
      <c r="O707" s="5"/>
      <c r="P707" s="4"/>
      <c r="Q707" s="5"/>
      <c r="R707" s="4"/>
      <c r="S707" s="5"/>
    </row>
    <row r="708">
      <c r="N708" s="4"/>
      <c r="O708" s="5"/>
      <c r="P708" s="4"/>
      <c r="Q708" s="5"/>
      <c r="R708" s="4"/>
      <c r="S708" s="5"/>
    </row>
    <row r="709">
      <c r="N709" s="4"/>
      <c r="O709" s="5"/>
      <c r="P709" s="4"/>
      <c r="Q709" s="5"/>
      <c r="R709" s="4"/>
      <c r="S709" s="5"/>
    </row>
    <row r="710">
      <c r="N710" s="4"/>
      <c r="O710" s="5"/>
      <c r="P710" s="4"/>
      <c r="Q710" s="5"/>
      <c r="R710" s="4"/>
      <c r="S710" s="5"/>
    </row>
    <row r="711">
      <c r="N711" s="4"/>
      <c r="O711" s="5"/>
      <c r="P711" s="4"/>
      <c r="Q711" s="5"/>
      <c r="R711" s="4"/>
      <c r="S711" s="5"/>
    </row>
    <row r="712">
      <c r="N712" s="4"/>
      <c r="O712" s="5"/>
      <c r="P712" s="4"/>
      <c r="Q712" s="5"/>
      <c r="R712" s="4"/>
      <c r="S712" s="5"/>
    </row>
    <row r="713">
      <c r="N713" s="4"/>
      <c r="O713" s="5"/>
      <c r="P713" s="4"/>
      <c r="Q713" s="5"/>
      <c r="R713" s="4"/>
      <c r="S713" s="5"/>
    </row>
    <row r="714">
      <c r="N714" s="4"/>
      <c r="O714" s="5"/>
      <c r="P714" s="4"/>
      <c r="Q714" s="5"/>
      <c r="R714" s="4"/>
      <c r="S714" s="5"/>
    </row>
    <row r="715">
      <c r="N715" s="4"/>
      <c r="O715" s="5"/>
      <c r="P715" s="4"/>
      <c r="Q715" s="5"/>
      <c r="R715" s="4"/>
      <c r="S715" s="5"/>
    </row>
    <row r="716">
      <c r="N716" s="4"/>
      <c r="O716" s="5"/>
      <c r="P716" s="4"/>
      <c r="Q716" s="5"/>
      <c r="R716" s="4"/>
      <c r="S716" s="5"/>
    </row>
    <row r="717">
      <c r="N717" s="4"/>
      <c r="O717" s="5"/>
      <c r="P717" s="4"/>
      <c r="Q717" s="5"/>
      <c r="R717" s="4"/>
      <c r="S717" s="5"/>
    </row>
    <row r="718">
      <c r="N718" s="4"/>
      <c r="O718" s="5"/>
      <c r="P718" s="4"/>
      <c r="Q718" s="5"/>
      <c r="R718" s="4"/>
      <c r="S718" s="5"/>
    </row>
    <row r="719">
      <c r="N719" s="4"/>
      <c r="O719" s="5"/>
      <c r="P719" s="4"/>
      <c r="Q719" s="5"/>
      <c r="R719" s="4"/>
      <c r="S719" s="5"/>
    </row>
    <row r="720">
      <c r="N720" s="4"/>
      <c r="O720" s="5"/>
      <c r="P720" s="4"/>
      <c r="Q720" s="5"/>
      <c r="R720" s="4"/>
      <c r="S720" s="5"/>
    </row>
    <row r="721">
      <c r="N721" s="4"/>
      <c r="O721" s="5"/>
      <c r="P721" s="4"/>
      <c r="Q721" s="5"/>
      <c r="R721" s="4"/>
      <c r="S721" s="5"/>
    </row>
    <row r="722">
      <c r="N722" s="4"/>
      <c r="O722" s="5"/>
      <c r="P722" s="4"/>
      <c r="Q722" s="5"/>
      <c r="R722" s="4"/>
      <c r="S722" s="5"/>
    </row>
    <row r="723">
      <c r="N723" s="4"/>
      <c r="O723" s="5"/>
      <c r="P723" s="4"/>
      <c r="Q723" s="5"/>
      <c r="R723" s="4"/>
      <c r="S723" s="5"/>
    </row>
    <row r="724">
      <c r="N724" s="4"/>
      <c r="O724" s="5"/>
      <c r="P724" s="4"/>
      <c r="Q724" s="5"/>
      <c r="R724" s="4"/>
      <c r="S724" s="5"/>
    </row>
    <row r="725">
      <c r="N725" s="4"/>
      <c r="O725" s="5"/>
      <c r="P725" s="4"/>
      <c r="Q725" s="5"/>
      <c r="R725" s="4"/>
      <c r="S725" s="5"/>
    </row>
    <row r="726">
      <c r="N726" s="4"/>
      <c r="O726" s="5"/>
      <c r="P726" s="4"/>
      <c r="Q726" s="5"/>
      <c r="R726" s="4"/>
      <c r="S726" s="5"/>
    </row>
    <row r="727">
      <c r="N727" s="4"/>
      <c r="O727" s="5"/>
      <c r="P727" s="4"/>
      <c r="Q727" s="5"/>
      <c r="R727" s="4"/>
      <c r="S727" s="5"/>
    </row>
    <row r="728">
      <c r="N728" s="4"/>
      <c r="O728" s="5"/>
      <c r="P728" s="4"/>
      <c r="Q728" s="5"/>
      <c r="R728" s="4"/>
      <c r="S728" s="5"/>
    </row>
    <row r="729">
      <c r="N729" s="4"/>
      <c r="O729" s="5"/>
      <c r="P729" s="4"/>
      <c r="Q729" s="5"/>
      <c r="R729" s="4"/>
      <c r="S729" s="5"/>
    </row>
    <row r="730">
      <c r="N730" s="4"/>
      <c r="O730" s="5"/>
      <c r="P730" s="4"/>
      <c r="Q730" s="5"/>
      <c r="R730" s="4"/>
      <c r="S730" s="5"/>
    </row>
    <row r="731">
      <c r="N731" s="4"/>
      <c r="O731" s="5"/>
      <c r="P731" s="4"/>
      <c r="Q731" s="5"/>
      <c r="R731" s="4"/>
      <c r="S731" s="5"/>
    </row>
    <row r="732">
      <c r="N732" s="4"/>
      <c r="O732" s="5"/>
      <c r="P732" s="4"/>
      <c r="Q732" s="5"/>
      <c r="R732" s="4"/>
      <c r="S732" s="5"/>
    </row>
    <row r="733">
      <c r="N733" s="4"/>
      <c r="O733" s="5"/>
      <c r="P733" s="4"/>
      <c r="Q733" s="5"/>
      <c r="R733" s="4"/>
      <c r="S733" s="5"/>
    </row>
    <row r="734">
      <c r="N734" s="4"/>
      <c r="O734" s="5"/>
      <c r="P734" s="4"/>
      <c r="Q734" s="5"/>
      <c r="R734" s="4"/>
      <c r="S734" s="5"/>
    </row>
    <row r="735">
      <c r="N735" s="4"/>
      <c r="O735" s="5"/>
      <c r="P735" s="4"/>
      <c r="Q735" s="5"/>
      <c r="R735" s="4"/>
      <c r="S735" s="5"/>
    </row>
    <row r="736">
      <c r="N736" s="4"/>
      <c r="O736" s="5"/>
      <c r="P736" s="4"/>
      <c r="Q736" s="5"/>
      <c r="R736" s="4"/>
      <c r="S736" s="5"/>
    </row>
    <row r="737">
      <c r="N737" s="4"/>
      <c r="O737" s="5"/>
      <c r="P737" s="4"/>
      <c r="Q737" s="5"/>
      <c r="R737" s="4"/>
      <c r="S737" s="5"/>
    </row>
    <row r="738">
      <c r="N738" s="4"/>
      <c r="O738" s="5"/>
      <c r="P738" s="4"/>
      <c r="Q738" s="5"/>
      <c r="R738" s="4"/>
      <c r="S738" s="5"/>
    </row>
    <row r="739">
      <c r="N739" s="4"/>
      <c r="O739" s="5"/>
      <c r="P739" s="4"/>
      <c r="Q739" s="5"/>
      <c r="R739" s="4"/>
      <c r="S739" s="5"/>
    </row>
    <row r="740">
      <c r="N740" s="4"/>
      <c r="O740" s="5"/>
      <c r="P740" s="4"/>
      <c r="Q740" s="5"/>
      <c r="R740" s="4"/>
      <c r="S740" s="5"/>
    </row>
    <row r="741">
      <c r="N741" s="4"/>
      <c r="O741" s="5"/>
      <c r="P741" s="4"/>
      <c r="Q741" s="5"/>
      <c r="R741" s="4"/>
      <c r="S741" s="5"/>
    </row>
    <row r="742">
      <c r="N742" s="4"/>
      <c r="O742" s="5"/>
      <c r="P742" s="4"/>
      <c r="Q742" s="5"/>
      <c r="R742" s="4"/>
      <c r="S742" s="5"/>
    </row>
    <row r="743">
      <c r="N743" s="4"/>
      <c r="O743" s="5"/>
      <c r="P743" s="4"/>
      <c r="Q743" s="5"/>
      <c r="R743" s="4"/>
      <c r="S743" s="5"/>
    </row>
    <row r="744">
      <c r="N744" s="4"/>
      <c r="O744" s="5"/>
      <c r="P744" s="4"/>
      <c r="Q744" s="5"/>
      <c r="R744" s="4"/>
      <c r="S744" s="5"/>
    </row>
    <row r="745">
      <c r="N745" s="4"/>
      <c r="O745" s="5"/>
      <c r="P745" s="4"/>
      <c r="Q745" s="5"/>
      <c r="R745" s="4"/>
      <c r="S745" s="5"/>
    </row>
    <row r="746">
      <c r="N746" s="4"/>
      <c r="O746" s="5"/>
      <c r="P746" s="4"/>
      <c r="Q746" s="5"/>
      <c r="R746" s="4"/>
      <c r="S746" s="5"/>
    </row>
    <row r="747">
      <c r="N747" s="4"/>
      <c r="O747" s="5"/>
      <c r="P747" s="4"/>
      <c r="Q747" s="5"/>
      <c r="R747" s="4"/>
      <c r="S747" s="5"/>
    </row>
    <row r="748">
      <c r="N748" s="4"/>
      <c r="O748" s="5"/>
      <c r="P748" s="4"/>
      <c r="Q748" s="5"/>
      <c r="R748" s="4"/>
      <c r="S748" s="5"/>
    </row>
    <row r="749">
      <c r="N749" s="4"/>
      <c r="O749" s="5"/>
      <c r="P749" s="4"/>
      <c r="Q749" s="5"/>
      <c r="R749" s="4"/>
      <c r="S749" s="5"/>
    </row>
    <row r="750">
      <c r="N750" s="4"/>
      <c r="O750" s="5"/>
      <c r="P750" s="4"/>
      <c r="Q750" s="5"/>
      <c r="R750" s="4"/>
      <c r="S750" s="5"/>
    </row>
    <row r="751">
      <c r="N751" s="4"/>
      <c r="O751" s="5"/>
      <c r="P751" s="4"/>
      <c r="Q751" s="5"/>
      <c r="R751" s="4"/>
      <c r="S751" s="5"/>
    </row>
    <row r="752">
      <c r="N752" s="4"/>
      <c r="O752" s="5"/>
      <c r="P752" s="4"/>
      <c r="Q752" s="5"/>
      <c r="R752" s="4"/>
      <c r="S752" s="5"/>
    </row>
    <row r="753">
      <c r="N753" s="4"/>
      <c r="O753" s="5"/>
      <c r="P753" s="4"/>
      <c r="Q753" s="5"/>
      <c r="R753" s="4"/>
      <c r="S753" s="5"/>
    </row>
    <row r="754">
      <c r="N754" s="4"/>
      <c r="O754" s="5"/>
      <c r="P754" s="4"/>
      <c r="Q754" s="5"/>
      <c r="R754" s="4"/>
      <c r="S754" s="5"/>
    </row>
    <row r="755">
      <c r="N755" s="4"/>
      <c r="O755" s="5"/>
      <c r="P755" s="4"/>
      <c r="Q755" s="5"/>
      <c r="R755" s="4"/>
      <c r="S755" s="5"/>
    </row>
    <row r="756">
      <c r="N756" s="4"/>
      <c r="O756" s="5"/>
      <c r="P756" s="4"/>
      <c r="Q756" s="5"/>
      <c r="R756" s="4"/>
      <c r="S756" s="5"/>
    </row>
    <row r="757">
      <c r="N757" s="4"/>
      <c r="O757" s="5"/>
      <c r="P757" s="4"/>
      <c r="Q757" s="5"/>
      <c r="R757" s="4"/>
      <c r="S757" s="5"/>
    </row>
    <row r="758">
      <c r="N758" s="4"/>
      <c r="O758" s="5"/>
      <c r="P758" s="4"/>
      <c r="Q758" s="5"/>
      <c r="R758" s="4"/>
      <c r="S758" s="5"/>
    </row>
    <row r="759">
      <c r="N759" s="4"/>
      <c r="O759" s="5"/>
      <c r="P759" s="4"/>
      <c r="Q759" s="5"/>
      <c r="R759" s="4"/>
      <c r="S759" s="5"/>
    </row>
    <row r="760">
      <c r="N760" s="4"/>
      <c r="O760" s="5"/>
      <c r="P760" s="4"/>
      <c r="Q760" s="5"/>
      <c r="R760" s="4"/>
      <c r="S760" s="5"/>
    </row>
    <row r="761">
      <c r="N761" s="4"/>
      <c r="O761" s="5"/>
      <c r="P761" s="4"/>
      <c r="Q761" s="5"/>
      <c r="R761" s="4"/>
      <c r="S761" s="5"/>
    </row>
    <row r="762">
      <c r="N762" s="4"/>
      <c r="O762" s="5"/>
      <c r="P762" s="4"/>
      <c r="Q762" s="5"/>
      <c r="R762" s="4"/>
      <c r="S762" s="5"/>
    </row>
    <row r="763">
      <c r="N763" s="4"/>
      <c r="O763" s="5"/>
      <c r="P763" s="4"/>
      <c r="Q763" s="5"/>
      <c r="R763" s="4"/>
      <c r="S763" s="5"/>
    </row>
    <row r="764">
      <c r="N764" s="4"/>
      <c r="O764" s="5"/>
      <c r="P764" s="4"/>
      <c r="Q764" s="5"/>
      <c r="R764" s="4"/>
      <c r="S764" s="5"/>
    </row>
    <row r="765">
      <c r="N765" s="4"/>
      <c r="O765" s="5"/>
      <c r="P765" s="4"/>
      <c r="Q765" s="5"/>
      <c r="R765" s="4"/>
      <c r="S765" s="5"/>
    </row>
    <row r="766">
      <c r="N766" s="4"/>
      <c r="O766" s="5"/>
      <c r="P766" s="4"/>
      <c r="Q766" s="5"/>
      <c r="R766" s="4"/>
      <c r="S766" s="5"/>
    </row>
    <row r="767">
      <c r="N767" s="4"/>
      <c r="O767" s="5"/>
      <c r="P767" s="4"/>
      <c r="Q767" s="5"/>
      <c r="R767" s="4"/>
      <c r="S767" s="5"/>
    </row>
    <row r="768">
      <c r="N768" s="4"/>
      <c r="O768" s="5"/>
      <c r="P768" s="4"/>
      <c r="Q768" s="5"/>
      <c r="R768" s="4"/>
      <c r="S768" s="5"/>
    </row>
    <row r="769">
      <c r="N769" s="4"/>
      <c r="O769" s="5"/>
      <c r="P769" s="4"/>
      <c r="Q769" s="5"/>
      <c r="R769" s="4"/>
      <c r="S769" s="5"/>
    </row>
    <row r="770">
      <c r="N770" s="4"/>
      <c r="O770" s="5"/>
      <c r="P770" s="4"/>
      <c r="Q770" s="5"/>
      <c r="R770" s="4"/>
      <c r="S770" s="5"/>
    </row>
    <row r="771">
      <c r="N771" s="4"/>
      <c r="O771" s="5"/>
      <c r="P771" s="4"/>
      <c r="Q771" s="5"/>
      <c r="R771" s="4"/>
      <c r="S771" s="5"/>
    </row>
    <row r="772">
      <c r="N772" s="4"/>
      <c r="O772" s="5"/>
      <c r="P772" s="4"/>
      <c r="Q772" s="5"/>
      <c r="R772" s="4"/>
      <c r="S772" s="5"/>
    </row>
    <row r="773">
      <c r="N773" s="4"/>
      <c r="O773" s="5"/>
      <c r="P773" s="4"/>
      <c r="Q773" s="5"/>
      <c r="R773" s="4"/>
      <c r="S773" s="5"/>
    </row>
    <row r="774">
      <c r="N774" s="4"/>
      <c r="O774" s="5"/>
      <c r="P774" s="4"/>
      <c r="Q774" s="5"/>
      <c r="R774" s="4"/>
      <c r="S774" s="5"/>
    </row>
    <row r="775">
      <c r="N775" s="4"/>
      <c r="O775" s="5"/>
      <c r="P775" s="4"/>
      <c r="Q775" s="5"/>
      <c r="R775" s="4"/>
      <c r="S775" s="5"/>
    </row>
    <row r="776">
      <c r="N776" s="4"/>
      <c r="O776" s="5"/>
      <c r="P776" s="4"/>
      <c r="Q776" s="5"/>
      <c r="R776" s="4"/>
      <c r="S776" s="5"/>
    </row>
    <row r="777">
      <c r="N777" s="4"/>
      <c r="O777" s="5"/>
      <c r="P777" s="4"/>
      <c r="Q777" s="5"/>
      <c r="R777" s="4"/>
      <c r="S777" s="5"/>
    </row>
    <row r="778">
      <c r="N778" s="4"/>
      <c r="O778" s="5"/>
      <c r="P778" s="4"/>
      <c r="Q778" s="5"/>
      <c r="R778" s="4"/>
      <c r="S778" s="5"/>
    </row>
    <row r="779">
      <c r="N779" s="4"/>
      <c r="O779" s="5"/>
      <c r="P779" s="4"/>
      <c r="Q779" s="5"/>
      <c r="R779" s="4"/>
      <c r="S779" s="5"/>
    </row>
    <row r="780">
      <c r="N780" s="4"/>
      <c r="O780" s="5"/>
      <c r="P780" s="4"/>
      <c r="Q780" s="5"/>
      <c r="R780" s="4"/>
      <c r="S780" s="5"/>
    </row>
    <row r="781">
      <c r="N781" s="4"/>
      <c r="O781" s="5"/>
      <c r="P781" s="4"/>
      <c r="Q781" s="5"/>
      <c r="R781" s="4"/>
      <c r="S781" s="5"/>
    </row>
    <row r="782">
      <c r="N782" s="4"/>
      <c r="O782" s="5"/>
      <c r="P782" s="4"/>
      <c r="Q782" s="5"/>
      <c r="R782" s="4"/>
      <c r="S782" s="5"/>
    </row>
    <row r="783">
      <c r="N783" s="4"/>
      <c r="O783" s="5"/>
      <c r="P783" s="4"/>
      <c r="Q783" s="5"/>
      <c r="R783" s="4"/>
      <c r="S783" s="5"/>
    </row>
    <row r="784">
      <c r="N784" s="4"/>
      <c r="O784" s="5"/>
      <c r="P784" s="4"/>
      <c r="Q784" s="5"/>
      <c r="R784" s="4"/>
      <c r="S784" s="5"/>
    </row>
    <row r="785">
      <c r="N785" s="4"/>
      <c r="O785" s="5"/>
      <c r="P785" s="4"/>
      <c r="Q785" s="5"/>
      <c r="R785" s="4"/>
      <c r="S785" s="5"/>
    </row>
    <row r="786">
      <c r="N786" s="4"/>
      <c r="O786" s="5"/>
      <c r="P786" s="4"/>
      <c r="Q786" s="5"/>
      <c r="R786" s="4"/>
      <c r="S786" s="5"/>
    </row>
    <row r="787">
      <c r="N787" s="4"/>
      <c r="O787" s="5"/>
      <c r="P787" s="4"/>
      <c r="Q787" s="5"/>
      <c r="R787" s="4"/>
      <c r="S787" s="5"/>
    </row>
    <row r="788">
      <c r="N788" s="4"/>
      <c r="O788" s="5"/>
      <c r="P788" s="4"/>
      <c r="Q788" s="5"/>
      <c r="R788" s="4"/>
      <c r="S788" s="5"/>
    </row>
    <row r="789">
      <c r="N789" s="4"/>
      <c r="O789" s="5"/>
      <c r="P789" s="4"/>
      <c r="Q789" s="5"/>
      <c r="R789" s="4"/>
      <c r="S789" s="5"/>
    </row>
    <row r="790">
      <c r="N790" s="4"/>
      <c r="O790" s="5"/>
      <c r="P790" s="4"/>
      <c r="Q790" s="5"/>
      <c r="R790" s="4"/>
      <c r="S790" s="5"/>
    </row>
    <row r="791">
      <c r="N791" s="4"/>
      <c r="O791" s="5"/>
      <c r="P791" s="4"/>
      <c r="Q791" s="5"/>
      <c r="R791" s="4"/>
      <c r="S791" s="5"/>
    </row>
    <row r="792">
      <c r="N792" s="4"/>
      <c r="O792" s="5"/>
      <c r="P792" s="4"/>
      <c r="Q792" s="5"/>
      <c r="R792" s="4"/>
      <c r="S792" s="5"/>
    </row>
    <row r="793">
      <c r="N793" s="4"/>
      <c r="O793" s="5"/>
      <c r="P793" s="4"/>
      <c r="Q793" s="5"/>
      <c r="R793" s="4"/>
      <c r="S793" s="5"/>
    </row>
    <row r="794">
      <c r="N794" s="4"/>
      <c r="O794" s="5"/>
      <c r="P794" s="4"/>
      <c r="Q794" s="5"/>
      <c r="R794" s="4"/>
      <c r="S794" s="5"/>
    </row>
    <row r="795">
      <c r="N795" s="4"/>
      <c r="O795" s="5"/>
      <c r="P795" s="4"/>
      <c r="Q795" s="5"/>
      <c r="R795" s="4"/>
      <c r="S795" s="5"/>
    </row>
    <row r="796">
      <c r="N796" s="4"/>
      <c r="O796" s="5"/>
      <c r="P796" s="4"/>
      <c r="Q796" s="5"/>
      <c r="R796" s="4"/>
      <c r="S796" s="5"/>
    </row>
    <row r="797">
      <c r="N797" s="4"/>
      <c r="O797" s="5"/>
      <c r="P797" s="4"/>
      <c r="Q797" s="5"/>
      <c r="R797" s="4"/>
      <c r="S797" s="5"/>
    </row>
    <row r="798">
      <c r="N798" s="4"/>
      <c r="O798" s="5"/>
      <c r="P798" s="4"/>
      <c r="Q798" s="5"/>
      <c r="R798" s="4"/>
      <c r="S798" s="5"/>
    </row>
    <row r="799">
      <c r="N799" s="4"/>
      <c r="O799" s="5"/>
      <c r="P799" s="4"/>
      <c r="Q799" s="5"/>
      <c r="R799" s="4"/>
      <c r="S799" s="5"/>
    </row>
    <row r="800">
      <c r="N800" s="4"/>
      <c r="O800" s="5"/>
      <c r="P800" s="4"/>
      <c r="Q800" s="5"/>
      <c r="R800" s="4"/>
      <c r="S800" s="5"/>
    </row>
    <row r="801">
      <c r="N801" s="4"/>
      <c r="O801" s="5"/>
      <c r="P801" s="4"/>
      <c r="Q801" s="5"/>
      <c r="R801" s="4"/>
      <c r="S801" s="5"/>
    </row>
    <row r="802">
      <c r="N802" s="4"/>
      <c r="O802" s="5"/>
      <c r="P802" s="4"/>
      <c r="Q802" s="5"/>
      <c r="R802" s="4"/>
      <c r="S802" s="5"/>
    </row>
    <row r="803">
      <c r="N803" s="4"/>
      <c r="O803" s="5"/>
      <c r="P803" s="4"/>
      <c r="Q803" s="5"/>
      <c r="R803" s="4"/>
      <c r="S803" s="5"/>
    </row>
    <row r="804">
      <c r="N804" s="4"/>
      <c r="O804" s="5"/>
      <c r="P804" s="4"/>
      <c r="Q804" s="5"/>
      <c r="R804" s="4"/>
      <c r="S804" s="5"/>
    </row>
    <row r="805">
      <c r="N805" s="4"/>
      <c r="O805" s="5"/>
      <c r="P805" s="4"/>
      <c r="Q805" s="5"/>
      <c r="R805" s="4"/>
      <c r="S805" s="5"/>
    </row>
    <row r="806">
      <c r="N806" s="4"/>
      <c r="O806" s="5"/>
      <c r="P806" s="4"/>
      <c r="Q806" s="5"/>
      <c r="R806" s="4"/>
      <c r="S806" s="5"/>
    </row>
    <row r="807">
      <c r="N807" s="4"/>
      <c r="O807" s="5"/>
      <c r="P807" s="4"/>
      <c r="Q807" s="5"/>
      <c r="R807" s="4"/>
      <c r="S807" s="5"/>
    </row>
    <row r="808">
      <c r="N808" s="4"/>
      <c r="O808" s="5"/>
      <c r="P808" s="4"/>
      <c r="Q808" s="5"/>
      <c r="R808" s="4"/>
      <c r="S808" s="5"/>
    </row>
    <row r="809">
      <c r="N809" s="4"/>
      <c r="O809" s="5"/>
      <c r="P809" s="4"/>
      <c r="Q809" s="5"/>
      <c r="R809" s="4"/>
      <c r="S809" s="5"/>
    </row>
    <row r="810">
      <c r="N810" s="4"/>
      <c r="O810" s="5"/>
      <c r="P810" s="4"/>
      <c r="Q810" s="5"/>
      <c r="R810" s="4"/>
      <c r="S810" s="5"/>
    </row>
    <row r="811">
      <c r="N811" s="4"/>
      <c r="O811" s="5"/>
      <c r="P811" s="4"/>
      <c r="Q811" s="5"/>
      <c r="R811" s="4"/>
      <c r="S811" s="5"/>
    </row>
    <row r="812">
      <c r="N812" s="4"/>
      <c r="O812" s="5"/>
      <c r="P812" s="4"/>
      <c r="Q812" s="5"/>
      <c r="R812" s="4"/>
      <c r="S812" s="5"/>
    </row>
    <row r="813">
      <c r="N813" s="4"/>
      <c r="O813" s="5"/>
      <c r="P813" s="4"/>
      <c r="Q813" s="5"/>
      <c r="R813" s="4"/>
      <c r="S813" s="5"/>
    </row>
    <row r="814">
      <c r="N814" s="4"/>
      <c r="O814" s="5"/>
      <c r="P814" s="4"/>
      <c r="Q814" s="5"/>
      <c r="R814" s="4"/>
      <c r="S814" s="5"/>
    </row>
    <row r="815">
      <c r="N815" s="4"/>
      <c r="O815" s="5"/>
      <c r="P815" s="4"/>
      <c r="Q815" s="5"/>
      <c r="R815" s="4"/>
      <c r="S815" s="5"/>
    </row>
    <row r="816">
      <c r="N816" s="4"/>
      <c r="O816" s="5"/>
      <c r="P816" s="4"/>
      <c r="Q816" s="5"/>
      <c r="R816" s="4"/>
      <c r="S816" s="5"/>
    </row>
    <row r="817">
      <c r="N817" s="4"/>
      <c r="O817" s="5"/>
      <c r="P817" s="4"/>
      <c r="Q817" s="5"/>
      <c r="R817" s="4"/>
      <c r="S817" s="5"/>
    </row>
    <row r="818">
      <c r="N818" s="4"/>
      <c r="O818" s="5"/>
      <c r="P818" s="4"/>
      <c r="Q818" s="5"/>
      <c r="R818" s="4"/>
      <c r="S818" s="5"/>
    </row>
    <row r="819">
      <c r="N819" s="4"/>
      <c r="O819" s="5"/>
      <c r="P819" s="4"/>
      <c r="Q819" s="5"/>
      <c r="R819" s="4"/>
      <c r="S819" s="5"/>
    </row>
    <row r="820">
      <c r="N820" s="4"/>
      <c r="O820" s="5"/>
      <c r="P820" s="4"/>
      <c r="Q820" s="5"/>
      <c r="R820" s="4"/>
      <c r="S820" s="5"/>
    </row>
    <row r="821">
      <c r="N821" s="4"/>
      <c r="O821" s="5"/>
      <c r="P821" s="4"/>
      <c r="Q821" s="5"/>
      <c r="R821" s="4"/>
      <c r="S821" s="5"/>
    </row>
    <row r="822">
      <c r="N822" s="4"/>
      <c r="O822" s="5"/>
      <c r="P822" s="4"/>
      <c r="Q822" s="5"/>
      <c r="R822" s="4"/>
      <c r="S822" s="5"/>
    </row>
    <row r="823">
      <c r="N823" s="4"/>
      <c r="O823" s="5"/>
      <c r="P823" s="4"/>
      <c r="Q823" s="5"/>
      <c r="R823" s="4"/>
      <c r="S823" s="5"/>
    </row>
    <row r="824">
      <c r="N824" s="4"/>
      <c r="O824" s="5"/>
      <c r="P824" s="4"/>
      <c r="Q824" s="5"/>
      <c r="R824" s="4"/>
      <c r="S824" s="5"/>
    </row>
    <row r="825">
      <c r="N825" s="4"/>
      <c r="O825" s="5"/>
      <c r="P825" s="4"/>
      <c r="Q825" s="5"/>
      <c r="R825" s="4"/>
      <c r="S825" s="5"/>
    </row>
    <row r="826">
      <c r="N826" s="4"/>
      <c r="O826" s="5"/>
      <c r="P826" s="4"/>
      <c r="Q826" s="5"/>
      <c r="R826" s="4"/>
      <c r="S826" s="5"/>
    </row>
    <row r="827">
      <c r="N827" s="4"/>
      <c r="O827" s="5"/>
      <c r="P827" s="4"/>
      <c r="Q827" s="5"/>
      <c r="R827" s="4"/>
      <c r="S827" s="5"/>
    </row>
    <row r="828">
      <c r="N828" s="4"/>
      <c r="O828" s="5"/>
      <c r="P828" s="4"/>
      <c r="Q828" s="5"/>
      <c r="R828" s="4"/>
      <c r="S828" s="5"/>
    </row>
    <row r="829">
      <c r="N829" s="4"/>
      <c r="O829" s="5"/>
      <c r="P829" s="4"/>
      <c r="Q829" s="5"/>
      <c r="R829" s="4"/>
      <c r="S829" s="5"/>
    </row>
    <row r="830">
      <c r="N830" s="4"/>
      <c r="O830" s="5"/>
      <c r="P830" s="4"/>
      <c r="Q830" s="5"/>
      <c r="R830" s="4"/>
      <c r="S830" s="5"/>
    </row>
    <row r="831">
      <c r="N831" s="4"/>
      <c r="O831" s="5"/>
      <c r="P831" s="4"/>
      <c r="Q831" s="5"/>
      <c r="R831" s="4"/>
      <c r="S831" s="5"/>
    </row>
    <row r="832">
      <c r="N832" s="4"/>
      <c r="O832" s="5"/>
      <c r="P832" s="4"/>
      <c r="Q832" s="5"/>
      <c r="R832" s="4"/>
      <c r="S832" s="5"/>
    </row>
    <row r="833">
      <c r="N833" s="4"/>
      <c r="O833" s="5"/>
      <c r="P833" s="4"/>
      <c r="Q833" s="5"/>
      <c r="R833" s="4"/>
      <c r="S833" s="5"/>
    </row>
    <row r="834">
      <c r="N834" s="4"/>
      <c r="O834" s="5"/>
      <c r="P834" s="4"/>
      <c r="Q834" s="5"/>
      <c r="R834" s="4"/>
      <c r="S834" s="5"/>
    </row>
    <row r="835">
      <c r="N835" s="4"/>
      <c r="O835" s="5"/>
      <c r="P835" s="4"/>
      <c r="Q835" s="5"/>
      <c r="R835" s="4"/>
      <c r="S835" s="5"/>
    </row>
    <row r="836">
      <c r="N836" s="4"/>
      <c r="O836" s="5"/>
      <c r="P836" s="4"/>
      <c r="Q836" s="5"/>
      <c r="R836" s="4"/>
      <c r="S836" s="5"/>
    </row>
    <row r="837">
      <c r="N837" s="4"/>
      <c r="O837" s="5"/>
      <c r="P837" s="4"/>
      <c r="Q837" s="5"/>
      <c r="R837" s="4"/>
      <c r="S837" s="5"/>
    </row>
    <row r="838">
      <c r="N838" s="4"/>
      <c r="O838" s="5"/>
      <c r="P838" s="4"/>
      <c r="Q838" s="5"/>
      <c r="R838" s="4"/>
      <c r="S838" s="5"/>
    </row>
    <row r="839">
      <c r="N839" s="4"/>
      <c r="O839" s="5"/>
      <c r="P839" s="4"/>
      <c r="Q839" s="5"/>
      <c r="R839" s="4"/>
      <c r="S839" s="5"/>
    </row>
    <row r="840">
      <c r="N840" s="4"/>
      <c r="O840" s="5"/>
      <c r="P840" s="4"/>
      <c r="Q840" s="5"/>
      <c r="R840" s="4"/>
      <c r="S840" s="5"/>
    </row>
    <row r="841">
      <c r="N841" s="4"/>
      <c r="O841" s="5"/>
      <c r="P841" s="4"/>
      <c r="Q841" s="5"/>
      <c r="R841" s="4"/>
      <c r="S841" s="5"/>
    </row>
    <row r="842">
      <c r="N842" s="4"/>
      <c r="O842" s="5"/>
      <c r="P842" s="4"/>
      <c r="Q842" s="5"/>
      <c r="R842" s="4"/>
      <c r="S842" s="5"/>
    </row>
    <row r="843">
      <c r="N843" s="4"/>
      <c r="O843" s="5"/>
      <c r="P843" s="4"/>
      <c r="Q843" s="5"/>
      <c r="R843" s="4"/>
      <c r="S843" s="5"/>
    </row>
    <row r="844">
      <c r="N844" s="4"/>
      <c r="O844" s="5"/>
      <c r="P844" s="4"/>
      <c r="Q844" s="5"/>
      <c r="R844" s="4"/>
      <c r="S844" s="5"/>
    </row>
    <row r="845">
      <c r="N845" s="4"/>
      <c r="O845" s="5"/>
      <c r="P845" s="4"/>
      <c r="Q845" s="5"/>
      <c r="R845" s="4"/>
      <c r="S845" s="5"/>
    </row>
    <row r="846">
      <c r="N846" s="4"/>
      <c r="O846" s="5"/>
      <c r="P846" s="4"/>
      <c r="Q846" s="5"/>
      <c r="R846" s="4"/>
      <c r="S846" s="5"/>
    </row>
    <row r="847">
      <c r="N847" s="4"/>
      <c r="O847" s="5"/>
      <c r="P847" s="4"/>
      <c r="Q847" s="5"/>
      <c r="R847" s="4"/>
      <c r="S847" s="5"/>
    </row>
    <row r="848">
      <c r="N848" s="4"/>
      <c r="O848" s="5"/>
      <c r="P848" s="4"/>
      <c r="Q848" s="5"/>
      <c r="R848" s="4"/>
      <c r="S848" s="5"/>
    </row>
    <row r="849">
      <c r="N849" s="4"/>
      <c r="O849" s="5"/>
      <c r="P849" s="4"/>
      <c r="Q849" s="5"/>
      <c r="R849" s="4"/>
      <c r="S849" s="5"/>
    </row>
    <row r="850">
      <c r="N850" s="4"/>
      <c r="O850" s="5"/>
      <c r="P850" s="4"/>
      <c r="Q850" s="5"/>
      <c r="R850" s="4"/>
      <c r="S850" s="5"/>
    </row>
    <row r="851">
      <c r="N851" s="4"/>
      <c r="O851" s="5"/>
      <c r="P851" s="4"/>
      <c r="Q851" s="5"/>
      <c r="R851" s="4"/>
      <c r="S851" s="5"/>
    </row>
    <row r="852">
      <c r="N852" s="4"/>
      <c r="O852" s="5"/>
      <c r="P852" s="4"/>
      <c r="Q852" s="5"/>
      <c r="R852" s="4"/>
      <c r="S852" s="5"/>
    </row>
    <row r="853">
      <c r="N853" s="4"/>
      <c r="O853" s="5"/>
      <c r="P853" s="4"/>
      <c r="Q853" s="5"/>
      <c r="R853" s="4"/>
      <c r="S853" s="5"/>
    </row>
    <row r="854">
      <c r="N854" s="4"/>
      <c r="O854" s="5"/>
      <c r="P854" s="4"/>
      <c r="Q854" s="5"/>
      <c r="R854" s="4"/>
      <c r="S854" s="5"/>
    </row>
    <row r="855">
      <c r="N855" s="4"/>
      <c r="O855" s="5"/>
      <c r="P855" s="4"/>
      <c r="Q855" s="5"/>
      <c r="R855" s="4"/>
      <c r="S855" s="5"/>
    </row>
    <row r="856">
      <c r="N856" s="4"/>
      <c r="O856" s="5"/>
      <c r="P856" s="4"/>
      <c r="Q856" s="5"/>
      <c r="R856" s="4"/>
      <c r="S856" s="5"/>
    </row>
    <row r="857">
      <c r="N857" s="4"/>
      <c r="O857" s="5"/>
      <c r="P857" s="4"/>
      <c r="Q857" s="5"/>
      <c r="R857" s="4"/>
      <c r="S857" s="5"/>
    </row>
    <row r="858">
      <c r="N858" s="4"/>
      <c r="O858" s="5"/>
      <c r="P858" s="4"/>
      <c r="Q858" s="5"/>
      <c r="R858" s="4"/>
      <c r="S858" s="5"/>
    </row>
    <row r="859">
      <c r="N859" s="4"/>
      <c r="O859" s="5"/>
      <c r="P859" s="4"/>
      <c r="Q859" s="5"/>
      <c r="R859" s="4"/>
      <c r="S859" s="5"/>
    </row>
    <row r="860">
      <c r="N860" s="4"/>
      <c r="O860" s="5"/>
      <c r="P860" s="4"/>
      <c r="Q860" s="5"/>
      <c r="R860" s="4"/>
      <c r="S860" s="5"/>
    </row>
    <row r="861">
      <c r="N861" s="4"/>
      <c r="O861" s="5"/>
      <c r="P861" s="4"/>
      <c r="Q861" s="5"/>
      <c r="R861" s="4"/>
      <c r="S861" s="5"/>
    </row>
    <row r="862">
      <c r="N862" s="4"/>
      <c r="O862" s="5"/>
      <c r="P862" s="4"/>
      <c r="Q862" s="5"/>
      <c r="R862" s="4"/>
      <c r="S862" s="5"/>
    </row>
    <row r="863">
      <c r="N863" s="4"/>
      <c r="O863" s="5"/>
      <c r="P863" s="4"/>
      <c r="Q863" s="5"/>
      <c r="R863" s="4"/>
      <c r="S863" s="5"/>
    </row>
    <row r="864">
      <c r="N864" s="4"/>
      <c r="O864" s="5"/>
      <c r="P864" s="4"/>
      <c r="Q864" s="5"/>
      <c r="R864" s="4"/>
      <c r="S864" s="5"/>
    </row>
    <row r="865">
      <c r="N865" s="4"/>
      <c r="O865" s="5"/>
      <c r="P865" s="4"/>
      <c r="Q865" s="5"/>
      <c r="R865" s="4"/>
      <c r="S865" s="5"/>
    </row>
    <row r="866">
      <c r="N866" s="4"/>
      <c r="O866" s="5"/>
      <c r="P866" s="4"/>
      <c r="Q866" s="5"/>
      <c r="R866" s="4"/>
      <c r="S866" s="5"/>
    </row>
    <row r="867">
      <c r="N867" s="4"/>
      <c r="O867" s="5"/>
      <c r="P867" s="4"/>
      <c r="Q867" s="5"/>
      <c r="R867" s="4"/>
      <c r="S867" s="5"/>
    </row>
    <row r="868">
      <c r="N868" s="4"/>
      <c r="O868" s="5"/>
      <c r="P868" s="4"/>
      <c r="Q868" s="5"/>
      <c r="R868" s="4"/>
      <c r="S868" s="5"/>
    </row>
    <row r="869">
      <c r="N869" s="4"/>
      <c r="O869" s="5"/>
      <c r="P869" s="4"/>
      <c r="Q869" s="5"/>
      <c r="R869" s="4"/>
      <c r="S869" s="5"/>
    </row>
    <row r="870">
      <c r="N870" s="4"/>
      <c r="O870" s="5"/>
      <c r="P870" s="4"/>
      <c r="Q870" s="5"/>
      <c r="R870" s="4"/>
      <c r="S870" s="5"/>
    </row>
    <row r="871">
      <c r="N871" s="4"/>
      <c r="O871" s="5"/>
      <c r="P871" s="4"/>
      <c r="Q871" s="5"/>
      <c r="R871" s="4"/>
      <c r="S871" s="5"/>
    </row>
    <row r="872">
      <c r="N872" s="4"/>
      <c r="O872" s="5"/>
      <c r="P872" s="4"/>
      <c r="Q872" s="5"/>
      <c r="R872" s="4"/>
      <c r="S872" s="5"/>
    </row>
    <row r="873">
      <c r="N873" s="4"/>
      <c r="O873" s="5"/>
      <c r="P873" s="4"/>
      <c r="Q873" s="5"/>
      <c r="R873" s="4"/>
      <c r="S873" s="5"/>
    </row>
    <row r="874">
      <c r="N874" s="4"/>
      <c r="O874" s="5"/>
      <c r="P874" s="4"/>
      <c r="Q874" s="5"/>
      <c r="R874" s="4"/>
      <c r="S874" s="5"/>
    </row>
    <row r="875">
      <c r="N875" s="4"/>
      <c r="O875" s="5"/>
      <c r="P875" s="4"/>
      <c r="Q875" s="5"/>
      <c r="R875" s="4"/>
      <c r="S875" s="5"/>
    </row>
    <row r="876">
      <c r="N876" s="4"/>
      <c r="O876" s="5"/>
      <c r="P876" s="4"/>
      <c r="Q876" s="5"/>
      <c r="R876" s="4"/>
      <c r="S876" s="5"/>
    </row>
    <row r="877">
      <c r="N877" s="4"/>
      <c r="O877" s="5"/>
      <c r="P877" s="4"/>
      <c r="Q877" s="5"/>
      <c r="R877" s="4"/>
      <c r="S877" s="5"/>
    </row>
    <row r="878">
      <c r="N878" s="4"/>
      <c r="O878" s="5"/>
      <c r="P878" s="4"/>
      <c r="Q878" s="5"/>
      <c r="R878" s="4"/>
      <c r="S878" s="5"/>
    </row>
    <row r="879">
      <c r="N879" s="4"/>
      <c r="O879" s="5"/>
      <c r="P879" s="4"/>
      <c r="Q879" s="5"/>
      <c r="R879" s="4"/>
      <c r="S879" s="5"/>
    </row>
    <row r="880">
      <c r="N880" s="4"/>
      <c r="O880" s="5"/>
      <c r="P880" s="4"/>
      <c r="Q880" s="5"/>
      <c r="R880" s="4"/>
      <c r="S880" s="5"/>
    </row>
    <row r="881">
      <c r="N881" s="4"/>
      <c r="O881" s="5"/>
      <c r="P881" s="4"/>
      <c r="Q881" s="5"/>
      <c r="R881" s="4"/>
      <c r="S881" s="5"/>
    </row>
    <row r="882">
      <c r="N882" s="4"/>
      <c r="O882" s="5"/>
      <c r="P882" s="4"/>
      <c r="Q882" s="5"/>
      <c r="R882" s="4"/>
      <c r="S882" s="5"/>
    </row>
    <row r="883">
      <c r="N883" s="4"/>
      <c r="O883" s="5"/>
      <c r="P883" s="4"/>
      <c r="Q883" s="5"/>
      <c r="R883" s="4"/>
      <c r="S883" s="5"/>
    </row>
    <row r="884">
      <c r="N884" s="4"/>
      <c r="O884" s="5"/>
      <c r="P884" s="4"/>
      <c r="Q884" s="5"/>
      <c r="R884" s="4"/>
      <c r="S884" s="5"/>
    </row>
    <row r="885">
      <c r="N885" s="4"/>
      <c r="O885" s="5"/>
      <c r="P885" s="4"/>
      <c r="Q885" s="5"/>
      <c r="R885" s="4"/>
      <c r="S885" s="5"/>
    </row>
    <row r="886">
      <c r="N886" s="4"/>
      <c r="O886" s="5"/>
      <c r="P886" s="4"/>
      <c r="Q886" s="5"/>
      <c r="R886" s="4"/>
      <c r="S886" s="5"/>
    </row>
    <row r="887">
      <c r="N887" s="4"/>
      <c r="O887" s="5"/>
      <c r="P887" s="4"/>
      <c r="Q887" s="5"/>
      <c r="R887" s="4"/>
      <c r="S887" s="5"/>
    </row>
    <row r="888">
      <c r="N888" s="4"/>
      <c r="O888" s="5"/>
      <c r="P888" s="4"/>
      <c r="Q888" s="5"/>
      <c r="R888" s="4"/>
      <c r="S888" s="5"/>
    </row>
    <row r="889">
      <c r="N889" s="4"/>
      <c r="O889" s="5"/>
      <c r="P889" s="4"/>
      <c r="Q889" s="5"/>
      <c r="R889" s="4"/>
      <c r="S889" s="5"/>
    </row>
    <row r="890">
      <c r="N890" s="4"/>
      <c r="O890" s="5"/>
      <c r="P890" s="4"/>
      <c r="Q890" s="5"/>
      <c r="R890" s="4"/>
      <c r="S890" s="5"/>
    </row>
    <row r="891">
      <c r="N891" s="4"/>
      <c r="O891" s="5"/>
      <c r="P891" s="4"/>
      <c r="Q891" s="5"/>
      <c r="R891" s="4"/>
      <c r="S891" s="5"/>
    </row>
    <row r="892">
      <c r="N892" s="4"/>
      <c r="O892" s="5"/>
      <c r="P892" s="4"/>
      <c r="Q892" s="5"/>
      <c r="R892" s="4"/>
      <c r="S892" s="5"/>
    </row>
    <row r="893">
      <c r="N893" s="4"/>
      <c r="O893" s="5"/>
      <c r="P893" s="4"/>
      <c r="Q893" s="5"/>
      <c r="R893" s="4"/>
      <c r="S893" s="5"/>
    </row>
    <row r="894">
      <c r="N894" s="4"/>
      <c r="O894" s="5"/>
      <c r="P894" s="4"/>
      <c r="Q894" s="5"/>
      <c r="R894" s="4"/>
      <c r="S894" s="5"/>
    </row>
    <row r="895">
      <c r="N895" s="4"/>
      <c r="O895" s="5"/>
      <c r="P895" s="4"/>
      <c r="Q895" s="5"/>
      <c r="R895" s="4"/>
      <c r="S895" s="5"/>
    </row>
    <row r="896">
      <c r="N896" s="4"/>
      <c r="O896" s="5"/>
      <c r="P896" s="4"/>
      <c r="Q896" s="5"/>
      <c r="R896" s="4"/>
      <c r="S896" s="5"/>
    </row>
    <row r="897">
      <c r="N897" s="4"/>
      <c r="O897" s="5"/>
      <c r="P897" s="4"/>
      <c r="Q897" s="5"/>
      <c r="R897" s="4"/>
      <c r="S897" s="5"/>
    </row>
    <row r="898">
      <c r="N898" s="4"/>
      <c r="O898" s="5"/>
      <c r="P898" s="4"/>
      <c r="Q898" s="5"/>
      <c r="R898" s="4"/>
      <c r="S898" s="5"/>
    </row>
    <row r="899">
      <c r="N899" s="4"/>
      <c r="O899" s="5"/>
      <c r="P899" s="4"/>
      <c r="Q899" s="5"/>
      <c r="R899" s="4"/>
      <c r="S899" s="5"/>
    </row>
    <row r="900">
      <c r="N900" s="4"/>
      <c r="O900" s="5"/>
      <c r="P900" s="4"/>
      <c r="Q900" s="5"/>
      <c r="R900" s="4"/>
      <c r="S900" s="5"/>
    </row>
    <row r="901">
      <c r="N901" s="4"/>
      <c r="O901" s="5"/>
      <c r="P901" s="4"/>
      <c r="Q901" s="5"/>
      <c r="R901" s="4"/>
      <c r="S901" s="5"/>
    </row>
    <row r="902">
      <c r="N902" s="4"/>
      <c r="O902" s="5"/>
      <c r="P902" s="4"/>
      <c r="Q902" s="5"/>
      <c r="R902" s="4"/>
      <c r="S902" s="5"/>
    </row>
    <row r="903">
      <c r="N903" s="4"/>
      <c r="O903" s="5"/>
      <c r="P903" s="4"/>
      <c r="Q903" s="5"/>
      <c r="R903" s="4"/>
      <c r="S903" s="5"/>
    </row>
    <row r="904">
      <c r="N904" s="4"/>
      <c r="O904" s="5"/>
      <c r="P904" s="4"/>
      <c r="Q904" s="5"/>
      <c r="R904" s="4"/>
      <c r="S904" s="5"/>
    </row>
    <row r="905">
      <c r="N905" s="4"/>
      <c r="O905" s="5"/>
      <c r="P905" s="4"/>
      <c r="Q905" s="5"/>
      <c r="R905" s="4"/>
      <c r="S905" s="5"/>
    </row>
    <row r="906">
      <c r="N906" s="4"/>
      <c r="O906" s="5"/>
      <c r="P906" s="4"/>
      <c r="Q906" s="5"/>
      <c r="R906" s="4"/>
      <c r="S906" s="5"/>
    </row>
    <row r="907">
      <c r="N907" s="4"/>
      <c r="O907" s="5"/>
      <c r="P907" s="4"/>
      <c r="Q907" s="5"/>
      <c r="R907" s="4"/>
      <c r="S907" s="5"/>
    </row>
    <row r="908">
      <c r="N908" s="4"/>
      <c r="O908" s="5"/>
      <c r="P908" s="4"/>
      <c r="Q908" s="5"/>
      <c r="R908" s="4"/>
      <c r="S908" s="5"/>
    </row>
    <row r="909">
      <c r="N909" s="4"/>
      <c r="O909" s="5"/>
      <c r="P909" s="4"/>
      <c r="Q909" s="5"/>
      <c r="R909" s="4"/>
      <c r="S909" s="5"/>
    </row>
    <row r="910">
      <c r="N910" s="4"/>
      <c r="O910" s="5"/>
      <c r="P910" s="4"/>
      <c r="Q910" s="5"/>
      <c r="R910" s="4"/>
      <c r="S910" s="5"/>
    </row>
    <row r="911">
      <c r="N911" s="4"/>
      <c r="O911" s="5"/>
      <c r="P911" s="4"/>
      <c r="Q911" s="5"/>
      <c r="R911" s="4"/>
      <c r="S911" s="5"/>
    </row>
    <row r="912">
      <c r="N912" s="4"/>
      <c r="O912" s="5"/>
      <c r="P912" s="4"/>
      <c r="Q912" s="5"/>
      <c r="R912" s="4"/>
      <c r="S912" s="5"/>
    </row>
    <row r="913">
      <c r="N913" s="4"/>
      <c r="O913" s="5"/>
      <c r="P913" s="4"/>
      <c r="Q913" s="5"/>
      <c r="R913" s="4"/>
      <c r="S913" s="5"/>
    </row>
    <row r="914">
      <c r="N914" s="4"/>
      <c r="O914" s="5"/>
      <c r="P914" s="4"/>
      <c r="Q914" s="5"/>
      <c r="R914" s="4"/>
      <c r="S914" s="5"/>
    </row>
    <row r="915">
      <c r="N915" s="4"/>
      <c r="O915" s="5"/>
      <c r="P915" s="4"/>
      <c r="Q915" s="5"/>
      <c r="R915" s="4"/>
      <c r="S915" s="5"/>
    </row>
    <row r="916">
      <c r="N916" s="4"/>
      <c r="O916" s="5"/>
      <c r="P916" s="4"/>
      <c r="Q916" s="5"/>
      <c r="R916" s="4"/>
      <c r="S916" s="5"/>
    </row>
    <row r="917">
      <c r="N917" s="4"/>
      <c r="O917" s="5"/>
      <c r="P917" s="4"/>
      <c r="Q917" s="5"/>
      <c r="R917" s="4"/>
      <c r="S917" s="5"/>
    </row>
    <row r="918">
      <c r="N918" s="4"/>
      <c r="O918" s="5"/>
      <c r="P918" s="4"/>
      <c r="Q918" s="5"/>
      <c r="R918" s="4"/>
      <c r="S918" s="5"/>
    </row>
    <row r="919">
      <c r="N919" s="4"/>
      <c r="O919" s="5"/>
      <c r="P919" s="4"/>
      <c r="Q919" s="5"/>
      <c r="R919" s="4"/>
      <c r="S919" s="5"/>
    </row>
    <row r="920">
      <c r="N920" s="4"/>
      <c r="O920" s="5"/>
      <c r="P920" s="4"/>
      <c r="Q920" s="5"/>
      <c r="R920" s="4"/>
      <c r="S920" s="5"/>
    </row>
    <row r="921">
      <c r="N921" s="4"/>
      <c r="O921" s="5"/>
      <c r="P921" s="4"/>
      <c r="Q921" s="5"/>
      <c r="R921" s="4"/>
      <c r="S921" s="5"/>
    </row>
    <row r="922">
      <c r="N922" s="4"/>
      <c r="O922" s="5"/>
      <c r="P922" s="4"/>
      <c r="Q922" s="5"/>
      <c r="R922" s="4"/>
      <c r="S922" s="5"/>
    </row>
    <row r="923">
      <c r="N923" s="4"/>
      <c r="O923" s="5"/>
      <c r="P923" s="4"/>
      <c r="Q923" s="5"/>
      <c r="R923" s="4"/>
      <c r="S923" s="5"/>
    </row>
    <row r="924">
      <c r="N924" s="4"/>
      <c r="O924" s="5"/>
      <c r="P924" s="4"/>
      <c r="Q924" s="5"/>
      <c r="R924" s="4"/>
      <c r="S924" s="5"/>
    </row>
    <row r="925">
      <c r="N925" s="4"/>
      <c r="O925" s="5"/>
      <c r="P925" s="4"/>
      <c r="Q925" s="5"/>
      <c r="R925" s="4"/>
      <c r="S925" s="5"/>
    </row>
    <row r="926">
      <c r="N926" s="4"/>
      <c r="O926" s="5"/>
      <c r="P926" s="4"/>
      <c r="Q926" s="5"/>
      <c r="R926" s="4"/>
      <c r="S926" s="5"/>
    </row>
    <row r="927">
      <c r="N927" s="4"/>
      <c r="O927" s="5"/>
      <c r="P927" s="4"/>
      <c r="Q927" s="5"/>
      <c r="R927" s="4"/>
      <c r="S927" s="5"/>
    </row>
    <row r="928">
      <c r="N928" s="4"/>
      <c r="O928" s="5"/>
      <c r="P928" s="4"/>
      <c r="Q928" s="5"/>
      <c r="R928" s="4"/>
      <c r="S928" s="5"/>
    </row>
    <row r="929">
      <c r="N929" s="4"/>
      <c r="O929" s="5"/>
      <c r="P929" s="4"/>
      <c r="Q929" s="5"/>
      <c r="R929" s="4"/>
      <c r="S929" s="5"/>
    </row>
    <row r="930">
      <c r="N930" s="4"/>
      <c r="O930" s="5"/>
      <c r="P930" s="4"/>
      <c r="Q930" s="5"/>
      <c r="R930" s="4"/>
      <c r="S930" s="5"/>
    </row>
    <row r="931">
      <c r="N931" s="4"/>
      <c r="O931" s="5"/>
      <c r="P931" s="4"/>
      <c r="Q931" s="5"/>
      <c r="R931" s="4"/>
      <c r="S931" s="5"/>
    </row>
    <row r="932">
      <c r="N932" s="4"/>
      <c r="O932" s="5"/>
      <c r="P932" s="4"/>
      <c r="Q932" s="5"/>
      <c r="R932" s="4"/>
      <c r="S932" s="5"/>
    </row>
    <row r="933">
      <c r="N933" s="4"/>
      <c r="O933" s="5"/>
      <c r="P933" s="4"/>
      <c r="Q933" s="5"/>
      <c r="R933" s="4"/>
      <c r="S933" s="5"/>
    </row>
    <row r="934">
      <c r="N934" s="4"/>
      <c r="O934" s="5"/>
      <c r="P934" s="4"/>
      <c r="Q934" s="5"/>
      <c r="R934" s="4"/>
      <c r="S934" s="5"/>
    </row>
    <row r="935">
      <c r="N935" s="4"/>
      <c r="O935" s="5"/>
      <c r="P935" s="4"/>
      <c r="Q935" s="5"/>
      <c r="R935" s="4"/>
      <c r="S935" s="5"/>
    </row>
    <row r="936">
      <c r="N936" s="4"/>
      <c r="O936" s="5"/>
      <c r="P936" s="4"/>
      <c r="Q936" s="5"/>
      <c r="R936" s="4"/>
      <c r="S936" s="5"/>
    </row>
    <row r="937">
      <c r="N937" s="4"/>
      <c r="O937" s="5"/>
      <c r="P937" s="4"/>
      <c r="Q937" s="5"/>
      <c r="R937" s="4"/>
      <c r="S937" s="5"/>
    </row>
    <row r="938">
      <c r="N938" s="4"/>
      <c r="O938" s="5"/>
      <c r="P938" s="4"/>
      <c r="Q938" s="5"/>
      <c r="R938" s="4"/>
      <c r="S938" s="5"/>
    </row>
    <row r="939">
      <c r="N939" s="4"/>
      <c r="O939" s="5"/>
      <c r="P939" s="4"/>
      <c r="Q939" s="5"/>
      <c r="R939" s="4"/>
      <c r="S939" s="5"/>
    </row>
    <row r="940">
      <c r="N940" s="4"/>
      <c r="O940" s="5"/>
      <c r="P940" s="4"/>
      <c r="Q940" s="5"/>
      <c r="R940" s="4"/>
      <c r="S940" s="5"/>
    </row>
    <row r="941">
      <c r="N941" s="4"/>
      <c r="O941" s="5"/>
      <c r="P941" s="4"/>
      <c r="Q941" s="5"/>
      <c r="R941" s="4"/>
      <c r="S941" s="5"/>
    </row>
    <row r="942">
      <c r="N942" s="4"/>
      <c r="O942" s="5"/>
      <c r="P942" s="4"/>
      <c r="Q942" s="5"/>
      <c r="R942" s="4"/>
      <c r="S942" s="5"/>
    </row>
    <row r="943">
      <c r="N943" s="4"/>
      <c r="O943" s="5"/>
      <c r="P943" s="4"/>
      <c r="Q943" s="5"/>
      <c r="R943" s="4"/>
      <c r="S943" s="5"/>
    </row>
    <row r="944">
      <c r="N944" s="4"/>
      <c r="O944" s="5"/>
      <c r="P944" s="4"/>
      <c r="Q944" s="5"/>
      <c r="R944" s="4"/>
      <c r="S944" s="5"/>
    </row>
    <row r="945">
      <c r="N945" s="4"/>
      <c r="O945" s="5"/>
      <c r="P945" s="4"/>
      <c r="Q945" s="5"/>
      <c r="R945" s="4"/>
      <c r="S945" s="5"/>
    </row>
    <row r="946">
      <c r="N946" s="4"/>
      <c r="O946" s="5"/>
      <c r="P946" s="4"/>
      <c r="Q946" s="5"/>
      <c r="R946" s="4"/>
      <c r="S946" s="5"/>
    </row>
    <row r="947">
      <c r="N947" s="4"/>
      <c r="O947" s="5"/>
      <c r="P947" s="4"/>
      <c r="Q947" s="5"/>
      <c r="R947" s="4"/>
      <c r="S947" s="5"/>
    </row>
    <row r="948">
      <c r="N948" s="4"/>
      <c r="O948" s="5"/>
      <c r="P948" s="4"/>
      <c r="Q948" s="5"/>
      <c r="R948" s="4"/>
      <c r="S948" s="5"/>
    </row>
    <row r="949">
      <c r="N949" s="4"/>
      <c r="O949" s="5"/>
      <c r="P949" s="4"/>
      <c r="Q949" s="5"/>
      <c r="R949" s="4"/>
      <c r="S949" s="5"/>
    </row>
    <row r="950">
      <c r="N950" s="4"/>
      <c r="O950" s="5"/>
      <c r="P950" s="4"/>
      <c r="Q950" s="5"/>
      <c r="R950" s="4"/>
      <c r="S950" s="5"/>
    </row>
    <row r="951">
      <c r="N951" s="4"/>
      <c r="O951" s="5"/>
      <c r="P951" s="4"/>
      <c r="Q951" s="5"/>
      <c r="R951" s="4"/>
      <c r="S951" s="5"/>
    </row>
    <row r="952">
      <c r="N952" s="4"/>
      <c r="O952" s="5"/>
      <c r="P952" s="4"/>
      <c r="Q952" s="5"/>
      <c r="R952" s="4"/>
      <c r="S952" s="5"/>
    </row>
  </sheetData>
  <mergeCells count="4">
    <mergeCell ref="A1:T1"/>
    <mergeCell ref="A3:H3"/>
    <mergeCell ref="J3:T3"/>
    <mergeCell ref="A10:B10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 outlineLevelRow="2"/>
  <cols>
    <col customWidth="1" min="1" max="1" width="36.63"/>
    <col customWidth="1" min="2" max="9" width="13.13"/>
  </cols>
  <sheetData>
    <row r="1">
      <c r="A1" s="28" t="s">
        <v>20</v>
      </c>
      <c r="B1" s="2"/>
      <c r="C1" s="2"/>
      <c r="D1" s="2"/>
      <c r="E1" s="2"/>
      <c r="F1" s="2"/>
      <c r="G1" s="2"/>
      <c r="H1" s="2"/>
      <c r="I1" s="3"/>
    </row>
    <row r="2">
      <c r="A2" s="29" t="s">
        <v>21</v>
      </c>
      <c r="B2" s="30">
        <v>22.0</v>
      </c>
      <c r="C2" s="29" t="s">
        <v>22</v>
      </c>
      <c r="D2" s="30">
        <v>2022.0</v>
      </c>
      <c r="E2" s="29" t="s">
        <v>23</v>
      </c>
      <c r="F2" s="30">
        <v>5.0</v>
      </c>
      <c r="G2" s="29" t="s">
        <v>24</v>
      </c>
      <c r="H2" s="30">
        <v>30.0</v>
      </c>
      <c r="I2" s="31"/>
    </row>
    <row r="3">
      <c r="A3" s="32" t="s">
        <v>25</v>
      </c>
      <c r="B3" s="2"/>
      <c r="C3" s="2"/>
      <c r="D3" s="2"/>
      <c r="E3" s="2"/>
      <c r="F3" s="2"/>
      <c r="G3" s="2"/>
      <c r="H3" s="2"/>
      <c r="I3" s="2"/>
    </row>
    <row r="4">
      <c r="A4" s="33"/>
      <c r="B4" s="34">
        <f>date(D2,F2,H2)</f>
        <v>44711</v>
      </c>
      <c r="C4" s="34">
        <f t="shared" ref="C4:H4" si="1">B4+1</f>
        <v>44712</v>
      </c>
      <c r="D4" s="34">
        <f t="shared" si="1"/>
        <v>44713</v>
      </c>
      <c r="E4" s="34">
        <f t="shared" si="1"/>
        <v>44714</v>
      </c>
      <c r="F4" s="34">
        <f t="shared" si="1"/>
        <v>44715</v>
      </c>
      <c r="G4" s="34">
        <f t="shared" si="1"/>
        <v>44716</v>
      </c>
      <c r="H4" s="34">
        <f t="shared" si="1"/>
        <v>44717</v>
      </c>
      <c r="I4" s="35" t="s">
        <v>26</v>
      </c>
    </row>
    <row r="5">
      <c r="A5" s="36" t="s">
        <v>27</v>
      </c>
      <c r="B5" s="37">
        <v>1000.0</v>
      </c>
      <c r="C5" s="37">
        <v>1000.0</v>
      </c>
      <c r="D5" s="37">
        <v>1000.0</v>
      </c>
      <c r="E5" s="37">
        <v>1000.0</v>
      </c>
      <c r="F5" s="37">
        <v>1000.0</v>
      </c>
      <c r="G5" s="37">
        <v>1000.0</v>
      </c>
      <c r="H5" s="37">
        <v>1000.0</v>
      </c>
      <c r="I5" s="38">
        <f t="shared" ref="I5:I9" si="2">sum(B5:H5)</f>
        <v>7000</v>
      </c>
    </row>
    <row r="6">
      <c r="A6" s="36" t="s">
        <v>28</v>
      </c>
      <c r="B6" s="37">
        <v>1000.0</v>
      </c>
      <c r="C6" s="37">
        <v>1000.0</v>
      </c>
      <c r="D6" s="37">
        <v>1000.0</v>
      </c>
      <c r="E6" s="37">
        <v>1000.0</v>
      </c>
      <c r="F6" s="37">
        <v>1000.0</v>
      </c>
      <c r="G6" s="37">
        <v>1000.0</v>
      </c>
      <c r="H6" s="37">
        <v>1000.0</v>
      </c>
      <c r="I6" s="38">
        <f t="shared" si="2"/>
        <v>7000</v>
      </c>
    </row>
    <row r="7">
      <c r="A7" s="36" t="s">
        <v>29</v>
      </c>
      <c r="B7" s="37">
        <v>100.0</v>
      </c>
      <c r="C7" s="37">
        <v>100.0</v>
      </c>
      <c r="D7" s="37">
        <v>100.0</v>
      </c>
      <c r="E7" s="37">
        <v>100.0</v>
      </c>
      <c r="F7" s="37">
        <v>100.0</v>
      </c>
      <c r="G7" s="37">
        <v>100.0</v>
      </c>
      <c r="H7" s="37">
        <v>100.0</v>
      </c>
      <c r="I7" s="38">
        <f t="shared" si="2"/>
        <v>700</v>
      </c>
    </row>
    <row r="8">
      <c r="A8" s="39" t="s">
        <v>30</v>
      </c>
      <c r="B8" s="37">
        <v>100.0</v>
      </c>
      <c r="C8" s="37">
        <v>100.0</v>
      </c>
      <c r="D8" s="37">
        <v>100.0</v>
      </c>
      <c r="E8" s="37">
        <v>100.0</v>
      </c>
      <c r="F8" s="37">
        <v>100.0</v>
      </c>
      <c r="G8" s="37">
        <v>100.0</v>
      </c>
      <c r="H8" s="37">
        <v>100.0</v>
      </c>
      <c r="I8" s="38">
        <f t="shared" si="2"/>
        <v>700</v>
      </c>
    </row>
    <row r="9">
      <c r="A9" s="39" t="s">
        <v>7</v>
      </c>
      <c r="B9" s="37">
        <v>100.0</v>
      </c>
      <c r="C9" s="37">
        <v>100.0</v>
      </c>
      <c r="D9" s="37">
        <v>100.0</v>
      </c>
      <c r="E9" s="37">
        <v>100.0</v>
      </c>
      <c r="F9" s="37">
        <v>100.0</v>
      </c>
      <c r="G9" s="37">
        <v>100.0</v>
      </c>
      <c r="H9" s="37">
        <v>100.0</v>
      </c>
      <c r="I9" s="38">
        <f t="shared" si="2"/>
        <v>700</v>
      </c>
    </row>
    <row r="10">
      <c r="A10" s="40" t="s">
        <v>31</v>
      </c>
      <c r="B10" s="41">
        <f t="shared" ref="B10:I10" si="3">sum(B5,B6,B7,B8,B9)</f>
        <v>2300</v>
      </c>
      <c r="C10" s="41">
        <f t="shared" si="3"/>
        <v>2300</v>
      </c>
      <c r="D10" s="41">
        <f t="shared" si="3"/>
        <v>2300</v>
      </c>
      <c r="E10" s="41">
        <f t="shared" si="3"/>
        <v>2300</v>
      </c>
      <c r="F10" s="41">
        <f t="shared" si="3"/>
        <v>2300</v>
      </c>
      <c r="G10" s="41">
        <f t="shared" si="3"/>
        <v>2300</v>
      </c>
      <c r="H10" s="41">
        <f t="shared" si="3"/>
        <v>2300</v>
      </c>
      <c r="I10" s="38">
        <f t="shared" si="3"/>
        <v>16100</v>
      </c>
    </row>
    <row r="11">
      <c r="A11" s="42" t="s">
        <v>32</v>
      </c>
      <c r="B11" s="43">
        <f t="shared" ref="B11:I11" si="4">B10/1.15</f>
        <v>2000</v>
      </c>
      <c r="C11" s="43">
        <f t="shared" si="4"/>
        <v>2000</v>
      </c>
      <c r="D11" s="43">
        <f t="shared" si="4"/>
        <v>2000</v>
      </c>
      <c r="E11" s="43">
        <f t="shared" si="4"/>
        <v>2000</v>
      </c>
      <c r="F11" s="43">
        <f t="shared" si="4"/>
        <v>2000</v>
      </c>
      <c r="G11" s="43">
        <f t="shared" si="4"/>
        <v>2000</v>
      </c>
      <c r="H11" s="43">
        <f t="shared" si="4"/>
        <v>2000</v>
      </c>
      <c r="I11" s="43">
        <f t="shared" si="4"/>
        <v>14000</v>
      </c>
    </row>
    <row r="12">
      <c r="A12" s="44"/>
      <c r="B12" s="45"/>
      <c r="C12" s="45"/>
      <c r="D12" s="45"/>
      <c r="E12" s="45"/>
      <c r="F12" s="45"/>
      <c r="G12" s="45"/>
      <c r="H12" s="45"/>
      <c r="I12" s="46"/>
    </row>
    <row r="13">
      <c r="A13" s="47" t="s">
        <v>33</v>
      </c>
      <c r="B13" s="48"/>
      <c r="C13" s="48"/>
      <c r="D13" s="48"/>
      <c r="E13" s="48"/>
      <c r="F13" s="48"/>
      <c r="G13" s="48"/>
      <c r="H13" s="48"/>
      <c r="I13" s="48"/>
    </row>
    <row r="14" ht="16.5" customHeight="1">
      <c r="A14" s="49"/>
      <c r="B14" s="34">
        <f>DATE(D2,F2,H2)</f>
        <v>44711</v>
      </c>
      <c r="C14" s="34">
        <f t="shared" ref="C14:H14" si="5">B14+1</f>
        <v>44712</v>
      </c>
      <c r="D14" s="34">
        <f t="shared" si="5"/>
        <v>44713</v>
      </c>
      <c r="E14" s="34">
        <f t="shared" si="5"/>
        <v>44714</v>
      </c>
      <c r="F14" s="34">
        <f t="shared" si="5"/>
        <v>44715</v>
      </c>
      <c r="G14" s="34">
        <f t="shared" si="5"/>
        <v>44716</v>
      </c>
      <c r="H14" s="34">
        <f t="shared" si="5"/>
        <v>44717</v>
      </c>
      <c r="I14" s="35" t="s">
        <v>26</v>
      </c>
    </row>
    <row r="15" ht="16.5" customHeight="1">
      <c r="A15" s="36" t="s">
        <v>34</v>
      </c>
      <c r="B15" s="37">
        <v>300.0</v>
      </c>
      <c r="C15" s="37">
        <v>300.0</v>
      </c>
      <c r="D15" s="37">
        <v>300.0</v>
      </c>
      <c r="E15" s="37">
        <v>300.0</v>
      </c>
      <c r="F15" s="37">
        <v>300.0</v>
      </c>
      <c r="G15" s="37">
        <v>300.0</v>
      </c>
      <c r="H15" s="37">
        <v>300.0</v>
      </c>
      <c r="I15" s="50">
        <f t="shared" ref="I15:I18" si="6">SUM(B15:H15)</f>
        <v>2100</v>
      </c>
      <c r="J15" s="51" t="s">
        <v>35</v>
      </c>
    </row>
    <row r="16" ht="16.5" customHeight="1">
      <c r="A16" s="36" t="s">
        <v>36</v>
      </c>
      <c r="B16" s="37">
        <v>250.0</v>
      </c>
      <c r="C16" s="37">
        <v>250.0</v>
      </c>
      <c r="D16" s="37">
        <v>250.0</v>
      </c>
      <c r="E16" s="37">
        <v>250.0</v>
      </c>
      <c r="F16" s="37">
        <v>250.0</v>
      </c>
      <c r="G16" s="37">
        <v>250.0</v>
      </c>
      <c r="H16" s="37">
        <v>250.0</v>
      </c>
      <c r="I16" s="50">
        <f t="shared" si="6"/>
        <v>1750</v>
      </c>
      <c r="J16" s="51" t="s">
        <v>37</v>
      </c>
    </row>
    <row r="17" ht="16.5" customHeight="1">
      <c r="A17" s="36" t="s">
        <v>38</v>
      </c>
      <c r="B17" s="37">
        <v>50.0</v>
      </c>
      <c r="C17" s="37">
        <v>50.0</v>
      </c>
      <c r="D17" s="37">
        <v>50.0</v>
      </c>
      <c r="E17" s="37">
        <v>50.0</v>
      </c>
      <c r="F17" s="37">
        <v>50.0</v>
      </c>
      <c r="G17" s="37">
        <v>50.0</v>
      </c>
      <c r="H17" s="37">
        <v>50.0</v>
      </c>
      <c r="I17" s="50">
        <f t="shared" si="6"/>
        <v>350</v>
      </c>
    </row>
    <row r="18" ht="16.5" customHeight="1">
      <c r="A18" s="52" t="s">
        <v>39</v>
      </c>
      <c r="B18" s="53">
        <f t="shared" ref="B18:H18" si="7">SUM(B15:B17)</f>
        <v>600</v>
      </c>
      <c r="C18" s="53">
        <f t="shared" si="7"/>
        <v>600</v>
      </c>
      <c r="D18" s="53">
        <f t="shared" si="7"/>
        <v>600</v>
      </c>
      <c r="E18" s="53">
        <f t="shared" si="7"/>
        <v>600</v>
      </c>
      <c r="F18" s="53">
        <f t="shared" si="7"/>
        <v>600</v>
      </c>
      <c r="G18" s="53">
        <f t="shared" si="7"/>
        <v>600</v>
      </c>
      <c r="H18" s="53">
        <f t="shared" si="7"/>
        <v>600</v>
      </c>
      <c r="I18" s="50">
        <f t="shared" si="6"/>
        <v>4200</v>
      </c>
    </row>
    <row r="19" ht="25.5" customHeight="1">
      <c r="A19" s="54" t="s">
        <v>40</v>
      </c>
      <c r="B19" s="55">
        <f t="shared" ref="B19:I19" si="8">B18/1.15</f>
        <v>521.7391304</v>
      </c>
      <c r="C19" s="55">
        <f t="shared" si="8"/>
        <v>521.7391304</v>
      </c>
      <c r="D19" s="55">
        <f t="shared" si="8"/>
        <v>521.7391304</v>
      </c>
      <c r="E19" s="55">
        <f t="shared" si="8"/>
        <v>521.7391304</v>
      </c>
      <c r="F19" s="55">
        <f t="shared" si="8"/>
        <v>521.7391304</v>
      </c>
      <c r="G19" s="55">
        <f t="shared" si="8"/>
        <v>521.7391304</v>
      </c>
      <c r="H19" s="55">
        <f t="shared" si="8"/>
        <v>521.7391304</v>
      </c>
      <c r="I19" s="56">
        <f t="shared" si="8"/>
        <v>3652.173913</v>
      </c>
    </row>
    <row r="20">
      <c r="A20" s="57"/>
      <c r="B20" s="57"/>
      <c r="C20" s="57"/>
      <c r="D20" s="57"/>
      <c r="E20" s="57"/>
      <c r="F20" s="57"/>
      <c r="G20" s="57"/>
      <c r="H20" s="57"/>
      <c r="I20" s="57"/>
    </row>
    <row r="21">
      <c r="A21" s="32" t="s">
        <v>41</v>
      </c>
      <c r="B21" s="2"/>
      <c r="C21" s="2"/>
      <c r="D21" s="2"/>
      <c r="E21" s="2"/>
    </row>
    <row r="22">
      <c r="A22" s="58"/>
      <c r="B22" s="59" t="s">
        <v>42</v>
      </c>
      <c r="C22" s="3"/>
      <c r="D22" s="59" t="s">
        <v>43</v>
      </c>
      <c r="E22" s="3"/>
    </row>
    <row r="23">
      <c r="A23" s="60" t="s">
        <v>27</v>
      </c>
      <c r="B23" s="61">
        <f>if(I5=0,"vide",I5)</f>
        <v>7000</v>
      </c>
      <c r="C23" s="3"/>
      <c r="D23" s="61">
        <f t="shared" ref="D23:D28" si="9">B23/1.15</f>
        <v>6086.956522</v>
      </c>
      <c r="E23" s="3"/>
    </row>
    <row r="24">
      <c r="A24" s="60" t="s">
        <v>28</v>
      </c>
      <c r="B24" s="61">
        <f t="shared" ref="B24:B28" si="10">I6</f>
        <v>7000</v>
      </c>
      <c r="C24" s="3"/>
      <c r="D24" s="61">
        <f t="shared" si="9"/>
        <v>6086.956522</v>
      </c>
      <c r="E24" s="3"/>
    </row>
    <row r="25">
      <c r="A25" s="60" t="s">
        <v>29</v>
      </c>
      <c r="B25" s="61">
        <f t="shared" si="10"/>
        <v>700</v>
      </c>
      <c r="C25" s="3"/>
      <c r="D25" s="61">
        <f t="shared" si="9"/>
        <v>608.6956522</v>
      </c>
      <c r="E25" s="3"/>
    </row>
    <row r="26">
      <c r="A26" s="60" t="s">
        <v>30</v>
      </c>
      <c r="B26" s="61">
        <f t="shared" si="10"/>
        <v>700</v>
      </c>
      <c r="C26" s="3"/>
      <c r="D26" s="61">
        <f t="shared" si="9"/>
        <v>608.6956522</v>
      </c>
      <c r="E26" s="3"/>
    </row>
    <row r="27">
      <c r="A27" s="60" t="s">
        <v>7</v>
      </c>
      <c r="B27" s="61">
        <f t="shared" si="10"/>
        <v>700</v>
      </c>
      <c r="C27" s="3"/>
      <c r="D27" s="61">
        <f t="shared" si="9"/>
        <v>608.6956522</v>
      </c>
      <c r="E27" s="3"/>
    </row>
    <row r="28" ht="21.75" customHeight="1">
      <c r="A28" s="62" t="s">
        <v>44</v>
      </c>
      <c r="B28" s="63">
        <f t="shared" si="10"/>
        <v>16100</v>
      </c>
      <c r="C28" s="3"/>
      <c r="D28" s="63">
        <f t="shared" si="9"/>
        <v>14000</v>
      </c>
      <c r="E28" s="3"/>
    </row>
    <row r="29">
      <c r="A29" s="57"/>
      <c r="G29" s="57"/>
      <c r="H29" s="57"/>
      <c r="I29" s="57"/>
    </row>
    <row r="30">
      <c r="A30" s="47" t="s">
        <v>45</v>
      </c>
      <c r="B30" s="48"/>
      <c r="C30" s="48"/>
      <c r="D30" s="48"/>
      <c r="E30" s="48"/>
      <c r="F30" s="57"/>
      <c r="G30" s="57"/>
      <c r="H30" s="57"/>
      <c r="I30" s="57"/>
    </row>
    <row r="31">
      <c r="A31" s="58"/>
      <c r="B31" s="64" t="s">
        <v>42</v>
      </c>
      <c r="C31" s="3"/>
      <c r="D31" s="64" t="s">
        <v>43</v>
      </c>
      <c r="E31" s="3"/>
      <c r="F31" s="57"/>
      <c r="G31" s="57"/>
      <c r="H31" s="57"/>
      <c r="I31" s="57"/>
    </row>
    <row r="32">
      <c r="A32" s="65" t="s">
        <v>34</v>
      </c>
      <c r="B32" s="61">
        <f t="shared" ref="B32:B34" si="11">I15</f>
        <v>2100</v>
      </c>
      <c r="C32" s="3"/>
      <c r="D32" s="61">
        <f t="shared" ref="D32:D35" si="12">B32/1.15</f>
        <v>1826.086957</v>
      </c>
      <c r="E32" s="3"/>
      <c r="F32" s="57"/>
      <c r="G32" s="57"/>
      <c r="H32" s="57"/>
      <c r="I32" s="57"/>
    </row>
    <row r="33">
      <c r="A33" s="65" t="s">
        <v>36</v>
      </c>
      <c r="B33" s="61">
        <f t="shared" si="11"/>
        <v>1750</v>
      </c>
      <c r="C33" s="3"/>
      <c r="D33" s="61">
        <f t="shared" si="12"/>
        <v>1521.73913</v>
      </c>
      <c r="E33" s="3"/>
      <c r="F33" s="57"/>
      <c r="G33" s="57"/>
      <c r="H33" s="57"/>
      <c r="I33" s="57"/>
    </row>
    <row r="34">
      <c r="A34" s="65" t="s">
        <v>38</v>
      </c>
      <c r="B34" s="61">
        <f t="shared" si="11"/>
        <v>350</v>
      </c>
      <c r="C34" s="3"/>
      <c r="D34" s="61">
        <f t="shared" si="12"/>
        <v>304.3478261</v>
      </c>
      <c r="E34" s="3"/>
      <c r="F34" s="57"/>
      <c r="G34" s="57"/>
      <c r="H34" s="57"/>
      <c r="I34" s="57"/>
    </row>
    <row r="35">
      <c r="A35" s="54" t="s">
        <v>39</v>
      </c>
      <c r="B35" s="66">
        <f>SUM(B32:B34)</f>
        <v>4200</v>
      </c>
      <c r="C35" s="3"/>
      <c r="D35" s="66">
        <f t="shared" si="12"/>
        <v>3652.173913</v>
      </c>
      <c r="E35" s="3"/>
      <c r="F35" s="57"/>
      <c r="G35" s="57"/>
      <c r="H35" s="57"/>
      <c r="I35" s="57"/>
    </row>
    <row r="36">
      <c r="A36" s="57"/>
      <c r="B36" s="57"/>
      <c r="C36" s="57"/>
      <c r="D36" s="57"/>
      <c r="E36" s="57"/>
      <c r="F36" s="57"/>
      <c r="G36" s="57"/>
      <c r="H36" s="57"/>
      <c r="I36" s="57"/>
    </row>
    <row r="37" collapsed="1">
      <c r="A37" s="67" t="s">
        <v>46</v>
      </c>
      <c r="B37" s="2"/>
      <c r="C37" s="2"/>
      <c r="D37" s="2"/>
      <c r="E37" s="2"/>
      <c r="F37" s="3"/>
      <c r="G37" s="57"/>
      <c r="H37" s="57"/>
      <c r="I37" s="57"/>
    </row>
    <row r="38" hidden="1" outlineLevel="1" collapsed="1">
      <c r="A38" s="65" t="s">
        <v>47</v>
      </c>
      <c r="B38" s="68">
        <f>B39+B40</f>
        <v>200</v>
      </c>
      <c r="C38" s="69"/>
      <c r="D38" s="69"/>
      <c r="E38" s="69"/>
      <c r="F38" s="70"/>
      <c r="G38" s="57"/>
      <c r="H38" s="57"/>
      <c r="I38" s="57"/>
    </row>
    <row r="39" hidden="1" outlineLevel="2">
      <c r="A39" s="65" t="s">
        <v>48</v>
      </c>
      <c r="B39" s="68">
        <v>150.0</v>
      </c>
      <c r="C39" s="69"/>
      <c r="D39" s="69"/>
      <c r="E39" s="69"/>
      <c r="F39" s="70"/>
      <c r="G39" s="57"/>
      <c r="H39" s="57"/>
      <c r="I39" s="57"/>
    </row>
    <row r="40" hidden="1" outlineLevel="2">
      <c r="A40" s="65" t="s">
        <v>49</v>
      </c>
      <c r="B40" s="68">
        <v>50.0</v>
      </c>
      <c r="C40" s="69"/>
      <c r="D40" s="69"/>
      <c r="E40" s="69"/>
      <c r="F40" s="70"/>
      <c r="G40" s="57"/>
      <c r="H40" s="57"/>
      <c r="I40" s="57"/>
    </row>
    <row r="41" hidden="1" outlineLevel="1" collapsed="1">
      <c r="A41" s="65" t="s">
        <v>50</v>
      </c>
      <c r="B41" s="68">
        <f>sum(B42:F47)</f>
        <v>1410</v>
      </c>
      <c r="C41" s="69"/>
      <c r="D41" s="69"/>
      <c r="E41" s="69"/>
      <c r="F41" s="70"/>
      <c r="G41" s="57"/>
      <c r="H41" s="57"/>
      <c r="I41" s="57"/>
    </row>
    <row r="42" hidden="1" outlineLevel="2">
      <c r="A42" s="65" t="s">
        <v>51</v>
      </c>
      <c r="B42" s="68">
        <v>1000.0</v>
      </c>
      <c r="C42" s="69"/>
      <c r="D42" s="69"/>
      <c r="E42" s="69"/>
      <c r="F42" s="70"/>
      <c r="G42" s="57"/>
      <c r="H42" s="57"/>
      <c r="I42" s="57"/>
    </row>
    <row r="43" hidden="1" outlineLevel="2">
      <c r="A43" s="65" t="s">
        <v>52</v>
      </c>
      <c r="B43" s="68">
        <v>100.0</v>
      </c>
      <c r="C43" s="69"/>
      <c r="D43" s="69"/>
      <c r="E43" s="69"/>
      <c r="F43" s="70"/>
      <c r="G43" s="57"/>
      <c r="H43" s="57"/>
      <c r="I43" s="57"/>
    </row>
    <row r="44" hidden="1" outlineLevel="2">
      <c r="A44" s="65" t="s">
        <v>53</v>
      </c>
      <c r="B44" s="68">
        <v>100.0</v>
      </c>
      <c r="C44" s="69"/>
      <c r="D44" s="69"/>
      <c r="E44" s="69"/>
      <c r="F44" s="70"/>
      <c r="G44" s="57"/>
      <c r="H44" s="57"/>
      <c r="I44" s="57"/>
    </row>
    <row r="45" hidden="1" outlineLevel="2">
      <c r="A45" s="65" t="s">
        <v>54</v>
      </c>
      <c r="B45" s="68">
        <v>100.0</v>
      </c>
      <c r="C45" s="69"/>
      <c r="D45" s="69"/>
      <c r="E45" s="69"/>
      <c r="F45" s="70"/>
      <c r="G45" s="57"/>
      <c r="H45" s="57"/>
      <c r="I45" s="57"/>
    </row>
    <row r="46" hidden="1" outlineLevel="2">
      <c r="A46" s="65" t="s">
        <v>55</v>
      </c>
      <c r="B46" s="68">
        <v>100.0</v>
      </c>
      <c r="C46" s="69"/>
      <c r="D46" s="69"/>
      <c r="E46" s="69"/>
      <c r="F46" s="70"/>
      <c r="G46" s="57"/>
      <c r="H46" s="57"/>
      <c r="I46" s="57"/>
    </row>
    <row r="47" hidden="1" outlineLevel="2">
      <c r="A47" s="65" t="s">
        <v>56</v>
      </c>
      <c r="B47" s="68">
        <v>10.0</v>
      </c>
      <c r="C47" s="69"/>
      <c r="D47" s="69"/>
      <c r="E47" s="69"/>
      <c r="F47" s="70"/>
      <c r="G47" s="57"/>
      <c r="H47" s="57"/>
      <c r="I47" s="57"/>
    </row>
    <row r="48" hidden="1" outlineLevel="1">
      <c r="A48" s="65" t="s">
        <v>57</v>
      </c>
      <c r="B48" s="68">
        <v>100.0</v>
      </c>
      <c r="C48" s="69"/>
      <c r="D48" s="69"/>
      <c r="E48" s="69"/>
      <c r="F48" s="70"/>
      <c r="G48" s="57"/>
      <c r="H48" s="57"/>
      <c r="I48" s="57"/>
    </row>
    <row r="49" hidden="1" outlineLevel="1">
      <c r="A49" s="65" t="s">
        <v>58</v>
      </c>
      <c r="B49" s="68">
        <v>100.0</v>
      </c>
      <c r="C49" s="69"/>
      <c r="D49" s="69"/>
      <c r="E49" s="69"/>
      <c r="F49" s="70"/>
      <c r="G49" s="57"/>
      <c r="H49" s="57"/>
      <c r="I49" s="57"/>
    </row>
    <row r="50" hidden="1" outlineLevel="1">
      <c r="A50" s="65" t="s">
        <v>59</v>
      </c>
      <c r="B50" s="71">
        <f>SUM(B51:F54)</f>
        <v>120</v>
      </c>
      <c r="C50" s="2"/>
      <c r="D50" s="2"/>
      <c r="E50" s="2"/>
      <c r="F50" s="3"/>
      <c r="G50" s="57"/>
      <c r="H50" s="57"/>
      <c r="I50" s="57"/>
    </row>
    <row r="51" hidden="1" outlineLevel="1">
      <c r="A51" s="65" t="s">
        <v>60</v>
      </c>
      <c r="B51" s="71">
        <v>30.0</v>
      </c>
      <c r="C51" s="2"/>
      <c r="D51" s="2"/>
      <c r="E51" s="2"/>
      <c r="F51" s="3"/>
      <c r="G51" s="57"/>
      <c r="H51" s="57"/>
      <c r="I51" s="57"/>
    </row>
    <row r="52" hidden="1" outlineLevel="1">
      <c r="A52" s="65" t="s">
        <v>61</v>
      </c>
      <c r="B52" s="71">
        <v>30.0</v>
      </c>
      <c r="C52" s="2"/>
      <c r="D52" s="2"/>
      <c r="E52" s="2"/>
      <c r="F52" s="3"/>
      <c r="G52" s="57"/>
      <c r="H52" s="57"/>
      <c r="I52" s="57"/>
    </row>
    <row r="53" hidden="1" outlineLevel="1">
      <c r="A53" s="65" t="s">
        <v>62</v>
      </c>
      <c r="B53" s="71">
        <v>30.0</v>
      </c>
      <c r="C53" s="2"/>
      <c r="D53" s="2"/>
      <c r="E53" s="2"/>
      <c r="F53" s="3"/>
      <c r="G53" s="57"/>
      <c r="H53" s="57"/>
      <c r="I53" s="57"/>
    </row>
    <row r="54" hidden="1" outlineLevel="1">
      <c r="A54" s="65" t="s">
        <v>63</v>
      </c>
      <c r="B54" s="71">
        <v>30.0</v>
      </c>
      <c r="C54" s="2"/>
      <c r="D54" s="2"/>
      <c r="E54" s="2"/>
      <c r="F54" s="3"/>
      <c r="G54" s="57"/>
      <c r="H54" s="57"/>
      <c r="I54" s="57"/>
    </row>
    <row r="55">
      <c r="A55" s="54" t="s">
        <v>64</v>
      </c>
      <c r="B55" s="66">
        <f>sum(B38,B41,B48,B49,B50)</f>
        <v>1930</v>
      </c>
      <c r="C55" s="2"/>
      <c r="D55" s="2"/>
      <c r="E55" s="2"/>
      <c r="F55" s="3"/>
      <c r="G55" s="57"/>
      <c r="H55" s="57"/>
      <c r="I55" s="57"/>
    </row>
    <row r="56">
      <c r="A56" s="67" t="s">
        <v>65</v>
      </c>
      <c r="B56" s="2"/>
      <c r="C56" s="2"/>
      <c r="D56" s="2"/>
      <c r="E56" s="2"/>
      <c r="F56" s="3"/>
      <c r="G56" s="57"/>
      <c r="H56" s="57"/>
      <c r="I56" s="57"/>
    </row>
    <row r="57" outlineLevel="1" collapsed="1">
      <c r="A57" s="65" t="s">
        <v>66</v>
      </c>
      <c r="B57" s="71">
        <f>SUM(B58,B60,B62,B63)</f>
        <v>3652.173913</v>
      </c>
      <c r="C57" s="2"/>
      <c r="D57" s="3"/>
      <c r="E57" s="72">
        <f>B57/D28</f>
        <v>0.2608695652</v>
      </c>
      <c r="F57" s="3"/>
      <c r="G57" s="57"/>
      <c r="H57" s="57"/>
      <c r="I57" s="57"/>
    </row>
    <row r="58" hidden="1" outlineLevel="2">
      <c r="A58" s="65" t="s">
        <v>67</v>
      </c>
      <c r="B58" s="71">
        <f>D32</f>
        <v>1826.086957</v>
      </c>
      <c r="C58" s="2"/>
      <c r="D58" s="2"/>
      <c r="E58" s="2"/>
      <c r="F58" s="3"/>
      <c r="G58" s="57"/>
      <c r="H58" s="57"/>
      <c r="I58" s="57"/>
    </row>
    <row r="59" hidden="1" outlineLevel="2">
      <c r="A59" s="65" t="s">
        <v>68</v>
      </c>
      <c r="B59" s="72">
        <f>B58/D23</f>
        <v>0.3</v>
      </c>
      <c r="C59" s="2"/>
      <c r="D59" s="2"/>
      <c r="E59" s="2"/>
      <c r="F59" s="3"/>
      <c r="G59" s="73" t="s">
        <v>69</v>
      </c>
      <c r="H59" s="57"/>
      <c r="I59" s="57"/>
    </row>
    <row r="60" hidden="1" outlineLevel="2">
      <c r="A60" s="65" t="s">
        <v>70</v>
      </c>
      <c r="B60" s="71">
        <f>D33</f>
        <v>1521.73913</v>
      </c>
      <c r="C60" s="2"/>
      <c r="D60" s="2"/>
      <c r="E60" s="2"/>
      <c r="F60" s="3"/>
      <c r="G60" s="57"/>
      <c r="H60" s="57"/>
      <c r="I60" s="57"/>
    </row>
    <row r="61" hidden="1" outlineLevel="2">
      <c r="A61" s="65" t="s">
        <v>71</v>
      </c>
      <c r="B61" s="72">
        <f>B60/D24</f>
        <v>0.25</v>
      </c>
      <c r="C61" s="2"/>
      <c r="D61" s="2"/>
      <c r="E61" s="2"/>
      <c r="F61" s="3"/>
      <c r="G61" s="57"/>
      <c r="H61" s="57"/>
      <c r="I61" s="57"/>
    </row>
    <row r="62" hidden="1" outlineLevel="2">
      <c r="A62" s="65" t="s">
        <v>72</v>
      </c>
      <c r="B62" s="71">
        <f>D34</f>
        <v>304.3478261</v>
      </c>
      <c r="C62" s="2"/>
      <c r="D62" s="2"/>
      <c r="E62" s="2"/>
      <c r="F62" s="3"/>
      <c r="G62" s="73" t="s">
        <v>69</v>
      </c>
      <c r="H62" s="57"/>
      <c r="I62" s="57"/>
    </row>
    <row r="63" ht="15.75" hidden="1" customHeight="1" outlineLevel="2">
      <c r="A63" s="65" t="s">
        <v>73</v>
      </c>
      <c r="B63" s="74"/>
      <c r="C63" s="2"/>
      <c r="D63" s="2"/>
      <c r="E63" s="2"/>
      <c r="F63" s="3"/>
      <c r="G63" s="57"/>
      <c r="H63" s="57"/>
      <c r="I63" s="57"/>
    </row>
    <row r="64" outlineLevel="1">
      <c r="A64" s="65" t="s">
        <v>74</v>
      </c>
      <c r="B64" s="71">
        <f>B65+B67</f>
        <v>5000</v>
      </c>
      <c r="C64" s="2"/>
      <c r="D64" s="3"/>
      <c r="E64" s="72">
        <f>B64/D28</f>
        <v>0.3571428571</v>
      </c>
      <c r="F64" s="3"/>
      <c r="G64" s="57"/>
      <c r="H64" s="57"/>
      <c r="I64" s="57"/>
    </row>
    <row r="65" outlineLevel="2">
      <c r="A65" s="65" t="s">
        <v>75</v>
      </c>
      <c r="B65" s="71">
        <v>2500.0</v>
      </c>
      <c r="C65" s="2"/>
      <c r="D65" s="2"/>
      <c r="E65" s="2"/>
      <c r="F65" s="3"/>
      <c r="G65" s="57"/>
      <c r="H65" s="57"/>
      <c r="I65" s="57"/>
    </row>
    <row r="66" outlineLevel="2">
      <c r="A66" s="65" t="s">
        <v>76</v>
      </c>
      <c r="B66" s="72">
        <f>B65/I5</f>
        <v>0.3571428571</v>
      </c>
      <c r="C66" s="2"/>
      <c r="D66" s="2"/>
      <c r="E66" s="2"/>
      <c r="F66" s="3"/>
      <c r="G66" s="73" t="s">
        <v>69</v>
      </c>
      <c r="H66" s="57"/>
      <c r="I66" s="57"/>
    </row>
    <row r="67" outlineLevel="2">
      <c r="A67" s="65" t="s">
        <v>77</v>
      </c>
      <c r="B67" s="71">
        <v>2500.0</v>
      </c>
      <c r="C67" s="2"/>
      <c r="D67" s="2"/>
      <c r="E67" s="2"/>
      <c r="F67" s="3"/>
      <c r="G67" s="57"/>
      <c r="H67" s="57"/>
      <c r="I67" s="57"/>
    </row>
    <row r="68" outlineLevel="2">
      <c r="A68" s="65" t="s">
        <v>76</v>
      </c>
      <c r="B68" s="72">
        <f>B67/I6</f>
        <v>0.3571428571</v>
      </c>
      <c r="C68" s="2"/>
      <c r="D68" s="2"/>
      <c r="E68" s="2"/>
      <c r="F68" s="3"/>
      <c r="G68" s="73" t="s">
        <v>69</v>
      </c>
      <c r="H68" s="57"/>
      <c r="I68" s="57"/>
    </row>
    <row r="69" ht="24.75" customHeight="1">
      <c r="A69" s="54" t="s">
        <v>78</v>
      </c>
      <c r="B69" s="66">
        <f>B64+B57</f>
        <v>8652.173913</v>
      </c>
      <c r="C69" s="2"/>
      <c r="D69" s="2"/>
      <c r="E69" s="2"/>
      <c r="F69" s="3"/>
      <c r="G69" s="57"/>
      <c r="H69" s="57"/>
      <c r="I69" s="57"/>
    </row>
    <row r="70" ht="25.5" customHeight="1">
      <c r="A70" s="54" t="s">
        <v>79</v>
      </c>
      <c r="B70" s="66">
        <f>B55+B69</f>
        <v>10582.17391</v>
      </c>
      <c r="C70" s="2"/>
      <c r="D70" s="2"/>
      <c r="E70" s="2"/>
      <c r="F70" s="3"/>
      <c r="G70" s="57"/>
      <c r="H70" s="57"/>
      <c r="I70" s="57"/>
    </row>
    <row r="72">
      <c r="A72" s="75" t="s">
        <v>2</v>
      </c>
      <c r="B72" s="2"/>
      <c r="C72" s="2"/>
      <c r="D72" s="2"/>
      <c r="E72" s="2"/>
      <c r="F72" s="3"/>
    </row>
    <row r="73">
      <c r="A73" s="76"/>
      <c r="B73" s="77"/>
      <c r="C73" s="2"/>
      <c r="D73" s="2"/>
      <c r="E73" s="2"/>
      <c r="F73" s="3"/>
    </row>
    <row r="74">
      <c r="A74" s="76" t="s">
        <v>80</v>
      </c>
      <c r="B74" s="78">
        <f>D28-B57</f>
        <v>10347.82609</v>
      </c>
      <c r="C74" s="2"/>
      <c r="D74" s="2"/>
      <c r="E74" s="2"/>
      <c r="F74" s="3"/>
    </row>
    <row r="75">
      <c r="A75" s="76" t="s">
        <v>74</v>
      </c>
      <c r="B75" s="78">
        <f>B64</f>
        <v>5000</v>
      </c>
      <c r="C75" s="2"/>
      <c r="D75" s="2"/>
      <c r="E75" s="2"/>
      <c r="F75" s="3"/>
      <c r="G75" s="51" t="s">
        <v>81</v>
      </c>
      <c r="H75" s="5">
        <f>D28*35/100</f>
        <v>4900</v>
      </c>
    </row>
    <row r="76">
      <c r="A76" s="76" t="s">
        <v>82</v>
      </c>
      <c r="B76" s="79">
        <f>E64</f>
        <v>0.3571428571</v>
      </c>
      <c r="C76" s="2"/>
      <c r="D76" s="2"/>
      <c r="E76" s="2"/>
      <c r="F76" s="3"/>
      <c r="G76" s="51" t="s">
        <v>83</v>
      </c>
      <c r="H76" s="5">
        <f>H75-B75</f>
        <v>-100</v>
      </c>
    </row>
    <row r="77">
      <c r="A77" s="76" t="s">
        <v>84</v>
      </c>
      <c r="B77" s="78">
        <f>B57</f>
        <v>3652.173913</v>
      </c>
      <c r="C77" s="2"/>
      <c r="D77" s="2"/>
      <c r="E77" s="2"/>
      <c r="F77" s="3"/>
    </row>
    <row r="78">
      <c r="A78" s="76" t="s">
        <v>85</v>
      </c>
      <c r="B78" s="79">
        <f>E57</f>
        <v>0.2608695652</v>
      </c>
      <c r="C78" s="2"/>
      <c r="D78" s="2"/>
      <c r="E78" s="2"/>
      <c r="F78" s="3"/>
    </row>
    <row r="79">
      <c r="A79" s="76" t="s">
        <v>14</v>
      </c>
      <c r="B79" s="78">
        <f>B77+B75</f>
        <v>8652.173913</v>
      </c>
      <c r="C79" s="2"/>
      <c r="D79" s="2"/>
      <c r="E79" s="2"/>
      <c r="F79" s="3"/>
    </row>
    <row r="80">
      <c r="A80" s="76" t="s">
        <v>86</v>
      </c>
      <c r="B80" s="79">
        <f>B79/D28</f>
        <v>0.6180124224</v>
      </c>
      <c r="C80" s="2"/>
      <c r="D80" s="2"/>
      <c r="E80" s="2"/>
      <c r="F80" s="3"/>
    </row>
    <row r="81">
      <c r="A81" s="76" t="s">
        <v>87</v>
      </c>
      <c r="B81" s="77" t="s">
        <v>88</v>
      </c>
      <c r="C81" s="2"/>
      <c r="D81" s="2"/>
      <c r="E81" s="2"/>
      <c r="F81" s="3"/>
    </row>
    <row r="82">
      <c r="A82" s="76" t="s">
        <v>89</v>
      </c>
      <c r="B82" s="77"/>
      <c r="C82" s="2"/>
      <c r="D82" s="2"/>
      <c r="E82" s="2"/>
      <c r="F82" s="3"/>
    </row>
    <row r="83">
      <c r="A83" s="76" t="s">
        <v>90</v>
      </c>
      <c r="B83" s="77"/>
      <c r="C83" s="2"/>
      <c r="D83" s="2"/>
      <c r="E83" s="2"/>
      <c r="F83" s="3"/>
    </row>
    <row r="84">
      <c r="A84" s="76" t="s">
        <v>91</v>
      </c>
      <c r="B84" s="77"/>
      <c r="C84" s="2"/>
      <c r="D84" s="2"/>
      <c r="E84" s="2"/>
      <c r="F84" s="3"/>
    </row>
    <row r="85">
      <c r="A85" s="76" t="s">
        <v>92</v>
      </c>
      <c r="B85" s="78">
        <f>B55/((D28-B69)/D28)</f>
        <v>5052.520325</v>
      </c>
      <c r="C85" s="2"/>
      <c r="D85" s="2"/>
      <c r="E85" s="2"/>
      <c r="F85" s="3"/>
    </row>
    <row r="86">
      <c r="A86" s="76" t="s">
        <v>16</v>
      </c>
      <c r="B86" s="78">
        <f>D28-B70</f>
        <v>3417.826087</v>
      </c>
      <c r="C86" s="2"/>
      <c r="D86" s="2"/>
      <c r="E86" s="2"/>
      <c r="F86" s="3"/>
    </row>
    <row r="87">
      <c r="A87" s="76" t="s">
        <v>93</v>
      </c>
      <c r="B87" s="79">
        <f>(B86/D28)</f>
        <v>0.2441304348</v>
      </c>
      <c r="C87" s="2"/>
      <c r="D87" s="2"/>
      <c r="E87" s="2"/>
      <c r="F87" s="3"/>
    </row>
    <row r="88">
      <c r="A88" s="76" t="s">
        <v>94</v>
      </c>
      <c r="B88" s="77"/>
      <c r="C88" s="2"/>
      <c r="D88" s="2"/>
      <c r="E88" s="2"/>
      <c r="F88" s="3"/>
    </row>
    <row r="89">
      <c r="A89" s="76" t="s">
        <v>95</v>
      </c>
      <c r="B89" s="77"/>
      <c r="C89" s="2"/>
      <c r="D89" s="2"/>
      <c r="E89" s="2"/>
      <c r="F89" s="3"/>
    </row>
    <row r="90">
      <c r="A90" s="76" t="s">
        <v>96</v>
      </c>
      <c r="B90" s="77"/>
      <c r="C90" s="2"/>
      <c r="D90" s="2"/>
      <c r="E90" s="2"/>
      <c r="F90" s="3"/>
    </row>
    <row r="91">
      <c r="A91" s="76" t="s">
        <v>97</v>
      </c>
      <c r="B91" s="77"/>
      <c r="C91" s="2"/>
      <c r="D91" s="2"/>
      <c r="E91" s="2"/>
      <c r="F91" s="3"/>
    </row>
  </sheetData>
  <mergeCells count="86">
    <mergeCell ref="A56:F56"/>
    <mergeCell ref="B57:D57"/>
    <mergeCell ref="E57:F57"/>
    <mergeCell ref="B58:F58"/>
    <mergeCell ref="B59:F59"/>
    <mergeCell ref="B60:F60"/>
    <mergeCell ref="B61:F61"/>
    <mergeCell ref="B62:F62"/>
    <mergeCell ref="B63:F63"/>
    <mergeCell ref="B64:D64"/>
    <mergeCell ref="E64:F64"/>
    <mergeCell ref="B65:F65"/>
    <mergeCell ref="B66:F66"/>
    <mergeCell ref="B67:F67"/>
    <mergeCell ref="B68:F68"/>
    <mergeCell ref="B69:F69"/>
    <mergeCell ref="B70:F70"/>
    <mergeCell ref="A72:F72"/>
    <mergeCell ref="B73:F73"/>
    <mergeCell ref="B74:F74"/>
    <mergeCell ref="B75:F75"/>
    <mergeCell ref="B76:F76"/>
    <mergeCell ref="B77:F77"/>
    <mergeCell ref="B78:F78"/>
    <mergeCell ref="B79:F79"/>
    <mergeCell ref="B80:F80"/>
    <mergeCell ref="B81:F81"/>
    <mergeCell ref="B82:F82"/>
    <mergeCell ref="B90:F90"/>
    <mergeCell ref="B91:F91"/>
    <mergeCell ref="B83:F83"/>
    <mergeCell ref="B84:F84"/>
    <mergeCell ref="B85:F85"/>
    <mergeCell ref="B86:F86"/>
    <mergeCell ref="B87:F87"/>
    <mergeCell ref="B88:F88"/>
    <mergeCell ref="B89:F89"/>
    <mergeCell ref="A1:I1"/>
    <mergeCell ref="A3:I3"/>
    <mergeCell ref="A13:I13"/>
    <mergeCell ref="A21:E21"/>
    <mergeCell ref="B22:C22"/>
    <mergeCell ref="D22:E22"/>
    <mergeCell ref="D23:E23"/>
    <mergeCell ref="B23:C23"/>
    <mergeCell ref="B24:C24"/>
    <mergeCell ref="D24:E24"/>
    <mergeCell ref="B25:C25"/>
    <mergeCell ref="D25:E25"/>
    <mergeCell ref="B26:C26"/>
    <mergeCell ref="D26:E26"/>
    <mergeCell ref="B27:C27"/>
    <mergeCell ref="D27:E27"/>
    <mergeCell ref="B28:C28"/>
    <mergeCell ref="D28:E28"/>
    <mergeCell ref="A29:F29"/>
    <mergeCell ref="A30:E30"/>
    <mergeCell ref="D31:E31"/>
    <mergeCell ref="B31:C31"/>
    <mergeCell ref="B32:C32"/>
    <mergeCell ref="D32:E32"/>
    <mergeCell ref="B33:C33"/>
    <mergeCell ref="D33:E33"/>
    <mergeCell ref="B34:C34"/>
    <mergeCell ref="D34:E34"/>
    <mergeCell ref="B35:C35"/>
    <mergeCell ref="D35:E35"/>
    <mergeCell ref="A37:F37"/>
    <mergeCell ref="B38:F38"/>
    <mergeCell ref="B39:F39"/>
    <mergeCell ref="B40:F40"/>
    <mergeCell ref="B41:F41"/>
    <mergeCell ref="B42:F42"/>
    <mergeCell ref="B43:F43"/>
    <mergeCell ref="B44:F44"/>
    <mergeCell ref="B45:F45"/>
    <mergeCell ref="B46:F46"/>
    <mergeCell ref="B47:F47"/>
    <mergeCell ref="B48:F48"/>
    <mergeCell ref="B49:F49"/>
    <mergeCell ref="B50:F50"/>
    <mergeCell ref="B51:F51"/>
    <mergeCell ref="B52:F52"/>
    <mergeCell ref="B53:F53"/>
    <mergeCell ref="B54:F54"/>
    <mergeCell ref="B55:F55"/>
  </mergeCells>
  <conditionalFormatting sqref="B76:F76">
    <cfRule type="cellIs" dxfId="0" priority="1" operator="between">
      <formula>"34%"</formula>
      <formula>"36%"</formula>
    </cfRule>
  </conditionalFormatting>
  <conditionalFormatting sqref="B76:F76">
    <cfRule type="cellIs" dxfId="1" priority="2" operator="lessThanOrEqual">
      <formula>"34%"</formula>
    </cfRule>
  </conditionalFormatting>
  <conditionalFormatting sqref="B76:F76">
    <cfRule type="cellIs" dxfId="2" priority="3" operator="greaterThan">
      <formula>"36%"</formula>
    </cfRule>
  </conditionalFormatting>
  <conditionalFormatting sqref="B78:F78">
    <cfRule type="cellIs" dxfId="2" priority="4" operator="greaterThan">
      <formula>"27%"</formula>
    </cfRule>
  </conditionalFormatting>
  <conditionalFormatting sqref="B78:F78">
    <cfRule type="cellIs" dxfId="0" priority="5" operator="between">
      <formula>"23%"</formula>
      <formula>"27%"</formula>
    </cfRule>
  </conditionalFormatting>
  <conditionalFormatting sqref="B78:F78">
    <cfRule type="cellIs" dxfId="1" priority="6" operator="lessThan">
      <formula>"23%"</formula>
    </cfRule>
  </conditionalFormatting>
  <conditionalFormatting sqref="B80:F80">
    <cfRule type="cellIs" dxfId="0" priority="7" operator="between">
      <formula>"59%"</formula>
      <formula>"61%"</formula>
    </cfRule>
  </conditionalFormatting>
  <conditionalFormatting sqref="B80:F80">
    <cfRule type="cellIs" dxfId="1" priority="8" operator="lessThan">
      <formula>"59%"</formula>
    </cfRule>
  </conditionalFormatting>
  <conditionalFormatting sqref="B80:F80">
    <cfRule type="cellIs" dxfId="2" priority="9" operator="greaterThan">
      <formula>"61%"</formula>
    </cfRule>
  </conditionalFormatting>
  <conditionalFormatting sqref="B87:F87">
    <cfRule type="cellIs" dxfId="1" priority="10" operator="greaterThan">
      <formula>"12%"</formula>
    </cfRule>
  </conditionalFormatting>
  <conditionalFormatting sqref="B87:F87">
    <cfRule type="cellIs" dxfId="0" priority="11" operator="between">
      <formula>"12%"</formula>
      <formula>"8%"</formula>
    </cfRule>
  </conditionalFormatting>
  <conditionalFormatting sqref="B87:F87">
    <cfRule type="cellIs" dxfId="2" priority="12" operator="lessThan">
      <formula>"8%"</formula>
    </cfRule>
  </conditionalFormatting>
  <conditionalFormatting sqref="H76">
    <cfRule type="cellIs" dxfId="1" priority="13" operator="greaterThan">
      <formula>0</formula>
    </cfRule>
  </conditionalFormatting>
  <conditionalFormatting sqref="H76">
    <cfRule type="cellIs" dxfId="2" priority="14" operator="lessThan">
      <formula>0</formula>
    </cfRule>
  </conditionalFormatting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 outlineLevelRow="2"/>
  <cols>
    <col customWidth="1" min="1" max="1" width="36.63"/>
    <col customWidth="1" min="2" max="9" width="13.13"/>
  </cols>
  <sheetData>
    <row r="1">
      <c r="A1" s="28" t="s">
        <v>20</v>
      </c>
      <c r="B1" s="2"/>
      <c r="C1" s="2"/>
      <c r="D1" s="2"/>
      <c r="E1" s="2"/>
      <c r="F1" s="2"/>
      <c r="G1" s="2"/>
      <c r="H1" s="2"/>
      <c r="I1" s="3"/>
    </row>
    <row r="2">
      <c r="A2" s="29" t="s">
        <v>21</v>
      </c>
      <c r="B2" s="30">
        <v>21.0</v>
      </c>
      <c r="C2" s="29" t="s">
        <v>22</v>
      </c>
      <c r="D2" s="30">
        <v>2022.0</v>
      </c>
      <c r="E2" s="29" t="s">
        <v>23</v>
      </c>
      <c r="F2" s="30">
        <v>6.0</v>
      </c>
      <c r="G2" s="29" t="s">
        <v>24</v>
      </c>
      <c r="H2" s="30">
        <v>6.0</v>
      </c>
      <c r="I2" s="31"/>
    </row>
    <row r="3">
      <c r="A3" s="32" t="s">
        <v>25</v>
      </c>
      <c r="B3" s="2"/>
      <c r="C3" s="2"/>
      <c r="D3" s="2"/>
      <c r="E3" s="2"/>
      <c r="F3" s="2"/>
      <c r="G3" s="2"/>
      <c r="H3" s="2"/>
      <c r="I3" s="2"/>
    </row>
    <row r="4">
      <c r="A4" s="33"/>
      <c r="B4" s="34">
        <f>date(D2,F2,H2)</f>
        <v>44718</v>
      </c>
      <c r="C4" s="34">
        <f t="shared" ref="C4:H4" si="1">B4+1</f>
        <v>44719</v>
      </c>
      <c r="D4" s="34">
        <f t="shared" si="1"/>
        <v>44720</v>
      </c>
      <c r="E4" s="34">
        <f t="shared" si="1"/>
        <v>44721</v>
      </c>
      <c r="F4" s="34">
        <f t="shared" si="1"/>
        <v>44722</v>
      </c>
      <c r="G4" s="34">
        <f t="shared" si="1"/>
        <v>44723</v>
      </c>
      <c r="H4" s="34">
        <f t="shared" si="1"/>
        <v>44724</v>
      </c>
      <c r="I4" s="35" t="s">
        <v>26</v>
      </c>
    </row>
    <row r="5">
      <c r="A5" s="36" t="s">
        <v>27</v>
      </c>
      <c r="B5" s="37">
        <v>1000.0</v>
      </c>
      <c r="C5" s="37">
        <v>1000.0</v>
      </c>
      <c r="D5" s="37">
        <v>1000.0</v>
      </c>
      <c r="E5" s="37">
        <v>1000.0</v>
      </c>
      <c r="F5" s="37">
        <v>1000.0</v>
      </c>
      <c r="G5" s="37">
        <v>1000.0</v>
      </c>
      <c r="H5" s="37">
        <v>1000.0</v>
      </c>
      <c r="I5" s="38">
        <f t="shared" ref="I5:I9" si="2">sum(B5:H5)</f>
        <v>7000</v>
      </c>
    </row>
    <row r="6">
      <c r="A6" s="36" t="s">
        <v>28</v>
      </c>
      <c r="B6" s="37">
        <v>2000.0</v>
      </c>
      <c r="C6" s="37">
        <v>2000.0</v>
      </c>
      <c r="D6" s="37">
        <v>2000.0</v>
      </c>
      <c r="E6" s="37">
        <v>2000.0</v>
      </c>
      <c r="F6" s="37">
        <v>2000.0</v>
      </c>
      <c r="G6" s="37">
        <v>2000.0</v>
      </c>
      <c r="H6" s="37">
        <v>2000.0</v>
      </c>
      <c r="I6" s="38">
        <f t="shared" si="2"/>
        <v>14000</v>
      </c>
    </row>
    <row r="7">
      <c r="A7" s="36" t="s">
        <v>29</v>
      </c>
      <c r="B7" s="37">
        <v>250.0</v>
      </c>
      <c r="C7" s="37">
        <v>250.0</v>
      </c>
      <c r="D7" s="37">
        <v>250.0</v>
      </c>
      <c r="E7" s="37">
        <v>250.0</v>
      </c>
      <c r="F7" s="37">
        <v>250.0</v>
      </c>
      <c r="G7" s="37">
        <v>250.0</v>
      </c>
      <c r="H7" s="37">
        <v>250.0</v>
      </c>
      <c r="I7" s="38">
        <f t="shared" si="2"/>
        <v>1750</v>
      </c>
    </row>
    <row r="8">
      <c r="A8" s="39" t="s">
        <v>30</v>
      </c>
      <c r="B8" s="37">
        <v>200.0</v>
      </c>
      <c r="C8" s="37">
        <v>200.0</v>
      </c>
      <c r="D8" s="37">
        <v>200.0</v>
      </c>
      <c r="E8" s="37">
        <v>200.0</v>
      </c>
      <c r="F8" s="37">
        <v>200.0</v>
      </c>
      <c r="G8" s="37">
        <v>200.0</v>
      </c>
      <c r="H8" s="37">
        <v>200.0</v>
      </c>
      <c r="I8" s="38">
        <f t="shared" si="2"/>
        <v>1400</v>
      </c>
    </row>
    <row r="9">
      <c r="A9" s="39" t="s">
        <v>7</v>
      </c>
      <c r="B9" s="37">
        <v>200.0</v>
      </c>
      <c r="C9" s="37">
        <v>200.0</v>
      </c>
      <c r="D9" s="37">
        <v>200.0</v>
      </c>
      <c r="E9" s="37">
        <v>200.0</v>
      </c>
      <c r="F9" s="37">
        <v>200.0</v>
      </c>
      <c r="G9" s="37">
        <v>200.0</v>
      </c>
      <c r="H9" s="37">
        <v>200.0</v>
      </c>
      <c r="I9" s="38">
        <f t="shared" si="2"/>
        <v>1400</v>
      </c>
    </row>
    <row r="10">
      <c r="A10" s="40" t="s">
        <v>31</v>
      </c>
      <c r="B10" s="41">
        <f t="shared" ref="B10:I10" si="3">sum(B5,B6,B7,B8,B9)</f>
        <v>3650</v>
      </c>
      <c r="C10" s="41">
        <f t="shared" si="3"/>
        <v>3650</v>
      </c>
      <c r="D10" s="41">
        <f t="shared" si="3"/>
        <v>3650</v>
      </c>
      <c r="E10" s="41">
        <f t="shared" si="3"/>
        <v>3650</v>
      </c>
      <c r="F10" s="41">
        <f t="shared" si="3"/>
        <v>3650</v>
      </c>
      <c r="G10" s="41">
        <f t="shared" si="3"/>
        <v>3650</v>
      </c>
      <c r="H10" s="41">
        <f t="shared" si="3"/>
        <v>3650</v>
      </c>
      <c r="I10" s="38">
        <f t="shared" si="3"/>
        <v>25550</v>
      </c>
    </row>
    <row r="11">
      <c r="A11" s="42" t="s">
        <v>32</v>
      </c>
      <c r="B11" s="43">
        <f t="shared" ref="B11:I11" si="4">B10/1.15</f>
        <v>3173.913043</v>
      </c>
      <c r="C11" s="43">
        <f t="shared" si="4"/>
        <v>3173.913043</v>
      </c>
      <c r="D11" s="43">
        <f t="shared" si="4"/>
        <v>3173.913043</v>
      </c>
      <c r="E11" s="43">
        <f t="shared" si="4"/>
        <v>3173.913043</v>
      </c>
      <c r="F11" s="43">
        <f t="shared" si="4"/>
        <v>3173.913043</v>
      </c>
      <c r="G11" s="43">
        <f t="shared" si="4"/>
        <v>3173.913043</v>
      </c>
      <c r="H11" s="43">
        <f t="shared" si="4"/>
        <v>3173.913043</v>
      </c>
      <c r="I11" s="43">
        <f t="shared" si="4"/>
        <v>22217.3913</v>
      </c>
    </row>
    <row r="12">
      <c r="A12" s="44"/>
      <c r="B12" s="45"/>
      <c r="C12" s="45"/>
      <c r="D12" s="45"/>
      <c r="E12" s="45"/>
      <c r="F12" s="45"/>
      <c r="G12" s="45"/>
      <c r="H12" s="45"/>
      <c r="I12" s="46"/>
    </row>
    <row r="13">
      <c r="A13" s="47" t="s">
        <v>33</v>
      </c>
      <c r="B13" s="48"/>
      <c r="C13" s="48"/>
      <c r="D13" s="48"/>
      <c r="E13" s="48"/>
      <c r="F13" s="48"/>
      <c r="G13" s="48"/>
      <c r="H13" s="48"/>
      <c r="I13" s="48"/>
    </row>
    <row r="14" ht="16.5" customHeight="1">
      <c r="A14" s="49"/>
      <c r="B14" s="34">
        <f>DATE(D2,F2,H2)</f>
        <v>44718</v>
      </c>
      <c r="C14" s="34">
        <f t="shared" ref="C14:H14" si="5">B14+1</f>
        <v>44719</v>
      </c>
      <c r="D14" s="34">
        <f t="shared" si="5"/>
        <v>44720</v>
      </c>
      <c r="E14" s="34">
        <f t="shared" si="5"/>
        <v>44721</v>
      </c>
      <c r="F14" s="34">
        <f t="shared" si="5"/>
        <v>44722</v>
      </c>
      <c r="G14" s="34">
        <f t="shared" si="5"/>
        <v>44723</v>
      </c>
      <c r="H14" s="34">
        <f t="shared" si="5"/>
        <v>44724</v>
      </c>
      <c r="I14" s="35" t="s">
        <v>26</v>
      </c>
    </row>
    <row r="15" ht="16.5" customHeight="1">
      <c r="A15" s="36" t="s">
        <v>34</v>
      </c>
      <c r="B15" s="37">
        <v>1.0</v>
      </c>
      <c r="C15" s="37">
        <v>250.0</v>
      </c>
      <c r="D15" s="37">
        <v>250.0</v>
      </c>
      <c r="E15" s="37">
        <v>250.0</v>
      </c>
      <c r="F15" s="37">
        <v>250.0</v>
      </c>
      <c r="G15" s="37">
        <v>250.0</v>
      </c>
      <c r="H15" s="37">
        <v>250.0</v>
      </c>
      <c r="I15" s="50">
        <f t="shared" ref="I15:I18" si="6">SUM(B15:H15)</f>
        <v>1501</v>
      </c>
      <c r="J15" s="51" t="s">
        <v>35</v>
      </c>
    </row>
    <row r="16" ht="16.5" customHeight="1">
      <c r="A16" s="36" t="s">
        <v>36</v>
      </c>
      <c r="B16" s="37">
        <v>500.0</v>
      </c>
      <c r="C16" s="37">
        <v>500.0</v>
      </c>
      <c r="D16" s="37">
        <v>500.0</v>
      </c>
      <c r="E16" s="37">
        <v>500.0</v>
      </c>
      <c r="F16" s="37">
        <v>500.0</v>
      </c>
      <c r="G16" s="37">
        <v>500.0</v>
      </c>
      <c r="H16" s="37">
        <v>500.0</v>
      </c>
      <c r="I16" s="50">
        <f t="shared" si="6"/>
        <v>3500</v>
      </c>
      <c r="J16" s="51" t="s">
        <v>37</v>
      </c>
    </row>
    <row r="17" ht="16.5" customHeight="1">
      <c r="A17" s="36" t="s">
        <v>38</v>
      </c>
      <c r="B17" s="37">
        <v>50.0</v>
      </c>
      <c r="C17" s="37">
        <v>50.0</v>
      </c>
      <c r="D17" s="37">
        <v>50.0</v>
      </c>
      <c r="E17" s="37">
        <v>50.0</v>
      </c>
      <c r="F17" s="37">
        <v>50.0</v>
      </c>
      <c r="G17" s="37">
        <v>50.0</v>
      </c>
      <c r="H17" s="37">
        <v>50.0</v>
      </c>
      <c r="I17" s="50">
        <f t="shared" si="6"/>
        <v>350</v>
      </c>
    </row>
    <row r="18" ht="16.5" customHeight="1">
      <c r="A18" s="52" t="s">
        <v>39</v>
      </c>
      <c r="B18" s="53">
        <f t="shared" ref="B18:H18" si="7">SUM(B15:B17)</f>
        <v>551</v>
      </c>
      <c r="C18" s="53">
        <f t="shared" si="7"/>
        <v>800</v>
      </c>
      <c r="D18" s="53">
        <f t="shared" si="7"/>
        <v>800</v>
      </c>
      <c r="E18" s="53">
        <f t="shared" si="7"/>
        <v>800</v>
      </c>
      <c r="F18" s="53">
        <f t="shared" si="7"/>
        <v>800</v>
      </c>
      <c r="G18" s="53">
        <f t="shared" si="7"/>
        <v>800</v>
      </c>
      <c r="H18" s="53">
        <f t="shared" si="7"/>
        <v>800</v>
      </c>
      <c r="I18" s="50">
        <f t="shared" si="6"/>
        <v>5351</v>
      </c>
    </row>
    <row r="19" ht="25.5" customHeight="1">
      <c r="A19" s="54" t="s">
        <v>40</v>
      </c>
      <c r="B19" s="55">
        <f t="shared" ref="B19:I19" si="8">B18/1.15</f>
        <v>479.1304348</v>
      </c>
      <c r="C19" s="55">
        <f t="shared" si="8"/>
        <v>695.6521739</v>
      </c>
      <c r="D19" s="55">
        <f t="shared" si="8"/>
        <v>695.6521739</v>
      </c>
      <c r="E19" s="55">
        <f t="shared" si="8"/>
        <v>695.6521739</v>
      </c>
      <c r="F19" s="55">
        <f t="shared" si="8"/>
        <v>695.6521739</v>
      </c>
      <c r="G19" s="55">
        <f t="shared" si="8"/>
        <v>695.6521739</v>
      </c>
      <c r="H19" s="55">
        <f t="shared" si="8"/>
        <v>695.6521739</v>
      </c>
      <c r="I19" s="56">
        <f t="shared" si="8"/>
        <v>4653.043478</v>
      </c>
    </row>
    <row r="20">
      <c r="A20" s="57"/>
      <c r="B20" s="57"/>
      <c r="C20" s="57"/>
      <c r="D20" s="57"/>
      <c r="E20" s="57"/>
      <c r="F20" s="57"/>
      <c r="G20" s="57"/>
      <c r="H20" s="57"/>
      <c r="I20" s="57"/>
    </row>
    <row r="21">
      <c r="A21" s="32" t="s">
        <v>41</v>
      </c>
      <c r="B21" s="2"/>
      <c r="C21" s="2"/>
      <c r="D21" s="2"/>
      <c r="E21" s="2"/>
    </row>
    <row r="22">
      <c r="A22" s="58"/>
      <c r="B22" s="59" t="s">
        <v>42</v>
      </c>
      <c r="C22" s="3"/>
      <c r="D22" s="59" t="s">
        <v>43</v>
      </c>
      <c r="E22" s="3"/>
    </row>
    <row r="23">
      <c r="A23" s="60" t="s">
        <v>27</v>
      </c>
      <c r="B23" s="61">
        <f t="shared" ref="B23:B28" si="9">I5</f>
        <v>7000</v>
      </c>
      <c r="C23" s="3"/>
      <c r="D23" s="61">
        <f t="shared" ref="D23:D28" si="10">B23/1.15</f>
        <v>6086.956522</v>
      </c>
      <c r="E23" s="3"/>
    </row>
    <row r="24">
      <c r="A24" s="60" t="s">
        <v>28</v>
      </c>
      <c r="B24" s="61">
        <f t="shared" si="9"/>
        <v>14000</v>
      </c>
      <c r="C24" s="3"/>
      <c r="D24" s="61">
        <f t="shared" si="10"/>
        <v>12173.91304</v>
      </c>
      <c r="E24" s="3"/>
    </row>
    <row r="25">
      <c r="A25" s="60" t="s">
        <v>29</v>
      </c>
      <c r="B25" s="61">
        <f t="shared" si="9"/>
        <v>1750</v>
      </c>
      <c r="C25" s="3"/>
      <c r="D25" s="61">
        <f t="shared" si="10"/>
        <v>1521.73913</v>
      </c>
      <c r="E25" s="3"/>
    </row>
    <row r="26">
      <c r="A26" s="60" t="s">
        <v>30</v>
      </c>
      <c r="B26" s="61">
        <f t="shared" si="9"/>
        <v>1400</v>
      </c>
      <c r="C26" s="3"/>
      <c r="D26" s="61">
        <f t="shared" si="10"/>
        <v>1217.391304</v>
      </c>
      <c r="E26" s="3"/>
    </row>
    <row r="27">
      <c r="A27" s="60" t="s">
        <v>7</v>
      </c>
      <c r="B27" s="61">
        <f t="shared" si="9"/>
        <v>1400</v>
      </c>
      <c r="C27" s="3"/>
      <c r="D27" s="61">
        <f t="shared" si="10"/>
        <v>1217.391304</v>
      </c>
      <c r="E27" s="3"/>
    </row>
    <row r="28" ht="21.75" customHeight="1">
      <c r="A28" s="62" t="s">
        <v>44</v>
      </c>
      <c r="B28" s="63">
        <f t="shared" si="9"/>
        <v>25550</v>
      </c>
      <c r="C28" s="3"/>
      <c r="D28" s="63">
        <f t="shared" si="10"/>
        <v>22217.3913</v>
      </c>
      <c r="E28" s="3"/>
    </row>
    <row r="29">
      <c r="A29" s="57"/>
      <c r="G29" s="57"/>
      <c r="H29" s="57"/>
      <c r="I29" s="57"/>
    </row>
    <row r="30">
      <c r="A30" s="47" t="s">
        <v>45</v>
      </c>
      <c r="B30" s="48"/>
      <c r="C30" s="48"/>
      <c r="D30" s="48"/>
      <c r="E30" s="48"/>
      <c r="F30" s="57"/>
      <c r="G30" s="57"/>
      <c r="H30" s="57"/>
      <c r="I30" s="57"/>
    </row>
    <row r="31">
      <c r="A31" s="58"/>
      <c r="B31" s="64" t="s">
        <v>42</v>
      </c>
      <c r="C31" s="3"/>
      <c r="D31" s="64" t="s">
        <v>43</v>
      </c>
      <c r="E31" s="3"/>
      <c r="F31" s="57"/>
      <c r="G31" s="57"/>
      <c r="H31" s="57"/>
      <c r="I31" s="57"/>
    </row>
    <row r="32">
      <c r="A32" s="65" t="s">
        <v>34</v>
      </c>
      <c r="B32" s="61">
        <f t="shared" ref="B32:B34" si="11">I15</f>
        <v>1501</v>
      </c>
      <c r="C32" s="3"/>
      <c r="D32" s="61">
        <f t="shared" ref="D32:D35" si="12">B32/1.15</f>
        <v>1305.217391</v>
      </c>
      <c r="E32" s="3"/>
      <c r="F32" s="57"/>
      <c r="G32" s="57"/>
      <c r="H32" s="57"/>
      <c r="I32" s="57"/>
    </row>
    <row r="33">
      <c r="A33" s="65" t="s">
        <v>36</v>
      </c>
      <c r="B33" s="61">
        <f t="shared" si="11"/>
        <v>3500</v>
      </c>
      <c r="C33" s="3"/>
      <c r="D33" s="61">
        <f t="shared" si="12"/>
        <v>3043.478261</v>
      </c>
      <c r="E33" s="3"/>
      <c r="F33" s="57"/>
      <c r="G33" s="57"/>
      <c r="H33" s="57"/>
      <c r="I33" s="57"/>
    </row>
    <row r="34">
      <c r="A34" s="65" t="s">
        <v>38</v>
      </c>
      <c r="B34" s="61">
        <f t="shared" si="11"/>
        <v>350</v>
      </c>
      <c r="C34" s="3"/>
      <c r="D34" s="61">
        <f t="shared" si="12"/>
        <v>304.3478261</v>
      </c>
      <c r="E34" s="3"/>
      <c r="F34" s="57"/>
      <c r="G34" s="57"/>
      <c r="H34" s="57"/>
      <c r="I34" s="57"/>
    </row>
    <row r="35">
      <c r="A35" s="54" t="s">
        <v>39</v>
      </c>
      <c r="B35" s="66">
        <f>SUM(B32:B34)</f>
        <v>5351</v>
      </c>
      <c r="C35" s="3"/>
      <c r="D35" s="66">
        <f t="shared" si="12"/>
        <v>4653.043478</v>
      </c>
      <c r="E35" s="3"/>
      <c r="F35" s="57"/>
      <c r="G35" s="57"/>
      <c r="H35" s="57"/>
      <c r="I35" s="57"/>
    </row>
    <row r="36">
      <c r="A36" s="57"/>
      <c r="B36" s="57"/>
      <c r="C36" s="57"/>
      <c r="D36" s="57"/>
      <c r="E36" s="57"/>
      <c r="F36" s="57"/>
      <c r="G36" s="57"/>
      <c r="H36" s="57"/>
      <c r="I36" s="57"/>
    </row>
    <row r="37" collapsed="1">
      <c r="A37" s="67" t="s">
        <v>46</v>
      </c>
      <c r="B37" s="2"/>
      <c r="C37" s="2"/>
      <c r="D37" s="2"/>
      <c r="E37" s="2"/>
      <c r="F37" s="3"/>
      <c r="G37" s="57"/>
      <c r="H37" s="57"/>
      <c r="I37" s="57"/>
    </row>
    <row r="38" hidden="1" outlineLevel="1" collapsed="1">
      <c r="A38" s="65" t="s">
        <v>47</v>
      </c>
      <c r="B38" s="68">
        <f>B39+B40</f>
        <v>200</v>
      </c>
      <c r="C38" s="69"/>
      <c r="D38" s="69"/>
      <c r="E38" s="69"/>
      <c r="F38" s="70"/>
      <c r="G38" s="57"/>
      <c r="H38" s="57"/>
      <c r="I38" s="57"/>
    </row>
    <row r="39" hidden="1" outlineLevel="2">
      <c r="A39" s="65" t="s">
        <v>48</v>
      </c>
      <c r="B39" s="68">
        <v>150.0</v>
      </c>
      <c r="C39" s="69"/>
      <c r="D39" s="69"/>
      <c r="E39" s="69"/>
      <c r="F39" s="70"/>
      <c r="G39" s="57"/>
      <c r="H39" s="57"/>
      <c r="I39" s="57"/>
    </row>
    <row r="40" hidden="1" outlineLevel="2">
      <c r="A40" s="65" t="s">
        <v>49</v>
      </c>
      <c r="B40" s="68">
        <v>50.0</v>
      </c>
      <c r="C40" s="69"/>
      <c r="D40" s="69"/>
      <c r="E40" s="69"/>
      <c r="F40" s="70"/>
      <c r="G40" s="57"/>
      <c r="H40" s="57"/>
      <c r="I40" s="57"/>
    </row>
    <row r="41" hidden="1" outlineLevel="1" collapsed="1">
      <c r="A41" s="65" t="s">
        <v>50</v>
      </c>
      <c r="B41" s="68">
        <f>sum(B42:F47)</f>
        <v>1410</v>
      </c>
      <c r="C41" s="69"/>
      <c r="D41" s="69"/>
      <c r="E41" s="69"/>
      <c r="F41" s="70"/>
      <c r="G41" s="57"/>
      <c r="H41" s="57"/>
      <c r="I41" s="57"/>
    </row>
    <row r="42" hidden="1" outlineLevel="2">
      <c r="A42" s="65" t="s">
        <v>51</v>
      </c>
      <c r="B42" s="68">
        <v>1000.0</v>
      </c>
      <c r="C42" s="69"/>
      <c r="D42" s="69"/>
      <c r="E42" s="69"/>
      <c r="F42" s="70"/>
      <c r="G42" s="57"/>
      <c r="H42" s="57"/>
      <c r="I42" s="57"/>
    </row>
    <row r="43" hidden="1" outlineLevel="2">
      <c r="A43" s="65" t="s">
        <v>52</v>
      </c>
      <c r="B43" s="68">
        <v>100.0</v>
      </c>
      <c r="C43" s="69"/>
      <c r="D43" s="69"/>
      <c r="E43" s="69"/>
      <c r="F43" s="70"/>
      <c r="G43" s="57"/>
      <c r="H43" s="57"/>
      <c r="I43" s="57"/>
    </row>
    <row r="44" hidden="1" outlineLevel="2">
      <c r="A44" s="65" t="s">
        <v>53</v>
      </c>
      <c r="B44" s="68">
        <v>100.0</v>
      </c>
      <c r="C44" s="69"/>
      <c r="D44" s="69"/>
      <c r="E44" s="69"/>
      <c r="F44" s="70"/>
      <c r="G44" s="57"/>
      <c r="H44" s="57"/>
      <c r="I44" s="57"/>
    </row>
    <row r="45" hidden="1" outlineLevel="2">
      <c r="A45" s="65" t="s">
        <v>54</v>
      </c>
      <c r="B45" s="68">
        <v>100.0</v>
      </c>
      <c r="C45" s="69"/>
      <c r="D45" s="69"/>
      <c r="E45" s="69"/>
      <c r="F45" s="70"/>
      <c r="G45" s="57"/>
      <c r="H45" s="57"/>
      <c r="I45" s="57"/>
    </row>
    <row r="46" hidden="1" outlineLevel="2">
      <c r="A46" s="65" t="s">
        <v>55</v>
      </c>
      <c r="B46" s="68">
        <v>100.0</v>
      </c>
      <c r="C46" s="69"/>
      <c r="D46" s="69"/>
      <c r="E46" s="69"/>
      <c r="F46" s="70"/>
      <c r="G46" s="57"/>
      <c r="H46" s="57"/>
      <c r="I46" s="57"/>
    </row>
    <row r="47" hidden="1" outlineLevel="2">
      <c r="A47" s="65" t="s">
        <v>56</v>
      </c>
      <c r="B47" s="68">
        <v>10.0</v>
      </c>
      <c r="C47" s="69"/>
      <c r="D47" s="69"/>
      <c r="E47" s="69"/>
      <c r="F47" s="70"/>
      <c r="G47" s="57"/>
      <c r="H47" s="57"/>
      <c r="I47" s="57"/>
    </row>
    <row r="48" hidden="1" outlineLevel="1">
      <c r="A48" s="65" t="s">
        <v>57</v>
      </c>
      <c r="B48" s="68">
        <v>100.0</v>
      </c>
      <c r="C48" s="69"/>
      <c r="D48" s="69"/>
      <c r="E48" s="69"/>
      <c r="F48" s="70"/>
      <c r="G48" s="57"/>
      <c r="H48" s="57"/>
      <c r="I48" s="57"/>
    </row>
    <row r="49" hidden="1" outlineLevel="1">
      <c r="A49" s="65" t="s">
        <v>58</v>
      </c>
      <c r="B49" s="68">
        <v>100.0</v>
      </c>
      <c r="C49" s="69"/>
      <c r="D49" s="69"/>
      <c r="E49" s="69"/>
      <c r="F49" s="70"/>
      <c r="G49" s="57"/>
      <c r="H49" s="57"/>
      <c r="I49" s="57"/>
    </row>
    <row r="50" hidden="1" outlineLevel="1">
      <c r="A50" s="65" t="s">
        <v>59</v>
      </c>
      <c r="B50" s="71">
        <f>SUM(B51:F54)</f>
        <v>120</v>
      </c>
      <c r="C50" s="2"/>
      <c r="D50" s="2"/>
      <c r="E50" s="2"/>
      <c r="F50" s="3"/>
      <c r="G50" s="57"/>
      <c r="H50" s="57"/>
      <c r="I50" s="57"/>
    </row>
    <row r="51" hidden="1" outlineLevel="1">
      <c r="A51" s="65" t="s">
        <v>60</v>
      </c>
      <c r="B51" s="71">
        <v>30.0</v>
      </c>
      <c r="C51" s="2"/>
      <c r="D51" s="2"/>
      <c r="E51" s="2"/>
      <c r="F51" s="3"/>
      <c r="G51" s="57"/>
      <c r="H51" s="57"/>
      <c r="I51" s="57"/>
    </row>
    <row r="52" hidden="1" outlineLevel="1">
      <c r="A52" s="65" t="s">
        <v>61</v>
      </c>
      <c r="B52" s="71">
        <v>30.0</v>
      </c>
      <c r="C52" s="2"/>
      <c r="D52" s="2"/>
      <c r="E52" s="2"/>
      <c r="F52" s="3"/>
      <c r="G52" s="57"/>
      <c r="H52" s="57"/>
      <c r="I52" s="57"/>
    </row>
    <row r="53" hidden="1" outlineLevel="1">
      <c r="A53" s="65" t="s">
        <v>62</v>
      </c>
      <c r="B53" s="71">
        <v>30.0</v>
      </c>
      <c r="C53" s="2"/>
      <c r="D53" s="2"/>
      <c r="E53" s="2"/>
      <c r="F53" s="3"/>
      <c r="G53" s="57"/>
      <c r="H53" s="57"/>
      <c r="I53" s="57"/>
    </row>
    <row r="54" hidden="1" outlineLevel="1">
      <c r="A54" s="65" t="s">
        <v>63</v>
      </c>
      <c r="B54" s="71">
        <v>30.0</v>
      </c>
      <c r="C54" s="2"/>
      <c r="D54" s="2"/>
      <c r="E54" s="2"/>
      <c r="F54" s="3"/>
      <c r="G54" s="57"/>
      <c r="H54" s="57"/>
      <c r="I54" s="57"/>
    </row>
    <row r="55">
      <c r="A55" s="54" t="s">
        <v>64</v>
      </c>
      <c r="B55" s="66">
        <f>sum(B38,B41,B48,B49,B50)</f>
        <v>1930</v>
      </c>
      <c r="C55" s="2"/>
      <c r="D55" s="2"/>
      <c r="E55" s="2"/>
      <c r="F55" s="3"/>
      <c r="G55" s="57"/>
      <c r="H55" s="57"/>
      <c r="I55" s="57"/>
    </row>
    <row r="56" collapsed="1">
      <c r="A56" s="67" t="s">
        <v>65</v>
      </c>
      <c r="B56" s="2"/>
      <c r="C56" s="2"/>
      <c r="D56" s="2"/>
      <c r="E56" s="2"/>
      <c r="F56" s="3"/>
      <c r="G56" s="57"/>
      <c r="H56" s="57"/>
      <c r="I56" s="57"/>
    </row>
    <row r="57" hidden="1" outlineLevel="1">
      <c r="A57" s="65" t="s">
        <v>66</v>
      </c>
      <c r="B57" s="71">
        <f>SUM(B58,B60,B62,B63)</f>
        <v>4653.043478</v>
      </c>
      <c r="C57" s="2"/>
      <c r="D57" s="3"/>
      <c r="E57" s="72">
        <f>AVERAGE(B59,B61)</f>
        <v>0.2322142857</v>
      </c>
      <c r="F57" s="3"/>
      <c r="G57" s="57"/>
      <c r="H57" s="57"/>
      <c r="I57" s="57"/>
    </row>
    <row r="58" hidden="1" outlineLevel="2">
      <c r="A58" s="65" t="s">
        <v>67</v>
      </c>
      <c r="B58" s="71">
        <f>D32</f>
        <v>1305.217391</v>
      </c>
      <c r="C58" s="2"/>
      <c r="D58" s="2"/>
      <c r="E58" s="2"/>
      <c r="F58" s="3"/>
      <c r="G58" s="57"/>
      <c r="H58" s="57"/>
      <c r="I58" s="57"/>
    </row>
    <row r="59" hidden="1" outlineLevel="2">
      <c r="A59" s="65" t="s">
        <v>68</v>
      </c>
      <c r="B59" s="72">
        <f>B58/D23</f>
        <v>0.2144285714</v>
      </c>
      <c r="C59" s="2"/>
      <c r="D59" s="2"/>
      <c r="E59" s="2"/>
      <c r="F59" s="3"/>
      <c r="G59" s="73" t="s">
        <v>69</v>
      </c>
      <c r="H59" s="57"/>
      <c r="I59" s="57"/>
    </row>
    <row r="60" hidden="1" outlineLevel="2">
      <c r="A60" s="65" t="s">
        <v>70</v>
      </c>
      <c r="B60" s="71">
        <f>D33</f>
        <v>3043.478261</v>
      </c>
      <c r="C60" s="2"/>
      <c r="D60" s="2"/>
      <c r="E60" s="2"/>
      <c r="F60" s="3"/>
      <c r="G60" s="57"/>
      <c r="H60" s="57"/>
      <c r="I60" s="57"/>
    </row>
    <row r="61" hidden="1" outlineLevel="2">
      <c r="A61" s="65" t="s">
        <v>71</v>
      </c>
      <c r="B61" s="72">
        <f>B60/D24</f>
        <v>0.25</v>
      </c>
      <c r="C61" s="2"/>
      <c r="D61" s="2"/>
      <c r="E61" s="2"/>
      <c r="F61" s="3"/>
      <c r="G61" s="57"/>
      <c r="H61" s="57"/>
      <c r="I61" s="57"/>
    </row>
    <row r="62" hidden="1" outlineLevel="2">
      <c r="A62" s="65" t="s">
        <v>72</v>
      </c>
      <c r="B62" s="71">
        <f>D34</f>
        <v>304.3478261</v>
      </c>
      <c r="C62" s="2"/>
      <c r="D62" s="2"/>
      <c r="E62" s="2"/>
      <c r="F62" s="3"/>
      <c r="G62" s="73" t="s">
        <v>69</v>
      </c>
      <c r="H62" s="57"/>
      <c r="I62" s="57"/>
    </row>
    <row r="63" ht="15.75" hidden="1" customHeight="1" outlineLevel="2">
      <c r="A63" s="65" t="s">
        <v>73</v>
      </c>
      <c r="B63" s="74"/>
      <c r="C63" s="2"/>
      <c r="D63" s="2"/>
      <c r="E63" s="2"/>
      <c r="F63" s="3"/>
      <c r="G63" s="57"/>
      <c r="H63" s="57"/>
      <c r="I63" s="57"/>
    </row>
    <row r="64" hidden="1" outlineLevel="1">
      <c r="A64" s="65" t="s">
        <v>74</v>
      </c>
      <c r="B64" s="71">
        <f>B65+B67</f>
        <v>6800</v>
      </c>
      <c r="C64" s="2"/>
      <c r="D64" s="3"/>
      <c r="E64" s="72">
        <f>AVERAGE(B66,B68)</f>
        <v>0.3428571429</v>
      </c>
      <c r="F64" s="3"/>
      <c r="G64" s="57"/>
      <c r="H64" s="57"/>
      <c r="I64" s="57"/>
    </row>
    <row r="65" hidden="1" outlineLevel="2">
      <c r="A65" s="65" t="s">
        <v>75</v>
      </c>
      <c r="B65" s="71">
        <v>2800.0</v>
      </c>
      <c r="C65" s="2"/>
      <c r="D65" s="2"/>
      <c r="E65" s="2"/>
      <c r="F65" s="3"/>
      <c r="G65" s="57"/>
      <c r="H65" s="57"/>
      <c r="I65" s="57"/>
    </row>
    <row r="66" hidden="1" outlineLevel="2">
      <c r="A66" s="65" t="s">
        <v>76</v>
      </c>
      <c r="B66" s="72">
        <f>B65/I5</f>
        <v>0.4</v>
      </c>
      <c r="C66" s="2"/>
      <c r="D66" s="2"/>
      <c r="E66" s="2"/>
      <c r="F66" s="3"/>
      <c r="G66" s="73" t="s">
        <v>69</v>
      </c>
      <c r="H66" s="57"/>
      <c r="I66" s="57"/>
    </row>
    <row r="67" hidden="1" outlineLevel="2">
      <c r="A67" s="65" t="s">
        <v>77</v>
      </c>
      <c r="B67" s="71">
        <v>4000.0</v>
      </c>
      <c r="C67" s="2"/>
      <c r="D67" s="2"/>
      <c r="E67" s="2"/>
      <c r="F67" s="3"/>
      <c r="G67" s="57"/>
      <c r="H67" s="57"/>
      <c r="I67" s="57"/>
    </row>
    <row r="68" hidden="1" outlineLevel="2">
      <c r="A68" s="65" t="s">
        <v>76</v>
      </c>
      <c r="B68" s="72">
        <f>B67/I6</f>
        <v>0.2857142857</v>
      </c>
      <c r="C68" s="2"/>
      <c r="D68" s="2"/>
      <c r="E68" s="2"/>
      <c r="F68" s="3"/>
      <c r="G68" s="73" t="s">
        <v>69</v>
      </c>
      <c r="H68" s="57"/>
      <c r="I68" s="57"/>
    </row>
    <row r="69" ht="24.75" customHeight="1">
      <c r="A69" s="54" t="s">
        <v>78</v>
      </c>
      <c r="B69" s="66">
        <f>B64+B57</f>
        <v>11453.04348</v>
      </c>
      <c r="C69" s="2"/>
      <c r="D69" s="2"/>
      <c r="E69" s="2"/>
      <c r="F69" s="3"/>
      <c r="G69" s="57"/>
      <c r="H69" s="57"/>
      <c r="I69" s="57"/>
    </row>
    <row r="70" ht="25.5" customHeight="1">
      <c r="A70" s="54" t="s">
        <v>79</v>
      </c>
      <c r="B70" s="66">
        <f>B55+B69</f>
        <v>13383.04348</v>
      </c>
      <c r="C70" s="2"/>
      <c r="D70" s="2"/>
      <c r="E70" s="2"/>
      <c r="F70" s="3"/>
      <c r="G70" s="57"/>
      <c r="H70" s="57"/>
      <c r="I70" s="57"/>
    </row>
    <row r="72">
      <c r="A72" s="75" t="s">
        <v>2</v>
      </c>
      <c r="B72" s="2"/>
      <c r="C72" s="2"/>
      <c r="D72" s="2"/>
      <c r="E72" s="2"/>
      <c r="F72" s="3"/>
    </row>
    <row r="73">
      <c r="A73" s="76"/>
      <c r="B73" s="77"/>
      <c r="C73" s="2"/>
      <c r="D73" s="2"/>
      <c r="E73" s="2"/>
      <c r="F73" s="3"/>
    </row>
    <row r="74">
      <c r="A74" s="76" t="s">
        <v>80</v>
      </c>
      <c r="B74" s="78">
        <f>D28-B57</f>
        <v>17564.34783</v>
      </c>
      <c r="C74" s="2"/>
      <c r="D74" s="2"/>
      <c r="E74" s="2"/>
      <c r="F74" s="3"/>
    </row>
    <row r="75">
      <c r="A75" s="76" t="s">
        <v>74</v>
      </c>
      <c r="B75" s="78">
        <f>B64</f>
        <v>6800</v>
      </c>
      <c r="C75" s="2"/>
      <c r="D75" s="2"/>
      <c r="E75" s="2"/>
      <c r="F75" s="3"/>
    </row>
    <row r="76">
      <c r="A76" s="76" t="s">
        <v>82</v>
      </c>
      <c r="B76" s="79">
        <f>E64</f>
        <v>0.3428571429</v>
      </c>
      <c r="C76" s="2"/>
      <c r="D76" s="2"/>
      <c r="E76" s="2"/>
      <c r="F76" s="3"/>
    </row>
    <row r="77">
      <c r="A77" s="76" t="s">
        <v>84</v>
      </c>
      <c r="B77" s="78">
        <f>B57</f>
        <v>4653.043478</v>
      </c>
      <c r="C77" s="2"/>
      <c r="D77" s="2"/>
      <c r="E77" s="2"/>
      <c r="F77" s="3"/>
    </row>
    <row r="78">
      <c r="A78" s="76" t="s">
        <v>85</v>
      </c>
      <c r="B78" s="79">
        <f>E57</f>
        <v>0.2322142857</v>
      </c>
      <c r="C78" s="2"/>
      <c r="D78" s="2"/>
      <c r="E78" s="2"/>
      <c r="F78" s="3"/>
    </row>
    <row r="79">
      <c r="A79" s="76" t="s">
        <v>14</v>
      </c>
      <c r="B79" s="78">
        <f>B77+B75</f>
        <v>11453.04348</v>
      </c>
      <c r="C79" s="2"/>
      <c r="D79" s="2"/>
      <c r="E79" s="2"/>
      <c r="F79" s="3"/>
    </row>
    <row r="80">
      <c r="A80" s="76" t="s">
        <v>86</v>
      </c>
      <c r="B80" s="79">
        <f>AVERAGE(B78+B76)</f>
        <v>0.5750714286</v>
      </c>
      <c r="C80" s="2"/>
      <c r="D80" s="2"/>
      <c r="E80" s="2"/>
      <c r="F80" s="3"/>
    </row>
    <row r="81">
      <c r="A81" s="76" t="s">
        <v>87</v>
      </c>
      <c r="B81" s="77" t="s">
        <v>88</v>
      </c>
      <c r="C81" s="2"/>
      <c r="D81" s="2"/>
      <c r="E81" s="2"/>
      <c r="F81" s="3"/>
    </row>
    <row r="82">
      <c r="A82" s="76" t="s">
        <v>89</v>
      </c>
      <c r="B82" s="77"/>
      <c r="C82" s="2"/>
      <c r="D82" s="2"/>
      <c r="E82" s="2"/>
      <c r="F82" s="3"/>
    </row>
    <row r="83">
      <c r="A83" s="76" t="s">
        <v>90</v>
      </c>
      <c r="B83" s="77"/>
      <c r="C83" s="2"/>
      <c r="D83" s="2"/>
      <c r="E83" s="2"/>
      <c r="F83" s="3"/>
    </row>
    <row r="84">
      <c r="A84" s="76" t="s">
        <v>91</v>
      </c>
      <c r="B84" s="77"/>
      <c r="C84" s="2"/>
      <c r="D84" s="2"/>
      <c r="E84" s="2"/>
      <c r="F84" s="3"/>
    </row>
    <row r="85">
      <c r="A85" s="76" t="s">
        <v>92</v>
      </c>
      <c r="B85" s="78">
        <f>B55/((D28-B69)/D28)</f>
        <v>3983.480087</v>
      </c>
      <c r="C85" s="2"/>
      <c r="D85" s="2"/>
      <c r="E85" s="2"/>
      <c r="F85" s="3"/>
    </row>
    <row r="86">
      <c r="A86" s="76" t="s">
        <v>16</v>
      </c>
      <c r="B86" s="78">
        <f>D28-B70</f>
        <v>8834.347826</v>
      </c>
      <c r="C86" s="2"/>
      <c r="D86" s="2"/>
      <c r="E86" s="2"/>
      <c r="F86" s="3"/>
    </row>
    <row r="87">
      <c r="A87" s="76" t="s">
        <v>93</v>
      </c>
      <c r="B87" s="79">
        <f>(B86/D28)</f>
        <v>0.3976320939</v>
      </c>
      <c r="C87" s="2"/>
      <c r="D87" s="2"/>
      <c r="E87" s="2"/>
      <c r="F87" s="3"/>
    </row>
    <row r="88">
      <c r="A88" s="76" t="s">
        <v>94</v>
      </c>
      <c r="B88" s="77"/>
      <c r="C88" s="2"/>
      <c r="D88" s="2"/>
      <c r="E88" s="2"/>
      <c r="F88" s="3"/>
    </row>
    <row r="89">
      <c r="A89" s="76" t="s">
        <v>95</v>
      </c>
      <c r="B89" s="77"/>
      <c r="C89" s="2"/>
      <c r="D89" s="2"/>
      <c r="E89" s="2"/>
      <c r="F89" s="3"/>
    </row>
    <row r="90">
      <c r="A90" s="76" t="s">
        <v>96</v>
      </c>
      <c r="B90" s="77"/>
      <c r="C90" s="2"/>
      <c r="D90" s="2"/>
      <c r="E90" s="2"/>
      <c r="F90" s="3"/>
    </row>
    <row r="91">
      <c r="A91" s="76" t="s">
        <v>97</v>
      </c>
      <c r="B91" s="77"/>
      <c r="C91" s="2"/>
      <c r="D91" s="2"/>
      <c r="E91" s="2"/>
      <c r="F91" s="3"/>
    </row>
  </sheetData>
  <mergeCells count="86">
    <mergeCell ref="A56:F56"/>
    <mergeCell ref="B57:D57"/>
    <mergeCell ref="E57:F57"/>
    <mergeCell ref="B58:F58"/>
    <mergeCell ref="B59:F59"/>
    <mergeCell ref="B60:F60"/>
    <mergeCell ref="B61:F61"/>
    <mergeCell ref="B62:F62"/>
    <mergeCell ref="B63:F63"/>
    <mergeCell ref="B64:D64"/>
    <mergeCell ref="E64:F64"/>
    <mergeCell ref="B65:F65"/>
    <mergeCell ref="B66:F66"/>
    <mergeCell ref="B67:F67"/>
    <mergeCell ref="B68:F68"/>
    <mergeCell ref="B69:F69"/>
    <mergeCell ref="B70:F70"/>
    <mergeCell ref="A72:F72"/>
    <mergeCell ref="B73:F73"/>
    <mergeCell ref="B74:F74"/>
    <mergeCell ref="B75:F75"/>
    <mergeCell ref="B76:F76"/>
    <mergeCell ref="B77:F77"/>
    <mergeCell ref="B78:F78"/>
    <mergeCell ref="B79:F79"/>
    <mergeCell ref="B80:F80"/>
    <mergeCell ref="B81:F81"/>
    <mergeCell ref="B82:F82"/>
    <mergeCell ref="B90:F90"/>
    <mergeCell ref="B91:F91"/>
    <mergeCell ref="B83:F83"/>
    <mergeCell ref="B84:F84"/>
    <mergeCell ref="B85:F85"/>
    <mergeCell ref="B86:F86"/>
    <mergeCell ref="B87:F87"/>
    <mergeCell ref="B88:F88"/>
    <mergeCell ref="B89:F89"/>
    <mergeCell ref="A1:I1"/>
    <mergeCell ref="A3:I3"/>
    <mergeCell ref="A13:I13"/>
    <mergeCell ref="A21:E21"/>
    <mergeCell ref="B22:C22"/>
    <mergeCell ref="D22:E22"/>
    <mergeCell ref="D23:E23"/>
    <mergeCell ref="B23:C23"/>
    <mergeCell ref="B24:C24"/>
    <mergeCell ref="D24:E24"/>
    <mergeCell ref="B25:C25"/>
    <mergeCell ref="D25:E25"/>
    <mergeCell ref="B26:C26"/>
    <mergeCell ref="D26:E26"/>
    <mergeCell ref="B27:C27"/>
    <mergeCell ref="D27:E27"/>
    <mergeCell ref="B28:C28"/>
    <mergeCell ref="D28:E28"/>
    <mergeCell ref="A29:F29"/>
    <mergeCell ref="A30:E30"/>
    <mergeCell ref="D31:E31"/>
    <mergeCell ref="B31:C31"/>
    <mergeCell ref="B32:C32"/>
    <mergeCell ref="D32:E32"/>
    <mergeCell ref="B33:C33"/>
    <mergeCell ref="D33:E33"/>
    <mergeCell ref="B34:C34"/>
    <mergeCell ref="D34:E34"/>
    <mergeCell ref="B35:C35"/>
    <mergeCell ref="D35:E35"/>
    <mergeCell ref="A37:F37"/>
    <mergeCell ref="B38:F38"/>
    <mergeCell ref="B39:F39"/>
    <mergeCell ref="B40:F40"/>
    <mergeCell ref="B41:F41"/>
    <mergeCell ref="B42:F42"/>
    <mergeCell ref="B43:F43"/>
    <mergeCell ref="B44:F44"/>
    <mergeCell ref="B45:F45"/>
    <mergeCell ref="B46:F46"/>
    <mergeCell ref="B47:F47"/>
    <mergeCell ref="B48:F48"/>
    <mergeCell ref="B49:F49"/>
    <mergeCell ref="B50:F50"/>
    <mergeCell ref="B51:F51"/>
    <mergeCell ref="B52:F52"/>
    <mergeCell ref="B53:F53"/>
    <mergeCell ref="B54:F54"/>
    <mergeCell ref="B55:F55"/>
  </mergeCells>
  <conditionalFormatting sqref="B76:F76">
    <cfRule type="cellIs" dxfId="0" priority="1" operator="between">
      <formula>"34%"</formula>
      <formula>"36%"</formula>
    </cfRule>
  </conditionalFormatting>
  <conditionalFormatting sqref="B76:F76">
    <cfRule type="cellIs" dxfId="1" priority="2" operator="lessThanOrEqual">
      <formula>"34%"</formula>
    </cfRule>
  </conditionalFormatting>
  <conditionalFormatting sqref="B76:F76">
    <cfRule type="cellIs" dxfId="2" priority="3" operator="greaterThan">
      <formula>"36%"</formula>
    </cfRule>
  </conditionalFormatting>
  <conditionalFormatting sqref="B78:F78">
    <cfRule type="cellIs" dxfId="2" priority="4" operator="greaterThan">
      <formula>"27%"</formula>
    </cfRule>
  </conditionalFormatting>
  <conditionalFormatting sqref="B78:F78">
    <cfRule type="cellIs" dxfId="0" priority="5" operator="between">
      <formula>"23%"</formula>
      <formula>"27%"</formula>
    </cfRule>
  </conditionalFormatting>
  <conditionalFormatting sqref="B78:F78">
    <cfRule type="cellIs" dxfId="1" priority="6" operator="lessThan">
      <formula>"23%"</formula>
    </cfRule>
  </conditionalFormatting>
  <conditionalFormatting sqref="B80:F80">
    <cfRule type="cellIs" dxfId="0" priority="7" operator="between">
      <formula>"59%"</formula>
      <formula>"61%"</formula>
    </cfRule>
  </conditionalFormatting>
  <conditionalFormatting sqref="B80:F80">
    <cfRule type="cellIs" dxfId="1" priority="8" operator="lessThan">
      <formula>"59%"</formula>
    </cfRule>
  </conditionalFormatting>
  <conditionalFormatting sqref="B80:F80">
    <cfRule type="cellIs" dxfId="2" priority="9" operator="greaterThan">
      <formula>"61%"</formula>
    </cfRule>
  </conditionalFormatting>
  <conditionalFormatting sqref="B87:F87">
    <cfRule type="cellIs" dxfId="1" priority="10" operator="greaterThan">
      <formula>"12%"</formula>
    </cfRule>
  </conditionalFormatting>
  <conditionalFormatting sqref="B87:F87">
    <cfRule type="cellIs" dxfId="0" priority="11" operator="between">
      <formula>"12%"</formula>
      <formula>"8%"</formula>
    </cfRule>
  </conditionalFormatting>
  <conditionalFormatting sqref="B87:F87">
    <cfRule type="cellIs" dxfId="2" priority="12" operator="lessThan">
      <formula>"8%"</formula>
    </cfRule>
  </conditionalFormatting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 outlineLevelRow="2"/>
  <cols>
    <col customWidth="1" min="1" max="1" width="36.63"/>
    <col customWidth="1" min="2" max="9" width="13.13"/>
  </cols>
  <sheetData>
    <row r="1">
      <c r="A1" s="28" t="s">
        <v>20</v>
      </c>
      <c r="B1" s="2"/>
      <c r="C1" s="2"/>
      <c r="D1" s="2"/>
      <c r="E1" s="2"/>
      <c r="F1" s="2"/>
      <c r="G1" s="2"/>
      <c r="H1" s="2"/>
      <c r="I1" s="3"/>
    </row>
    <row r="2">
      <c r="A2" s="29" t="s">
        <v>21</v>
      </c>
      <c r="B2" s="30">
        <v>22.0</v>
      </c>
      <c r="C2" s="29" t="s">
        <v>22</v>
      </c>
      <c r="D2" s="30">
        <v>2022.0</v>
      </c>
      <c r="E2" s="29" t="s">
        <v>23</v>
      </c>
      <c r="F2" s="30">
        <v>5.0</v>
      </c>
      <c r="G2" s="29" t="s">
        <v>24</v>
      </c>
      <c r="H2" s="30">
        <v>30.0</v>
      </c>
      <c r="I2" s="31"/>
    </row>
    <row r="3">
      <c r="A3" s="32" t="s">
        <v>25</v>
      </c>
      <c r="B3" s="2"/>
      <c r="C3" s="2"/>
      <c r="D3" s="2"/>
      <c r="E3" s="2"/>
      <c r="F3" s="2"/>
      <c r="G3" s="2"/>
      <c r="H3" s="2"/>
      <c r="I3" s="2"/>
    </row>
    <row r="4">
      <c r="A4" s="33"/>
      <c r="B4" s="80">
        <f>date(D2,F2,H2)</f>
        <v>44711</v>
      </c>
      <c r="C4" s="80">
        <f t="shared" ref="C4:H4" si="1">B4+1</f>
        <v>44712</v>
      </c>
      <c r="D4" s="80">
        <f t="shared" si="1"/>
        <v>44713</v>
      </c>
      <c r="E4" s="80">
        <f t="shared" si="1"/>
        <v>44714</v>
      </c>
      <c r="F4" s="80">
        <f t="shared" si="1"/>
        <v>44715</v>
      </c>
      <c r="G4" s="80">
        <f t="shared" si="1"/>
        <v>44716</v>
      </c>
      <c r="H4" s="80">
        <f t="shared" si="1"/>
        <v>44717</v>
      </c>
      <c r="I4" s="35" t="s">
        <v>26</v>
      </c>
    </row>
    <row r="5">
      <c r="A5" s="36" t="s">
        <v>27</v>
      </c>
      <c r="B5" s="37">
        <v>1000.0</v>
      </c>
      <c r="C5" s="37">
        <v>300.0</v>
      </c>
      <c r="D5" s="37">
        <v>300.0</v>
      </c>
      <c r="E5" s="37">
        <v>300.0</v>
      </c>
      <c r="F5" s="37">
        <v>300.0</v>
      </c>
      <c r="G5" s="37">
        <v>300.0</v>
      </c>
      <c r="H5" s="37">
        <v>300.0</v>
      </c>
      <c r="I5" s="38">
        <f t="shared" ref="I5:I9" si="2">sum(B5:H5)</f>
        <v>2800</v>
      </c>
    </row>
    <row r="6">
      <c r="A6" s="36" t="s">
        <v>28</v>
      </c>
      <c r="B6" s="37">
        <v>2000.0</v>
      </c>
      <c r="C6" s="37">
        <v>500.0</v>
      </c>
      <c r="D6" s="37">
        <v>500.0</v>
      </c>
      <c r="E6" s="37">
        <v>500.0</v>
      </c>
      <c r="F6" s="37">
        <v>500.0</v>
      </c>
      <c r="G6" s="37">
        <v>500.0</v>
      </c>
      <c r="H6" s="37">
        <v>500.0</v>
      </c>
      <c r="I6" s="38">
        <f t="shared" si="2"/>
        <v>5000</v>
      </c>
    </row>
    <row r="7">
      <c r="A7" s="36" t="s">
        <v>29</v>
      </c>
      <c r="B7" s="37">
        <v>10.0</v>
      </c>
      <c r="C7" s="37">
        <v>20.0</v>
      </c>
      <c r="D7" s="37">
        <v>30.0</v>
      </c>
      <c r="E7" s="37">
        <v>40.0</v>
      </c>
      <c r="F7" s="37">
        <v>50.0</v>
      </c>
      <c r="G7" s="37">
        <v>60.0</v>
      </c>
      <c r="H7" s="37">
        <v>70.0</v>
      </c>
      <c r="I7" s="38">
        <f t="shared" si="2"/>
        <v>280</v>
      </c>
    </row>
    <row r="8">
      <c r="A8" s="39" t="s">
        <v>30</v>
      </c>
      <c r="B8" s="37">
        <v>0.0</v>
      </c>
      <c r="C8" s="37">
        <v>0.0</v>
      </c>
      <c r="D8" s="37">
        <v>0.0</v>
      </c>
      <c r="E8" s="37">
        <v>0.0</v>
      </c>
      <c r="F8" s="37">
        <v>0.0</v>
      </c>
      <c r="G8" s="37">
        <v>0.0</v>
      </c>
      <c r="H8" s="37">
        <v>0.0</v>
      </c>
      <c r="I8" s="38">
        <f t="shared" si="2"/>
        <v>0</v>
      </c>
    </row>
    <row r="9">
      <c r="A9" s="39" t="s">
        <v>7</v>
      </c>
      <c r="B9" s="37">
        <v>10.0</v>
      </c>
      <c r="C9" s="37">
        <v>20.0</v>
      </c>
      <c r="D9" s="37">
        <v>30.0</v>
      </c>
      <c r="E9" s="37">
        <v>40.0</v>
      </c>
      <c r="F9" s="37">
        <v>50.0</v>
      </c>
      <c r="G9" s="37">
        <v>60.0</v>
      </c>
      <c r="H9" s="37">
        <v>70.0</v>
      </c>
      <c r="I9" s="38">
        <f t="shared" si="2"/>
        <v>280</v>
      </c>
    </row>
    <row r="10">
      <c r="A10" s="40" t="s">
        <v>31</v>
      </c>
      <c r="B10" s="41">
        <f t="shared" ref="B10:I10" si="3">sum(B5,B6,B7,B8,B9)</f>
        <v>3020</v>
      </c>
      <c r="C10" s="41">
        <f t="shared" si="3"/>
        <v>840</v>
      </c>
      <c r="D10" s="41">
        <f t="shared" si="3"/>
        <v>860</v>
      </c>
      <c r="E10" s="41">
        <f t="shared" si="3"/>
        <v>880</v>
      </c>
      <c r="F10" s="41">
        <f t="shared" si="3"/>
        <v>900</v>
      </c>
      <c r="G10" s="41">
        <f t="shared" si="3"/>
        <v>920</v>
      </c>
      <c r="H10" s="41">
        <f t="shared" si="3"/>
        <v>940</v>
      </c>
      <c r="I10" s="38">
        <f t="shared" si="3"/>
        <v>8360</v>
      </c>
    </row>
    <row r="11">
      <c r="A11" s="42" t="s">
        <v>32</v>
      </c>
      <c r="B11" s="43">
        <f t="shared" ref="B11:I11" si="4">B10/1.15</f>
        <v>2626.086957</v>
      </c>
      <c r="C11" s="43">
        <f t="shared" si="4"/>
        <v>730.4347826</v>
      </c>
      <c r="D11" s="43">
        <f t="shared" si="4"/>
        <v>747.826087</v>
      </c>
      <c r="E11" s="43">
        <f t="shared" si="4"/>
        <v>765.2173913</v>
      </c>
      <c r="F11" s="43">
        <f t="shared" si="4"/>
        <v>782.6086957</v>
      </c>
      <c r="G11" s="43">
        <f t="shared" si="4"/>
        <v>800</v>
      </c>
      <c r="H11" s="43">
        <f t="shared" si="4"/>
        <v>817.3913043</v>
      </c>
      <c r="I11" s="43">
        <f t="shared" si="4"/>
        <v>7269.565217</v>
      </c>
    </row>
    <row r="12">
      <c r="A12" s="44"/>
      <c r="B12" s="45"/>
      <c r="C12" s="45"/>
      <c r="D12" s="45"/>
      <c r="E12" s="45"/>
      <c r="F12" s="45"/>
      <c r="G12" s="45"/>
      <c r="H12" s="45"/>
      <c r="I12" s="46"/>
    </row>
    <row r="13">
      <c r="A13" s="47" t="s">
        <v>33</v>
      </c>
      <c r="B13" s="48"/>
      <c r="C13" s="48"/>
      <c r="D13" s="48"/>
      <c r="E13" s="48"/>
      <c r="F13" s="48"/>
      <c r="G13" s="48"/>
      <c r="H13" s="48"/>
      <c r="I13" s="48"/>
    </row>
    <row r="14" ht="16.5" customHeight="1">
      <c r="A14" s="49"/>
      <c r="B14" s="80">
        <f>DATE(D2,F2,H2)</f>
        <v>44711</v>
      </c>
      <c r="C14" s="80">
        <f t="shared" ref="C14:H14" si="5">B14+1</f>
        <v>44712</v>
      </c>
      <c r="D14" s="80">
        <f t="shared" si="5"/>
        <v>44713</v>
      </c>
      <c r="E14" s="80">
        <f t="shared" si="5"/>
        <v>44714</v>
      </c>
      <c r="F14" s="80">
        <f t="shared" si="5"/>
        <v>44715</v>
      </c>
      <c r="G14" s="80">
        <f t="shared" si="5"/>
        <v>44716</v>
      </c>
      <c r="H14" s="80">
        <f t="shared" si="5"/>
        <v>44717</v>
      </c>
      <c r="I14" s="35" t="s">
        <v>26</v>
      </c>
    </row>
    <row r="15" ht="16.5" customHeight="1">
      <c r="A15" s="36" t="s">
        <v>34</v>
      </c>
      <c r="B15" s="37">
        <v>80.0</v>
      </c>
      <c r="C15" s="37">
        <v>80.0</v>
      </c>
      <c r="D15" s="37">
        <v>80.0</v>
      </c>
      <c r="E15" s="37">
        <v>80.0</v>
      </c>
      <c r="F15" s="37">
        <v>80.0</v>
      </c>
      <c r="G15" s="37">
        <v>80.0</v>
      </c>
      <c r="H15" s="37">
        <v>80.0</v>
      </c>
      <c r="I15" s="50">
        <f t="shared" ref="I15:I18" si="6">SUM(B15:H15)</f>
        <v>560</v>
      </c>
      <c r="J15" s="51" t="s">
        <v>35</v>
      </c>
    </row>
    <row r="16" ht="16.5" customHeight="1">
      <c r="A16" s="36" t="s">
        <v>36</v>
      </c>
      <c r="B16" s="37">
        <v>150.0</v>
      </c>
      <c r="C16" s="37">
        <v>150.0</v>
      </c>
      <c r="D16" s="37">
        <v>150.0</v>
      </c>
      <c r="E16" s="37">
        <v>150.0</v>
      </c>
      <c r="F16" s="37">
        <v>150.0</v>
      </c>
      <c r="G16" s="37">
        <v>150.0</v>
      </c>
      <c r="H16" s="37">
        <v>150.0</v>
      </c>
      <c r="I16" s="50">
        <f t="shared" si="6"/>
        <v>1050</v>
      </c>
      <c r="J16" s="51" t="s">
        <v>37</v>
      </c>
    </row>
    <row r="17" ht="16.5" customHeight="1">
      <c r="A17" s="36" t="s">
        <v>38</v>
      </c>
      <c r="B17" s="37">
        <v>5.0</v>
      </c>
      <c r="C17" s="37">
        <v>10.0</v>
      </c>
      <c r="D17" s="37">
        <v>15.0</v>
      </c>
      <c r="E17" s="37">
        <v>20.0</v>
      </c>
      <c r="F17" s="37">
        <v>25.0</v>
      </c>
      <c r="G17" s="37">
        <v>30.0</v>
      </c>
      <c r="H17" s="37">
        <v>35.0</v>
      </c>
      <c r="I17" s="50">
        <f t="shared" si="6"/>
        <v>140</v>
      </c>
    </row>
    <row r="18" ht="16.5" customHeight="1">
      <c r="A18" s="52" t="s">
        <v>39</v>
      </c>
      <c r="B18" s="53">
        <f t="shared" ref="B18:H18" si="7">SUM(B15:B17)</f>
        <v>235</v>
      </c>
      <c r="C18" s="53">
        <f t="shared" si="7"/>
        <v>240</v>
      </c>
      <c r="D18" s="53">
        <f t="shared" si="7"/>
        <v>245</v>
      </c>
      <c r="E18" s="53">
        <f t="shared" si="7"/>
        <v>250</v>
      </c>
      <c r="F18" s="53">
        <f t="shared" si="7"/>
        <v>255</v>
      </c>
      <c r="G18" s="53">
        <f t="shared" si="7"/>
        <v>260</v>
      </c>
      <c r="H18" s="53">
        <f t="shared" si="7"/>
        <v>265</v>
      </c>
      <c r="I18" s="50">
        <f t="shared" si="6"/>
        <v>1750</v>
      </c>
    </row>
    <row r="19" ht="25.5" customHeight="1">
      <c r="A19" s="54" t="s">
        <v>40</v>
      </c>
      <c r="B19" s="55">
        <f t="shared" ref="B19:I19" si="8">B18/1.15</f>
        <v>204.3478261</v>
      </c>
      <c r="C19" s="55">
        <f t="shared" si="8"/>
        <v>208.6956522</v>
      </c>
      <c r="D19" s="55">
        <f t="shared" si="8"/>
        <v>213.0434783</v>
      </c>
      <c r="E19" s="55">
        <f t="shared" si="8"/>
        <v>217.3913043</v>
      </c>
      <c r="F19" s="55">
        <f t="shared" si="8"/>
        <v>221.7391304</v>
      </c>
      <c r="G19" s="55">
        <f t="shared" si="8"/>
        <v>226.0869565</v>
      </c>
      <c r="H19" s="55">
        <f t="shared" si="8"/>
        <v>230.4347826</v>
      </c>
      <c r="I19" s="56">
        <f t="shared" si="8"/>
        <v>1521.73913</v>
      </c>
    </row>
    <row r="20">
      <c r="A20" s="57"/>
      <c r="B20" s="57"/>
      <c r="C20" s="57"/>
      <c r="D20" s="57"/>
      <c r="E20" s="57"/>
      <c r="F20" s="57"/>
      <c r="G20" s="57"/>
      <c r="H20" s="57"/>
      <c r="I20" s="57"/>
    </row>
    <row r="21">
      <c r="A21" s="32" t="s">
        <v>41</v>
      </c>
      <c r="B21" s="2"/>
      <c r="C21" s="2"/>
      <c r="D21" s="2"/>
      <c r="E21" s="2"/>
    </row>
    <row r="22">
      <c r="A22" s="58"/>
      <c r="B22" s="59" t="s">
        <v>42</v>
      </c>
      <c r="C22" s="3"/>
      <c r="D22" s="59" t="s">
        <v>43</v>
      </c>
      <c r="E22" s="3"/>
    </row>
    <row r="23">
      <c r="A23" s="60" t="s">
        <v>27</v>
      </c>
      <c r="B23" s="61">
        <f t="shared" ref="B23:B28" si="9">I5</f>
        <v>2800</v>
      </c>
      <c r="C23" s="3"/>
      <c r="D23" s="61">
        <f t="shared" ref="D23:D28" si="10">B23/1.15</f>
        <v>2434.782609</v>
      </c>
      <c r="E23" s="3"/>
    </row>
    <row r="24">
      <c r="A24" s="60" t="s">
        <v>28</v>
      </c>
      <c r="B24" s="61">
        <f t="shared" si="9"/>
        <v>5000</v>
      </c>
      <c r="C24" s="3"/>
      <c r="D24" s="61">
        <f t="shared" si="10"/>
        <v>4347.826087</v>
      </c>
      <c r="E24" s="3"/>
    </row>
    <row r="25">
      <c r="A25" s="60" t="s">
        <v>29</v>
      </c>
      <c r="B25" s="61">
        <f t="shared" si="9"/>
        <v>280</v>
      </c>
      <c r="C25" s="3"/>
      <c r="D25" s="61">
        <f t="shared" si="10"/>
        <v>243.4782609</v>
      </c>
      <c r="E25" s="3"/>
    </row>
    <row r="26">
      <c r="A26" s="60" t="s">
        <v>30</v>
      </c>
      <c r="B26" s="61">
        <f t="shared" si="9"/>
        <v>0</v>
      </c>
      <c r="C26" s="3"/>
      <c r="D26" s="61">
        <f t="shared" si="10"/>
        <v>0</v>
      </c>
      <c r="E26" s="3"/>
    </row>
    <row r="27">
      <c r="A27" s="60" t="s">
        <v>7</v>
      </c>
      <c r="B27" s="61">
        <f t="shared" si="9"/>
        <v>280</v>
      </c>
      <c r="C27" s="3"/>
      <c r="D27" s="61">
        <f t="shared" si="10"/>
        <v>243.4782609</v>
      </c>
      <c r="E27" s="3"/>
    </row>
    <row r="28" ht="21.75" customHeight="1">
      <c r="A28" s="62" t="s">
        <v>44</v>
      </c>
      <c r="B28" s="63">
        <f t="shared" si="9"/>
        <v>8360</v>
      </c>
      <c r="C28" s="3"/>
      <c r="D28" s="63">
        <f t="shared" si="10"/>
        <v>7269.565217</v>
      </c>
      <c r="E28" s="3"/>
    </row>
    <row r="29">
      <c r="A29" s="57"/>
      <c r="G29" s="57"/>
      <c r="H29" s="57"/>
      <c r="I29" s="57"/>
    </row>
    <row r="30">
      <c r="A30" s="47" t="s">
        <v>45</v>
      </c>
      <c r="B30" s="48"/>
      <c r="C30" s="48"/>
      <c r="D30" s="48"/>
      <c r="E30" s="48"/>
      <c r="F30" s="57"/>
      <c r="G30" s="57"/>
      <c r="H30" s="57"/>
      <c r="I30" s="57"/>
    </row>
    <row r="31">
      <c r="A31" s="58"/>
      <c r="B31" s="64" t="s">
        <v>42</v>
      </c>
      <c r="C31" s="3"/>
      <c r="D31" s="64" t="s">
        <v>43</v>
      </c>
      <c r="E31" s="3"/>
      <c r="F31" s="57"/>
      <c r="G31" s="57"/>
      <c r="H31" s="57"/>
      <c r="I31" s="57"/>
    </row>
    <row r="32">
      <c r="A32" s="65" t="s">
        <v>34</v>
      </c>
      <c r="B32" s="61">
        <f t="shared" ref="B32:B34" si="11">I15</f>
        <v>560</v>
      </c>
      <c r="C32" s="3"/>
      <c r="D32" s="61">
        <f t="shared" ref="D32:D35" si="12">B32/1.15</f>
        <v>486.9565217</v>
      </c>
      <c r="E32" s="3"/>
      <c r="F32" s="57"/>
      <c r="G32" s="57"/>
      <c r="H32" s="57"/>
      <c r="I32" s="57"/>
    </row>
    <row r="33">
      <c r="A33" s="65" t="s">
        <v>36</v>
      </c>
      <c r="B33" s="61">
        <f t="shared" si="11"/>
        <v>1050</v>
      </c>
      <c r="C33" s="3"/>
      <c r="D33" s="61">
        <f t="shared" si="12"/>
        <v>913.0434783</v>
      </c>
      <c r="E33" s="3"/>
      <c r="F33" s="57"/>
      <c r="G33" s="57"/>
      <c r="H33" s="57"/>
      <c r="I33" s="57"/>
    </row>
    <row r="34">
      <c r="A34" s="65" t="s">
        <v>38</v>
      </c>
      <c r="B34" s="61">
        <f t="shared" si="11"/>
        <v>140</v>
      </c>
      <c r="C34" s="3"/>
      <c r="D34" s="61">
        <f t="shared" si="12"/>
        <v>121.7391304</v>
      </c>
      <c r="E34" s="3"/>
      <c r="F34" s="57"/>
      <c r="G34" s="57"/>
      <c r="H34" s="57"/>
      <c r="I34" s="57"/>
    </row>
    <row r="35">
      <c r="A35" s="54" t="s">
        <v>39</v>
      </c>
      <c r="B35" s="66">
        <f>SUM(B32:B34)</f>
        <v>1750</v>
      </c>
      <c r="C35" s="3"/>
      <c r="D35" s="66">
        <f t="shared" si="12"/>
        <v>1521.73913</v>
      </c>
      <c r="E35" s="3"/>
      <c r="F35" s="57"/>
      <c r="G35" s="57"/>
      <c r="H35" s="57"/>
      <c r="I35" s="57"/>
    </row>
    <row r="36">
      <c r="A36" s="57"/>
      <c r="B36" s="57"/>
      <c r="C36" s="57"/>
      <c r="D36" s="57"/>
      <c r="E36" s="57"/>
      <c r="F36" s="57"/>
      <c r="G36" s="57"/>
      <c r="H36" s="57"/>
      <c r="I36" s="57"/>
    </row>
    <row r="37">
      <c r="A37" s="67" t="s">
        <v>46</v>
      </c>
      <c r="B37" s="2"/>
      <c r="C37" s="2"/>
      <c r="D37" s="2"/>
      <c r="E37" s="2"/>
      <c r="F37" s="3"/>
      <c r="G37" s="57"/>
      <c r="H37" s="57"/>
      <c r="I37" s="57"/>
    </row>
    <row r="38" outlineLevel="1" collapsed="1">
      <c r="A38" s="65" t="s">
        <v>47</v>
      </c>
      <c r="B38" s="68">
        <f>B39+B40</f>
        <v>200</v>
      </c>
      <c r="C38" s="69"/>
      <c r="D38" s="69"/>
      <c r="E38" s="69"/>
      <c r="F38" s="70"/>
      <c r="G38" s="57"/>
      <c r="H38" s="57"/>
      <c r="I38" s="57"/>
    </row>
    <row r="39" hidden="1" outlineLevel="2">
      <c r="A39" s="65" t="s">
        <v>48</v>
      </c>
      <c r="B39" s="68">
        <v>150.0</v>
      </c>
      <c r="C39" s="69"/>
      <c r="D39" s="69"/>
      <c r="E39" s="69"/>
      <c r="F39" s="70"/>
      <c r="G39" s="57"/>
      <c r="H39" s="57"/>
      <c r="I39" s="57"/>
    </row>
    <row r="40" hidden="1" outlineLevel="2">
      <c r="A40" s="65" t="s">
        <v>49</v>
      </c>
      <c r="B40" s="68">
        <v>50.0</v>
      </c>
      <c r="C40" s="69"/>
      <c r="D40" s="69"/>
      <c r="E40" s="69"/>
      <c r="F40" s="70"/>
      <c r="G40" s="57"/>
      <c r="H40" s="57"/>
      <c r="I40" s="57"/>
    </row>
    <row r="41" outlineLevel="1" collapsed="1">
      <c r="A41" s="65" t="s">
        <v>50</v>
      </c>
      <c r="B41" s="68">
        <f>sum(B42:F47)</f>
        <v>1410</v>
      </c>
      <c r="C41" s="69"/>
      <c r="D41" s="69"/>
      <c r="E41" s="69"/>
      <c r="F41" s="70"/>
      <c r="G41" s="57"/>
      <c r="H41" s="57"/>
      <c r="I41" s="57"/>
    </row>
    <row r="42" hidden="1" outlineLevel="2">
      <c r="A42" s="65" t="s">
        <v>51</v>
      </c>
      <c r="B42" s="68">
        <v>1000.0</v>
      </c>
      <c r="C42" s="69"/>
      <c r="D42" s="69"/>
      <c r="E42" s="69"/>
      <c r="F42" s="70"/>
      <c r="G42" s="57"/>
      <c r="H42" s="57"/>
      <c r="I42" s="57"/>
    </row>
    <row r="43" hidden="1" outlineLevel="2">
      <c r="A43" s="65" t="s">
        <v>52</v>
      </c>
      <c r="B43" s="68">
        <v>100.0</v>
      </c>
      <c r="C43" s="69"/>
      <c r="D43" s="69"/>
      <c r="E43" s="69"/>
      <c r="F43" s="70"/>
      <c r="G43" s="57"/>
      <c r="H43" s="57"/>
      <c r="I43" s="57"/>
    </row>
    <row r="44" hidden="1" outlineLevel="2">
      <c r="A44" s="65" t="s">
        <v>53</v>
      </c>
      <c r="B44" s="68">
        <v>100.0</v>
      </c>
      <c r="C44" s="69"/>
      <c r="D44" s="69"/>
      <c r="E44" s="69"/>
      <c r="F44" s="70"/>
      <c r="G44" s="57"/>
      <c r="H44" s="57"/>
      <c r="I44" s="57"/>
    </row>
    <row r="45" hidden="1" outlineLevel="2">
      <c r="A45" s="65" t="s">
        <v>54</v>
      </c>
      <c r="B45" s="68">
        <v>100.0</v>
      </c>
      <c r="C45" s="69"/>
      <c r="D45" s="69"/>
      <c r="E45" s="69"/>
      <c r="F45" s="70"/>
      <c r="G45" s="57"/>
      <c r="H45" s="57"/>
      <c r="I45" s="57"/>
    </row>
    <row r="46" hidden="1" outlineLevel="2">
      <c r="A46" s="65" t="s">
        <v>55</v>
      </c>
      <c r="B46" s="68">
        <v>100.0</v>
      </c>
      <c r="C46" s="69"/>
      <c r="D46" s="69"/>
      <c r="E46" s="69"/>
      <c r="F46" s="70"/>
      <c r="G46" s="57"/>
      <c r="H46" s="57"/>
      <c r="I46" s="57"/>
    </row>
    <row r="47" hidden="1" outlineLevel="2">
      <c r="A47" s="65" t="s">
        <v>56</v>
      </c>
      <c r="B47" s="68">
        <v>10.0</v>
      </c>
      <c r="C47" s="69"/>
      <c r="D47" s="69"/>
      <c r="E47" s="69"/>
      <c r="F47" s="70"/>
      <c r="G47" s="57"/>
      <c r="H47" s="57"/>
      <c r="I47" s="57"/>
    </row>
    <row r="48" outlineLevel="1">
      <c r="A48" s="65" t="s">
        <v>57</v>
      </c>
      <c r="B48" s="68">
        <v>100.0</v>
      </c>
      <c r="C48" s="69"/>
      <c r="D48" s="69"/>
      <c r="E48" s="69"/>
      <c r="F48" s="70"/>
      <c r="G48" s="57"/>
      <c r="H48" s="57"/>
      <c r="I48" s="57"/>
    </row>
    <row r="49" outlineLevel="1">
      <c r="A49" s="65" t="s">
        <v>58</v>
      </c>
      <c r="B49" s="68">
        <v>100.0</v>
      </c>
      <c r="C49" s="69"/>
      <c r="D49" s="69"/>
      <c r="E49" s="69"/>
      <c r="F49" s="70"/>
      <c r="G49" s="57"/>
      <c r="H49" s="57"/>
      <c r="I49" s="57"/>
    </row>
    <row r="50" outlineLevel="1" collapsed="1">
      <c r="A50" s="65" t="s">
        <v>59</v>
      </c>
      <c r="B50" s="71">
        <f>SUM(B51:F54)</f>
        <v>120</v>
      </c>
      <c r="C50" s="2"/>
      <c r="D50" s="2"/>
      <c r="E50" s="2"/>
      <c r="F50" s="3"/>
      <c r="G50" s="57"/>
      <c r="H50" s="57"/>
      <c r="I50" s="57"/>
    </row>
    <row r="51" hidden="1" outlineLevel="2">
      <c r="A51" s="65" t="s">
        <v>60</v>
      </c>
      <c r="B51" s="71">
        <v>30.0</v>
      </c>
      <c r="C51" s="2"/>
      <c r="D51" s="2"/>
      <c r="E51" s="2"/>
      <c r="F51" s="3"/>
      <c r="G51" s="57"/>
      <c r="H51" s="57"/>
      <c r="I51" s="57"/>
    </row>
    <row r="52" hidden="1" outlineLevel="2">
      <c r="A52" s="65" t="s">
        <v>61</v>
      </c>
      <c r="B52" s="71">
        <v>30.0</v>
      </c>
      <c r="C52" s="2"/>
      <c r="D52" s="2"/>
      <c r="E52" s="2"/>
      <c r="F52" s="3"/>
      <c r="G52" s="57"/>
      <c r="H52" s="57"/>
      <c r="I52" s="57"/>
    </row>
    <row r="53" hidden="1" outlineLevel="2">
      <c r="A53" s="65" t="s">
        <v>62</v>
      </c>
      <c r="B53" s="71">
        <v>30.0</v>
      </c>
      <c r="C53" s="2"/>
      <c r="D53" s="2"/>
      <c r="E53" s="2"/>
      <c r="F53" s="3"/>
      <c r="G53" s="57"/>
      <c r="H53" s="57"/>
      <c r="I53" s="57"/>
    </row>
    <row r="54" hidden="1" outlineLevel="2">
      <c r="A54" s="65" t="s">
        <v>63</v>
      </c>
      <c r="B54" s="71">
        <v>30.0</v>
      </c>
      <c r="C54" s="2"/>
      <c r="D54" s="2"/>
      <c r="E54" s="2"/>
      <c r="F54" s="3"/>
      <c r="G54" s="57"/>
      <c r="H54" s="57"/>
      <c r="I54" s="57"/>
    </row>
    <row r="55" outlineLevel="1">
      <c r="A55" s="65" t="s">
        <v>64</v>
      </c>
      <c r="B55" s="68">
        <f>sum(B38,B41,B48,B49,B50)</f>
        <v>1930</v>
      </c>
      <c r="C55" s="69"/>
      <c r="D55" s="69"/>
      <c r="E55" s="69"/>
      <c r="F55" s="70"/>
      <c r="G55" s="57"/>
      <c r="H55" s="57"/>
      <c r="I55" s="57"/>
    </row>
    <row r="56">
      <c r="A56" s="67" t="s">
        <v>65</v>
      </c>
      <c r="B56" s="2"/>
      <c r="C56" s="2"/>
      <c r="D56" s="2"/>
      <c r="E56" s="2"/>
      <c r="F56" s="3"/>
      <c r="G56" s="57"/>
      <c r="H56" s="57"/>
      <c r="I56" s="57"/>
    </row>
    <row r="57" outlineLevel="1" collapsed="1">
      <c r="A57" s="65" t="s">
        <v>66</v>
      </c>
      <c r="B57" s="71">
        <f>SUM(B58,B60,B62,B63)</f>
        <v>1521.73913</v>
      </c>
      <c r="C57" s="2"/>
      <c r="D57" s="3"/>
      <c r="E57" s="72">
        <f>AVERAGE(B59,B61)</f>
        <v>0.205</v>
      </c>
      <c r="F57" s="3"/>
      <c r="G57" s="57"/>
      <c r="H57" s="57"/>
      <c r="I57" s="57"/>
    </row>
    <row r="58" hidden="1" outlineLevel="2">
      <c r="A58" s="65" t="s">
        <v>67</v>
      </c>
      <c r="B58" s="71">
        <f>D32</f>
        <v>486.9565217</v>
      </c>
      <c r="C58" s="2"/>
      <c r="D58" s="2"/>
      <c r="E58" s="2"/>
      <c r="F58" s="3"/>
      <c r="G58" s="57"/>
      <c r="H58" s="57"/>
      <c r="I58" s="57"/>
    </row>
    <row r="59" hidden="1" outlineLevel="2">
      <c r="A59" s="65" t="s">
        <v>68</v>
      </c>
      <c r="B59" s="72">
        <f>B58/D23</f>
        <v>0.2</v>
      </c>
      <c r="C59" s="2"/>
      <c r="D59" s="2"/>
      <c r="E59" s="2"/>
      <c r="F59" s="3"/>
      <c r="G59" s="73" t="s">
        <v>69</v>
      </c>
      <c r="H59" s="57"/>
      <c r="I59" s="57"/>
    </row>
    <row r="60" hidden="1" outlineLevel="2">
      <c r="A60" s="65" t="s">
        <v>70</v>
      </c>
      <c r="B60" s="71">
        <f>D33</f>
        <v>913.0434783</v>
      </c>
      <c r="C60" s="2"/>
      <c r="D60" s="2"/>
      <c r="E60" s="2"/>
      <c r="F60" s="3"/>
      <c r="G60" s="57"/>
      <c r="H60" s="57"/>
      <c r="I60" s="57"/>
    </row>
    <row r="61" hidden="1" outlineLevel="2">
      <c r="A61" s="65" t="s">
        <v>71</v>
      </c>
      <c r="B61" s="72">
        <f>B60/D24</f>
        <v>0.21</v>
      </c>
      <c r="C61" s="2"/>
      <c r="D61" s="2"/>
      <c r="E61" s="2"/>
      <c r="F61" s="3"/>
      <c r="G61" s="57"/>
      <c r="H61" s="57"/>
      <c r="I61" s="57"/>
    </row>
    <row r="62" hidden="1" outlineLevel="2">
      <c r="A62" s="65" t="s">
        <v>72</v>
      </c>
      <c r="B62" s="71">
        <f>D34</f>
        <v>121.7391304</v>
      </c>
      <c r="C62" s="2"/>
      <c r="D62" s="2"/>
      <c r="E62" s="2"/>
      <c r="F62" s="3"/>
      <c r="G62" s="73" t="s">
        <v>69</v>
      </c>
      <c r="H62" s="57"/>
      <c r="I62" s="57"/>
    </row>
    <row r="63" ht="15.75" hidden="1" customHeight="1" outlineLevel="2">
      <c r="A63" s="65" t="s">
        <v>73</v>
      </c>
      <c r="B63" s="74"/>
      <c r="C63" s="2"/>
      <c r="D63" s="2"/>
      <c r="E63" s="2"/>
      <c r="F63" s="3"/>
      <c r="G63" s="57"/>
      <c r="H63" s="57"/>
      <c r="I63" s="57"/>
    </row>
    <row r="64" outlineLevel="1" collapsed="1">
      <c r="A64" s="65" t="s">
        <v>74</v>
      </c>
      <c r="B64" s="71">
        <f>B65+B67</f>
        <v>1300</v>
      </c>
      <c r="C64" s="2"/>
      <c r="D64" s="3"/>
      <c r="E64" s="72">
        <f>AVERAGE(B66,B68)</f>
        <v>0.1771428571</v>
      </c>
      <c r="F64" s="3"/>
      <c r="G64" s="57"/>
      <c r="H64" s="57"/>
      <c r="I64" s="57"/>
    </row>
    <row r="65" hidden="1" outlineLevel="2">
      <c r="A65" s="65" t="s">
        <v>75</v>
      </c>
      <c r="B65" s="71">
        <v>600.0</v>
      </c>
      <c r="C65" s="2"/>
      <c r="D65" s="2"/>
      <c r="E65" s="2"/>
      <c r="F65" s="3"/>
      <c r="G65" s="57"/>
      <c r="H65" s="57"/>
      <c r="I65" s="57"/>
    </row>
    <row r="66" hidden="1" outlineLevel="2">
      <c r="A66" s="65" t="s">
        <v>76</v>
      </c>
      <c r="B66" s="72">
        <f>B65/I5</f>
        <v>0.2142857143</v>
      </c>
      <c r="C66" s="2"/>
      <c r="D66" s="2"/>
      <c r="E66" s="2"/>
      <c r="F66" s="3"/>
      <c r="G66" s="73" t="s">
        <v>69</v>
      </c>
      <c r="H66" s="57"/>
      <c r="I66" s="57"/>
    </row>
    <row r="67" hidden="1" outlineLevel="2">
      <c r="A67" s="65" t="s">
        <v>77</v>
      </c>
      <c r="B67" s="71">
        <v>700.0</v>
      </c>
      <c r="C67" s="2"/>
      <c r="D67" s="2"/>
      <c r="E67" s="2"/>
      <c r="F67" s="3"/>
      <c r="G67" s="57"/>
      <c r="H67" s="57"/>
      <c r="I67" s="57"/>
    </row>
    <row r="68" hidden="1" outlineLevel="2">
      <c r="A68" s="65" t="s">
        <v>76</v>
      </c>
      <c r="B68" s="72">
        <f>B67/I6</f>
        <v>0.14</v>
      </c>
      <c r="C68" s="2"/>
      <c r="D68" s="2"/>
      <c r="E68" s="2"/>
      <c r="F68" s="3"/>
      <c r="G68" s="73" t="s">
        <v>69</v>
      </c>
      <c r="H68" s="57"/>
      <c r="I68" s="57"/>
    </row>
    <row r="69" ht="15.75" customHeight="1">
      <c r="A69" s="65" t="s">
        <v>78</v>
      </c>
      <c r="B69" s="71">
        <f>B64+B57</f>
        <v>2821.73913</v>
      </c>
      <c r="C69" s="2"/>
      <c r="D69" s="2"/>
      <c r="E69" s="2"/>
      <c r="F69" s="3"/>
      <c r="G69" s="57"/>
      <c r="H69" s="57"/>
      <c r="I69" s="57"/>
    </row>
    <row r="70" ht="25.5" customHeight="1">
      <c r="A70" s="54" t="s">
        <v>79</v>
      </c>
      <c r="B70" s="66">
        <f>B55+B69</f>
        <v>4751.73913</v>
      </c>
      <c r="C70" s="2"/>
      <c r="D70" s="2"/>
      <c r="E70" s="2"/>
      <c r="F70" s="3"/>
      <c r="G70" s="57"/>
      <c r="H70" s="57"/>
      <c r="I70" s="57"/>
    </row>
    <row r="72">
      <c r="A72" s="75" t="s">
        <v>2</v>
      </c>
      <c r="B72" s="2"/>
      <c r="C72" s="2"/>
      <c r="D72" s="2"/>
      <c r="E72" s="2"/>
      <c r="F72" s="3"/>
    </row>
    <row r="73">
      <c r="A73" s="76"/>
      <c r="B73" s="77"/>
      <c r="C73" s="2"/>
      <c r="D73" s="2"/>
      <c r="E73" s="2"/>
      <c r="F73" s="3"/>
    </row>
    <row r="74">
      <c r="A74" s="76" t="s">
        <v>80</v>
      </c>
      <c r="B74" s="78">
        <f>D28-B57</f>
        <v>5747.826087</v>
      </c>
      <c r="C74" s="2"/>
      <c r="D74" s="2"/>
      <c r="E74" s="2"/>
      <c r="F74" s="3"/>
    </row>
    <row r="75">
      <c r="A75" s="76" t="s">
        <v>74</v>
      </c>
      <c r="B75" s="78">
        <f>B64</f>
        <v>1300</v>
      </c>
      <c r="C75" s="2"/>
      <c r="D75" s="2"/>
      <c r="E75" s="2"/>
      <c r="F75" s="3"/>
    </row>
    <row r="76">
      <c r="A76" s="76" t="s">
        <v>82</v>
      </c>
      <c r="B76" s="79">
        <f>E64</f>
        <v>0.1771428571</v>
      </c>
      <c r="C76" s="2"/>
      <c r="D76" s="2"/>
      <c r="E76" s="2"/>
      <c r="F76" s="3"/>
    </row>
    <row r="77">
      <c r="A77" s="76" t="s">
        <v>84</v>
      </c>
      <c r="B77" s="78">
        <f>B57</f>
        <v>1521.73913</v>
      </c>
      <c r="C77" s="2"/>
      <c r="D77" s="2"/>
      <c r="E77" s="2"/>
      <c r="F77" s="3"/>
    </row>
    <row r="78">
      <c r="A78" s="76" t="s">
        <v>85</v>
      </c>
      <c r="B78" s="79">
        <f>E57</f>
        <v>0.205</v>
      </c>
      <c r="C78" s="2"/>
      <c r="D78" s="2"/>
      <c r="E78" s="2"/>
      <c r="F78" s="3"/>
    </row>
    <row r="79">
      <c r="A79" s="76" t="s">
        <v>14</v>
      </c>
      <c r="B79" s="78">
        <f>B77+B75</f>
        <v>2821.73913</v>
      </c>
      <c r="C79" s="2"/>
      <c r="D79" s="2"/>
      <c r="E79" s="2"/>
      <c r="F79" s="3"/>
    </row>
    <row r="80">
      <c r="A80" s="76" t="s">
        <v>86</v>
      </c>
      <c r="B80" s="79">
        <f>AVERAGE(B78+B76)</f>
        <v>0.3821428571</v>
      </c>
      <c r="C80" s="2"/>
      <c r="D80" s="2"/>
      <c r="E80" s="2"/>
      <c r="F80" s="3"/>
    </row>
    <row r="81">
      <c r="A81" s="76" t="s">
        <v>87</v>
      </c>
      <c r="B81" s="77" t="s">
        <v>88</v>
      </c>
      <c r="C81" s="2"/>
      <c r="D81" s="2"/>
      <c r="E81" s="2"/>
      <c r="F81" s="3"/>
    </row>
    <row r="82">
      <c r="A82" s="76" t="s">
        <v>89</v>
      </c>
      <c r="B82" s="77"/>
      <c r="C82" s="2"/>
      <c r="D82" s="2"/>
      <c r="E82" s="2"/>
      <c r="F82" s="3"/>
    </row>
    <row r="83">
      <c r="A83" s="76" t="s">
        <v>90</v>
      </c>
      <c r="B83" s="77"/>
      <c r="C83" s="2"/>
      <c r="D83" s="2"/>
      <c r="E83" s="2"/>
      <c r="F83" s="3"/>
    </row>
    <row r="84">
      <c r="A84" s="76" t="s">
        <v>91</v>
      </c>
      <c r="B84" s="77"/>
      <c r="C84" s="2"/>
      <c r="D84" s="2"/>
      <c r="E84" s="2"/>
      <c r="F84" s="3"/>
    </row>
    <row r="85">
      <c r="A85" s="76" t="s">
        <v>92</v>
      </c>
      <c r="B85" s="78">
        <f>B55/((D28-B69)/D28)</f>
        <v>3154.408602</v>
      </c>
      <c r="C85" s="2"/>
      <c r="D85" s="2"/>
      <c r="E85" s="2"/>
      <c r="F85" s="3"/>
    </row>
    <row r="86">
      <c r="A86" s="76" t="s">
        <v>16</v>
      </c>
      <c r="B86" s="78">
        <f>D28-B70</f>
        <v>2517.826087</v>
      </c>
      <c r="C86" s="2"/>
      <c r="D86" s="2"/>
      <c r="E86" s="2"/>
      <c r="F86" s="3"/>
    </row>
    <row r="87">
      <c r="A87" s="76" t="s">
        <v>93</v>
      </c>
      <c r="B87" s="79">
        <f>(B86/D28)</f>
        <v>0.3463516746</v>
      </c>
      <c r="C87" s="2"/>
      <c r="D87" s="2"/>
      <c r="E87" s="2"/>
      <c r="F87" s="3"/>
    </row>
    <row r="88">
      <c r="A88" s="76" t="s">
        <v>94</v>
      </c>
      <c r="B88" s="77"/>
      <c r="C88" s="2"/>
      <c r="D88" s="2"/>
      <c r="E88" s="2"/>
      <c r="F88" s="3"/>
    </row>
    <row r="89">
      <c r="A89" s="76" t="s">
        <v>95</v>
      </c>
      <c r="B89" s="77"/>
      <c r="C89" s="2"/>
      <c r="D89" s="2"/>
      <c r="E89" s="2"/>
      <c r="F89" s="3"/>
    </row>
    <row r="90">
      <c r="A90" s="76" t="s">
        <v>96</v>
      </c>
      <c r="B90" s="77"/>
      <c r="C90" s="2"/>
      <c r="D90" s="2"/>
      <c r="E90" s="2"/>
      <c r="F90" s="3"/>
    </row>
    <row r="91">
      <c r="A91" s="76" t="s">
        <v>97</v>
      </c>
      <c r="B91" s="77"/>
      <c r="C91" s="2"/>
      <c r="D91" s="2"/>
      <c r="E91" s="2"/>
      <c r="F91" s="3"/>
    </row>
  </sheetData>
  <mergeCells count="86">
    <mergeCell ref="A56:F56"/>
    <mergeCell ref="B57:D57"/>
    <mergeCell ref="E57:F57"/>
    <mergeCell ref="B58:F58"/>
    <mergeCell ref="B59:F59"/>
    <mergeCell ref="B60:F60"/>
    <mergeCell ref="B61:F61"/>
    <mergeCell ref="B62:F62"/>
    <mergeCell ref="B63:F63"/>
    <mergeCell ref="B64:D64"/>
    <mergeCell ref="E64:F64"/>
    <mergeCell ref="B65:F65"/>
    <mergeCell ref="B66:F66"/>
    <mergeCell ref="B67:F67"/>
    <mergeCell ref="B68:F68"/>
    <mergeCell ref="B69:F69"/>
    <mergeCell ref="B70:F70"/>
    <mergeCell ref="A72:F72"/>
    <mergeCell ref="B73:F73"/>
    <mergeCell ref="B74:F74"/>
    <mergeCell ref="B75:F75"/>
    <mergeCell ref="B76:F76"/>
    <mergeCell ref="B77:F77"/>
    <mergeCell ref="B78:F78"/>
    <mergeCell ref="B79:F79"/>
    <mergeCell ref="B80:F80"/>
    <mergeCell ref="B81:F81"/>
    <mergeCell ref="B82:F82"/>
    <mergeCell ref="B90:F90"/>
    <mergeCell ref="B91:F91"/>
    <mergeCell ref="B83:F83"/>
    <mergeCell ref="B84:F84"/>
    <mergeCell ref="B85:F85"/>
    <mergeCell ref="B86:F86"/>
    <mergeCell ref="B87:F87"/>
    <mergeCell ref="B88:F88"/>
    <mergeCell ref="B89:F89"/>
    <mergeCell ref="A1:I1"/>
    <mergeCell ref="A3:I3"/>
    <mergeCell ref="A13:I13"/>
    <mergeCell ref="A21:E21"/>
    <mergeCell ref="B22:C22"/>
    <mergeCell ref="D22:E22"/>
    <mergeCell ref="D23:E23"/>
    <mergeCell ref="B23:C23"/>
    <mergeCell ref="B24:C24"/>
    <mergeCell ref="D24:E24"/>
    <mergeCell ref="B25:C25"/>
    <mergeCell ref="D25:E25"/>
    <mergeCell ref="B26:C26"/>
    <mergeCell ref="D26:E26"/>
    <mergeCell ref="B27:C27"/>
    <mergeCell ref="D27:E27"/>
    <mergeCell ref="B28:C28"/>
    <mergeCell ref="D28:E28"/>
    <mergeCell ref="A29:F29"/>
    <mergeCell ref="A30:E30"/>
    <mergeCell ref="D31:E31"/>
    <mergeCell ref="B31:C31"/>
    <mergeCell ref="B32:C32"/>
    <mergeCell ref="D32:E32"/>
    <mergeCell ref="B33:C33"/>
    <mergeCell ref="D33:E33"/>
    <mergeCell ref="B34:C34"/>
    <mergeCell ref="D34:E34"/>
    <mergeCell ref="B35:C35"/>
    <mergeCell ref="D35:E35"/>
    <mergeCell ref="A37:F37"/>
    <mergeCell ref="B38:F38"/>
    <mergeCell ref="B39:F39"/>
    <mergeCell ref="B40:F40"/>
    <mergeCell ref="B41:F41"/>
    <mergeCell ref="B42:F42"/>
    <mergeCell ref="B43:F43"/>
    <mergeCell ref="B44:F44"/>
    <mergeCell ref="B45:F45"/>
    <mergeCell ref="B46:F46"/>
    <mergeCell ref="B47:F47"/>
    <mergeCell ref="B48:F48"/>
    <mergeCell ref="B49:F49"/>
    <mergeCell ref="B50:F50"/>
    <mergeCell ref="B51:F51"/>
    <mergeCell ref="B52:F52"/>
    <mergeCell ref="B53:F53"/>
    <mergeCell ref="B54:F54"/>
    <mergeCell ref="B55:F55"/>
  </mergeCell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 outlineLevelRow="2"/>
  <cols>
    <col customWidth="1" min="1" max="1" width="36.63"/>
    <col customWidth="1" min="2" max="9" width="13.13"/>
  </cols>
  <sheetData>
    <row r="1">
      <c r="A1" s="28" t="s">
        <v>20</v>
      </c>
      <c r="B1" s="2"/>
      <c r="C1" s="2"/>
      <c r="D1" s="2"/>
      <c r="E1" s="2"/>
      <c r="F1" s="2"/>
      <c r="G1" s="2"/>
      <c r="H1" s="2"/>
      <c r="I1" s="3"/>
    </row>
    <row r="2">
      <c r="A2" s="29" t="s">
        <v>21</v>
      </c>
      <c r="B2" s="30">
        <v>22.0</v>
      </c>
      <c r="C2" s="29" t="s">
        <v>22</v>
      </c>
      <c r="D2" s="30">
        <v>2022.0</v>
      </c>
      <c r="E2" s="29" t="s">
        <v>23</v>
      </c>
      <c r="F2" s="30">
        <v>5.0</v>
      </c>
      <c r="G2" s="29" t="s">
        <v>24</v>
      </c>
      <c r="H2" s="30">
        <v>30.0</v>
      </c>
      <c r="I2" s="31"/>
    </row>
    <row r="3">
      <c r="A3" s="32" t="s">
        <v>25</v>
      </c>
      <c r="B3" s="2"/>
      <c r="C3" s="2"/>
      <c r="D3" s="2"/>
      <c r="E3" s="2"/>
      <c r="F3" s="2"/>
      <c r="G3" s="2"/>
      <c r="H3" s="2"/>
      <c r="I3" s="2"/>
    </row>
    <row r="4">
      <c r="A4" s="33"/>
      <c r="B4" s="80">
        <f>date(D2,F2,H2)</f>
        <v>44711</v>
      </c>
      <c r="C4" s="80">
        <f t="shared" ref="C4:H4" si="1">B4+1</f>
        <v>44712</v>
      </c>
      <c r="D4" s="80">
        <f t="shared" si="1"/>
        <v>44713</v>
      </c>
      <c r="E4" s="80">
        <f t="shared" si="1"/>
        <v>44714</v>
      </c>
      <c r="F4" s="80">
        <f t="shared" si="1"/>
        <v>44715</v>
      </c>
      <c r="G4" s="80">
        <f t="shared" si="1"/>
        <v>44716</v>
      </c>
      <c r="H4" s="80">
        <f t="shared" si="1"/>
        <v>44717</v>
      </c>
      <c r="I4" s="35" t="s">
        <v>26</v>
      </c>
    </row>
    <row r="5">
      <c r="A5" s="36" t="s">
        <v>27</v>
      </c>
      <c r="B5" s="37"/>
      <c r="C5" s="37"/>
      <c r="D5" s="37"/>
      <c r="E5" s="37"/>
      <c r="F5" s="37"/>
      <c r="G5" s="37"/>
      <c r="H5" s="37"/>
      <c r="I5" s="38">
        <f t="shared" ref="I5:I9" si="2">sum(B5:H5)</f>
        <v>0</v>
      </c>
    </row>
    <row r="6">
      <c r="A6" s="36" t="s">
        <v>28</v>
      </c>
      <c r="B6" s="37"/>
      <c r="C6" s="37"/>
      <c r="D6" s="37"/>
      <c r="E6" s="37"/>
      <c r="F6" s="37"/>
      <c r="G6" s="37"/>
      <c r="H6" s="37"/>
      <c r="I6" s="38">
        <f t="shared" si="2"/>
        <v>0</v>
      </c>
    </row>
    <row r="7">
      <c r="A7" s="36" t="s">
        <v>29</v>
      </c>
      <c r="B7" s="37"/>
      <c r="C7" s="37"/>
      <c r="D7" s="37"/>
      <c r="E7" s="37"/>
      <c r="F7" s="37"/>
      <c r="G7" s="37"/>
      <c r="H7" s="37"/>
      <c r="I7" s="38">
        <f t="shared" si="2"/>
        <v>0</v>
      </c>
    </row>
    <row r="8">
      <c r="A8" s="39" t="s">
        <v>30</v>
      </c>
      <c r="B8" s="37"/>
      <c r="C8" s="37"/>
      <c r="D8" s="37"/>
      <c r="E8" s="37"/>
      <c r="F8" s="37"/>
      <c r="G8" s="37"/>
      <c r="H8" s="37"/>
      <c r="I8" s="38">
        <f t="shared" si="2"/>
        <v>0</v>
      </c>
    </row>
    <row r="9">
      <c r="A9" s="39" t="s">
        <v>7</v>
      </c>
      <c r="B9" s="37"/>
      <c r="C9" s="37"/>
      <c r="D9" s="37"/>
      <c r="E9" s="37"/>
      <c r="F9" s="37"/>
      <c r="G9" s="37"/>
      <c r="H9" s="37"/>
      <c r="I9" s="38">
        <f t="shared" si="2"/>
        <v>0</v>
      </c>
    </row>
    <row r="10">
      <c r="A10" s="40" t="s">
        <v>31</v>
      </c>
      <c r="B10" s="41">
        <f t="shared" ref="B10:I10" si="3">sum(B5,B6,B7,B8,B9)</f>
        <v>0</v>
      </c>
      <c r="C10" s="41">
        <f t="shared" si="3"/>
        <v>0</v>
      </c>
      <c r="D10" s="41">
        <f t="shared" si="3"/>
        <v>0</v>
      </c>
      <c r="E10" s="41">
        <f t="shared" si="3"/>
        <v>0</v>
      </c>
      <c r="F10" s="41">
        <f t="shared" si="3"/>
        <v>0</v>
      </c>
      <c r="G10" s="41">
        <f t="shared" si="3"/>
        <v>0</v>
      </c>
      <c r="H10" s="41">
        <f t="shared" si="3"/>
        <v>0</v>
      </c>
      <c r="I10" s="38">
        <f t="shared" si="3"/>
        <v>0</v>
      </c>
    </row>
    <row r="11">
      <c r="A11" s="42" t="s">
        <v>32</v>
      </c>
      <c r="B11" s="43">
        <f t="shared" ref="B11:I11" si="4">B10/1.15</f>
        <v>0</v>
      </c>
      <c r="C11" s="43">
        <f t="shared" si="4"/>
        <v>0</v>
      </c>
      <c r="D11" s="43">
        <f t="shared" si="4"/>
        <v>0</v>
      </c>
      <c r="E11" s="43">
        <f t="shared" si="4"/>
        <v>0</v>
      </c>
      <c r="F11" s="43">
        <f t="shared" si="4"/>
        <v>0</v>
      </c>
      <c r="G11" s="43">
        <f t="shared" si="4"/>
        <v>0</v>
      </c>
      <c r="H11" s="43">
        <f t="shared" si="4"/>
        <v>0</v>
      </c>
      <c r="I11" s="43">
        <f t="shared" si="4"/>
        <v>0</v>
      </c>
    </row>
    <row r="12">
      <c r="A12" s="44"/>
      <c r="B12" s="45"/>
      <c r="C12" s="45"/>
      <c r="D12" s="45"/>
      <c r="E12" s="45"/>
      <c r="F12" s="45"/>
      <c r="G12" s="45"/>
      <c r="H12" s="45"/>
      <c r="I12" s="46"/>
    </row>
    <row r="13">
      <c r="A13" s="47" t="s">
        <v>33</v>
      </c>
      <c r="B13" s="48"/>
      <c r="C13" s="48"/>
      <c r="D13" s="48"/>
      <c r="E13" s="48"/>
      <c r="F13" s="48"/>
      <c r="G13" s="48"/>
      <c r="H13" s="48"/>
      <c r="I13" s="48"/>
    </row>
    <row r="14" ht="16.5" customHeight="1">
      <c r="A14" s="49"/>
      <c r="B14" s="80">
        <f>DATE(D2,F2,H2)</f>
        <v>44711</v>
      </c>
      <c r="C14" s="80">
        <f t="shared" ref="C14:H14" si="5">B14+1</f>
        <v>44712</v>
      </c>
      <c r="D14" s="80">
        <f t="shared" si="5"/>
        <v>44713</v>
      </c>
      <c r="E14" s="80">
        <f t="shared" si="5"/>
        <v>44714</v>
      </c>
      <c r="F14" s="80">
        <f t="shared" si="5"/>
        <v>44715</v>
      </c>
      <c r="G14" s="80">
        <f t="shared" si="5"/>
        <v>44716</v>
      </c>
      <c r="H14" s="80">
        <f t="shared" si="5"/>
        <v>44717</v>
      </c>
      <c r="I14" s="35" t="s">
        <v>26</v>
      </c>
    </row>
    <row r="15" ht="16.5" customHeight="1">
      <c r="A15" s="36" t="s">
        <v>34</v>
      </c>
      <c r="B15" s="37">
        <v>80.0</v>
      </c>
      <c r="C15" s="37">
        <v>80.0</v>
      </c>
      <c r="D15" s="37">
        <v>80.0</v>
      </c>
      <c r="E15" s="37">
        <v>80.0</v>
      </c>
      <c r="F15" s="37">
        <v>80.0</v>
      </c>
      <c r="G15" s="37">
        <v>80.0</v>
      </c>
      <c r="H15" s="37">
        <v>80.0</v>
      </c>
      <c r="I15" s="50">
        <f t="shared" ref="I15:I18" si="6">SUM(B15:H15)</f>
        <v>560</v>
      </c>
      <c r="J15" s="51" t="s">
        <v>35</v>
      </c>
    </row>
    <row r="16" ht="16.5" customHeight="1">
      <c r="A16" s="36" t="s">
        <v>36</v>
      </c>
      <c r="B16" s="37">
        <v>150.0</v>
      </c>
      <c r="C16" s="37">
        <v>150.0</v>
      </c>
      <c r="D16" s="37">
        <v>150.0</v>
      </c>
      <c r="E16" s="37">
        <v>150.0</v>
      </c>
      <c r="F16" s="37">
        <v>150.0</v>
      </c>
      <c r="G16" s="37">
        <v>150.0</v>
      </c>
      <c r="H16" s="37">
        <v>150.0</v>
      </c>
      <c r="I16" s="50">
        <f t="shared" si="6"/>
        <v>1050</v>
      </c>
      <c r="J16" s="51" t="s">
        <v>37</v>
      </c>
    </row>
    <row r="17" ht="16.5" customHeight="1">
      <c r="A17" s="36" t="s">
        <v>38</v>
      </c>
      <c r="B17" s="37">
        <v>5.0</v>
      </c>
      <c r="C17" s="37">
        <v>10.0</v>
      </c>
      <c r="D17" s="37">
        <v>15.0</v>
      </c>
      <c r="E17" s="37">
        <v>20.0</v>
      </c>
      <c r="F17" s="37">
        <v>25.0</v>
      </c>
      <c r="G17" s="37">
        <v>30.0</v>
      </c>
      <c r="H17" s="37">
        <v>35.0</v>
      </c>
      <c r="I17" s="50">
        <f t="shared" si="6"/>
        <v>140</v>
      </c>
    </row>
    <row r="18" ht="16.5" customHeight="1">
      <c r="A18" s="52" t="s">
        <v>39</v>
      </c>
      <c r="B18" s="53">
        <f t="shared" ref="B18:H18" si="7">SUM(B15:B17)</f>
        <v>235</v>
      </c>
      <c r="C18" s="53">
        <f t="shared" si="7"/>
        <v>240</v>
      </c>
      <c r="D18" s="53">
        <f t="shared" si="7"/>
        <v>245</v>
      </c>
      <c r="E18" s="53">
        <f t="shared" si="7"/>
        <v>250</v>
      </c>
      <c r="F18" s="53">
        <f t="shared" si="7"/>
        <v>255</v>
      </c>
      <c r="G18" s="53">
        <f t="shared" si="7"/>
        <v>260</v>
      </c>
      <c r="H18" s="53">
        <f t="shared" si="7"/>
        <v>265</v>
      </c>
      <c r="I18" s="50">
        <f t="shared" si="6"/>
        <v>1750</v>
      </c>
    </row>
    <row r="19" ht="25.5" customHeight="1">
      <c r="A19" s="54" t="s">
        <v>40</v>
      </c>
      <c r="B19" s="55">
        <f t="shared" ref="B19:I19" si="8">B18/1.15</f>
        <v>204.3478261</v>
      </c>
      <c r="C19" s="55">
        <f t="shared" si="8"/>
        <v>208.6956522</v>
      </c>
      <c r="D19" s="55">
        <f t="shared" si="8"/>
        <v>213.0434783</v>
      </c>
      <c r="E19" s="55">
        <f t="shared" si="8"/>
        <v>217.3913043</v>
      </c>
      <c r="F19" s="55">
        <f t="shared" si="8"/>
        <v>221.7391304</v>
      </c>
      <c r="G19" s="55">
        <f t="shared" si="8"/>
        <v>226.0869565</v>
      </c>
      <c r="H19" s="55">
        <f t="shared" si="8"/>
        <v>230.4347826</v>
      </c>
      <c r="I19" s="56">
        <f t="shared" si="8"/>
        <v>1521.73913</v>
      </c>
    </row>
    <row r="20">
      <c r="A20" s="57"/>
      <c r="B20" s="57"/>
      <c r="C20" s="57"/>
      <c r="D20" s="57"/>
      <c r="E20" s="57"/>
      <c r="F20" s="57"/>
      <c r="G20" s="57"/>
      <c r="H20" s="57"/>
      <c r="I20" s="57"/>
    </row>
    <row r="21">
      <c r="A21" s="32" t="s">
        <v>41</v>
      </c>
      <c r="B21" s="2"/>
      <c r="C21" s="2"/>
      <c r="D21" s="2"/>
      <c r="E21" s="2"/>
    </row>
    <row r="22">
      <c r="A22" s="58"/>
      <c r="B22" s="59" t="s">
        <v>42</v>
      </c>
      <c r="C22" s="3"/>
      <c r="D22" s="59" t="s">
        <v>43</v>
      </c>
      <c r="E22" s="3"/>
    </row>
    <row r="23">
      <c r="A23" s="60" t="s">
        <v>27</v>
      </c>
      <c r="B23" s="61">
        <f t="shared" ref="B23:B28" si="9">I5</f>
        <v>0</v>
      </c>
      <c r="C23" s="3"/>
      <c r="D23" s="61">
        <f t="shared" ref="D23:D28" si="10">B23/1.15</f>
        <v>0</v>
      </c>
      <c r="E23" s="3"/>
    </row>
    <row r="24">
      <c r="A24" s="60" t="s">
        <v>28</v>
      </c>
      <c r="B24" s="61">
        <f t="shared" si="9"/>
        <v>0</v>
      </c>
      <c r="C24" s="3"/>
      <c r="D24" s="61">
        <f t="shared" si="10"/>
        <v>0</v>
      </c>
      <c r="E24" s="3"/>
    </row>
    <row r="25">
      <c r="A25" s="60" t="s">
        <v>29</v>
      </c>
      <c r="B25" s="61">
        <f t="shared" si="9"/>
        <v>0</v>
      </c>
      <c r="C25" s="3"/>
      <c r="D25" s="61">
        <f t="shared" si="10"/>
        <v>0</v>
      </c>
      <c r="E25" s="3"/>
    </row>
    <row r="26">
      <c r="A26" s="60" t="s">
        <v>30</v>
      </c>
      <c r="B26" s="61">
        <f t="shared" si="9"/>
        <v>0</v>
      </c>
      <c r="C26" s="3"/>
      <c r="D26" s="61">
        <f t="shared" si="10"/>
        <v>0</v>
      </c>
      <c r="E26" s="3"/>
    </row>
    <row r="27">
      <c r="A27" s="60" t="s">
        <v>7</v>
      </c>
      <c r="B27" s="61">
        <f t="shared" si="9"/>
        <v>0</v>
      </c>
      <c r="C27" s="3"/>
      <c r="D27" s="61">
        <f t="shared" si="10"/>
        <v>0</v>
      </c>
      <c r="E27" s="3"/>
    </row>
    <row r="28" ht="21.75" customHeight="1">
      <c r="A28" s="62" t="s">
        <v>44</v>
      </c>
      <c r="B28" s="63">
        <f t="shared" si="9"/>
        <v>0</v>
      </c>
      <c r="C28" s="3"/>
      <c r="D28" s="63">
        <f t="shared" si="10"/>
        <v>0</v>
      </c>
      <c r="E28" s="3"/>
    </row>
    <row r="29">
      <c r="A29" s="57"/>
      <c r="G29" s="57"/>
      <c r="H29" s="57"/>
      <c r="I29" s="57"/>
    </row>
    <row r="30">
      <c r="A30" s="47" t="s">
        <v>45</v>
      </c>
      <c r="B30" s="48"/>
      <c r="C30" s="48"/>
      <c r="D30" s="48"/>
      <c r="E30" s="48"/>
      <c r="F30" s="57"/>
      <c r="G30" s="57"/>
      <c r="H30" s="57"/>
      <c r="I30" s="57"/>
    </row>
    <row r="31">
      <c r="A31" s="58"/>
      <c r="B31" s="64" t="s">
        <v>42</v>
      </c>
      <c r="C31" s="3"/>
      <c r="D31" s="64" t="s">
        <v>43</v>
      </c>
      <c r="E31" s="3"/>
      <c r="F31" s="57"/>
      <c r="G31" s="57"/>
      <c r="H31" s="57"/>
      <c r="I31" s="57"/>
    </row>
    <row r="32">
      <c r="A32" s="65" t="s">
        <v>34</v>
      </c>
      <c r="B32" s="61">
        <f t="shared" ref="B32:B34" si="11">I15</f>
        <v>560</v>
      </c>
      <c r="C32" s="3"/>
      <c r="D32" s="61">
        <f t="shared" ref="D32:D35" si="12">B32/1.15</f>
        <v>486.9565217</v>
      </c>
      <c r="E32" s="3"/>
      <c r="F32" s="57"/>
      <c r="G32" s="57"/>
      <c r="H32" s="57"/>
      <c r="I32" s="57"/>
    </row>
    <row r="33">
      <c r="A33" s="65" t="s">
        <v>36</v>
      </c>
      <c r="B33" s="61">
        <f t="shared" si="11"/>
        <v>1050</v>
      </c>
      <c r="C33" s="3"/>
      <c r="D33" s="61">
        <f t="shared" si="12"/>
        <v>913.0434783</v>
      </c>
      <c r="E33" s="3"/>
      <c r="F33" s="57"/>
      <c r="G33" s="57"/>
      <c r="H33" s="57"/>
      <c r="I33" s="57"/>
    </row>
    <row r="34">
      <c r="A34" s="65" t="s">
        <v>38</v>
      </c>
      <c r="B34" s="61">
        <f t="shared" si="11"/>
        <v>140</v>
      </c>
      <c r="C34" s="3"/>
      <c r="D34" s="61">
        <f t="shared" si="12"/>
        <v>121.7391304</v>
      </c>
      <c r="E34" s="3"/>
      <c r="F34" s="57"/>
      <c r="G34" s="57"/>
      <c r="H34" s="57"/>
      <c r="I34" s="57"/>
    </row>
    <row r="35">
      <c r="A35" s="54" t="s">
        <v>39</v>
      </c>
      <c r="B35" s="66">
        <f>SUM(B32:B34)</f>
        <v>1750</v>
      </c>
      <c r="C35" s="3"/>
      <c r="D35" s="66">
        <f t="shared" si="12"/>
        <v>1521.73913</v>
      </c>
      <c r="E35" s="3"/>
      <c r="F35" s="57"/>
      <c r="G35" s="57"/>
      <c r="H35" s="57"/>
      <c r="I35" s="57"/>
    </row>
    <row r="36">
      <c r="A36" s="57"/>
      <c r="B36" s="57"/>
      <c r="C36" s="57"/>
      <c r="D36" s="57"/>
      <c r="E36" s="57"/>
      <c r="F36" s="57"/>
      <c r="G36" s="57"/>
      <c r="H36" s="57"/>
      <c r="I36" s="57"/>
    </row>
    <row r="37">
      <c r="A37" s="67" t="s">
        <v>46</v>
      </c>
      <c r="B37" s="2"/>
      <c r="C37" s="2"/>
      <c r="D37" s="2"/>
      <c r="E37" s="2"/>
      <c r="F37" s="3"/>
      <c r="G37" s="57"/>
      <c r="H37" s="57"/>
      <c r="I37" s="57"/>
    </row>
    <row r="38" outlineLevel="1" collapsed="1">
      <c r="A38" s="65" t="s">
        <v>47</v>
      </c>
      <c r="B38" s="68">
        <f>B39+B40</f>
        <v>200</v>
      </c>
      <c r="C38" s="69"/>
      <c r="D38" s="69"/>
      <c r="E38" s="69"/>
      <c r="F38" s="70"/>
      <c r="G38" s="57"/>
      <c r="H38" s="57"/>
      <c r="I38" s="57"/>
    </row>
    <row r="39" hidden="1" outlineLevel="2">
      <c r="A39" s="65" t="s">
        <v>48</v>
      </c>
      <c r="B39" s="68">
        <v>150.0</v>
      </c>
      <c r="C39" s="69"/>
      <c r="D39" s="69"/>
      <c r="E39" s="69"/>
      <c r="F39" s="70"/>
      <c r="G39" s="57"/>
      <c r="H39" s="57"/>
      <c r="I39" s="57"/>
    </row>
    <row r="40" hidden="1" outlineLevel="2">
      <c r="A40" s="65" t="s">
        <v>49</v>
      </c>
      <c r="B40" s="68">
        <v>50.0</v>
      </c>
      <c r="C40" s="69"/>
      <c r="D40" s="69"/>
      <c r="E40" s="69"/>
      <c r="F40" s="70"/>
      <c r="G40" s="57"/>
      <c r="H40" s="57"/>
      <c r="I40" s="57"/>
    </row>
    <row r="41" outlineLevel="1" collapsed="1">
      <c r="A41" s="65" t="s">
        <v>50</v>
      </c>
      <c r="B41" s="68">
        <f>sum(B42:F47)</f>
        <v>1410</v>
      </c>
      <c r="C41" s="69"/>
      <c r="D41" s="69"/>
      <c r="E41" s="69"/>
      <c r="F41" s="70"/>
      <c r="G41" s="57"/>
      <c r="H41" s="57"/>
      <c r="I41" s="57"/>
    </row>
    <row r="42" hidden="1" outlineLevel="2">
      <c r="A42" s="65" t="s">
        <v>51</v>
      </c>
      <c r="B42" s="68">
        <v>1000.0</v>
      </c>
      <c r="C42" s="69"/>
      <c r="D42" s="69"/>
      <c r="E42" s="69"/>
      <c r="F42" s="70"/>
      <c r="G42" s="57"/>
      <c r="H42" s="57"/>
      <c r="I42" s="57"/>
    </row>
    <row r="43" hidden="1" outlineLevel="2">
      <c r="A43" s="65" t="s">
        <v>52</v>
      </c>
      <c r="B43" s="68">
        <v>100.0</v>
      </c>
      <c r="C43" s="69"/>
      <c r="D43" s="69"/>
      <c r="E43" s="69"/>
      <c r="F43" s="70"/>
      <c r="G43" s="57"/>
      <c r="H43" s="57"/>
      <c r="I43" s="57"/>
    </row>
    <row r="44" hidden="1" outlineLevel="2">
      <c r="A44" s="65" t="s">
        <v>53</v>
      </c>
      <c r="B44" s="68">
        <v>100.0</v>
      </c>
      <c r="C44" s="69"/>
      <c r="D44" s="69"/>
      <c r="E44" s="69"/>
      <c r="F44" s="70"/>
      <c r="G44" s="57"/>
      <c r="H44" s="57"/>
      <c r="I44" s="57"/>
    </row>
    <row r="45" hidden="1" outlineLevel="2">
      <c r="A45" s="65" t="s">
        <v>54</v>
      </c>
      <c r="B45" s="68">
        <v>100.0</v>
      </c>
      <c r="C45" s="69"/>
      <c r="D45" s="69"/>
      <c r="E45" s="69"/>
      <c r="F45" s="70"/>
      <c r="G45" s="57"/>
      <c r="H45" s="57"/>
      <c r="I45" s="57"/>
    </row>
    <row r="46" hidden="1" outlineLevel="2">
      <c r="A46" s="65" t="s">
        <v>55</v>
      </c>
      <c r="B46" s="68">
        <v>100.0</v>
      </c>
      <c r="C46" s="69"/>
      <c r="D46" s="69"/>
      <c r="E46" s="69"/>
      <c r="F46" s="70"/>
      <c r="G46" s="57"/>
      <c r="H46" s="57"/>
      <c r="I46" s="57"/>
    </row>
    <row r="47" hidden="1" outlineLevel="2">
      <c r="A47" s="65" t="s">
        <v>56</v>
      </c>
      <c r="B47" s="68">
        <v>10.0</v>
      </c>
      <c r="C47" s="69"/>
      <c r="D47" s="69"/>
      <c r="E47" s="69"/>
      <c r="F47" s="70"/>
      <c r="G47" s="57"/>
      <c r="H47" s="57"/>
      <c r="I47" s="57"/>
    </row>
    <row r="48" outlineLevel="1">
      <c r="A48" s="65" t="s">
        <v>57</v>
      </c>
      <c r="B48" s="68">
        <v>100.0</v>
      </c>
      <c r="C48" s="69"/>
      <c r="D48" s="69"/>
      <c r="E48" s="69"/>
      <c r="F48" s="70"/>
      <c r="G48" s="57"/>
      <c r="H48" s="57"/>
      <c r="I48" s="57"/>
    </row>
    <row r="49" outlineLevel="1">
      <c r="A49" s="65" t="s">
        <v>58</v>
      </c>
      <c r="B49" s="68">
        <v>100.0</v>
      </c>
      <c r="C49" s="69"/>
      <c r="D49" s="69"/>
      <c r="E49" s="69"/>
      <c r="F49" s="70"/>
      <c r="G49" s="57"/>
      <c r="H49" s="57"/>
      <c r="I49" s="57"/>
    </row>
    <row r="50" outlineLevel="1" collapsed="1">
      <c r="A50" s="65" t="s">
        <v>59</v>
      </c>
      <c r="B50" s="71">
        <f>SUM(B51:F54)</f>
        <v>120</v>
      </c>
      <c r="C50" s="2"/>
      <c r="D50" s="2"/>
      <c r="E50" s="2"/>
      <c r="F50" s="3"/>
      <c r="G50" s="57"/>
      <c r="H50" s="57"/>
      <c r="I50" s="57"/>
    </row>
    <row r="51" hidden="1" outlineLevel="2">
      <c r="A51" s="65" t="s">
        <v>60</v>
      </c>
      <c r="B51" s="71">
        <v>30.0</v>
      </c>
      <c r="C51" s="2"/>
      <c r="D51" s="2"/>
      <c r="E51" s="2"/>
      <c r="F51" s="3"/>
      <c r="G51" s="57"/>
      <c r="H51" s="57"/>
      <c r="I51" s="57"/>
    </row>
    <row r="52" hidden="1" outlineLevel="2">
      <c r="A52" s="65" t="s">
        <v>61</v>
      </c>
      <c r="B52" s="71">
        <v>30.0</v>
      </c>
      <c r="C52" s="2"/>
      <c r="D52" s="2"/>
      <c r="E52" s="2"/>
      <c r="F52" s="3"/>
      <c r="G52" s="57"/>
      <c r="H52" s="57"/>
      <c r="I52" s="57"/>
    </row>
    <row r="53" hidden="1" outlineLevel="2">
      <c r="A53" s="65" t="s">
        <v>62</v>
      </c>
      <c r="B53" s="71">
        <v>30.0</v>
      </c>
      <c r="C53" s="2"/>
      <c r="D53" s="2"/>
      <c r="E53" s="2"/>
      <c r="F53" s="3"/>
      <c r="G53" s="57"/>
      <c r="H53" s="57"/>
      <c r="I53" s="57"/>
    </row>
    <row r="54" hidden="1" outlineLevel="2">
      <c r="A54" s="65" t="s">
        <v>63</v>
      </c>
      <c r="B54" s="71">
        <v>30.0</v>
      </c>
      <c r="C54" s="2"/>
      <c r="D54" s="2"/>
      <c r="E54" s="2"/>
      <c r="F54" s="3"/>
      <c r="G54" s="57"/>
      <c r="H54" s="57"/>
      <c r="I54" s="57"/>
    </row>
    <row r="55" outlineLevel="1">
      <c r="A55" s="65" t="s">
        <v>64</v>
      </c>
      <c r="B55" s="68">
        <f>sum(B38,B41,B48,B49,B50)</f>
        <v>1930</v>
      </c>
      <c r="C55" s="69"/>
      <c r="D55" s="69"/>
      <c r="E55" s="69"/>
      <c r="F55" s="70"/>
      <c r="G55" s="57"/>
      <c r="H55" s="57"/>
      <c r="I55" s="57"/>
    </row>
    <row r="56">
      <c r="A56" s="67" t="s">
        <v>65</v>
      </c>
      <c r="B56" s="2"/>
      <c r="C56" s="2"/>
      <c r="D56" s="2"/>
      <c r="E56" s="2"/>
      <c r="F56" s="3"/>
      <c r="G56" s="57"/>
      <c r="H56" s="57"/>
      <c r="I56" s="57"/>
    </row>
    <row r="57" outlineLevel="1" collapsed="1">
      <c r="A57" s="65" t="s">
        <v>66</v>
      </c>
      <c r="B57" s="71">
        <f>SUM(B58,B60,B62,B63)</f>
        <v>1521.73913</v>
      </c>
      <c r="C57" s="2"/>
      <c r="D57" s="3"/>
      <c r="E57" s="72" t="str">
        <f>AVERAGE(B59,B61)</f>
        <v>#DIV/0!</v>
      </c>
      <c r="F57" s="3"/>
      <c r="G57" s="57"/>
      <c r="H57" s="57"/>
      <c r="I57" s="57"/>
    </row>
    <row r="58" hidden="1" outlineLevel="2">
      <c r="A58" s="65" t="s">
        <v>67</v>
      </c>
      <c r="B58" s="71">
        <f>D32</f>
        <v>486.9565217</v>
      </c>
      <c r="C58" s="2"/>
      <c r="D58" s="2"/>
      <c r="E58" s="2"/>
      <c r="F58" s="3"/>
      <c r="G58" s="57"/>
      <c r="H58" s="57"/>
      <c r="I58" s="57"/>
    </row>
    <row r="59" hidden="1" outlineLevel="2">
      <c r="A59" s="65" t="s">
        <v>68</v>
      </c>
      <c r="B59" s="72" t="str">
        <f>B58/D23</f>
        <v>#DIV/0!</v>
      </c>
      <c r="C59" s="2"/>
      <c r="D59" s="2"/>
      <c r="E59" s="2"/>
      <c r="F59" s="3"/>
      <c r="G59" s="73" t="s">
        <v>69</v>
      </c>
      <c r="H59" s="57"/>
      <c r="I59" s="57"/>
    </row>
    <row r="60" hidden="1" outlineLevel="2">
      <c r="A60" s="65" t="s">
        <v>70</v>
      </c>
      <c r="B60" s="71">
        <f>D33</f>
        <v>913.0434783</v>
      </c>
      <c r="C60" s="2"/>
      <c r="D60" s="2"/>
      <c r="E60" s="2"/>
      <c r="F60" s="3"/>
      <c r="G60" s="57"/>
      <c r="H60" s="57"/>
      <c r="I60" s="57"/>
    </row>
    <row r="61" hidden="1" outlineLevel="2">
      <c r="A61" s="65" t="s">
        <v>71</v>
      </c>
      <c r="B61" s="72" t="str">
        <f>B60/D24</f>
        <v>#DIV/0!</v>
      </c>
      <c r="C61" s="2"/>
      <c r="D61" s="2"/>
      <c r="E61" s="2"/>
      <c r="F61" s="3"/>
      <c r="G61" s="57"/>
      <c r="H61" s="57"/>
      <c r="I61" s="57"/>
    </row>
    <row r="62" hidden="1" outlineLevel="2">
      <c r="A62" s="65" t="s">
        <v>72</v>
      </c>
      <c r="B62" s="71">
        <f>D34</f>
        <v>121.7391304</v>
      </c>
      <c r="C62" s="2"/>
      <c r="D62" s="2"/>
      <c r="E62" s="2"/>
      <c r="F62" s="3"/>
      <c r="G62" s="73" t="s">
        <v>69</v>
      </c>
      <c r="H62" s="57"/>
      <c r="I62" s="57"/>
    </row>
    <row r="63" ht="15.75" hidden="1" customHeight="1" outlineLevel="2">
      <c r="A63" s="65" t="s">
        <v>73</v>
      </c>
      <c r="B63" s="74"/>
      <c r="C63" s="2"/>
      <c r="D63" s="2"/>
      <c r="E63" s="2"/>
      <c r="F63" s="3"/>
      <c r="G63" s="57"/>
      <c r="H63" s="57"/>
      <c r="I63" s="57"/>
    </row>
    <row r="64" outlineLevel="1" collapsed="1">
      <c r="A64" s="65" t="s">
        <v>74</v>
      </c>
      <c r="B64" s="71">
        <f>B65+B67</f>
        <v>1300</v>
      </c>
      <c r="C64" s="2"/>
      <c r="D64" s="3"/>
      <c r="E64" s="72" t="str">
        <f>AVERAGE(B66,B68)</f>
        <v>#DIV/0!</v>
      </c>
      <c r="F64" s="3"/>
      <c r="G64" s="57"/>
      <c r="H64" s="57"/>
      <c r="I64" s="57"/>
    </row>
    <row r="65" hidden="1" outlineLevel="2">
      <c r="A65" s="65" t="s">
        <v>75</v>
      </c>
      <c r="B65" s="71">
        <v>600.0</v>
      </c>
      <c r="C65" s="2"/>
      <c r="D65" s="2"/>
      <c r="E65" s="2"/>
      <c r="F65" s="3"/>
      <c r="G65" s="57"/>
      <c r="H65" s="57"/>
      <c r="I65" s="57"/>
    </row>
    <row r="66" hidden="1" outlineLevel="2">
      <c r="A66" s="65" t="s">
        <v>76</v>
      </c>
      <c r="B66" s="72" t="str">
        <f>B65/I5</f>
        <v>#DIV/0!</v>
      </c>
      <c r="C66" s="2"/>
      <c r="D66" s="2"/>
      <c r="E66" s="2"/>
      <c r="F66" s="3"/>
      <c r="G66" s="73" t="s">
        <v>69</v>
      </c>
      <c r="H66" s="57"/>
      <c r="I66" s="57"/>
    </row>
    <row r="67" hidden="1" outlineLevel="2">
      <c r="A67" s="65" t="s">
        <v>77</v>
      </c>
      <c r="B67" s="71">
        <v>700.0</v>
      </c>
      <c r="C67" s="2"/>
      <c r="D67" s="2"/>
      <c r="E67" s="2"/>
      <c r="F67" s="3"/>
      <c r="G67" s="57"/>
      <c r="H67" s="57"/>
      <c r="I67" s="57"/>
    </row>
    <row r="68" hidden="1" outlineLevel="2">
      <c r="A68" s="65" t="s">
        <v>76</v>
      </c>
      <c r="B68" s="72" t="str">
        <f>B67/I6</f>
        <v>#DIV/0!</v>
      </c>
      <c r="C68" s="2"/>
      <c r="D68" s="2"/>
      <c r="E68" s="2"/>
      <c r="F68" s="3"/>
      <c r="G68" s="73" t="s">
        <v>69</v>
      </c>
      <c r="H68" s="57"/>
      <c r="I68" s="57"/>
    </row>
    <row r="69" ht="15.75" customHeight="1">
      <c r="A69" s="65" t="s">
        <v>78</v>
      </c>
      <c r="B69" s="71">
        <f>B64+B57</f>
        <v>2821.73913</v>
      </c>
      <c r="C69" s="2"/>
      <c r="D69" s="2"/>
      <c r="E69" s="2"/>
      <c r="F69" s="3"/>
      <c r="G69" s="57"/>
      <c r="H69" s="57"/>
      <c r="I69" s="57"/>
    </row>
    <row r="70" ht="25.5" customHeight="1">
      <c r="A70" s="54" t="s">
        <v>79</v>
      </c>
      <c r="B70" s="66">
        <f>B55+B69</f>
        <v>4751.73913</v>
      </c>
      <c r="C70" s="2"/>
      <c r="D70" s="2"/>
      <c r="E70" s="2"/>
      <c r="F70" s="3"/>
      <c r="G70" s="57"/>
      <c r="H70" s="57"/>
      <c r="I70" s="57"/>
    </row>
    <row r="72">
      <c r="A72" s="75" t="s">
        <v>2</v>
      </c>
      <c r="B72" s="2"/>
      <c r="C72" s="2"/>
      <c r="D72" s="2"/>
      <c r="E72" s="2"/>
      <c r="F72" s="3"/>
    </row>
    <row r="73">
      <c r="A73" s="76"/>
      <c r="B73" s="77"/>
      <c r="C73" s="2"/>
      <c r="D73" s="2"/>
      <c r="E73" s="2"/>
      <c r="F73" s="3"/>
    </row>
    <row r="74">
      <c r="A74" s="76" t="s">
        <v>80</v>
      </c>
      <c r="B74" s="78">
        <f>D28-B57</f>
        <v>-1521.73913</v>
      </c>
      <c r="C74" s="2"/>
      <c r="D74" s="2"/>
      <c r="E74" s="2"/>
      <c r="F74" s="3"/>
    </row>
    <row r="75">
      <c r="A75" s="76" t="s">
        <v>74</v>
      </c>
      <c r="B75" s="78">
        <f>B64</f>
        <v>1300</v>
      </c>
      <c r="C75" s="2"/>
      <c r="D75" s="2"/>
      <c r="E75" s="2"/>
      <c r="F75" s="3"/>
    </row>
    <row r="76">
      <c r="A76" s="76" t="s">
        <v>82</v>
      </c>
      <c r="B76" s="79" t="str">
        <f>E64</f>
        <v>#DIV/0!</v>
      </c>
      <c r="C76" s="2"/>
      <c r="D76" s="2"/>
      <c r="E76" s="2"/>
      <c r="F76" s="3"/>
    </row>
    <row r="77">
      <c r="A77" s="76" t="s">
        <v>84</v>
      </c>
      <c r="B77" s="78">
        <f>B57</f>
        <v>1521.73913</v>
      </c>
      <c r="C77" s="2"/>
      <c r="D77" s="2"/>
      <c r="E77" s="2"/>
      <c r="F77" s="3"/>
    </row>
    <row r="78">
      <c r="A78" s="76" t="s">
        <v>85</v>
      </c>
      <c r="B78" s="79" t="str">
        <f>E57</f>
        <v>#DIV/0!</v>
      </c>
      <c r="C78" s="2"/>
      <c r="D78" s="2"/>
      <c r="E78" s="2"/>
      <c r="F78" s="3"/>
    </row>
    <row r="79">
      <c r="A79" s="76" t="s">
        <v>14</v>
      </c>
      <c r="B79" s="78">
        <f>B77+B75</f>
        <v>2821.73913</v>
      </c>
      <c r="C79" s="2"/>
      <c r="D79" s="2"/>
      <c r="E79" s="2"/>
      <c r="F79" s="3"/>
    </row>
    <row r="80">
      <c r="A80" s="76" t="s">
        <v>86</v>
      </c>
      <c r="B80" s="77" t="str">
        <f>AVERAGE(B78+B76)</f>
        <v>#DIV/0!</v>
      </c>
      <c r="C80" s="2"/>
      <c r="D80" s="2"/>
      <c r="E80" s="2"/>
      <c r="F80" s="3"/>
    </row>
    <row r="81">
      <c r="A81" s="76" t="s">
        <v>87</v>
      </c>
      <c r="B81" s="77" t="s">
        <v>88</v>
      </c>
      <c r="C81" s="2"/>
      <c r="D81" s="2"/>
      <c r="E81" s="2"/>
      <c r="F81" s="3"/>
    </row>
    <row r="82">
      <c r="A82" s="76" t="s">
        <v>89</v>
      </c>
      <c r="B82" s="77"/>
      <c r="C82" s="2"/>
      <c r="D82" s="2"/>
      <c r="E82" s="2"/>
      <c r="F82" s="3"/>
    </row>
    <row r="83">
      <c r="A83" s="76" t="s">
        <v>90</v>
      </c>
      <c r="B83" s="77"/>
      <c r="C83" s="2"/>
      <c r="D83" s="2"/>
      <c r="E83" s="2"/>
      <c r="F83" s="3"/>
    </row>
    <row r="84">
      <c r="A84" s="76" t="s">
        <v>91</v>
      </c>
      <c r="B84" s="77"/>
      <c r="C84" s="2"/>
      <c r="D84" s="2"/>
      <c r="E84" s="2"/>
      <c r="F84" s="3"/>
    </row>
    <row r="85">
      <c r="A85" s="76" t="s">
        <v>92</v>
      </c>
      <c r="B85" s="78" t="str">
        <f>B55/((D28-B69)/D28)</f>
        <v>#DIV/0!</v>
      </c>
      <c r="C85" s="2"/>
      <c r="D85" s="2"/>
      <c r="E85" s="2"/>
      <c r="F85" s="3"/>
    </row>
    <row r="86">
      <c r="A86" s="76" t="s">
        <v>16</v>
      </c>
      <c r="B86" s="78">
        <f>D28-B70</f>
        <v>-4751.73913</v>
      </c>
      <c r="C86" s="2"/>
      <c r="D86" s="2"/>
      <c r="E86" s="2"/>
      <c r="F86" s="3"/>
    </row>
    <row r="87">
      <c r="A87" s="76" t="s">
        <v>93</v>
      </c>
      <c r="B87" s="79" t="str">
        <f>(B86/D28)</f>
        <v>#DIV/0!</v>
      </c>
      <c r="C87" s="2"/>
      <c r="D87" s="2"/>
      <c r="E87" s="2"/>
      <c r="F87" s="3"/>
    </row>
    <row r="88">
      <c r="A88" s="76" t="s">
        <v>94</v>
      </c>
      <c r="B88" s="77"/>
      <c r="C88" s="2"/>
      <c r="D88" s="2"/>
      <c r="E88" s="2"/>
      <c r="F88" s="3"/>
    </row>
    <row r="89">
      <c r="A89" s="76" t="s">
        <v>95</v>
      </c>
      <c r="B89" s="77"/>
      <c r="C89" s="2"/>
      <c r="D89" s="2"/>
      <c r="E89" s="2"/>
      <c r="F89" s="3"/>
    </row>
    <row r="90">
      <c r="A90" s="76" t="s">
        <v>96</v>
      </c>
      <c r="B90" s="77"/>
      <c r="C90" s="2"/>
      <c r="D90" s="2"/>
      <c r="E90" s="2"/>
      <c r="F90" s="3"/>
    </row>
    <row r="91">
      <c r="A91" s="76" t="s">
        <v>97</v>
      </c>
      <c r="B91" s="77"/>
      <c r="C91" s="2"/>
      <c r="D91" s="2"/>
      <c r="E91" s="2"/>
      <c r="F91" s="3"/>
    </row>
  </sheetData>
  <mergeCells count="86">
    <mergeCell ref="A56:F56"/>
    <mergeCell ref="B57:D57"/>
    <mergeCell ref="E57:F57"/>
    <mergeCell ref="B58:F58"/>
    <mergeCell ref="B59:F59"/>
    <mergeCell ref="B60:F60"/>
    <mergeCell ref="B61:F61"/>
    <mergeCell ref="B62:F62"/>
    <mergeCell ref="B63:F63"/>
    <mergeCell ref="B64:D64"/>
    <mergeCell ref="E64:F64"/>
    <mergeCell ref="B65:F65"/>
    <mergeCell ref="B66:F66"/>
    <mergeCell ref="B67:F67"/>
    <mergeCell ref="B68:F68"/>
    <mergeCell ref="B69:F69"/>
    <mergeCell ref="B70:F70"/>
    <mergeCell ref="A72:F72"/>
    <mergeCell ref="B73:F73"/>
    <mergeCell ref="B74:F74"/>
    <mergeCell ref="B75:F75"/>
    <mergeCell ref="B76:F76"/>
    <mergeCell ref="B77:F77"/>
    <mergeCell ref="B78:F78"/>
    <mergeCell ref="B79:F79"/>
    <mergeCell ref="B80:F80"/>
    <mergeCell ref="B81:F81"/>
    <mergeCell ref="B82:F82"/>
    <mergeCell ref="B90:F90"/>
    <mergeCell ref="B91:F91"/>
    <mergeCell ref="B83:F83"/>
    <mergeCell ref="B84:F84"/>
    <mergeCell ref="B85:F85"/>
    <mergeCell ref="B86:F86"/>
    <mergeCell ref="B87:F87"/>
    <mergeCell ref="B88:F88"/>
    <mergeCell ref="B89:F89"/>
    <mergeCell ref="A1:I1"/>
    <mergeCell ref="A3:I3"/>
    <mergeCell ref="A13:I13"/>
    <mergeCell ref="A21:E21"/>
    <mergeCell ref="B22:C22"/>
    <mergeCell ref="D22:E22"/>
    <mergeCell ref="D23:E23"/>
    <mergeCell ref="B23:C23"/>
    <mergeCell ref="B24:C24"/>
    <mergeCell ref="D24:E24"/>
    <mergeCell ref="B25:C25"/>
    <mergeCell ref="D25:E25"/>
    <mergeCell ref="B26:C26"/>
    <mergeCell ref="D26:E26"/>
    <mergeCell ref="B27:C27"/>
    <mergeCell ref="D27:E27"/>
    <mergeCell ref="B28:C28"/>
    <mergeCell ref="D28:E28"/>
    <mergeCell ref="A29:F29"/>
    <mergeCell ref="A30:E30"/>
    <mergeCell ref="D31:E31"/>
    <mergeCell ref="B31:C31"/>
    <mergeCell ref="B32:C32"/>
    <mergeCell ref="D32:E32"/>
    <mergeCell ref="B33:C33"/>
    <mergeCell ref="D33:E33"/>
    <mergeCell ref="B34:C34"/>
    <mergeCell ref="D34:E34"/>
    <mergeCell ref="B35:C35"/>
    <mergeCell ref="D35:E35"/>
    <mergeCell ref="A37:F37"/>
    <mergeCell ref="B38:F38"/>
    <mergeCell ref="B39:F39"/>
    <mergeCell ref="B40:F40"/>
    <mergeCell ref="B41:F41"/>
    <mergeCell ref="B42:F42"/>
    <mergeCell ref="B43:F43"/>
    <mergeCell ref="B44:F44"/>
    <mergeCell ref="B45:F45"/>
    <mergeCell ref="B46:F46"/>
    <mergeCell ref="B47:F47"/>
    <mergeCell ref="B48:F48"/>
    <mergeCell ref="B49:F49"/>
    <mergeCell ref="B50:F50"/>
    <mergeCell ref="B51:F51"/>
    <mergeCell ref="B52:F52"/>
    <mergeCell ref="B53:F53"/>
    <mergeCell ref="B54:F54"/>
    <mergeCell ref="B55:F55"/>
  </mergeCell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 outlineLevelRow="2"/>
  <cols>
    <col customWidth="1" min="1" max="1" width="36.63"/>
    <col customWidth="1" min="2" max="9" width="13.13"/>
  </cols>
  <sheetData>
    <row r="1">
      <c r="A1" s="28" t="s">
        <v>20</v>
      </c>
      <c r="B1" s="2"/>
      <c r="C1" s="2"/>
      <c r="D1" s="2"/>
      <c r="E1" s="2"/>
      <c r="F1" s="2"/>
      <c r="G1" s="2"/>
      <c r="H1" s="2"/>
      <c r="I1" s="3"/>
    </row>
    <row r="2">
      <c r="A2" s="29" t="s">
        <v>21</v>
      </c>
      <c r="B2" s="30">
        <v>22.0</v>
      </c>
      <c r="C2" s="29" t="s">
        <v>22</v>
      </c>
      <c r="D2" s="30">
        <v>2022.0</v>
      </c>
      <c r="E2" s="29" t="s">
        <v>23</v>
      </c>
      <c r="F2" s="30">
        <v>5.0</v>
      </c>
      <c r="G2" s="29" t="s">
        <v>24</v>
      </c>
      <c r="H2" s="30">
        <v>30.0</v>
      </c>
      <c r="I2" s="31"/>
    </row>
    <row r="3">
      <c r="A3" s="32" t="s">
        <v>25</v>
      </c>
      <c r="B3" s="2"/>
      <c r="C3" s="2"/>
      <c r="D3" s="2"/>
      <c r="E3" s="2"/>
      <c r="F3" s="2"/>
      <c r="G3" s="2"/>
      <c r="H3" s="2"/>
      <c r="I3" s="2"/>
    </row>
    <row r="4">
      <c r="A4" s="33"/>
      <c r="B4" s="80">
        <f>date(D2,F2,H2)</f>
        <v>44711</v>
      </c>
      <c r="C4" s="80">
        <f t="shared" ref="C4:H4" si="1">B4+1</f>
        <v>44712</v>
      </c>
      <c r="D4" s="80">
        <f t="shared" si="1"/>
        <v>44713</v>
      </c>
      <c r="E4" s="80">
        <f t="shared" si="1"/>
        <v>44714</v>
      </c>
      <c r="F4" s="80">
        <f t="shared" si="1"/>
        <v>44715</v>
      </c>
      <c r="G4" s="80">
        <f t="shared" si="1"/>
        <v>44716</v>
      </c>
      <c r="H4" s="80">
        <f t="shared" si="1"/>
        <v>44717</v>
      </c>
      <c r="I4" s="35" t="s">
        <v>26</v>
      </c>
    </row>
    <row r="5">
      <c r="A5" s="36" t="s">
        <v>27</v>
      </c>
      <c r="B5" s="37"/>
      <c r="C5" s="37"/>
      <c r="D5" s="37"/>
      <c r="E5" s="37"/>
      <c r="F5" s="37"/>
      <c r="G5" s="37"/>
      <c r="H5" s="37"/>
      <c r="I5" s="38">
        <f t="shared" ref="I5:I9" si="2">sum(B5:H5)</f>
        <v>0</v>
      </c>
    </row>
    <row r="6">
      <c r="A6" s="36" t="s">
        <v>28</v>
      </c>
      <c r="B6" s="37"/>
      <c r="C6" s="37"/>
      <c r="D6" s="37"/>
      <c r="E6" s="37"/>
      <c r="F6" s="37"/>
      <c r="G6" s="37"/>
      <c r="H6" s="37"/>
      <c r="I6" s="38">
        <f t="shared" si="2"/>
        <v>0</v>
      </c>
    </row>
    <row r="7">
      <c r="A7" s="36" t="s">
        <v>29</v>
      </c>
      <c r="B7" s="37"/>
      <c r="C7" s="37"/>
      <c r="D7" s="37"/>
      <c r="E7" s="37"/>
      <c r="F7" s="37"/>
      <c r="G7" s="37"/>
      <c r="H7" s="37"/>
      <c r="I7" s="38">
        <f t="shared" si="2"/>
        <v>0</v>
      </c>
    </row>
    <row r="8">
      <c r="A8" s="39" t="s">
        <v>30</v>
      </c>
      <c r="B8" s="37"/>
      <c r="C8" s="37"/>
      <c r="D8" s="37"/>
      <c r="E8" s="37"/>
      <c r="F8" s="37"/>
      <c r="G8" s="37"/>
      <c r="H8" s="37"/>
      <c r="I8" s="38">
        <f t="shared" si="2"/>
        <v>0</v>
      </c>
    </row>
    <row r="9">
      <c r="A9" s="39" t="s">
        <v>7</v>
      </c>
      <c r="B9" s="37"/>
      <c r="C9" s="37"/>
      <c r="D9" s="37"/>
      <c r="E9" s="37"/>
      <c r="F9" s="37"/>
      <c r="G9" s="37"/>
      <c r="H9" s="37"/>
      <c r="I9" s="38">
        <f t="shared" si="2"/>
        <v>0</v>
      </c>
    </row>
    <row r="10">
      <c r="A10" s="40" t="s">
        <v>31</v>
      </c>
      <c r="B10" s="41">
        <f t="shared" ref="B10:I10" si="3">sum(B5,B6,B7,B8,B9)</f>
        <v>0</v>
      </c>
      <c r="C10" s="41">
        <f t="shared" si="3"/>
        <v>0</v>
      </c>
      <c r="D10" s="41">
        <f t="shared" si="3"/>
        <v>0</v>
      </c>
      <c r="E10" s="41">
        <f t="shared" si="3"/>
        <v>0</v>
      </c>
      <c r="F10" s="41">
        <f t="shared" si="3"/>
        <v>0</v>
      </c>
      <c r="G10" s="41">
        <f t="shared" si="3"/>
        <v>0</v>
      </c>
      <c r="H10" s="41">
        <f t="shared" si="3"/>
        <v>0</v>
      </c>
      <c r="I10" s="38">
        <f t="shared" si="3"/>
        <v>0</v>
      </c>
    </row>
    <row r="11">
      <c r="A11" s="42" t="s">
        <v>32</v>
      </c>
      <c r="B11" s="43">
        <f t="shared" ref="B11:I11" si="4">B10/1.15</f>
        <v>0</v>
      </c>
      <c r="C11" s="43">
        <f t="shared" si="4"/>
        <v>0</v>
      </c>
      <c r="D11" s="43">
        <f t="shared" si="4"/>
        <v>0</v>
      </c>
      <c r="E11" s="43">
        <f t="shared" si="4"/>
        <v>0</v>
      </c>
      <c r="F11" s="43">
        <f t="shared" si="4"/>
        <v>0</v>
      </c>
      <c r="G11" s="43">
        <f t="shared" si="4"/>
        <v>0</v>
      </c>
      <c r="H11" s="43">
        <f t="shared" si="4"/>
        <v>0</v>
      </c>
      <c r="I11" s="43">
        <f t="shared" si="4"/>
        <v>0</v>
      </c>
    </row>
    <row r="12">
      <c r="A12" s="44"/>
      <c r="B12" s="45"/>
      <c r="C12" s="45"/>
      <c r="D12" s="45"/>
      <c r="E12" s="45"/>
      <c r="F12" s="45"/>
      <c r="G12" s="45"/>
      <c r="H12" s="45"/>
      <c r="I12" s="46"/>
    </row>
    <row r="13">
      <c r="A13" s="47" t="s">
        <v>33</v>
      </c>
      <c r="B13" s="48"/>
      <c r="C13" s="48"/>
      <c r="D13" s="48"/>
      <c r="E13" s="48"/>
      <c r="F13" s="48"/>
      <c r="G13" s="48"/>
      <c r="H13" s="48"/>
      <c r="I13" s="48"/>
    </row>
    <row r="14" ht="16.5" customHeight="1">
      <c r="A14" s="49"/>
      <c r="B14" s="80">
        <f>DATE(D2,F2,H2)</f>
        <v>44711</v>
      </c>
      <c r="C14" s="80">
        <f t="shared" ref="C14:H14" si="5">B14+1</f>
        <v>44712</v>
      </c>
      <c r="D14" s="80">
        <f t="shared" si="5"/>
        <v>44713</v>
      </c>
      <c r="E14" s="80">
        <f t="shared" si="5"/>
        <v>44714</v>
      </c>
      <c r="F14" s="80">
        <f t="shared" si="5"/>
        <v>44715</v>
      </c>
      <c r="G14" s="80">
        <f t="shared" si="5"/>
        <v>44716</v>
      </c>
      <c r="H14" s="80">
        <f t="shared" si="5"/>
        <v>44717</v>
      </c>
      <c r="I14" s="35" t="s">
        <v>26</v>
      </c>
    </row>
    <row r="15" ht="16.5" customHeight="1">
      <c r="A15" s="36" t="s">
        <v>34</v>
      </c>
      <c r="B15" s="37">
        <v>80.0</v>
      </c>
      <c r="C15" s="37">
        <v>80.0</v>
      </c>
      <c r="D15" s="37">
        <v>80.0</v>
      </c>
      <c r="E15" s="37">
        <v>80.0</v>
      </c>
      <c r="F15" s="37">
        <v>80.0</v>
      </c>
      <c r="G15" s="37">
        <v>80.0</v>
      </c>
      <c r="H15" s="37">
        <v>80.0</v>
      </c>
      <c r="I15" s="50">
        <f t="shared" ref="I15:I18" si="6">SUM(B15:H15)</f>
        <v>560</v>
      </c>
      <c r="J15" s="51" t="s">
        <v>35</v>
      </c>
    </row>
    <row r="16" ht="16.5" customHeight="1">
      <c r="A16" s="36" t="s">
        <v>36</v>
      </c>
      <c r="B16" s="37">
        <v>150.0</v>
      </c>
      <c r="C16" s="37">
        <v>150.0</v>
      </c>
      <c r="D16" s="37">
        <v>150.0</v>
      </c>
      <c r="E16" s="37">
        <v>150.0</v>
      </c>
      <c r="F16" s="37">
        <v>150.0</v>
      </c>
      <c r="G16" s="37">
        <v>150.0</v>
      </c>
      <c r="H16" s="37">
        <v>150.0</v>
      </c>
      <c r="I16" s="50">
        <f t="shared" si="6"/>
        <v>1050</v>
      </c>
      <c r="J16" s="51" t="s">
        <v>37</v>
      </c>
    </row>
    <row r="17" ht="16.5" customHeight="1">
      <c r="A17" s="36" t="s">
        <v>38</v>
      </c>
      <c r="B17" s="37">
        <v>5.0</v>
      </c>
      <c r="C17" s="37">
        <v>10.0</v>
      </c>
      <c r="D17" s="37">
        <v>15.0</v>
      </c>
      <c r="E17" s="37">
        <v>20.0</v>
      </c>
      <c r="F17" s="37">
        <v>25.0</v>
      </c>
      <c r="G17" s="37">
        <v>30.0</v>
      </c>
      <c r="H17" s="37">
        <v>35.0</v>
      </c>
      <c r="I17" s="50">
        <f t="shared" si="6"/>
        <v>140</v>
      </c>
    </row>
    <row r="18" ht="16.5" customHeight="1">
      <c r="A18" s="52" t="s">
        <v>39</v>
      </c>
      <c r="B18" s="53">
        <f t="shared" ref="B18:H18" si="7">SUM(B15:B17)</f>
        <v>235</v>
      </c>
      <c r="C18" s="53">
        <f t="shared" si="7"/>
        <v>240</v>
      </c>
      <c r="D18" s="53">
        <f t="shared" si="7"/>
        <v>245</v>
      </c>
      <c r="E18" s="53">
        <f t="shared" si="7"/>
        <v>250</v>
      </c>
      <c r="F18" s="53">
        <f t="shared" si="7"/>
        <v>255</v>
      </c>
      <c r="G18" s="53">
        <f t="shared" si="7"/>
        <v>260</v>
      </c>
      <c r="H18" s="53">
        <f t="shared" si="7"/>
        <v>265</v>
      </c>
      <c r="I18" s="50">
        <f t="shared" si="6"/>
        <v>1750</v>
      </c>
    </row>
    <row r="19" ht="25.5" customHeight="1">
      <c r="A19" s="54" t="s">
        <v>40</v>
      </c>
      <c r="B19" s="55">
        <f t="shared" ref="B19:I19" si="8">B18/1.15</f>
        <v>204.3478261</v>
      </c>
      <c r="C19" s="55">
        <f t="shared" si="8"/>
        <v>208.6956522</v>
      </c>
      <c r="D19" s="55">
        <f t="shared" si="8"/>
        <v>213.0434783</v>
      </c>
      <c r="E19" s="55">
        <f t="shared" si="8"/>
        <v>217.3913043</v>
      </c>
      <c r="F19" s="55">
        <f t="shared" si="8"/>
        <v>221.7391304</v>
      </c>
      <c r="G19" s="55">
        <f t="shared" si="8"/>
        <v>226.0869565</v>
      </c>
      <c r="H19" s="55">
        <f t="shared" si="8"/>
        <v>230.4347826</v>
      </c>
      <c r="I19" s="56">
        <f t="shared" si="8"/>
        <v>1521.73913</v>
      </c>
    </row>
    <row r="20">
      <c r="A20" s="57"/>
      <c r="B20" s="57"/>
      <c r="C20" s="57"/>
      <c r="D20" s="57"/>
      <c r="E20" s="57"/>
      <c r="F20" s="57"/>
      <c r="G20" s="57"/>
      <c r="H20" s="57"/>
      <c r="I20" s="57"/>
    </row>
    <row r="21">
      <c r="A21" s="32" t="s">
        <v>41</v>
      </c>
      <c r="B21" s="2"/>
      <c r="C21" s="2"/>
      <c r="D21" s="2"/>
      <c r="E21" s="2"/>
    </row>
    <row r="22">
      <c r="A22" s="58"/>
      <c r="B22" s="59" t="s">
        <v>42</v>
      </c>
      <c r="C22" s="3"/>
      <c r="D22" s="59" t="s">
        <v>43</v>
      </c>
      <c r="E22" s="3"/>
    </row>
    <row r="23">
      <c r="A23" s="60" t="s">
        <v>27</v>
      </c>
      <c r="B23" s="61">
        <f t="shared" ref="B23:B28" si="9">I5</f>
        <v>0</v>
      </c>
      <c r="C23" s="3"/>
      <c r="D23" s="61">
        <f t="shared" ref="D23:D28" si="10">B23/1.15</f>
        <v>0</v>
      </c>
      <c r="E23" s="3"/>
    </row>
    <row r="24">
      <c r="A24" s="60" t="s">
        <v>28</v>
      </c>
      <c r="B24" s="61">
        <f t="shared" si="9"/>
        <v>0</v>
      </c>
      <c r="C24" s="3"/>
      <c r="D24" s="61">
        <f t="shared" si="10"/>
        <v>0</v>
      </c>
      <c r="E24" s="3"/>
    </row>
    <row r="25">
      <c r="A25" s="60" t="s">
        <v>29</v>
      </c>
      <c r="B25" s="61">
        <f t="shared" si="9"/>
        <v>0</v>
      </c>
      <c r="C25" s="3"/>
      <c r="D25" s="61">
        <f t="shared" si="10"/>
        <v>0</v>
      </c>
      <c r="E25" s="3"/>
    </row>
    <row r="26">
      <c r="A26" s="60" t="s">
        <v>30</v>
      </c>
      <c r="B26" s="61">
        <f t="shared" si="9"/>
        <v>0</v>
      </c>
      <c r="C26" s="3"/>
      <c r="D26" s="61">
        <f t="shared" si="10"/>
        <v>0</v>
      </c>
      <c r="E26" s="3"/>
    </row>
    <row r="27">
      <c r="A27" s="60" t="s">
        <v>7</v>
      </c>
      <c r="B27" s="61">
        <f t="shared" si="9"/>
        <v>0</v>
      </c>
      <c r="C27" s="3"/>
      <c r="D27" s="61">
        <f t="shared" si="10"/>
        <v>0</v>
      </c>
      <c r="E27" s="3"/>
    </row>
    <row r="28" ht="21.75" customHeight="1">
      <c r="A28" s="62" t="s">
        <v>44</v>
      </c>
      <c r="B28" s="63">
        <f t="shared" si="9"/>
        <v>0</v>
      </c>
      <c r="C28" s="3"/>
      <c r="D28" s="63">
        <f t="shared" si="10"/>
        <v>0</v>
      </c>
      <c r="E28" s="3"/>
    </row>
    <row r="29">
      <c r="A29" s="57"/>
      <c r="G29" s="57"/>
      <c r="H29" s="57"/>
      <c r="I29" s="57"/>
    </row>
    <row r="30">
      <c r="A30" s="47" t="s">
        <v>45</v>
      </c>
      <c r="B30" s="48"/>
      <c r="C30" s="48"/>
      <c r="D30" s="48"/>
      <c r="E30" s="48"/>
      <c r="F30" s="57"/>
      <c r="G30" s="57"/>
      <c r="H30" s="57"/>
      <c r="I30" s="57"/>
    </row>
    <row r="31">
      <c r="A31" s="58"/>
      <c r="B31" s="64" t="s">
        <v>42</v>
      </c>
      <c r="C31" s="3"/>
      <c r="D31" s="64" t="s">
        <v>43</v>
      </c>
      <c r="E31" s="3"/>
      <c r="F31" s="57"/>
      <c r="G31" s="57"/>
      <c r="H31" s="57"/>
      <c r="I31" s="57"/>
    </row>
    <row r="32">
      <c r="A32" s="65" t="s">
        <v>34</v>
      </c>
      <c r="B32" s="61">
        <f t="shared" ref="B32:B34" si="11">I15</f>
        <v>560</v>
      </c>
      <c r="C32" s="3"/>
      <c r="D32" s="61">
        <f t="shared" ref="D32:D35" si="12">B32/1.15</f>
        <v>486.9565217</v>
      </c>
      <c r="E32" s="3"/>
      <c r="F32" s="57"/>
      <c r="G32" s="57"/>
      <c r="H32" s="57"/>
      <c r="I32" s="57"/>
    </row>
    <row r="33">
      <c r="A33" s="65" t="s">
        <v>36</v>
      </c>
      <c r="B33" s="61">
        <f t="shared" si="11"/>
        <v>1050</v>
      </c>
      <c r="C33" s="3"/>
      <c r="D33" s="61">
        <f t="shared" si="12"/>
        <v>913.0434783</v>
      </c>
      <c r="E33" s="3"/>
      <c r="F33" s="57"/>
      <c r="G33" s="57"/>
      <c r="H33" s="57"/>
      <c r="I33" s="57"/>
    </row>
    <row r="34">
      <c r="A34" s="65" t="s">
        <v>38</v>
      </c>
      <c r="B34" s="61">
        <f t="shared" si="11"/>
        <v>140</v>
      </c>
      <c r="C34" s="3"/>
      <c r="D34" s="61">
        <f t="shared" si="12"/>
        <v>121.7391304</v>
      </c>
      <c r="E34" s="3"/>
      <c r="F34" s="57"/>
      <c r="G34" s="57"/>
      <c r="H34" s="57"/>
      <c r="I34" s="57"/>
    </row>
    <row r="35">
      <c r="A35" s="54" t="s">
        <v>39</v>
      </c>
      <c r="B35" s="66">
        <f>SUM(B32:B34)</f>
        <v>1750</v>
      </c>
      <c r="C35" s="3"/>
      <c r="D35" s="66">
        <f t="shared" si="12"/>
        <v>1521.73913</v>
      </c>
      <c r="E35" s="3"/>
      <c r="F35" s="57"/>
      <c r="G35" s="57"/>
      <c r="H35" s="57"/>
      <c r="I35" s="57"/>
    </row>
    <row r="36">
      <c r="A36" s="57"/>
      <c r="B36" s="57"/>
      <c r="C36" s="57"/>
      <c r="D36" s="57"/>
      <c r="E36" s="57"/>
      <c r="F36" s="57"/>
      <c r="G36" s="57"/>
      <c r="H36" s="57"/>
      <c r="I36" s="57"/>
    </row>
    <row r="37">
      <c r="A37" s="67" t="s">
        <v>46</v>
      </c>
      <c r="B37" s="2"/>
      <c r="C37" s="2"/>
      <c r="D37" s="2"/>
      <c r="E37" s="2"/>
      <c r="F37" s="3"/>
      <c r="G37" s="57"/>
      <c r="H37" s="57"/>
      <c r="I37" s="57"/>
    </row>
    <row r="38" outlineLevel="1" collapsed="1">
      <c r="A38" s="65" t="s">
        <v>47</v>
      </c>
      <c r="B38" s="68">
        <f>B39+B40</f>
        <v>200</v>
      </c>
      <c r="C38" s="69"/>
      <c r="D38" s="69"/>
      <c r="E38" s="69"/>
      <c r="F38" s="70"/>
      <c r="G38" s="57"/>
      <c r="H38" s="57"/>
      <c r="I38" s="57"/>
    </row>
    <row r="39" hidden="1" outlineLevel="2">
      <c r="A39" s="65" t="s">
        <v>48</v>
      </c>
      <c r="B39" s="68">
        <v>150.0</v>
      </c>
      <c r="C39" s="69"/>
      <c r="D39" s="69"/>
      <c r="E39" s="69"/>
      <c r="F39" s="70"/>
      <c r="G39" s="57"/>
      <c r="H39" s="57"/>
      <c r="I39" s="57"/>
    </row>
    <row r="40" hidden="1" outlineLevel="2">
      <c r="A40" s="65" t="s">
        <v>49</v>
      </c>
      <c r="B40" s="68">
        <v>50.0</v>
      </c>
      <c r="C40" s="69"/>
      <c r="D40" s="69"/>
      <c r="E40" s="69"/>
      <c r="F40" s="70"/>
      <c r="G40" s="57"/>
      <c r="H40" s="57"/>
      <c r="I40" s="57"/>
    </row>
    <row r="41" outlineLevel="1" collapsed="1">
      <c r="A41" s="65" t="s">
        <v>50</v>
      </c>
      <c r="B41" s="68">
        <f>sum(B42:F47)</f>
        <v>1410</v>
      </c>
      <c r="C41" s="69"/>
      <c r="D41" s="69"/>
      <c r="E41" s="69"/>
      <c r="F41" s="70"/>
      <c r="G41" s="57"/>
      <c r="H41" s="57"/>
      <c r="I41" s="57"/>
    </row>
    <row r="42" hidden="1" outlineLevel="2">
      <c r="A42" s="65" t="s">
        <v>51</v>
      </c>
      <c r="B42" s="68">
        <v>1000.0</v>
      </c>
      <c r="C42" s="69"/>
      <c r="D42" s="69"/>
      <c r="E42" s="69"/>
      <c r="F42" s="70"/>
      <c r="G42" s="57"/>
      <c r="H42" s="57"/>
      <c r="I42" s="57"/>
    </row>
    <row r="43" hidden="1" outlineLevel="2">
      <c r="A43" s="65" t="s">
        <v>52</v>
      </c>
      <c r="B43" s="68">
        <v>100.0</v>
      </c>
      <c r="C43" s="69"/>
      <c r="D43" s="69"/>
      <c r="E43" s="69"/>
      <c r="F43" s="70"/>
      <c r="G43" s="57"/>
      <c r="H43" s="57"/>
      <c r="I43" s="57"/>
    </row>
    <row r="44" hidden="1" outlineLevel="2">
      <c r="A44" s="65" t="s">
        <v>53</v>
      </c>
      <c r="B44" s="68">
        <v>100.0</v>
      </c>
      <c r="C44" s="69"/>
      <c r="D44" s="69"/>
      <c r="E44" s="69"/>
      <c r="F44" s="70"/>
      <c r="G44" s="57"/>
      <c r="H44" s="57"/>
      <c r="I44" s="57"/>
    </row>
    <row r="45" hidden="1" outlineLevel="2">
      <c r="A45" s="65" t="s">
        <v>54</v>
      </c>
      <c r="B45" s="68">
        <v>100.0</v>
      </c>
      <c r="C45" s="69"/>
      <c r="D45" s="69"/>
      <c r="E45" s="69"/>
      <c r="F45" s="70"/>
      <c r="G45" s="57"/>
      <c r="H45" s="57"/>
      <c r="I45" s="57"/>
    </row>
    <row r="46" hidden="1" outlineLevel="2">
      <c r="A46" s="65" t="s">
        <v>55</v>
      </c>
      <c r="B46" s="68">
        <v>100.0</v>
      </c>
      <c r="C46" s="69"/>
      <c r="D46" s="69"/>
      <c r="E46" s="69"/>
      <c r="F46" s="70"/>
      <c r="G46" s="57"/>
      <c r="H46" s="57"/>
      <c r="I46" s="57"/>
    </row>
    <row r="47" hidden="1" outlineLevel="2">
      <c r="A47" s="65" t="s">
        <v>56</v>
      </c>
      <c r="B47" s="68">
        <v>10.0</v>
      </c>
      <c r="C47" s="69"/>
      <c r="D47" s="69"/>
      <c r="E47" s="69"/>
      <c r="F47" s="70"/>
      <c r="G47" s="57"/>
      <c r="H47" s="57"/>
      <c r="I47" s="57"/>
    </row>
    <row r="48" outlineLevel="1">
      <c r="A48" s="65" t="s">
        <v>57</v>
      </c>
      <c r="B48" s="68">
        <v>100.0</v>
      </c>
      <c r="C48" s="69"/>
      <c r="D48" s="69"/>
      <c r="E48" s="69"/>
      <c r="F48" s="70"/>
      <c r="G48" s="57"/>
      <c r="H48" s="57"/>
      <c r="I48" s="57"/>
    </row>
    <row r="49" outlineLevel="1">
      <c r="A49" s="65" t="s">
        <v>58</v>
      </c>
      <c r="B49" s="68">
        <v>100.0</v>
      </c>
      <c r="C49" s="69"/>
      <c r="D49" s="69"/>
      <c r="E49" s="69"/>
      <c r="F49" s="70"/>
      <c r="G49" s="57"/>
      <c r="H49" s="57"/>
      <c r="I49" s="57"/>
    </row>
    <row r="50" outlineLevel="1" collapsed="1">
      <c r="A50" s="65" t="s">
        <v>59</v>
      </c>
      <c r="B50" s="71">
        <f>SUM(B51:F54)</f>
        <v>120</v>
      </c>
      <c r="C50" s="2"/>
      <c r="D50" s="2"/>
      <c r="E50" s="2"/>
      <c r="F50" s="3"/>
      <c r="G50" s="57"/>
      <c r="H50" s="57"/>
      <c r="I50" s="57"/>
    </row>
    <row r="51" hidden="1" outlineLevel="2">
      <c r="A51" s="65" t="s">
        <v>60</v>
      </c>
      <c r="B51" s="71">
        <v>30.0</v>
      </c>
      <c r="C51" s="2"/>
      <c r="D51" s="2"/>
      <c r="E51" s="2"/>
      <c r="F51" s="3"/>
      <c r="G51" s="57"/>
      <c r="H51" s="57"/>
      <c r="I51" s="57"/>
    </row>
    <row r="52" hidden="1" outlineLevel="2">
      <c r="A52" s="65" t="s">
        <v>61</v>
      </c>
      <c r="B52" s="71">
        <v>30.0</v>
      </c>
      <c r="C52" s="2"/>
      <c r="D52" s="2"/>
      <c r="E52" s="2"/>
      <c r="F52" s="3"/>
      <c r="G52" s="57"/>
      <c r="H52" s="57"/>
      <c r="I52" s="57"/>
    </row>
    <row r="53" hidden="1" outlineLevel="2">
      <c r="A53" s="65" t="s">
        <v>62</v>
      </c>
      <c r="B53" s="71">
        <v>30.0</v>
      </c>
      <c r="C53" s="2"/>
      <c r="D53" s="2"/>
      <c r="E53" s="2"/>
      <c r="F53" s="3"/>
      <c r="G53" s="57"/>
      <c r="H53" s="57"/>
      <c r="I53" s="57"/>
    </row>
    <row r="54" hidden="1" outlineLevel="2">
      <c r="A54" s="65" t="s">
        <v>63</v>
      </c>
      <c r="B54" s="71">
        <v>30.0</v>
      </c>
      <c r="C54" s="2"/>
      <c r="D54" s="2"/>
      <c r="E54" s="2"/>
      <c r="F54" s="3"/>
      <c r="G54" s="57"/>
      <c r="H54" s="57"/>
      <c r="I54" s="57"/>
    </row>
    <row r="55" outlineLevel="1">
      <c r="A55" s="65" t="s">
        <v>64</v>
      </c>
      <c r="B55" s="68">
        <f>sum(B38,B41,B48,B49,B50)</f>
        <v>1930</v>
      </c>
      <c r="C55" s="69"/>
      <c r="D55" s="69"/>
      <c r="E55" s="69"/>
      <c r="F55" s="70"/>
      <c r="G55" s="57"/>
      <c r="H55" s="57"/>
      <c r="I55" s="57"/>
    </row>
    <row r="56">
      <c r="A56" s="67" t="s">
        <v>65</v>
      </c>
      <c r="B56" s="2"/>
      <c r="C56" s="2"/>
      <c r="D56" s="2"/>
      <c r="E56" s="2"/>
      <c r="F56" s="3"/>
      <c r="G56" s="57"/>
      <c r="H56" s="57"/>
      <c r="I56" s="57"/>
    </row>
    <row r="57" outlineLevel="1" collapsed="1">
      <c r="A57" s="65" t="s">
        <v>66</v>
      </c>
      <c r="B57" s="71">
        <f>SUM(B58,B60,B62,B63)</f>
        <v>1521.73913</v>
      </c>
      <c r="C57" s="2"/>
      <c r="D57" s="3"/>
      <c r="E57" s="72" t="str">
        <f>AVERAGE(B59,B61)</f>
        <v>#DIV/0!</v>
      </c>
      <c r="F57" s="3"/>
      <c r="G57" s="57"/>
      <c r="H57" s="57"/>
      <c r="I57" s="57"/>
    </row>
    <row r="58" hidden="1" outlineLevel="2">
      <c r="A58" s="65" t="s">
        <v>67</v>
      </c>
      <c r="B58" s="71">
        <f>D32</f>
        <v>486.9565217</v>
      </c>
      <c r="C58" s="2"/>
      <c r="D58" s="2"/>
      <c r="E58" s="2"/>
      <c r="F58" s="3"/>
      <c r="G58" s="57"/>
      <c r="H58" s="57"/>
      <c r="I58" s="57"/>
    </row>
    <row r="59" hidden="1" outlineLevel="2">
      <c r="A59" s="65" t="s">
        <v>68</v>
      </c>
      <c r="B59" s="72" t="str">
        <f>B58/D23</f>
        <v>#DIV/0!</v>
      </c>
      <c r="C59" s="2"/>
      <c r="D59" s="2"/>
      <c r="E59" s="2"/>
      <c r="F59" s="3"/>
      <c r="G59" s="73" t="s">
        <v>69</v>
      </c>
      <c r="H59" s="57"/>
      <c r="I59" s="57"/>
    </row>
    <row r="60" hidden="1" outlineLevel="2">
      <c r="A60" s="65" t="s">
        <v>70</v>
      </c>
      <c r="B60" s="71">
        <f>D33</f>
        <v>913.0434783</v>
      </c>
      <c r="C60" s="2"/>
      <c r="D60" s="2"/>
      <c r="E60" s="2"/>
      <c r="F60" s="3"/>
      <c r="G60" s="57"/>
      <c r="H60" s="57"/>
      <c r="I60" s="57"/>
    </row>
    <row r="61" hidden="1" outlineLevel="2">
      <c r="A61" s="65" t="s">
        <v>71</v>
      </c>
      <c r="B61" s="72" t="str">
        <f>B60/D24</f>
        <v>#DIV/0!</v>
      </c>
      <c r="C61" s="2"/>
      <c r="D61" s="2"/>
      <c r="E61" s="2"/>
      <c r="F61" s="3"/>
      <c r="G61" s="57"/>
      <c r="H61" s="57"/>
      <c r="I61" s="57"/>
    </row>
    <row r="62" hidden="1" outlineLevel="2">
      <c r="A62" s="65" t="s">
        <v>72</v>
      </c>
      <c r="B62" s="71">
        <f>D34</f>
        <v>121.7391304</v>
      </c>
      <c r="C62" s="2"/>
      <c r="D62" s="2"/>
      <c r="E62" s="2"/>
      <c r="F62" s="3"/>
      <c r="G62" s="73" t="s">
        <v>69</v>
      </c>
      <c r="H62" s="57"/>
      <c r="I62" s="57"/>
    </row>
    <row r="63" ht="15.75" hidden="1" customHeight="1" outlineLevel="2">
      <c r="A63" s="65" t="s">
        <v>73</v>
      </c>
      <c r="B63" s="74"/>
      <c r="C63" s="2"/>
      <c r="D63" s="2"/>
      <c r="E63" s="2"/>
      <c r="F63" s="3"/>
      <c r="G63" s="57"/>
      <c r="H63" s="57"/>
      <c r="I63" s="57"/>
    </row>
    <row r="64" outlineLevel="1" collapsed="1">
      <c r="A64" s="65" t="s">
        <v>74</v>
      </c>
      <c r="B64" s="71">
        <f>B65+B67</f>
        <v>1300</v>
      </c>
      <c r="C64" s="2"/>
      <c r="D64" s="3"/>
      <c r="E64" s="72" t="str">
        <f>AVERAGE(B66,B68)</f>
        <v>#DIV/0!</v>
      </c>
      <c r="F64" s="3"/>
      <c r="G64" s="57"/>
      <c r="H64" s="57"/>
      <c r="I64" s="57"/>
    </row>
    <row r="65" hidden="1" outlineLevel="2">
      <c r="A65" s="65" t="s">
        <v>75</v>
      </c>
      <c r="B65" s="71">
        <v>600.0</v>
      </c>
      <c r="C65" s="2"/>
      <c r="D65" s="2"/>
      <c r="E65" s="2"/>
      <c r="F65" s="3"/>
      <c r="G65" s="57"/>
      <c r="H65" s="57"/>
      <c r="I65" s="57"/>
    </row>
    <row r="66" hidden="1" outlineLevel="2">
      <c r="A66" s="65" t="s">
        <v>76</v>
      </c>
      <c r="B66" s="72" t="str">
        <f>B65/I5</f>
        <v>#DIV/0!</v>
      </c>
      <c r="C66" s="2"/>
      <c r="D66" s="2"/>
      <c r="E66" s="2"/>
      <c r="F66" s="3"/>
      <c r="G66" s="73" t="s">
        <v>69</v>
      </c>
      <c r="H66" s="57"/>
      <c r="I66" s="57"/>
    </row>
    <row r="67" hidden="1" outlineLevel="2">
      <c r="A67" s="65" t="s">
        <v>77</v>
      </c>
      <c r="B67" s="71">
        <v>700.0</v>
      </c>
      <c r="C67" s="2"/>
      <c r="D67" s="2"/>
      <c r="E67" s="2"/>
      <c r="F67" s="3"/>
      <c r="G67" s="57"/>
      <c r="H67" s="57"/>
      <c r="I67" s="57"/>
    </row>
    <row r="68" hidden="1" outlineLevel="2">
      <c r="A68" s="65" t="s">
        <v>76</v>
      </c>
      <c r="B68" s="72" t="str">
        <f>B67/I6</f>
        <v>#DIV/0!</v>
      </c>
      <c r="C68" s="2"/>
      <c r="D68" s="2"/>
      <c r="E68" s="2"/>
      <c r="F68" s="3"/>
      <c r="G68" s="73" t="s">
        <v>69</v>
      </c>
      <c r="H68" s="57"/>
      <c r="I68" s="57"/>
    </row>
    <row r="69" ht="15.75" customHeight="1">
      <c r="A69" s="65" t="s">
        <v>78</v>
      </c>
      <c r="B69" s="71">
        <f>B64+B57</f>
        <v>2821.73913</v>
      </c>
      <c r="C69" s="2"/>
      <c r="D69" s="2"/>
      <c r="E69" s="2"/>
      <c r="F69" s="3"/>
      <c r="G69" s="57"/>
      <c r="H69" s="57"/>
      <c r="I69" s="57"/>
    </row>
    <row r="70" ht="25.5" customHeight="1">
      <c r="A70" s="54" t="s">
        <v>79</v>
      </c>
      <c r="B70" s="66">
        <f>B55+B69</f>
        <v>4751.73913</v>
      </c>
      <c r="C70" s="2"/>
      <c r="D70" s="2"/>
      <c r="E70" s="2"/>
      <c r="F70" s="3"/>
      <c r="G70" s="57"/>
      <c r="H70" s="57"/>
      <c r="I70" s="57"/>
    </row>
    <row r="72">
      <c r="A72" s="75" t="s">
        <v>2</v>
      </c>
      <c r="B72" s="2"/>
      <c r="C72" s="2"/>
      <c r="D72" s="2"/>
      <c r="E72" s="2"/>
      <c r="F72" s="3"/>
    </row>
    <row r="73">
      <c r="A73" s="76"/>
      <c r="B73" s="77"/>
      <c r="C73" s="2"/>
      <c r="D73" s="2"/>
      <c r="E73" s="2"/>
      <c r="F73" s="3"/>
    </row>
    <row r="74">
      <c r="A74" s="76" t="s">
        <v>80</v>
      </c>
      <c r="B74" s="78">
        <f>D28-B57</f>
        <v>-1521.73913</v>
      </c>
      <c r="C74" s="2"/>
      <c r="D74" s="2"/>
      <c r="E74" s="2"/>
      <c r="F74" s="3"/>
    </row>
    <row r="75">
      <c r="A75" s="76" t="s">
        <v>74</v>
      </c>
      <c r="B75" s="78">
        <f>B64</f>
        <v>1300</v>
      </c>
      <c r="C75" s="2"/>
      <c r="D75" s="2"/>
      <c r="E75" s="2"/>
      <c r="F75" s="3"/>
    </row>
    <row r="76">
      <c r="A76" s="76" t="s">
        <v>82</v>
      </c>
      <c r="B76" s="79" t="str">
        <f>E64</f>
        <v>#DIV/0!</v>
      </c>
      <c r="C76" s="2"/>
      <c r="D76" s="2"/>
      <c r="E76" s="2"/>
      <c r="F76" s="3"/>
    </row>
    <row r="77">
      <c r="A77" s="76" t="s">
        <v>84</v>
      </c>
      <c r="B77" s="78">
        <f>B57</f>
        <v>1521.73913</v>
      </c>
      <c r="C77" s="2"/>
      <c r="D77" s="2"/>
      <c r="E77" s="2"/>
      <c r="F77" s="3"/>
    </row>
    <row r="78">
      <c r="A78" s="76" t="s">
        <v>85</v>
      </c>
      <c r="B78" s="79" t="str">
        <f>E57</f>
        <v>#DIV/0!</v>
      </c>
      <c r="C78" s="2"/>
      <c r="D78" s="2"/>
      <c r="E78" s="2"/>
      <c r="F78" s="3"/>
    </row>
    <row r="79">
      <c r="A79" s="76" t="s">
        <v>14</v>
      </c>
      <c r="B79" s="78">
        <f>B77+B75</f>
        <v>2821.73913</v>
      </c>
      <c r="C79" s="2"/>
      <c r="D79" s="2"/>
      <c r="E79" s="2"/>
      <c r="F79" s="3"/>
    </row>
    <row r="80">
      <c r="A80" s="76" t="s">
        <v>86</v>
      </c>
      <c r="B80" s="77" t="str">
        <f>AVERAGE(B78+B76)</f>
        <v>#DIV/0!</v>
      </c>
      <c r="C80" s="2"/>
      <c r="D80" s="2"/>
      <c r="E80" s="2"/>
      <c r="F80" s="3"/>
    </row>
    <row r="81">
      <c r="A81" s="76" t="s">
        <v>87</v>
      </c>
      <c r="B81" s="77" t="s">
        <v>88</v>
      </c>
      <c r="C81" s="2"/>
      <c r="D81" s="2"/>
      <c r="E81" s="2"/>
      <c r="F81" s="3"/>
    </row>
    <row r="82">
      <c r="A82" s="76" t="s">
        <v>89</v>
      </c>
      <c r="B82" s="77"/>
      <c r="C82" s="2"/>
      <c r="D82" s="2"/>
      <c r="E82" s="2"/>
      <c r="F82" s="3"/>
    </row>
    <row r="83">
      <c r="A83" s="76" t="s">
        <v>90</v>
      </c>
      <c r="B83" s="77"/>
      <c r="C83" s="2"/>
      <c r="D83" s="2"/>
      <c r="E83" s="2"/>
      <c r="F83" s="3"/>
    </row>
    <row r="84">
      <c r="A84" s="76" t="s">
        <v>91</v>
      </c>
      <c r="B84" s="77"/>
      <c r="C84" s="2"/>
      <c r="D84" s="2"/>
      <c r="E84" s="2"/>
      <c r="F84" s="3"/>
    </row>
    <row r="85">
      <c r="A85" s="76" t="s">
        <v>92</v>
      </c>
      <c r="B85" s="78" t="str">
        <f>B55/((D28-B69)/D28)</f>
        <v>#DIV/0!</v>
      </c>
      <c r="C85" s="2"/>
      <c r="D85" s="2"/>
      <c r="E85" s="2"/>
      <c r="F85" s="3"/>
    </row>
    <row r="86">
      <c r="A86" s="76" t="s">
        <v>16</v>
      </c>
      <c r="B86" s="78">
        <f>D28-B70</f>
        <v>-4751.73913</v>
      </c>
      <c r="C86" s="2"/>
      <c r="D86" s="2"/>
      <c r="E86" s="2"/>
      <c r="F86" s="3"/>
    </row>
    <row r="87">
      <c r="A87" s="76" t="s">
        <v>93</v>
      </c>
      <c r="B87" s="79" t="str">
        <f>(B86/D28)</f>
        <v>#DIV/0!</v>
      </c>
      <c r="C87" s="2"/>
      <c r="D87" s="2"/>
      <c r="E87" s="2"/>
      <c r="F87" s="3"/>
    </row>
    <row r="88">
      <c r="A88" s="76" t="s">
        <v>94</v>
      </c>
      <c r="B88" s="77"/>
      <c r="C88" s="2"/>
      <c r="D88" s="2"/>
      <c r="E88" s="2"/>
      <c r="F88" s="3"/>
    </row>
    <row r="89">
      <c r="A89" s="76" t="s">
        <v>95</v>
      </c>
      <c r="B89" s="77"/>
      <c r="C89" s="2"/>
      <c r="D89" s="2"/>
      <c r="E89" s="2"/>
      <c r="F89" s="3"/>
    </row>
    <row r="90">
      <c r="A90" s="76" t="s">
        <v>96</v>
      </c>
      <c r="B90" s="77"/>
      <c r="C90" s="2"/>
      <c r="D90" s="2"/>
      <c r="E90" s="2"/>
      <c r="F90" s="3"/>
    </row>
    <row r="91">
      <c r="A91" s="76" t="s">
        <v>97</v>
      </c>
      <c r="B91" s="77"/>
      <c r="C91" s="2"/>
      <c r="D91" s="2"/>
      <c r="E91" s="2"/>
      <c r="F91" s="3"/>
    </row>
  </sheetData>
  <mergeCells count="86">
    <mergeCell ref="B27:C27"/>
    <mergeCell ref="D27:E27"/>
    <mergeCell ref="B23:C23"/>
    <mergeCell ref="B24:C24"/>
    <mergeCell ref="D24:E24"/>
    <mergeCell ref="B25:C25"/>
    <mergeCell ref="D25:E25"/>
    <mergeCell ref="B26:C26"/>
    <mergeCell ref="D26:E26"/>
    <mergeCell ref="B32:C32"/>
    <mergeCell ref="B33:C33"/>
    <mergeCell ref="D33:E33"/>
    <mergeCell ref="B28:C28"/>
    <mergeCell ref="D28:E28"/>
    <mergeCell ref="A29:F29"/>
    <mergeCell ref="A30:E30"/>
    <mergeCell ref="D31:E31"/>
    <mergeCell ref="B31:C31"/>
    <mergeCell ref="D32:E32"/>
    <mergeCell ref="B40:F40"/>
    <mergeCell ref="B41:F41"/>
    <mergeCell ref="B34:C34"/>
    <mergeCell ref="D34:E34"/>
    <mergeCell ref="B35:C35"/>
    <mergeCell ref="D35:E35"/>
    <mergeCell ref="A37:F37"/>
    <mergeCell ref="B38:F38"/>
    <mergeCell ref="B39:F39"/>
    <mergeCell ref="B49:F49"/>
    <mergeCell ref="B50:F50"/>
    <mergeCell ref="B42:F42"/>
    <mergeCell ref="B43:F43"/>
    <mergeCell ref="B44:F44"/>
    <mergeCell ref="B45:F45"/>
    <mergeCell ref="B46:F46"/>
    <mergeCell ref="B47:F47"/>
    <mergeCell ref="B48:F48"/>
    <mergeCell ref="B62:F62"/>
    <mergeCell ref="B63:F63"/>
    <mergeCell ref="B64:D64"/>
    <mergeCell ref="E64:F64"/>
    <mergeCell ref="B65:F65"/>
    <mergeCell ref="B66:F66"/>
    <mergeCell ref="B67:F67"/>
    <mergeCell ref="B68:F68"/>
    <mergeCell ref="B69:F69"/>
    <mergeCell ref="B70:F70"/>
    <mergeCell ref="A72:F72"/>
    <mergeCell ref="B73:F73"/>
    <mergeCell ref="B74:F74"/>
    <mergeCell ref="B75:F75"/>
    <mergeCell ref="B90:F90"/>
    <mergeCell ref="B91:F91"/>
    <mergeCell ref="B83:F83"/>
    <mergeCell ref="B84:F84"/>
    <mergeCell ref="B85:F85"/>
    <mergeCell ref="B86:F86"/>
    <mergeCell ref="B87:F87"/>
    <mergeCell ref="B88:F88"/>
    <mergeCell ref="B89:F89"/>
    <mergeCell ref="B76:F76"/>
    <mergeCell ref="B77:F77"/>
    <mergeCell ref="B78:F78"/>
    <mergeCell ref="B79:F79"/>
    <mergeCell ref="B80:F80"/>
    <mergeCell ref="B81:F81"/>
    <mergeCell ref="B82:F82"/>
    <mergeCell ref="A1:I1"/>
    <mergeCell ref="A3:I3"/>
    <mergeCell ref="A13:I13"/>
    <mergeCell ref="A21:E21"/>
    <mergeCell ref="B22:C22"/>
    <mergeCell ref="D22:E22"/>
    <mergeCell ref="D23:E23"/>
    <mergeCell ref="B51:F51"/>
    <mergeCell ref="B52:F52"/>
    <mergeCell ref="B53:F53"/>
    <mergeCell ref="B54:F54"/>
    <mergeCell ref="B55:F55"/>
    <mergeCell ref="A56:F56"/>
    <mergeCell ref="B57:D57"/>
    <mergeCell ref="E57:F57"/>
    <mergeCell ref="B58:F58"/>
    <mergeCell ref="B59:F59"/>
    <mergeCell ref="B60:F60"/>
    <mergeCell ref="B61:F61"/>
  </mergeCells>
  <drawing r:id="rId1"/>
</worksheet>
</file>