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b63167ff3ff3cd8/Bureau/forum facile excel/"/>
    </mc:Choice>
  </mc:AlternateContent>
  <xr:revisionPtr revIDLastSave="84" documentId="8_{9F5E7FB0-A48E-4AE2-8B5F-0CB619897FEE}" xr6:coauthVersionLast="47" xr6:coauthVersionMax="47" xr10:uidLastSave="{DA6C26F6-529D-40F9-A78C-49E30C29CEF5}"/>
  <bookViews>
    <workbookView xWindow="2033" yWindow="690" windowWidth="21600" windowHeight="12210" xr2:uid="{6918948E-5B11-4658-B4B7-C9000CA6C9EF}"/>
  </bookViews>
  <sheets>
    <sheet name="Données" sheetId="1" r:id="rId1"/>
    <sheet name="Calculs1" sheetId="2" r:id="rId2"/>
    <sheet name="Calculs2" sheetId="3" r:id="rId3"/>
    <sheet name="Calculs3" sheetId="4" r:id="rId4"/>
    <sheet name="Calculs4" sheetId="5" r:id="rId5"/>
    <sheet name="Synthèse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3" i="8" l="1"/>
  <c r="I12" i="8"/>
  <c r="I11" i="8"/>
  <c r="I10" i="8"/>
  <c r="B3" i="8"/>
  <c r="C3" i="8"/>
  <c r="D3" i="8"/>
  <c r="E3" i="8"/>
  <c r="F3" i="8"/>
  <c r="G3" i="8"/>
  <c r="H3" i="8"/>
  <c r="I3" i="8"/>
  <c r="J3" i="8"/>
  <c r="K3" i="8"/>
  <c r="B4" i="8"/>
  <c r="C4" i="8"/>
  <c r="D4" i="8"/>
  <c r="E4" i="8"/>
  <c r="F4" i="8"/>
  <c r="G4" i="8"/>
  <c r="H4" i="8"/>
  <c r="I4" i="8"/>
  <c r="J4" i="8"/>
  <c r="K4" i="8"/>
  <c r="B5" i="8"/>
  <c r="C5" i="8"/>
  <c r="D5" i="8"/>
  <c r="E5" i="8"/>
  <c r="F5" i="8"/>
  <c r="G5" i="8"/>
  <c r="H5" i="8"/>
  <c r="I5" i="8"/>
  <c r="J5" i="8"/>
  <c r="K5" i="8"/>
  <c r="B6" i="8"/>
  <c r="C6" i="8"/>
  <c r="D6" i="8"/>
  <c r="E6" i="8"/>
  <c r="F6" i="8"/>
  <c r="G6" i="8"/>
  <c r="H6" i="8"/>
  <c r="I6" i="8"/>
  <c r="J6" i="8"/>
  <c r="K6" i="8"/>
  <c r="A6" i="8"/>
  <c r="A5" i="8"/>
  <c r="A4" i="8"/>
  <c r="A3" i="8"/>
  <c r="B2" i="8"/>
  <c r="C2" i="8"/>
  <c r="D2" i="8"/>
  <c r="E2" i="8"/>
  <c r="F2" i="8"/>
  <c r="G2" i="8"/>
  <c r="H2" i="8"/>
  <c r="I2" i="8"/>
  <c r="J2" i="8"/>
  <c r="K2" i="8"/>
  <c r="L2" i="8"/>
  <c r="A2" i="8"/>
  <c r="K9" i="2"/>
  <c r="B6" i="5"/>
  <c r="C6" i="5"/>
  <c r="D6" i="5"/>
  <c r="E6" i="5"/>
  <c r="F6" i="5"/>
  <c r="G6" i="5"/>
  <c r="H6" i="5"/>
  <c r="I6" i="5"/>
  <c r="J6" i="5"/>
  <c r="K6" i="5"/>
  <c r="A6" i="5"/>
  <c r="A4" i="5"/>
  <c r="B2" i="5"/>
  <c r="C2" i="5"/>
  <c r="D2" i="5"/>
  <c r="E2" i="5"/>
  <c r="F2" i="5"/>
  <c r="G2" i="5"/>
  <c r="H2" i="5"/>
  <c r="I2" i="5"/>
  <c r="J2" i="5"/>
  <c r="K2" i="5"/>
  <c r="L2" i="5"/>
  <c r="A2" i="5"/>
  <c r="B6" i="4"/>
  <c r="C6" i="4"/>
  <c r="D6" i="4"/>
  <c r="E6" i="4"/>
  <c r="F6" i="4"/>
  <c r="G6" i="4"/>
  <c r="H6" i="4"/>
  <c r="I6" i="4"/>
  <c r="J6" i="4"/>
  <c r="K6" i="4"/>
  <c r="A6" i="4"/>
  <c r="A4" i="4"/>
  <c r="B2" i="4"/>
  <c r="C2" i="4"/>
  <c r="D2" i="4"/>
  <c r="E2" i="4"/>
  <c r="F2" i="4"/>
  <c r="G2" i="4"/>
  <c r="H2" i="4"/>
  <c r="I2" i="4"/>
  <c r="J2" i="4"/>
  <c r="K2" i="4"/>
  <c r="L2" i="4"/>
  <c r="A2" i="4"/>
  <c r="B6" i="3"/>
  <c r="C6" i="3"/>
  <c r="D6" i="3"/>
  <c r="E6" i="3"/>
  <c r="F6" i="3"/>
  <c r="G6" i="3"/>
  <c r="H6" i="3"/>
  <c r="I6" i="3"/>
  <c r="J6" i="3"/>
  <c r="K6" i="3"/>
  <c r="A6" i="3"/>
  <c r="A4" i="3" a="1"/>
  <c r="A4" i="3" s="1"/>
  <c r="A2" i="3" a="1"/>
  <c r="A2" i="3" s="1"/>
  <c r="C7" i="2"/>
  <c r="D7" i="2"/>
  <c r="E7" i="2"/>
  <c r="F7" i="2"/>
  <c r="G7" i="2"/>
  <c r="H7" i="2"/>
  <c r="I7" i="2"/>
  <c r="J7" i="2"/>
  <c r="K7" i="2"/>
  <c r="B7" i="2"/>
  <c r="B2" i="2"/>
  <c r="C2" i="2"/>
  <c r="D2" i="2"/>
  <c r="E2" i="2"/>
  <c r="F2" i="2"/>
  <c r="G2" i="2"/>
  <c r="H2" i="2"/>
  <c r="I2" i="2"/>
  <c r="J2" i="2"/>
  <c r="K2" i="2"/>
  <c r="B3" i="2"/>
  <c r="C3" i="2"/>
  <c r="D3" i="2"/>
  <c r="E3" i="2"/>
  <c r="F3" i="2"/>
  <c r="G3" i="2"/>
  <c r="H3" i="2"/>
  <c r="I3" i="2"/>
  <c r="J3" i="2"/>
  <c r="K3" i="2"/>
  <c r="B4" i="2"/>
  <c r="C4" i="2"/>
  <c r="D4" i="2"/>
  <c r="E4" i="2"/>
  <c r="F4" i="2"/>
  <c r="G4" i="2"/>
  <c r="H4" i="2"/>
  <c r="I4" i="2"/>
  <c r="J4" i="2"/>
  <c r="K4" i="2"/>
  <c r="B5" i="2"/>
  <c r="C5" i="2"/>
  <c r="D5" i="2"/>
  <c r="E5" i="2"/>
  <c r="F5" i="2"/>
  <c r="G5" i="2"/>
  <c r="H5" i="2"/>
  <c r="I5" i="2"/>
  <c r="J5" i="2"/>
  <c r="K5" i="2"/>
  <c r="A3" i="2"/>
  <c r="A4" i="2"/>
  <c r="A5" i="2"/>
  <c r="A2" i="2"/>
  <c r="J8" i="3" l="1"/>
  <c r="J4" i="4" s="1"/>
  <c r="J8" i="4" s="1"/>
  <c r="J4" i="5" s="1"/>
  <c r="J8" i="5" s="1"/>
  <c r="F8" i="3"/>
  <c r="F4" i="4" s="1"/>
  <c r="F8" i="4" s="1"/>
  <c r="F4" i="5" s="1"/>
  <c r="F8" i="5" s="1"/>
  <c r="I8" i="3"/>
  <c r="I4" i="4" s="1"/>
  <c r="I8" i="4" s="1"/>
  <c r="I4" i="5" s="1"/>
  <c r="I8" i="5" s="1"/>
  <c r="E8" i="3"/>
  <c r="E4" i="4" s="1"/>
  <c r="E8" i="4" s="1"/>
  <c r="E4" i="5" s="1"/>
  <c r="E8" i="5" s="1"/>
  <c r="B8" i="3"/>
  <c r="H8" i="3"/>
  <c r="H4" i="4" s="1"/>
  <c r="H8" i="4" s="1"/>
  <c r="H4" i="5" s="1"/>
  <c r="H8" i="5" s="1"/>
  <c r="D8" i="3"/>
  <c r="D4" i="4" s="1"/>
  <c r="D8" i="4" s="1"/>
  <c r="D4" i="5" s="1"/>
  <c r="D8" i="5" s="1"/>
  <c r="K8" i="3"/>
  <c r="K4" i="4" s="1"/>
  <c r="K8" i="4" s="1"/>
  <c r="K4" i="5" s="1"/>
  <c r="K8" i="5" s="1"/>
  <c r="G8" i="3"/>
  <c r="G4" i="4" s="1"/>
  <c r="G8" i="4" s="1"/>
  <c r="G4" i="5" s="1"/>
  <c r="G8" i="5" s="1"/>
  <c r="C8" i="3"/>
  <c r="C4" i="4" s="1"/>
  <c r="C8" i="4" s="1"/>
  <c r="C4" i="5" s="1"/>
  <c r="C8" i="5" s="1"/>
  <c r="B4" i="4" l="1"/>
  <c r="B8" i="4" s="1"/>
  <c r="K10" i="3"/>
  <c r="K10" i="4" l="1"/>
  <c r="B4" i="5"/>
  <c r="B8" i="5" s="1"/>
  <c r="K10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<sst xmlns="http://schemas.openxmlformats.org/spreadsheetml/2006/main" count="116" uniqueCount="77">
  <si>
    <t>Airbus SE</t>
  </si>
  <si>
    <t>Premium Export</t>
  </si>
  <si>
    <t>Balance Sheet</t>
  </si>
  <si>
    <t/>
  </si>
  <si>
    <t>FY-9</t>
  </si>
  <si>
    <t>FY-8</t>
  </si>
  <si>
    <t>FY-7</t>
  </si>
  <si>
    <t>FY-6</t>
  </si>
  <si>
    <t>FY-5</t>
  </si>
  <si>
    <t>FY-4</t>
  </si>
  <si>
    <t>FY-3</t>
  </si>
  <si>
    <t>FY-2</t>
  </si>
  <si>
    <t>FY-1</t>
  </si>
  <si>
    <t>FY</t>
  </si>
  <si>
    <t>Period End Date</t>
  </si>
  <si>
    <t>2012-12-31</t>
  </si>
  <si>
    <t>2013-12-31</t>
  </si>
  <si>
    <t>2014-12-31</t>
  </si>
  <si>
    <t>2015-12-31</t>
  </si>
  <si>
    <t>2016-12-31</t>
  </si>
  <si>
    <t>2017-12-31</t>
  </si>
  <si>
    <t>2018-12-31</t>
  </si>
  <si>
    <t>2019-12-31</t>
  </si>
  <si>
    <t>2020-12-31</t>
  </si>
  <si>
    <t>2021-12-31</t>
  </si>
  <si>
    <t>Cash And Equivalents</t>
  </si>
  <si>
    <t>Short Term Investments</t>
  </si>
  <si>
    <t>Accounts Receivable, Net</t>
  </si>
  <si>
    <t>Inventory</t>
  </si>
  <si>
    <t>Prepaid Expenses</t>
  </si>
  <si>
    <t>Other Current Assets</t>
  </si>
  <si>
    <t>Total Current Assets</t>
  </si>
  <si>
    <t>Property Plant And Equipment, Net</t>
  </si>
  <si>
    <t>Real Estate Owned</t>
  </si>
  <si>
    <t>Capitalized / Purchased Software</t>
  </si>
  <si>
    <t>Long-term Investments</t>
  </si>
  <si>
    <t>Goodwill</t>
  </si>
  <si>
    <t>Other Intangibles</t>
  </si>
  <si>
    <t>Other Long-term Assets</t>
  </si>
  <si>
    <t>Total Assets</t>
  </si>
  <si>
    <t>Accounts Payable</t>
  </si>
  <si>
    <t>Accrued Expenses</t>
  </si>
  <si>
    <t>Short-term Borrowings</t>
  </si>
  <si>
    <t>Current Portion of LT Debt</t>
  </si>
  <si>
    <t>Current Portion of Capital Lease Obligations</t>
  </si>
  <si>
    <t>Other Current Liabilities</t>
  </si>
  <si>
    <t>Total Current Liabilities</t>
  </si>
  <si>
    <t>Long-term Debt</t>
  </si>
  <si>
    <t>Capital Leases</t>
  </si>
  <si>
    <t>Other Non-current Liabilities</t>
  </si>
  <si>
    <t>Total Liabilities</t>
  </si>
  <si>
    <t>Common Stock</t>
  </si>
  <si>
    <t>Additional Paid In Capital</t>
  </si>
  <si>
    <t>Retained Earnings</t>
  </si>
  <si>
    <t>Treasury Stock</t>
  </si>
  <si>
    <t>Other Common Equity Adj</t>
  </si>
  <si>
    <t>Common Equity</t>
  </si>
  <si>
    <t>Total Preferred Equity</t>
  </si>
  <si>
    <t>Minority Interest, Total</t>
  </si>
  <si>
    <t>Other Equity</t>
  </si>
  <si>
    <t>Total Equity</t>
  </si>
  <si>
    <t>Total Liabilities And Equity</t>
  </si>
  <si>
    <t>Cash And Short Term Investments</t>
  </si>
  <si>
    <t>Total Debt</t>
  </si>
  <si>
    <t>Total2</t>
  </si>
  <si>
    <t>Total3</t>
  </si>
  <si>
    <t>total4</t>
  </si>
  <si>
    <t>moyenne</t>
  </si>
  <si>
    <t>moyenne T3</t>
  </si>
  <si>
    <t>moyenne T2</t>
  </si>
  <si>
    <t>moyenne T1</t>
  </si>
  <si>
    <t>moyenne T4</t>
  </si>
  <si>
    <t>Total1</t>
  </si>
  <si>
    <t>T1</t>
  </si>
  <si>
    <t>T2</t>
  </si>
  <si>
    <t>T3</t>
  </si>
  <si>
    <t>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</si>
</sst>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0"/>
      <color rgb="FF1551C3"/>
      <name val="Arial"/>
      <family val="2"/>
    </font>
    <font>
      <b/>
      <sz val="10"/>
      <color rgb="FF434343"/>
      <name val="Arial"/>
      <family val="2"/>
    </font>
    <font>
      <b/>
      <sz val="11"/>
      <color rgb="FF1551C3"/>
      <name val="Arial"/>
      <family val="2"/>
    </font>
    <font>
      <sz val="11"/>
      <name val="Arial"/>
      <family val="2"/>
    </font>
    <font>
      <sz val="10"/>
      <color rgb="FF43434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8F8F8"/>
        <bgColor rgb="FFF8F8F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3" fillId="2" borderId="0" xfId="0" applyFont="1" applyFill="1"/>
    <xf numFmtId="0" fontId="4" fillId="2" borderId="0" xfId="0" applyFont="1" applyFill="1"/>
    <xf numFmtId="0" fontId="4" fillId="2" borderId="0" xfId="0" applyFont="1" applyFill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02CCF-FF95-44C9-8911-2FA2B423D2BE}">
  <dimension ref="C1:M56"/>
  <sheetViews>
    <sheetView tabSelected="1" workbookViewId="0">
      <selection activeCell="E20" sqref="E20"/>
    </sheetView>
  </sheetViews>
  <sheetFormatPr baseColWidth="10" defaultColWidth="15" defaultRowHeight="14.25" x14ac:dyDescent="0.45"/>
  <cols>
    <col min="1" max="2" width="2" customWidth="1"/>
    <col min="3" max="3" width="25" customWidth="1"/>
  </cols>
  <sheetData>
    <row r="1" spans="3:13" ht="13.5" customHeight="1" x14ac:dyDescent="0.45"/>
    <row r="2" spans="3:13" ht="33" customHeight="1" x14ac:dyDescent="0.7">
      <c r="C2" s="1" t="s">
        <v>0</v>
      </c>
      <c r="D2" s="2"/>
      <c r="E2" s="2"/>
    </row>
    <row r="3" spans="3:13" x14ac:dyDescent="0.45">
      <c r="C3" s="3" t="s">
        <v>1</v>
      </c>
    </row>
    <row r="6" spans="3:13" x14ac:dyDescent="0.45">
      <c r="C6" s="4" t="s">
        <v>2</v>
      </c>
      <c r="D6" s="5"/>
      <c r="E6" s="6"/>
      <c r="F6" s="6"/>
      <c r="G6" s="6"/>
      <c r="H6" s="6"/>
      <c r="I6" s="6"/>
      <c r="J6" s="6"/>
      <c r="K6" s="6"/>
      <c r="L6" s="6"/>
    </row>
    <row r="8" spans="3:13" ht="33" customHeight="1" x14ac:dyDescent="0.45">
      <c r="C8" s="7" t="s">
        <v>3</v>
      </c>
      <c r="D8" s="7" t="s">
        <v>4</v>
      </c>
      <c r="E8" s="7" t="s">
        <v>5</v>
      </c>
      <c r="F8" s="7" t="s">
        <v>6</v>
      </c>
      <c r="G8" s="7" t="s">
        <v>7</v>
      </c>
      <c r="H8" s="7" t="s">
        <v>8</v>
      </c>
      <c r="I8" s="7" t="s">
        <v>9</v>
      </c>
      <c r="J8" s="7" t="s">
        <v>10</v>
      </c>
      <c r="K8" s="7" t="s">
        <v>11</v>
      </c>
      <c r="L8" s="7" t="s">
        <v>12</v>
      </c>
      <c r="M8" s="7" t="s">
        <v>13</v>
      </c>
    </row>
    <row r="10" spans="3:13" x14ac:dyDescent="0.45">
      <c r="C10" s="7" t="s">
        <v>14</v>
      </c>
      <c r="D10" s="7" t="s">
        <v>15</v>
      </c>
      <c r="E10" s="7" t="s">
        <v>16</v>
      </c>
      <c r="F10" s="7" t="s">
        <v>17</v>
      </c>
      <c r="G10" s="7" t="s">
        <v>18</v>
      </c>
      <c r="H10" s="7" t="s">
        <v>19</v>
      </c>
      <c r="I10" s="7" t="s">
        <v>20</v>
      </c>
      <c r="J10" s="7" t="s">
        <v>21</v>
      </c>
      <c r="K10" s="7" t="s">
        <v>22</v>
      </c>
      <c r="L10" s="7" t="s">
        <v>23</v>
      </c>
      <c r="M10" s="7" t="s">
        <v>24</v>
      </c>
    </row>
    <row r="12" spans="3:13" x14ac:dyDescent="0.45">
      <c r="C12" s="7" t="s">
        <v>25</v>
      </c>
      <c r="D12" s="7">
        <v>8.7560000000000002</v>
      </c>
      <c r="E12" s="7">
        <v>7.2009999999999996</v>
      </c>
      <c r="F12" s="7">
        <v>7.2709999999999999</v>
      </c>
      <c r="G12" s="7">
        <v>6.59</v>
      </c>
      <c r="H12" s="7">
        <v>10.143000000000001</v>
      </c>
      <c r="I12" s="7">
        <v>12.016</v>
      </c>
      <c r="J12" s="7">
        <v>9.4130000000000003</v>
      </c>
      <c r="K12" s="7">
        <v>9.3140000000000001</v>
      </c>
      <c r="L12" s="7">
        <v>14.439</v>
      </c>
      <c r="M12" s="7">
        <v>14.571999999999999</v>
      </c>
    </row>
    <row r="13" spans="3:13" x14ac:dyDescent="0.45">
      <c r="C13" s="7" t="s">
        <v>26</v>
      </c>
      <c r="D13" s="7">
        <v>2.6150000000000002</v>
      </c>
      <c r="E13" s="7">
        <v>2.7170000000000001</v>
      </c>
      <c r="F13" s="7">
        <v>3.35</v>
      </c>
      <c r="G13" s="7">
        <v>1.966</v>
      </c>
      <c r="H13" s="7">
        <v>2.073</v>
      </c>
      <c r="I13" s="7">
        <v>2.1560000000000001</v>
      </c>
      <c r="J13" s="7">
        <v>2.621</v>
      </c>
      <c r="K13" s="7">
        <v>2.7509999999999999</v>
      </c>
      <c r="L13" s="7">
        <v>2.0859999999999999</v>
      </c>
      <c r="M13" s="7">
        <v>1.8540000000000001</v>
      </c>
    </row>
    <row r="14" spans="3:13" x14ac:dyDescent="0.45">
      <c r="C14" s="7" t="s">
        <v>27</v>
      </c>
      <c r="D14" s="7">
        <v>6.7880000000000003</v>
      </c>
      <c r="E14" s="7">
        <v>6.6280000000000001</v>
      </c>
      <c r="F14" s="7">
        <v>6.798</v>
      </c>
      <c r="G14" s="7">
        <v>7.8769999999999998</v>
      </c>
      <c r="H14" s="7">
        <v>8.1010000000000009</v>
      </c>
      <c r="I14" s="7">
        <v>5.9829999999999997</v>
      </c>
      <c r="J14" s="7">
        <v>6.867</v>
      </c>
      <c r="K14" s="7">
        <v>6.8410000000000002</v>
      </c>
      <c r="L14" s="7">
        <v>6.2060000000000004</v>
      </c>
      <c r="M14" s="7">
        <v>6.44</v>
      </c>
    </row>
    <row r="15" spans="3:13" x14ac:dyDescent="0.45">
      <c r="C15" s="7" t="s">
        <v>28</v>
      </c>
      <c r="D15" s="7">
        <v>23.216000000000001</v>
      </c>
      <c r="E15" s="7">
        <v>24.023</v>
      </c>
      <c r="F15" s="7">
        <v>25.355</v>
      </c>
      <c r="G15" s="7">
        <v>29.050999999999998</v>
      </c>
      <c r="H15" s="7">
        <v>29.687999999999999</v>
      </c>
      <c r="I15" s="7">
        <v>29.736999999999998</v>
      </c>
      <c r="J15" s="7">
        <v>31.890999999999998</v>
      </c>
      <c r="K15" s="7">
        <v>31.55</v>
      </c>
      <c r="L15" s="7">
        <v>30.401</v>
      </c>
      <c r="M15" s="7">
        <v>28.538</v>
      </c>
    </row>
    <row r="16" spans="3:13" x14ac:dyDescent="0.45">
      <c r="C16" s="7" t="s">
        <v>29</v>
      </c>
      <c r="D16" s="7">
        <v>586</v>
      </c>
      <c r="E16" s="7">
        <v>429</v>
      </c>
      <c r="F16" s="7">
        <v>487</v>
      </c>
      <c r="G16" s="7">
        <v>663</v>
      </c>
      <c r="H16" s="7">
        <v>552</v>
      </c>
      <c r="I16" s="7">
        <v>146</v>
      </c>
      <c r="J16" s="7">
        <v>121</v>
      </c>
      <c r="K16" s="7">
        <v>147</v>
      </c>
      <c r="L16" s="7">
        <v>191</v>
      </c>
      <c r="M16" s="7">
        <v>392</v>
      </c>
    </row>
    <row r="17" spans="3:13" x14ac:dyDescent="0.45">
      <c r="C17" s="7" t="s">
        <v>30</v>
      </c>
      <c r="D17" s="7">
        <v>3.3660000000000001</v>
      </c>
      <c r="E17" s="7">
        <v>3.75</v>
      </c>
      <c r="F17" s="7">
        <v>4.4210000000000003</v>
      </c>
      <c r="G17" s="7">
        <v>6.1970000000000001</v>
      </c>
      <c r="H17" s="7">
        <v>5.5389999999999997</v>
      </c>
      <c r="I17" s="7">
        <v>5.8860000000000001</v>
      </c>
      <c r="J17" s="7">
        <v>7.7210000000000001</v>
      </c>
      <c r="K17" s="7">
        <v>6.12</v>
      </c>
      <c r="L17" s="7">
        <v>5.077</v>
      </c>
      <c r="M17" s="7">
        <v>4.0039999999999996</v>
      </c>
    </row>
    <row r="18" spans="3:13" x14ac:dyDescent="0.45">
      <c r="C18" s="7" t="s">
        <v>31</v>
      </c>
      <c r="D18" s="7">
        <v>45.326999999999998</v>
      </c>
      <c r="E18" s="7">
        <v>44.747999999999998</v>
      </c>
      <c r="F18" s="7">
        <v>47.682000000000002</v>
      </c>
      <c r="G18" s="7">
        <v>52.344000000000001</v>
      </c>
      <c r="H18" s="7">
        <v>56.095999999999997</v>
      </c>
      <c r="I18" s="7">
        <v>55.923999999999999</v>
      </c>
      <c r="J18" s="7">
        <v>58.634</v>
      </c>
      <c r="K18" s="7">
        <v>56.722999999999999</v>
      </c>
      <c r="L18" s="7">
        <v>58.4</v>
      </c>
      <c r="M18" s="7">
        <v>55.8</v>
      </c>
    </row>
    <row r="20" spans="3:13" x14ac:dyDescent="0.45">
      <c r="C20" s="7" t="s">
        <v>32</v>
      </c>
      <c r="D20" s="7">
        <v>15.196</v>
      </c>
      <c r="E20" s="7">
        <v>15.585000000000001</v>
      </c>
      <c r="F20" s="7">
        <v>16.321000000000002</v>
      </c>
      <c r="G20" s="7">
        <v>17.126999999999999</v>
      </c>
      <c r="H20" s="7">
        <v>16.913</v>
      </c>
      <c r="I20" s="7">
        <v>16.61</v>
      </c>
      <c r="J20" s="7">
        <v>16.773</v>
      </c>
      <c r="K20" s="7">
        <v>17.294</v>
      </c>
      <c r="L20" s="7">
        <v>16.673999999999999</v>
      </c>
      <c r="M20" s="7">
        <v>16.536000000000001</v>
      </c>
    </row>
    <row r="21" spans="3:13" x14ac:dyDescent="0.45">
      <c r="C21" s="7" t="s">
        <v>33</v>
      </c>
      <c r="D21" s="7" t="s">
        <v>3</v>
      </c>
      <c r="E21" s="7" t="s">
        <v>3</v>
      </c>
      <c r="F21" s="7" t="s">
        <v>3</v>
      </c>
      <c r="G21" s="7" t="s">
        <v>3</v>
      </c>
      <c r="H21" s="7" t="s">
        <v>3</v>
      </c>
      <c r="I21" s="7" t="s">
        <v>3</v>
      </c>
      <c r="J21" s="7" t="s">
        <v>3</v>
      </c>
      <c r="K21" s="7" t="s">
        <v>3</v>
      </c>
      <c r="L21" s="7" t="s">
        <v>3</v>
      </c>
      <c r="M21" s="7" t="s">
        <v>3</v>
      </c>
    </row>
    <row r="22" spans="3:13" x14ac:dyDescent="0.45">
      <c r="C22" s="7" t="s">
        <v>34</v>
      </c>
      <c r="D22" s="7" t="s">
        <v>3</v>
      </c>
      <c r="E22" s="7" t="s">
        <v>3</v>
      </c>
      <c r="F22" s="7" t="s">
        <v>3</v>
      </c>
      <c r="G22" s="7" t="s">
        <v>3</v>
      </c>
      <c r="H22" s="7" t="s">
        <v>3</v>
      </c>
      <c r="I22" s="7" t="s">
        <v>3</v>
      </c>
      <c r="J22" s="7" t="s">
        <v>3</v>
      </c>
      <c r="K22" s="7" t="s">
        <v>3</v>
      </c>
      <c r="L22" s="7" t="s">
        <v>3</v>
      </c>
      <c r="M22" s="7" t="s">
        <v>3</v>
      </c>
    </row>
    <row r="23" spans="3:13" x14ac:dyDescent="0.45">
      <c r="C23" s="7" t="s">
        <v>35</v>
      </c>
      <c r="D23" s="7">
        <v>10.763999999999999</v>
      </c>
      <c r="E23" s="7">
        <v>9.9120000000000008</v>
      </c>
      <c r="F23" s="7">
        <v>11.148999999999999</v>
      </c>
      <c r="G23" s="7">
        <v>13.669</v>
      </c>
      <c r="H23" s="7">
        <v>15.16</v>
      </c>
      <c r="I23" s="7">
        <v>16.765000000000001</v>
      </c>
      <c r="J23" s="7">
        <v>16.166</v>
      </c>
      <c r="K23" s="7">
        <v>17.145</v>
      </c>
      <c r="L23" s="7">
        <v>10.782999999999999</v>
      </c>
      <c r="M23" s="7">
        <v>12.467000000000001</v>
      </c>
    </row>
    <row r="24" spans="3:13" x14ac:dyDescent="0.45">
      <c r="C24" s="7" t="s">
        <v>36</v>
      </c>
      <c r="D24" s="7">
        <v>11.016999999999999</v>
      </c>
      <c r="E24" s="7">
        <v>9.8719999999999999</v>
      </c>
      <c r="F24" s="7">
        <v>9.9789999999999992</v>
      </c>
      <c r="G24" s="7">
        <v>9.907</v>
      </c>
      <c r="H24" s="7">
        <v>9.4250000000000007</v>
      </c>
      <c r="I24" s="7">
        <v>9.1389999999999993</v>
      </c>
      <c r="J24" s="7">
        <v>13.039</v>
      </c>
      <c r="K24" s="7">
        <v>13.019</v>
      </c>
      <c r="L24" s="7">
        <v>12.999000000000001</v>
      </c>
      <c r="M24" s="7">
        <v>13.028</v>
      </c>
    </row>
    <row r="25" spans="3:13" x14ac:dyDescent="0.45">
      <c r="C25" s="7" t="s">
        <v>37</v>
      </c>
      <c r="D25" s="7">
        <v>1.0469999999999999</v>
      </c>
      <c r="E25" s="7">
        <v>1.0309999999999999</v>
      </c>
      <c r="F25" s="7">
        <v>1.091</v>
      </c>
      <c r="G25" s="7">
        <v>989</v>
      </c>
      <c r="H25" s="7">
        <v>936</v>
      </c>
      <c r="I25" s="7">
        <v>726</v>
      </c>
      <c r="J25" s="7">
        <v>2.105</v>
      </c>
      <c r="K25" s="7">
        <v>2.1120000000000001</v>
      </c>
      <c r="L25" s="7">
        <v>1.9419999999999999</v>
      </c>
      <c r="M25" s="7">
        <v>2.0529999999999999</v>
      </c>
    </row>
    <row r="26" spans="3:13" x14ac:dyDescent="0.45">
      <c r="C26" s="7" t="s">
        <v>38</v>
      </c>
      <c r="D26" s="7">
        <v>8.77</v>
      </c>
      <c r="E26" s="7">
        <v>9.1259999999999994</v>
      </c>
      <c r="F26" s="7">
        <v>9.8800000000000008</v>
      </c>
      <c r="G26" s="7">
        <v>11.746</v>
      </c>
      <c r="H26" s="7">
        <v>12.603</v>
      </c>
      <c r="I26" s="7">
        <v>10.285</v>
      </c>
      <c r="J26" s="7">
        <v>8.4809999999999999</v>
      </c>
      <c r="K26" s="7">
        <v>8.1159999999999997</v>
      </c>
      <c r="L26" s="7">
        <v>9.2970000000000006</v>
      </c>
      <c r="M26" s="7">
        <v>7.1630000000000003</v>
      </c>
    </row>
    <row r="27" spans="3:13" x14ac:dyDescent="0.45">
      <c r="C27" s="7" t="s">
        <v>39</v>
      </c>
      <c r="D27" s="7">
        <v>92.120999999999995</v>
      </c>
      <c r="E27" s="7">
        <v>90.274000000000001</v>
      </c>
      <c r="F27" s="7">
        <v>96.102000000000004</v>
      </c>
      <c r="G27" s="7">
        <v>105.782</v>
      </c>
      <c r="H27" s="7">
        <v>111.133</v>
      </c>
      <c r="I27" s="7">
        <v>109.449</v>
      </c>
      <c r="J27" s="7">
        <v>115.19799999999999</v>
      </c>
      <c r="K27" s="7">
        <v>114.40900000000001</v>
      </c>
      <c r="L27" s="7">
        <v>110.095</v>
      </c>
      <c r="M27" s="7">
        <v>107.047</v>
      </c>
    </row>
    <row r="29" spans="3:13" x14ac:dyDescent="0.45">
      <c r="C29" s="7" t="s">
        <v>40</v>
      </c>
      <c r="D29" s="7">
        <v>9.9209999999999994</v>
      </c>
      <c r="E29" s="7">
        <v>9.7200000000000006</v>
      </c>
      <c r="F29" s="7">
        <v>10.233000000000001</v>
      </c>
      <c r="G29" s="7">
        <v>10.944000000000001</v>
      </c>
      <c r="H29" s="7">
        <v>12.648</v>
      </c>
      <c r="I29" s="7">
        <v>13.605</v>
      </c>
      <c r="J29" s="7">
        <v>16.411999999999999</v>
      </c>
      <c r="K29" s="7">
        <v>14.967000000000001</v>
      </c>
      <c r="L29" s="7">
        <v>8.8520000000000003</v>
      </c>
      <c r="M29" s="7">
        <v>9.8729999999999993</v>
      </c>
    </row>
    <row r="30" spans="3:13" x14ac:dyDescent="0.45">
      <c r="C30" s="7" t="s">
        <v>41</v>
      </c>
      <c r="D30" s="7">
        <v>904</v>
      </c>
      <c r="E30" s="7">
        <v>976</v>
      </c>
      <c r="F30" s="7">
        <v>1.0609999999999999</v>
      </c>
      <c r="G30" s="7">
        <v>885</v>
      </c>
      <c r="H30" s="7">
        <v>1.0469999999999999</v>
      </c>
      <c r="I30" s="7">
        <v>1.397</v>
      </c>
      <c r="J30" s="7">
        <v>2.706</v>
      </c>
      <c r="K30" s="7">
        <v>614</v>
      </c>
      <c r="L30" s="7">
        <v>749</v>
      </c>
      <c r="M30" s="7">
        <v>771</v>
      </c>
    </row>
    <row r="31" spans="3:13" x14ac:dyDescent="0.45">
      <c r="C31" s="7" t="s">
        <v>42</v>
      </c>
      <c r="D31" s="7">
        <v>853</v>
      </c>
      <c r="E31" s="7" t="s">
        <v>3</v>
      </c>
      <c r="F31" s="7" t="s">
        <v>3</v>
      </c>
      <c r="G31" s="7" t="s">
        <v>3</v>
      </c>
      <c r="H31" s="7" t="s">
        <v>3</v>
      </c>
      <c r="I31" s="7" t="s">
        <v>3</v>
      </c>
      <c r="J31" s="7" t="s">
        <v>3</v>
      </c>
      <c r="K31" s="7" t="s">
        <v>3</v>
      </c>
      <c r="L31" s="7" t="s">
        <v>3</v>
      </c>
      <c r="M31" s="7" t="s">
        <v>3</v>
      </c>
    </row>
    <row r="32" spans="3:13" x14ac:dyDescent="0.45">
      <c r="C32" s="7" t="s">
        <v>43</v>
      </c>
      <c r="D32" s="7">
        <v>407</v>
      </c>
      <c r="E32" s="7">
        <v>1.8129999999999999</v>
      </c>
      <c r="F32" s="7">
        <v>1.0609999999999999</v>
      </c>
      <c r="G32" s="7">
        <v>2.7770000000000001</v>
      </c>
      <c r="H32" s="7">
        <v>1.6719999999999999</v>
      </c>
      <c r="I32" s="7">
        <v>2.1949999999999998</v>
      </c>
      <c r="J32" s="7">
        <v>1.44</v>
      </c>
      <c r="K32" s="7">
        <v>1.6970000000000001</v>
      </c>
      <c r="L32" s="7">
        <v>2.7530000000000001</v>
      </c>
      <c r="M32" s="7">
        <v>1.7010000000000001</v>
      </c>
    </row>
    <row r="33" spans="3:13" x14ac:dyDescent="0.45">
      <c r="C33" s="7" t="s">
        <v>44</v>
      </c>
      <c r="D33" s="7">
        <v>13</v>
      </c>
      <c r="E33" s="7">
        <v>13</v>
      </c>
      <c r="F33" s="7">
        <v>12</v>
      </c>
      <c r="G33" s="7">
        <v>13</v>
      </c>
      <c r="H33" s="7">
        <v>15</v>
      </c>
      <c r="I33" s="7">
        <v>17</v>
      </c>
      <c r="J33" s="7">
        <v>23</v>
      </c>
      <c r="K33" s="7">
        <v>262</v>
      </c>
      <c r="L33" s="7">
        <v>260</v>
      </c>
      <c r="M33" s="7">
        <v>245</v>
      </c>
    </row>
    <row r="34" spans="3:13" x14ac:dyDescent="0.45">
      <c r="C34" s="7" t="s">
        <v>45</v>
      </c>
      <c r="D34" s="7">
        <v>36.551000000000002</v>
      </c>
      <c r="E34" s="7">
        <v>33.829000000000001</v>
      </c>
      <c r="F34" s="7">
        <v>35.81</v>
      </c>
      <c r="G34" s="7">
        <v>38.49</v>
      </c>
      <c r="H34" s="7">
        <v>41.31</v>
      </c>
      <c r="I34" s="7">
        <v>38.670999999999999</v>
      </c>
      <c r="J34" s="7">
        <v>40.204999999999998</v>
      </c>
      <c r="K34" s="7">
        <v>44.834000000000003</v>
      </c>
      <c r="L34" s="7">
        <v>36.856999999999999</v>
      </c>
      <c r="M34" s="7">
        <v>35.216999999999999</v>
      </c>
    </row>
    <row r="35" spans="3:13" x14ac:dyDescent="0.45">
      <c r="C35" s="7" t="s">
        <v>46</v>
      </c>
      <c r="D35" s="7">
        <v>48.649000000000001</v>
      </c>
      <c r="E35" s="7">
        <v>46.350999999999999</v>
      </c>
      <c r="F35" s="7">
        <v>48.177</v>
      </c>
      <c r="G35" s="7">
        <v>53.109000000000002</v>
      </c>
      <c r="H35" s="7">
        <v>56.692</v>
      </c>
      <c r="I35" s="7">
        <v>55.884999999999998</v>
      </c>
      <c r="J35" s="7">
        <v>60.786000000000001</v>
      </c>
      <c r="K35" s="7">
        <v>62.374000000000002</v>
      </c>
      <c r="L35" s="7">
        <v>49.470999999999997</v>
      </c>
      <c r="M35" s="7">
        <v>47.807000000000002</v>
      </c>
    </row>
    <row r="37" spans="3:13" x14ac:dyDescent="0.45">
      <c r="C37" s="7" t="s">
        <v>47</v>
      </c>
      <c r="D37" s="7">
        <v>3.3380000000000001</v>
      </c>
      <c r="E37" s="7">
        <v>3.645</v>
      </c>
      <c r="F37" s="7">
        <v>6.0919999999999996</v>
      </c>
      <c r="G37" s="7">
        <v>5.96</v>
      </c>
      <c r="H37" s="7">
        <v>8.4169999999999998</v>
      </c>
      <c r="I37" s="7">
        <v>8.6590000000000007</v>
      </c>
      <c r="J37" s="7">
        <v>7.1559999999999997</v>
      </c>
      <c r="K37" s="7">
        <v>6.891</v>
      </c>
      <c r="L37" s="7">
        <v>12.544</v>
      </c>
      <c r="M37" s="7">
        <v>11.603</v>
      </c>
    </row>
    <row r="38" spans="3:13" x14ac:dyDescent="0.45">
      <c r="C38" s="7" t="s">
        <v>48</v>
      </c>
      <c r="D38" s="7">
        <v>168</v>
      </c>
      <c r="E38" s="7">
        <v>159</v>
      </c>
      <c r="F38" s="7">
        <v>186</v>
      </c>
      <c r="G38" s="7">
        <v>375</v>
      </c>
      <c r="H38" s="7">
        <v>374</v>
      </c>
      <c r="I38" s="7">
        <v>325</v>
      </c>
      <c r="J38" s="7">
        <v>307</v>
      </c>
      <c r="K38" s="7">
        <v>1.298</v>
      </c>
      <c r="L38" s="7">
        <v>1.538</v>
      </c>
      <c r="M38" s="7">
        <v>1.4910000000000001</v>
      </c>
    </row>
    <row r="39" spans="3:13" x14ac:dyDescent="0.45">
      <c r="C39" s="7" t="s">
        <v>49</v>
      </c>
      <c r="D39" s="7">
        <v>29.545999999999999</v>
      </c>
      <c r="E39" s="7">
        <v>29.213000000000001</v>
      </c>
      <c r="F39" s="7">
        <v>34.567999999999998</v>
      </c>
      <c r="G39" s="7">
        <v>40.365000000000002</v>
      </c>
      <c r="H39" s="7">
        <v>41.997999999999998</v>
      </c>
      <c r="I39" s="7">
        <v>33.838000000000001</v>
      </c>
      <c r="J39" s="7">
        <v>37.229999999999997</v>
      </c>
      <c r="K39" s="7">
        <v>37.856000000000002</v>
      </c>
      <c r="L39" s="7">
        <v>40.085999999999999</v>
      </c>
      <c r="M39" s="7">
        <v>36.659999999999997</v>
      </c>
    </row>
    <row r="40" spans="3:13" x14ac:dyDescent="0.45">
      <c r="C40" s="7" t="s">
        <v>50</v>
      </c>
      <c r="D40" s="7">
        <v>81.700999999999993</v>
      </c>
      <c r="E40" s="7">
        <v>79.367999999999995</v>
      </c>
      <c r="F40" s="7">
        <v>89.022999999999996</v>
      </c>
      <c r="G40" s="7">
        <v>99.808999999999997</v>
      </c>
      <c r="H40" s="7">
        <v>107.48099999999999</v>
      </c>
      <c r="I40" s="7">
        <v>98.706999999999994</v>
      </c>
      <c r="J40" s="7">
        <v>105.479</v>
      </c>
      <c r="K40" s="7">
        <v>108.419</v>
      </c>
      <c r="L40" s="7">
        <v>103.639</v>
      </c>
      <c r="M40" s="7">
        <v>97.561000000000007</v>
      </c>
    </row>
    <row r="42" spans="3:13" x14ac:dyDescent="0.45">
      <c r="C42" s="7" t="s">
        <v>51</v>
      </c>
      <c r="D42" s="7">
        <v>827</v>
      </c>
      <c r="E42" s="7">
        <v>783</v>
      </c>
      <c r="F42" s="7">
        <v>785</v>
      </c>
      <c r="G42" s="7">
        <v>785</v>
      </c>
      <c r="H42" s="7">
        <v>773</v>
      </c>
      <c r="I42" s="7">
        <v>775</v>
      </c>
      <c r="J42" s="7">
        <v>777</v>
      </c>
      <c r="K42" s="7">
        <v>784</v>
      </c>
      <c r="L42" s="7">
        <v>785</v>
      </c>
      <c r="M42" s="7">
        <v>787</v>
      </c>
    </row>
    <row r="43" spans="3:13" x14ac:dyDescent="0.45">
      <c r="C43" s="7" t="s">
        <v>52</v>
      </c>
      <c r="D43" s="7">
        <v>7.2530000000000001</v>
      </c>
      <c r="E43" s="7">
        <v>5.0490000000000004</v>
      </c>
      <c r="F43" s="7">
        <v>4.5</v>
      </c>
      <c r="G43" s="7">
        <v>3.484</v>
      </c>
      <c r="H43" s="7">
        <v>2.7450000000000001</v>
      </c>
      <c r="I43" s="7">
        <v>2.8260000000000001</v>
      </c>
      <c r="J43" s="7">
        <v>2.9409999999999998</v>
      </c>
      <c r="K43" s="7">
        <v>3.5550000000000002</v>
      </c>
      <c r="L43" s="7">
        <v>3.5990000000000002</v>
      </c>
      <c r="M43" s="7">
        <v>3.7120000000000002</v>
      </c>
    </row>
    <row r="44" spans="3:13" x14ac:dyDescent="0.45">
      <c r="C44" s="7" t="s">
        <v>53</v>
      </c>
      <c r="D44" s="7">
        <v>894</v>
      </c>
      <c r="E44" s="7">
        <v>2.1669999999999998</v>
      </c>
      <c r="F44" s="7">
        <v>2.9889999999999999</v>
      </c>
      <c r="G44" s="7">
        <v>6.3159999999999998</v>
      </c>
      <c r="H44" s="7">
        <v>4.9870000000000001</v>
      </c>
      <c r="I44" s="7">
        <v>4.399</v>
      </c>
      <c r="J44" s="7">
        <v>5.923</v>
      </c>
      <c r="K44" s="7">
        <v>2.2410000000000001</v>
      </c>
      <c r="L44" s="7">
        <v>250</v>
      </c>
      <c r="M44" s="7">
        <v>6.8339999999999996</v>
      </c>
    </row>
    <row r="45" spans="3:13" x14ac:dyDescent="0.45">
      <c r="C45" s="7" t="s">
        <v>54</v>
      </c>
      <c r="D45" s="7">
        <v>-84</v>
      </c>
      <c r="E45" s="7">
        <v>-50</v>
      </c>
      <c r="F45" s="7">
        <v>-8</v>
      </c>
      <c r="G45" s="7">
        <v>-303</v>
      </c>
      <c r="H45" s="7">
        <v>-3</v>
      </c>
      <c r="I45" s="7">
        <v>-2</v>
      </c>
      <c r="J45" s="7">
        <v>-51</v>
      </c>
      <c r="K45" s="7">
        <v>-82</v>
      </c>
      <c r="L45" s="7">
        <v>-42</v>
      </c>
      <c r="M45" s="7">
        <v>-45</v>
      </c>
    </row>
    <row r="46" spans="3:13" x14ac:dyDescent="0.45">
      <c r="C46" s="7" t="s">
        <v>55</v>
      </c>
      <c r="D46" s="7">
        <v>1.5129999999999999</v>
      </c>
      <c r="E46" s="7">
        <v>2.915</v>
      </c>
      <c r="F46" s="7">
        <v>-1.2050000000000001</v>
      </c>
      <c r="G46" s="7">
        <v>-4.3159999999999998</v>
      </c>
      <c r="H46" s="7">
        <v>-4.8449999999999998</v>
      </c>
      <c r="I46" s="7">
        <v>2.742</v>
      </c>
      <c r="J46" s="7">
        <v>134</v>
      </c>
      <c r="K46" s="7">
        <v>-523</v>
      </c>
      <c r="L46" s="7">
        <v>1.853</v>
      </c>
      <c r="M46" s="7">
        <v>-1.8220000000000001</v>
      </c>
    </row>
    <row r="47" spans="3:13" x14ac:dyDescent="0.45">
      <c r="C47" s="7" t="s">
        <v>56</v>
      </c>
      <c r="D47" s="7">
        <v>10.403</v>
      </c>
      <c r="E47" s="7">
        <v>10.864000000000001</v>
      </c>
      <c r="F47" s="7">
        <v>7.0609999999999999</v>
      </c>
      <c r="G47" s="7">
        <v>5.9660000000000002</v>
      </c>
      <c r="H47" s="7">
        <v>3.657</v>
      </c>
      <c r="I47" s="7">
        <v>10.74</v>
      </c>
      <c r="J47" s="7">
        <v>9.7240000000000002</v>
      </c>
      <c r="K47" s="7">
        <v>5.9749999999999996</v>
      </c>
      <c r="L47" s="7">
        <v>6.4450000000000003</v>
      </c>
      <c r="M47" s="7">
        <v>9.4659999999999993</v>
      </c>
    </row>
    <row r="48" spans="3:13" x14ac:dyDescent="0.45">
      <c r="C48" s="7" t="s">
        <v>57</v>
      </c>
      <c r="D48" s="7" t="s">
        <v>3</v>
      </c>
      <c r="E48" s="7" t="s">
        <v>3</v>
      </c>
      <c r="F48" s="7" t="s">
        <v>3</v>
      </c>
      <c r="G48" s="7" t="s">
        <v>3</v>
      </c>
      <c r="H48" s="7" t="s">
        <v>3</v>
      </c>
      <c r="I48" s="7" t="s">
        <v>3</v>
      </c>
      <c r="J48" s="7" t="s">
        <v>3</v>
      </c>
      <c r="K48" s="7" t="s">
        <v>3</v>
      </c>
      <c r="L48" s="7" t="s">
        <v>3</v>
      </c>
      <c r="M48" s="7" t="s">
        <v>3</v>
      </c>
    </row>
    <row r="49" spans="3:13" x14ac:dyDescent="0.45">
      <c r="C49" s="7" t="s">
        <v>58</v>
      </c>
      <c r="D49" s="7">
        <v>17</v>
      </c>
      <c r="E49" s="7">
        <v>42</v>
      </c>
      <c r="F49" s="7">
        <v>18</v>
      </c>
      <c r="G49" s="7">
        <v>7</v>
      </c>
      <c r="H49" s="7">
        <v>-5</v>
      </c>
      <c r="I49" s="7">
        <v>2</v>
      </c>
      <c r="J49" s="7">
        <v>-5</v>
      </c>
      <c r="K49" s="7">
        <v>15</v>
      </c>
      <c r="L49" s="7">
        <v>11</v>
      </c>
      <c r="M49" s="7">
        <v>20</v>
      </c>
    </row>
    <row r="50" spans="3:13" x14ac:dyDescent="0.45">
      <c r="C50" s="7" t="s">
        <v>59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</row>
    <row r="51" spans="3:13" x14ac:dyDescent="0.45">
      <c r="C51" s="7" t="s">
        <v>60</v>
      </c>
      <c r="D51" s="7">
        <v>10.42</v>
      </c>
      <c r="E51" s="7">
        <v>10.906000000000001</v>
      </c>
      <c r="F51" s="7">
        <v>7.0789999999999997</v>
      </c>
      <c r="G51" s="7">
        <v>5.9729999999999999</v>
      </c>
      <c r="H51" s="7">
        <v>3.6520000000000001</v>
      </c>
      <c r="I51" s="7">
        <v>10.742000000000001</v>
      </c>
      <c r="J51" s="7">
        <v>9.7189999999999994</v>
      </c>
      <c r="K51" s="7">
        <v>5.99</v>
      </c>
      <c r="L51" s="7">
        <v>6.4560000000000004</v>
      </c>
      <c r="M51" s="7">
        <v>9.4860000000000007</v>
      </c>
    </row>
    <row r="53" spans="3:13" x14ac:dyDescent="0.45">
      <c r="C53" s="7" t="s">
        <v>61</v>
      </c>
      <c r="D53" s="7">
        <v>92.120999999999995</v>
      </c>
      <c r="E53" s="7">
        <v>90.274000000000001</v>
      </c>
      <c r="F53" s="7">
        <v>96.102000000000004</v>
      </c>
      <c r="G53" s="7">
        <v>105.782</v>
      </c>
      <c r="H53" s="7">
        <v>111.133</v>
      </c>
      <c r="I53" s="7">
        <v>109.449</v>
      </c>
      <c r="J53" s="7">
        <v>115.19799999999999</v>
      </c>
      <c r="K53" s="7">
        <v>114.40900000000001</v>
      </c>
      <c r="L53" s="7">
        <v>110.095</v>
      </c>
      <c r="M53" s="7">
        <v>107.047</v>
      </c>
    </row>
    <row r="55" spans="3:13" x14ac:dyDescent="0.45">
      <c r="C55" s="7" t="s">
        <v>62</v>
      </c>
      <c r="D55" s="7">
        <v>11.371</v>
      </c>
      <c r="E55" s="7">
        <v>9.9179999999999993</v>
      </c>
      <c r="F55" s="7">
        <v>10.621</v>
      </c>
      <c r="G55" s="7">
        <v>8.5559999999999992</v>
      </c>
      <c r="H55" s="7">
        <v>12.215999999999999</v>
      </c>
      <c r="I55" s="7">
        <v>14.172000000000001</v>
      </c>
      <c r="J55" s="7">
        <v>12.034000000000001</v>
      </c>
      <c r="K55" s="7">
        <v>12.065</v>
      </c>
      <c r="L55" s="7">
        <v>16.524999999999999</v>
      </c>
      <c r="M55" s="7">
        <v>16.425999999999998</v>
      </c>
    </row>
    <row r="56" spans="3:13" x14ac:dyDescent="0.45">
      <c r="C56" s="7" t="s">
        <v>63</v>
      </c>
      <c r="D56" s="7">
        <v>4.7789999999999999</v>
      </c>
      <c r="E56" s="7">
        <v>5.63</v>
      </c>
      <c r="F56" s="7">
        <v>7.351</v>
      </c>
      <c r="G56" s="7">
        <v>9.125</v>
      </c>
      <c r="H56" s="7">
        <v>10.478</v>
      </c>
      <c r="I56" s="7">
        <v>11.196</v>
      </c>
      <c r="J56" s="7">
        <v>8.9260000000000002</v>
      </c>
      <c r="K56" s="7">
        <v>10.148</v>
      </c>
      <c r="L56" s="7">
        <v>17.094999999999999</v>
      </c>
      <c r="M56" s="7">
        <v>15.04</v>
      </c>
    </row>
  </sheetData>
  <mergeCells count="2">
    <mergeCell ref="C2:E2"/>
    <mergeCell ref="C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0D743-490A-40F9-AE01-F9D27BF034AC}">
  <dimension ref="A2:K9"/>
  <sheetViews>
    <sheetView workbookViewId="0">
      <selection activeCell="A8" sqref="A8"/>
    </sheetView>
  </sheetViews>
  <sheetFormatPr baseColWidth="10" defaultRowHeight="14.25" x14ac:dyDescent="0.45"/>
  <cols>
    <col min="1" max="1" width="19.53125" bestFit="1" customWidth="1"/>
  </cols>
  <sheetData>
    <row r="2" spans="1:11" x14ac:dyDescent="0.45">
      <c r="A2" t="str">
        <f>Données!C10</f>
        <v>Period End Date</v>
      </c>
      <c r="B2" t="str">
        <f>Données!D10</f>
        <v>2012-12-31</v>
      </c>
      <c r="C2" t="str">
        <f>Données!E10</f>
        <v>2013-12-31</v>
      </c>
      <c r="D2" t="str">
        <f>Données!F10</f>
        <v>2014-12-31</v>
      </c>
      <c r="E2" t="str">
        <f>Données!G10</f>
        <v>2015-12-31</v>
      </c>
      <c r="F2" t="str">
        <f>Données!H10</f>
        <v>2016-12-31</v>
      </c>
      <c r="G2" t="str">
        <f>Données!I10</f>
        <v>2017-12-31</v>
      </c>
      <c r="H2" t="str">
        <f>Données!J10</f>
        <v>2018-12-31</v>
      </c>
      <c r="I2" t="str">
        <f>Données!K10</f>
        <v>2019-12-31</v>
      </c>
      <c r="J2" t="str">
        <f>Données!L10</f>
        <v>2020-12-31</v>
      </c>
      <c r="K2" t="str">
        <f>Données!M10</f>
        <v>2021-12-31</v>
      </c>
    </row>
    <row r="3" spans="1:11" x14ac:dyDescent="0.45">
      <c r="A3">
        <f>Données!C11</f>
        <v>0</v>
      </c>
      <c r="B3">
        <f>Données!D11</f>
        <v>0</v>
      </c>
      <c r="C3">
        <f>Données!E11</f>
        <v>0</v>
      </c>
      <c r="D3">
        <f>Données!F11</f>
        <v>0</v>
      </c>
      <c r="E3">
        <f>Données!G11</f>
        <v>0</v>
      </c>
      <c r="F3">
        <f>Données!H11</f>
        <v>0</v>
      </c>
      <c r="G3">
        <f>Données!I11</f>
        <v>0</v>
      </c>
      <c r="H3">
        <f>Données!J11</f>
        <v>0</v>
      </c>
      <c r="I3">
        <f>Données!K11</f>
        <v>0</v>
      </c>
      <c r="J3">
        <f>Données!L11</f>
        <v>0</v>
      </c>
      <c r="K3">
        <f>Données!M11</f>
        <v>0</v>
      </c>
    </row>
    <row r="4" spans="1:11" x14ac:dyDescent="0.45">
      <c r="A4" t="str">
        <f>Données!C12</f>
        <v>Cash And Equivalents</v>
      </c>
      <c r="B4">
        <f>Données!D12</f>
        <v>8.7560000000000002</v>
      </c>
      <c r="C4">
        <f>Données!E12</f>
        <v>7.2009999999999996</v>
      </c>
      <c r="D4">
        <f>Données!F12</f>
        <v>7.2709999999999999</v>
      </c>
      <c r="E4">
        <f>Données!G12</f>
        <v>6.59</v>
      </c>
      <c r="F4">
        <f>Données!H12</f>
        <v>10.143000000000001</v>
      </c>
      <c r="G4">
        <f>Données!I12</f>
        <v>12.016</v>
      </c>
      <c r="H4">
        <f>Données!J12</f>
        <v>9.4130000000000003</v>
      </c>
      <c r="I4">
        <f>Données!K12</f>
        <v>9.3140000000000001</v>
      </c>
      <c r="J4">
        <f>Données!L12</f>
        <v>14.439</v>
      </c>
      <c r="K4">
        <f>Données!M12</f>
        <v>14.571999999999999</v>
      </c>
    </row>
    <row r="5" spans="1:11" x14ac:dyDescent="0.45">
      <c r="A5" t="str">
        <f>Données!C13</f>
        <v>Short Term Investments</v>
      </c>
      <c r="B5">
        <f>Données!D13</f>
        <v>2.6150000000000002</v>
      </c>
      <c r="C5">
        <f>Données!E13</f>
        <v>2.7170000000000001</v>
      </c>
      <c r="D5">
        <f>Données!F13</f>
        <v>3.35</v>
      </c>
      <c r="E5">
        <f>Données!G13</f>
        <v>1.966</v>
      </c>
      <c r="F5">
        <f>Données!H13</f>
        <v>2.073</v>
      </c>
      <c r="G5">
        <f>Données!I13</f>
        <v>2.1560000000000001</v>
      </c>
      <c r="H5">
        <f>Données!J13</f>
        <v>2.621</v>
      </c>
      <c r="I5">
        <f>Données!K13</f>
        <v>2.7509999999999999</v>
      </c>
      <c r="J5">
        <f>Données!L13</f>
        <v>2.0859999999999999</v>
      </c>
      <c r="K5">
        <f>Données!M13</f>
        <v>1.8540000000000001</v>
      </c>
    </row>
    <row r="7" spans="1:11" x14ac:dyDescent="0.45">
      <c r="A7" t="s">
        <v>72</v>
      </c>
      <c r="B7">
        <f>B4+B5</f>
        <v>11.371</v>
      </c>
      <c r="C7">
        <f t="shared" ref="C7:K7" si="0">C4+C5</f>
        <v>9.9179999999999993</v>
      </c>
      <c r="D7">
        <f t="shared" si="0"/>
        <v>10.621</v>
      </c>
      <c r="E7">
        <f t="shared" si="0"/>
        <v>8.5559999999999992</v>
      </c>
      <c r="F7">
        <f t="shared" si="0"/>
        <v>12.216000000000001</v>
      </c>
      <c r="G7">
        <f t="shared" si="0"/>
        <v>14.172000000000001</v>
      </c>
      <c r="H7">
        <f t="shared" si="0"/>
        <v>12.034000000000001</v>
      </c>
      <c r="I7">
        <f t="shared" si="0"/>
        <v>12.065</v>
      </c>
      <c r="J7">
        <f t="shared" si="0"/>
        <v>16.524999999999999</v>
      </c>
      <c r="K7">
        <f t="shared" si="0"/>
        <v>16.425999999999998</v>
      </c>
    </row>
    <row r="9" spans="1:11" x14ac:dyDescent="0.45">
      <c r="J9" t="s">
        <v>70</v>
      </c>
      <c r="K9">
        <f>AVERAGE(B7:K7)</f>
        <v>12.390400000000001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BB4D5-874C-4570-981C-1C2C82B87555}">
  <dimension ref="A2:K10"/>
  <sheetViews>
    <sheetView workbookViewId="0">
      <selection activeCell="J11" sqref="J11"/>
    </sheetView>
  </sheetViews>
  <sheetFormatPr baseColWidth="10" defaultRowHeight="14.25" x14ac:dyDescent="0.45"/>
  <cols>
    <col min="1" max="1" width="13.3984375" bestFit="1" customWidth="1"/>
  </cols>
  <sheetData>
    <row r="2" spans="1:11" x14ac:dyDescent="0.45">
      <c r="A2" t="str" cm="1">
        <f t="array" ref="A2:K2">Calculs1!A2:K2</f>
        <v>Period End Date</v>
      </c>
      <c r="B2" t="str">
        <v>2012-12-31</v>
      </c>
      <c r="C2" t="str">
        <v>2013-12-31</v>
      </c>
      <c r="D2" t="str">
        <v>2014-12-31</v>
      </c>
      <c r="E2" t="str">
        <v>2015-12-31</v>
      </c>
      <c r="F2" t="str">
        <v>2016-12-31</v>
      </c>
      <c r="G2" t="str">
        <v>2017-12-31</v>
      </c>
      <c r="H2" t="str">
        <v>2018-12-31</v>
      </c>
      <c r="I2" t="str">
        <v>2019-12-31</v>
      </c>
      <c r="J2" t="str">
        <v>2020-12-31</v>
      </c>
      <c r="K2" t="str">
        <v>2021-12-31</v>
      </c>
    </row>
    <row r="4" spans="1:11" x14ac:dyDescent="0.45">
      <c r="A4" t="str" cm="1">
        <f t="array" ref="A4:K4">Calculs1!A7:K7</f>
        <v>Total1</v>
      </c>
      <c r="B4">
        <v>11.371</v>
      </c>
      <c r="C4">
        <v>9.9179999999999993</v>
      </c>
      <c r="D4">
        <v>10.621</v>
      </c>
      <c r="E4">
        <v>8.5559999999999992</v>
      </c>
      <c r="F4">
        <v>12.216000000000001</v>
      </c>
      <c r="G4">
        <v>14.172000000000001</v>
      </c>
      <c r="H4">
        <v>12.034000000000001</v>
      </c>
      <c r="I4">
        <v>12.065</v>
      </c>
      <c r="J4">
        <v>16.524999999999999</v>
      </c>
      <c r="K4">
        <v>16.425999999999998</v>
      </c>
    </row>
    <row r="6" spans="1:11" x14ac:dyDescent="0.45">
      <c r="A6" t="str">
        <f>Données!C14</f>
        <v>Accounts Receivable, Net</v>
      </c>
      <c r="B6">
        <f>Données!D14</f>
        <v>6.7880000000000003</v>
      </c>
      <c r="C6">
        <f>Données!E14</f>
        <v>6.6280000000000001</v>
      </c>
      <c r="D6">
        <f>Données!F14</f>
        <v>6.798</v>
      </c>
      <c r="E6">
        <f>Données!G14</f>
        <v>7.8769999999999998</v>
      </c>
      <c r="F6">
        <f>Données!H14</f>
        <v>8.1010000000000009</v>
      </c>
      <c r="G6">
        <f>Données!I14</f>
        <v>5.9829999999999997</v>
      </c>
      <c r="H6">
        <f>Données!J14</f>
        <v>6.867</v>
      </c>
      <c r="I6">
        <f>Données!K14</f>
        <v>6.8410000000000002</v>
      </c>
      <c r="J6">
        <f>Données!L14</f>
        <v>6.2060000000000004</v>
      </c>
      <c r="K6">
        <f>Données!M14</f>
        <v>6.44</v>
      </c>
    </row>
    <row r="8" spans="1:11" x14ac:dyDescent="0.45">
      <c r="A8" t="s">
        <v>64</v>
      </c>
      <c r="B8">
        <f>B4+B6</f>
        <v>18.158999999999999</v>
      </c>
      <c r="C8">
        <f t="shared" ref="C8:K8" si="0">C4+C6</f>
        <v>16.545999999999999</v>
      </c>
      <c r="D8">
        <f t="shared" si="0"/>
        <v>17.419</v>
      </c>
      <c r="E8">
        <f t="shared" si="0"/>
        <v>16.433</v>
      </c>
      <c r="F8">
        <f t="shared" si="0"/>
        <v>20.317</v>
      </c>
      <c r="G8">
        <f t="shared" si="0"/>
        <v>20.155000000000001</v>
      </c>
      <c r="H8">
        <f t="shared" si="0"/>
        <v>18.901</v>
      </c>
      <c r="I8">
        <f t="shared" si="0"/>
        <v>18.905999999999999</v>
      </c>
      <c r="J8">
        <f t="shared" si="0"/>
        <v>22.730999999999998</v>
      </c>
      <c r="K8">
        <f t="shared" si="0"/>
        <v>22.866</v>
      </c>
    </row>
    <row r="10" spans="1:11" x14ac:dyDescent="0.45">
      <c r="J10" t="s">
        <v>69</v>
      </c>
      <c r="K10">
        <f>AVERAGE(B8:K8)</f>
        <v>19.243299999999998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964D-7E06-4A60-8F10-BD85C456598C}">
  <dimension ref="A2:L10"/>
  <sheetViews>
    <sheetView workbookViewId="0">
      <selection activeCell="J11" sqref="J11"/>
    </sheetView>
  </sheetViews>
  <sheetFormatPr baseColWidth="10" defaultRowHeight="14.25" x14ac:dyDescent="0.45"/>
  <cols>
    <col min="1" max="1" width="13.3984375" bestFit="1" customWidth="1"/>
  </cols>
  <sheetData>
    <row r="2" spans="1:12" x14ac:dyDescent="0.45">
      <c r="A2" t="str">
        <f>Données!C10</f>
        <v>Period End Date</v>
      </c>
      <c r="B2" t="str">
        <f>Données!D10</f>
        <v>2012-12-31</v>
      </c>
      <c r="C2" t="str">
        <f>Données!E10</f>
        <v>2013-12-31</v>
      </c>
      <c r="D2" t="str">
        <f>Données!F10</f>
        <v>2014-12-31</v>
      </c>
      <c r="E2" t="str">
        <f>Données!G10</f>
        <v>2015-12-31</v>
      </c>
      <c r="F2" t="str">
        <f>Données!H10</f>
        <v>2016-12-31</v>
      </c>
      <c r="G2" t="str">
        <f>Données!I10</f>
        <v>2017-12-31</v>
      </c>
      <c r="H2" t="str">
        <f>Données!J10</f>
        <v>2018-12-31</v>
      </c>
      <c r="I2" t="str">
        <f>Données!K10</f>
        <v>2019-12-31</v>
      </c>
      <c r="J2" t="str">
        <f>Données!L10</f>
        <v>2020-12-31</v>
      </c>
      <c r="K2" t="str">
        <f>Données!M10</f>
        <v>2021-12-31</v>
      </c>
      <c r="L2">
        <f>Données!N10</f>
        <v>0</v>
      </c>
    </row>
    <row r="4" spans="1:12" x14ac:dyDescent="0.45">
      <c r="A4" t="str">
        <f>Calculs2!A8</f>
        <v>Total2</v>
      </c>
      <c r="B4">
        <f>Calculs2!B8</f>
        <v>18.158999999999999</v>
      </c>
      <c r="C4">
        <f>Calculs2!C8</f>
        <v>16.545999999999999</v>
      </c>
      <c r="D4">
        <f>Calculs2!D8</f>
        <v>17.419</v>
      </c>
      <c r="E4">
        <f>Calculs2!E8</f>
        <v>16.433</v>
      </c>
      <c r="F4">
        <f>Calculs2!F8</f>
        <v>20.317</v>
      </c>
      <c r="G4">
        <f>Calculs2!G8</f>
        <v>20.155000000000001</v>
      </c>
      <c r="H4">
        <f>Calculs2!H8</f>
        <v>18.901</v>
      </c>
      <c r="I4">
        <f>Calculs2!I8</f>
        <v>18.905999999999999</v>
      </c>
      <c r="J4">
        <f>Calculs2!J8</f>
        <v>22.730999999999998</v>
      </c>
      <c r="K4">
        <f>Calculs2!K8</f>
        <v>22.866</v>
      </c>
    </row>
    <row r="6" spans="1:12" x14ac:dyDescent="0.45">
      <c r="A6" t="str">
        <f>Données!C15</f>
        <v>Inventory</v>
      </c>
      <c r="B6">
        <f>Données!D15</f>
        <v>23.216000000000001</v>
      </c>
      <c r="C6">
        <f>Données!E15</f>
        <v>24.023</v>
      </c>
      <c r="D6">
        <f>Données!F15</f>
        <v>25.355</v>
      </c>
      <c r="E6">
        <f>Données!G15</f>
        <v>29.050999999999998</v>
      </c>
      <c r="F6">
        <f>Données!H15</f>
        <v>29.687999999999999</v>
      </c>
      <c r="G6">
        <f>Données!I15</f>
        <v>29.736999999999998</v>
      </c>
      <c r="H6">
        <f>Données!J15</f>
        <v>31.890999999999998</v>
      </c>
      <c r="I6">
        <f>Données!K15</f>
        <v>31.55</v>
      </c>
      <c r="J6">
        <f>Données!L15</f>
        <v>30.401</v>
      </c>
      <c r="K6">
        <f>Données!M15</f>
        <v>28.538</v>
      </c>
    </row>
    <row r="8" spans="1:12" x14ac:dyDescent="0.45">
      <c r="A8" t="s">
        <v>65</v>
      </c>
      <c r="B8">
        <f>B4+B6</f>
        <v>41.375</v>
      </c>
      <c r="C8">
        <f t="shared" ref="C8:K8" si="0">C4+C6</f>
        <v>40.569000000000003</v>
      </c>
      <c r="D8">
        <f t="shared" si="0"/>
        <v>42.774000000000001</v>
      </c>
      <c r="E8">
        <f t="shared" si="0"/>
        <v>45.483999999999995</v>
      </c>
      <c r="F8">
        <f t="shared" si="0"/>
        <v>50.004999999999995</v>
      </c>
      <c r="G8">
        <f t="shared" si="0"/>
        <v>49.891999999999996</v>
      </c>
      <c r="H8">
        <f t="shared" si="0"/>
        <v>50.792000000000002</v>
      </c>
      <c r="I8">
        <f t="shared" si="0"/>
        <v>50.456000000000003</v>
      </c>
      <c r="J8">
        <f t="shared" si="0"/>
        <v>53.131999999999998</v>
      </c>
      <c r="K8">
        <f t="shared" si="0"/>
        <v>51.403999999999996</v>
      </c>
    </row>
    <row r="10" spans="1:12" x14ac:dyDescent="0.45">
      <c r="J10" t="s">
        <v>68</v>
      </c>
      <c r="K10">
        <f>AVERAGE(B8:K8)</f>
        <v>47.588299999999997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13FCE-B835-4134-93C2-94A34F20242E}">
  <dimension ref="A2:L10"/>
  <sheetViews>
    <sheetView workbookViewId="0">
      <selection activeCell="K11" sqref="K11"/>
    </sheetView>
  </sheetViews>
  <sheetFormatPr baseColWidth="10" defaultRowHeight="14.25" x14ac:dyDescent="0.45"/>
  <cols>
    <col min="1" max="1" width="13.3984375" bestFit="1" customWidth="1"/>
  </cols>
  <sheetData>
    <row r="2" spans="1:12" x14ac:dyDescent="0.45">
      <c r="A2" t="str">
        <f>Données!C10</f>
        <v>Period End Date</v>
      </c>
      <c r="B2" t="str">
        <f>Données!D10</f>
        <v>2012-12-31</v>
      </c>
      <c r="C2" t="str">
        <f>Données!E10</f>
        <v>2013-12-31</v>
      </c>
      <c r="D2" t="str">
        <f>Données!F10</f>
        <v>2014-12-31</v>
      </c>
      <c r="E2" t="str">
        <f>Données!G10</f>
        <v>2015-12-31</v>
      </c>
      <c r="F2" t="str">
        <f>Données!H10</f>
        <v>2016-12-31</v>
      </c>
      <c r="G2" t="str">
        <f>Données!I10</f>
        <v>2017-12-31</v>
      </c>
      <c r="H2" t="str">
        <f>Données!J10</f>
        <v>2018-12-31</v>
      </c>
      <c r="I2" t="str">
        <f>Données!K10</f>
        <v>2019-12-31</v>
      </c>
      <c r="J2" t="str">
        <f>Données!L10</f>
        <v>2020-12-31</v>
      </c>
      <c r="K2" t="str">
        <f>Données!M10</f>
        <v>2021-12-31</v>
      </c>
      <c r="L2">
        <f>Données!N10</f>
        <v>0</v>
      </c>
    </row>
    <row r="4" spans="1:12" x14ac:dyDescent="0.45">
      <c r="A4" t="str">
        <f>Calculs3!A8</f>
        <v>Total3</v>
      </c>
      <c r="B4">
        <f>Calculs3!B8</f>
        <v>41.375</v>
      </c>
      <c r="C4">
        <f>Calculs3!C8</f>
        <v>40.569000000000003</v>
      </c>
      <c r="D4">
        <f>Calculs3!D8</f>
        <v>42.774000000000001</v>
      </c>
      <c r="E4">
        <f>Calculs3!E8</f>
        <v>45.483999999999995</v>
      </c>
      <c r="F4">
        <f>Calculs3!F8</f>
        <v>50.004999999999995</v>
      </c>
      <c r="G4">
        <f>Calculs3!G8</f>
        <v>49.891999999999996</v>
      </c>
      <c r="H4">
        <f>Calculs3!H8</f>
        <v>50.792000000000002</v>
      </c>
      <c r="I4">
        <f>Calculs3!I8</f>
        <v>50.456000000000003</v>
      </c>
      <c r="J4">
        <f>Calculs3!J8</f>
        <v>53.131999999999998</v>
      </c>
      <c r="K4">
        <f>Calculs3!K8</f>
        <v>51.403999999999996</v>
      </c>
    </row>
    <row r="6" spans="1:12" x14ac:dyDescent="0.45">
      <c r="A6" t="str">
        <f>Données!C16</f>
        <v>Prepaid Expenses</v>
      </c>
      <c r="B6">
        <f>Données!D16</f>
        <v>586</v>
      </c>
      <c r="C6">
        <f>Données!E16</f>
        <v>429</v>
      </c>
      <c r="D6">
        <f>Données!F16</f>
        <v>487</v>
      </c>
      <c r="E6">
        <f>Données!G16</f>
        <v>663</v>
      </c>
      <c r="F6">
        <f>Données!H16</f>
        <v>552</v>
      </c>
      <c r="G6">
        <f>Données!I16</f>
        <v>146</v>
      </c>
      <c r="H6">
        <f>Données!J16</f>
        <v>121</v>
      </c>
      <c r="I6">
        <f>Données!K16</f>
        <v>147</v>
      </c>
      <c r="J6">
        <f>Données!L16</f>
        <v>191</v>
      </c>
      <c r="K6">
        <f>Données!M16</f>
        <v>392</v>
      </c>
    </row>
    <row r="8" spans="1:12" x14ac:dyDescent="0.45">
      <c r="A8" t="s">
        <v>66</v>
      </c>
      <c r="B8">
        <f>B4+B6</f>
        <v>627.375</v>
      </c>
      <c r="C8">
        <f t="shared" ref="C8:K8" si="0">C4+C6</f>
        <v>469.56900000000002</v>
      </c>
      <c r="D8">
        <f t="shared" si="0"/>
        <v>529.774</v>
      </c>
      <c r="E8">
        <f t="shared" si="0"/>
        <v>708.48400000000004</v>
      </c>
      <c r="F8">
        <f t="shared" si="0"/>
        <v>602.005</v>
      </c>
      <c r="G8">
        <f t="shared" si="0"/>
        <v>195.892</v>
      </c>
      <c r="H8">
        <f t="shared" si="0"/>
        <v>171.792</v>
      </c>
      <c r="I8">
        <f t="shared" si="0"/>
        <v>197.45600000000002</v>
      </c>
      <c r="J8">
        <f t="shared" si="0"/>
        <v>244.13200000000001</v>
      </c>
      <c r="K8">
        <f t="shared" si="0"/>
        <v>443.404</v>
      </c>
    </row>
    <row r="10" spans="1:12" x14ac:dyDescent="0.45">
      <c r="J10" t="s">
        <v>71</v>
      </c>
      <c r="K10">
        <f>AVERAGE(B8:K8)</f>
        <v>418.98829999999998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F9EBC-7FBC-49CE-85A9-97E03D495BF3}">
  <dimension ref="A2:L13"/>
  <sheetViews>
    <sheetView workbookViewId="0">
      <selection activeCell="I14" sqref="I14"/>
    </sheetView>
  </sheetViews>
  <sheetFormatPr baseColWidth="10" defaultRowHeight="14.25" x14ac:dyDescent="0.45"/>
  <sheetData>
    <row r="2" spans="1:12" x14ac:dyDescent="0.45">
      <c r="A2" t="str">
        <f>Calculs1!A2</f>
        <v>Period End Date</v>
      </c>
      <c r="B2" t="str">
        <f>Calculs1!B2</f>
        <v>2012-12-31</v>
      </c>
      <c r="C2" t="str">
        <f>Calculs1!C2</f>
        <v>2013-12-31</v>
      </c>
      <c r="D2" t="str">
        <f>Calculs1!D2</f>
        <v>2014-12-31</v>
      </c>
      <c r="E2" t="str">
        <f>Calculs1!E2</f>
        <v>2015-12-31</v>
      </c>
      <c r="F2" t="str">
        <f>Calculs1!F2</f>
        <v>2016-12-31</v>
      </c>
      <c r="G2" t="str">
        <f>Calculs1!G2</f>
        <v>2017-12-31</v>
      </c>
      <c r="H2" t="str">
        <f>Calculs1!H2</f>
        <v>2018-12-31</v>
      </c>
      <c r="I2" t="str">
        <f>Calculs1!I2</f>
        <v>2019-12-31</v>
      </c>
      <c r="J2" t="str">
        <f>Calculs1!J2</f>
        <v>2020-12-31</v>
      </c>
      <c r="K2" t="str">
        <f>Calculs1!K2</f>
        <v>2021-12-31</v>
      </c>
      <c r="L2">
        <f>Calculs1!L2</f>
        <v>0</v>
      </c>
    </row>
    <row r="3" spans="1:12" x14ac:dyDescent="0.45">
      <c r="A3" t="str">
        <f>Calculs1!A7</f>
        <v>Total1</v>
      </c>
      <c r="B3">
        <f>Calculs1!B7</f>
        <v>11.371</v>
      </c>
      <c r="C3">
        <f>Calculs1!C7</f>
        <v>9.9179999999999993</v>
      </c>
      <c r="D3">
        <f>Calculs1!D7</f>
        <v>10.621</v>
      </c>
      <c r="E3">
        <f>Calculs1!E7</f>
        <v>8.5559999999999992</v>
      </c>
      <c r="F3">
        <f>Calculs1!F7</f>
        <v>12.216000000000001</v>
      </c>
      <c r="G3">
        <f>Calculs1!G7</f>
        <v>14.172000000000001</v>
      </c>
      <c r="H3">
        <f>Calculs1!H7</f>
        <v>12.034000000000001</v>
      </c>
      <c r="I3">
        <f>Calculs1!I7</f>
        <v>12.065</v>
      </c>
      <c r="J3">
        <f>Calculs1!J7</f>
        <v>16.524999999999999</v>
      </c>
      <c r="K3">
        <f>Calculs1!K7</f>
        <v>16.425999999999998</v>
      </c>
    </row>
    <row r="4" spans="1:12" x14ac:dyDescent="0.45">
      <c r="A4" t="str">
        <f>Calculs2!A8</f>
        <v>Total2</v>
      </c>
      <c r="B4">
        <f>Calculs2!B8</f>
        <v>18.158999999999999</v>
      </c>
      <c r="C4">
        <f>Calculs2!C8</f>
        <v>16.545999999999999</v>
      </c>
      <c r="D4">
        <f>Calculs2!D8</f>
        <v>17.419</v>
      </c>
      <c r="E4">
        <f>Calculs2!E8</f>
        <v>16.433</v>
      </c>
      <c r="F4">
        <f>Calculs2!F8</f>
        <v>20.317</v>
      </c>
      <c r="G4">
        <f>Calculs2!G8</f>
        <v>20.155000000000001</v>
      </c>
      <c r="H4">
        <f>Calculs2!H8</f>
        <v>18.901</v>
      </c>
      <c r="I4">
        <f>Calculs2!I8</f>
        <v>18.905999999999999</v>
      </c>
      <c r="J4">
        <f>Calculs2!J8</f>
        <v>22.730999999999998</v>
      </c>
      <c r="K4">
        <f>Calculs2!K8</f>
        <v>22.866</v>
      </c>
    </row>
    <row r="5" spans="1:12" x14ac:dyDescent="0.45">
      <c r="A5" t="str">
        <f>Calculs3!A8</f>
        <v>Total3</v>
      </c>
      <c r="B5">
        <f>Calculs3!B8</f>
        <v>41.375</v>
      </c>
      <c r="C5">
        <f>Calculs3!C8</f>
        <v>40.569000000000003</v>
      </c>
      <c r="D5">
        <f>Calculs3!D8</f>
        <v>42.774000000000001</v>
      </c>
      <c r="E5">
        <f>Calculs3!E8</f>
        <v>45.483999999999995</v>
      </c>
      <c r="F5">
        <f>Calculs3!F8</f>
        <v>50.004999999999995</v>
      </c>
      <c r="G5">
        <f>Calculs3!G8</f>
        <v>49.891999999999996</v>
      </c>
      <c r="H5">
        <f>Calculs3!H8</f>
        <v>50.792000000000002</v>
      </c>
      <c r="I5">
        <f>Calculs3!I8</f>
        <v>50.456000000000003</v>
      </c>
      <c r="J5">
        <f>Calculs3!J8</f>
        <v>53.131999999999998</v>
      </c>
      <c r="K5">
        <f>Calculs3!K8</f>
        <v>51.403999999999996</v>
      </c>
    </row>
    <row r="6" spans="1:12" x14ac:dyDescent="0.45">
      <c r="A6" t="str">
        <f>Calculs4!A8</f>
        <v>total4</v>
      </c>
      <c r="B6">
        <f>Calculs4!B8</f>
        <v>627.375</v>
      </c>
      <c r="C6">
        <f>Calculs4!C8</f>
        <v>469.56900000000002</v>
      </c>
      <c r="D6">
        <f>Calculs4!D8</f>
        <v>529.774</v>
      </c>
      <c r="E6">
        <f>Calculs4!E8</f>
        <v>708.48400000000004</v>
      </c>
      <c r="F6">
        <f>Calculs4!F8</f>
        <v>602.005</v>
      </c>
      <c r="G6">
        <f>Calculs4!G8</f>
        <v>195.892</v>
      </c>
      <c r="H6">
        <f>Calculs4!H8</f>
        <v>171.792</v>
      </c>
      <c r="I6">
        <f>Calculs4!I8</f>
        <v>197.45600000000002</v>
      </c>
      <c r="J6">
        <f>Calculs4!J8</f>
        <v>244.13200000000001</v>
      </c>
      <c r="K6">
        <f>Calculs4!K8</f>
        <v>443.404</v>
      </c>
    </row>
    <row r="9" spans="1:12" x14ac:dyDescent="0.45">
      <c r="H9" t="s">
        <v>67</v>
      </c>
    </row>
    <row r="10" spans="1:12" x14ac:dyDescent="0.45">
      <c r="H10" t="s">
        <v>73</v>
      </c>
      <c r="I10">
        <f>Calculs1!K9</f>
        <v>12.390400000000001</v>
      </c>
    </row>
    <row r="11" spans="1:12" x14ac:dyDescent="0.45">
      <c r="H11" t="s">
        <v>74</v>
      </c>
      <c r="I11">
        <f>Calculs2!K10</f>
        <v>19.243299999999998</v>
      </c>
    </row>
    <row r="12" spans="1:12" x14ac:dyDescent="0.45">
      <c r="H12" t="s">
        <v>75</v>
      </c>
      <c r="I12">
        <f>Calculs3!K10</f>
        <v>47.588299999999997</v>
      </c>
    </row>
    <row r="13" spans="1:12" x14ac:dyDescent="0.45">
      <c r="H13" t="s">
        <v>76</v>
      </c>
      <c r="I13">
        <f>Calculs4!K10</f>
        <v>418.98829999999998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Données</vt:lpstr>
      <vt:lpstr>Calculs1</vt:lpstr>
      <vt:lpstr>Calculs2</vt:lpstr>
      <vt:lpstr>Calculs3</vt:lpstr>
      <vt:lpstr>Calculs4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DESPRES</dc:creator>
  <cp:lastModifiedBy>Mael DESPRES</cp:lastModifiedBy>
  <dcterms:created xsi:type="dcterms:W3CDTF">2022-07-15T07:04:39Z</dcterms:created>
  <dcterms:modified xsi:type="dcterms:W3CDTF">2022-07-15T07:20:38Z</dcterms:modified>
</cp:coreProperties>
</file>