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MX\Desktop\"/>
    </mc:Choice>
  </mc:AlternateContent>
  <xr:revisionPtr revIDLastSave="0" documentId="13_ncr:1_{F938C085-CF6F-4794-A8D9-C973FB00FB9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ventaire" sheetId="1" r:id="rId1"/>
    <sheet name="Modele" sheetId="2" r:id="rId2"/>
    <sheet name="Ancienneté" sheetId="5" r:id="rId3"/>
  </sheets>
  <definedNames>
    <definedName name="ModelePC">Modele!$A$2:$A$87</definedName>
  </definedNames>
  <calcPr calcId="191029"/>
</workbook>
</file>

<file path=xl/calcChain.xml><?xml version="1.0" encoding="utf-8"?>
<calcChain xmlns="http://schemas.openxmlformats.org/spreadsheetml/2006/main">
  <c r="C93" i="1" l="1"/>
  <c r="F45" i="1"/>
  <c r="B45" i="5" s="1"/>
  <c r="F72" i="5"/>
  <c r="B72" i="5"/>
  <c r="F71" i="5"/>
  <c r="B71" i="5"/>
  <c r="F70" i="5"/>
  <c r="B70" i="5"/>
  <c r="J69" i="5"/>
  <c r="F69" i="5"/>
  <c r="C69" i="5"/>
  <c r="A69" i="5"/>
  <c r="J68" i="5"/>
  <c r="F68" i="5"/>
  <c r="C68" i="5"/>
  <c r="A68" i="5"/>
  <c r="J67" i="5"/>
  <c r="F67" i="5"/>
  <c r="C67" i="5"/>
  <c r="A67" i="5"/>
  <c r="J66" i="5"/>
  <c r="F66" i="5"/>
  <c r="C66" i="5"/>
  <c r="A66" i="5"/>
  <c r="J65" i="5"/>
  <c r="F65" i="5"/>
  <c r="C65" i="5"/>
  <c r="A65" i="5"/>
  <c r="J64" i="5"/>
  <c r="F64" i="5"/>
  <c r="C64" i="5"/>
  <c r="A64" i="5"/>
  <c r="J63" i="5"/>
  <c r="F63" i="5"/>
  <c r="C63" i="5"/>
  <c r="A63" i="5"/>
  <c r="J62" i="5"/>
  <c r="F62" i="5"/>
  <c r="C62" i="5"/>
  <c r="A62" i="5"/>
  <c r="J61" i="5"/>
  <c r="F61" i="5"/>
  <c r="C61" i="5"/>
  <c r="A61" i="5"/>
  <c r="J60" i="5"/>
  <c r="F60" i="5"/>
  <c r="C60" i="5"/>
  <c r="A60" i="5"/>
  <c r="J59" i="5"/>
  <c r="F59" i="5"/>
  <c r="C59" i="5"/>
  <c r="A59" i="5"/>
  <c r="J58" i="5"/>
  <c r="F58" i="5"/>
  <c r="C58" i="5"/>
  <c r="A58" i="5"/>
  <c r="J57" i="5"/>
  <c r="F57" i="5"/>
  <c r="C57" i="5"/>
  <c r="A57" i="5"/>
  <c r="J56" i="5"/>
  <c r="F56" i="5"/>
  <c r="C56" i="5"/>
  <c r="A56" i="5"/>
  <c r="J55" i="5"/>
  <c r="F55" i="5"/>
  <c r="C55" i="5"/>
  <c r="A55" i="5"/>
  <c r="J54" i="5"/>
  <c r="F54" i="5"/>
  <c r="C54" i="5"/>
  <c r="A54" i="5"/>
  <c r="J53" i="5"/>
  <c r="F53" i="5"/>
  <c r="C53" i="5"/>
  <c r="A53" i="5"/>
  <c r="J52" i="5"/>
  <c r="F52" i="5"/>
  <c r="C52" i="5"/>
  <c r="A52" i="5"/>
  <c r="J51" i="5"/>
  <c r="F51" i="5"/>
  <c r="C51" i="5"/>
  <c r="A51" i="5"/>
  <c r="J50" i="5"/>
  <c r="F50" i="5"/>
  <c r="C50" i="5"/>
  <c r="A50" i="5"/>
  <c r="J49" i="5"/>
  <c r="F49" i="5"/>
  <c r="C49" i="5"/>
  <c r="A49" i="5"/>
  <c r="J48" i="5"/>
  <c r="F48" i="5"/>
  <c r="C48" i="5"/>
  <c r="A48" i="5"/>
  <c r="J47" i="5"/>
  <c r="F47" i="5"/>
  <c r="C47" i="5"/>
  <c r="A47" i="5"/>
  <c r="F46" i="5"/>
  <c r="B46" i="5"/>
  <c r="F45" i="5"/>
  <c r="J44" i="5"/>
  <c r="F44" i="5"/>
  <c r="C44" i="5"/>
  <c r="A44" i="5"/>
  <c r="J43" i="5"/>
  <c r="F43" i="5"/>
  <c r="C43" i="5"/>
  <c r="A43" i="5"/>
  <c r="J42" i="5"/>
  <c r="F42" i="5"/>
  <c r="C42" i="5"/>
  <c r="A42" i="5"/>
  <c r="J41" i="5"/>
  <c r="F41" i="5"/>
  <c r="C41" i="5"/>
  <c r="A41" i="5"/>
  <c r="J40" i="5"/>
  <c r="F40" i="5"/>
  <c r="C40" i="5"/>
  <c r="A40" i="5"/>
  <c r="J39" i="5"/>
  <c r="F39" i="5"/>
  <c r="C39" i="5"/>
  <c r="A39" i="5"/>
  <c r="J38" i="5"/>
  <c r="F38" i="5"/>
  <c r="C38" i="5"/>
  <c r="A38" i="5"/>
  <c r="J37" i="5"/>
  <c r="F37" i="5"/>
  <c r="C37" i="5"/>
  <c r="A37" i="5"/>
  <c r="J36" i="5"/>
  <c r="F36" i="5"/>
  <c r="C36" i="5"/>
  <c r="A36" i="5"/>
  <c r="J35" i="5"/>
  <c r="F35" i="5"/>
  <c r="C35" i="5"/>
  <c r="A35" i="5"/>
  <c r="J34" i="5"/>
  <c r="F34" i="5"/>
  <c r="C34" i="5"/>
  <c r="A34" i="5"/>
  <c r="J33" i="5"/>
  <c r="F33" i="5"/>
  <c r="C33" i="5"/>
  <c r="A33" i="5"/>
  <c r="J32" i="5"/>
  <c r="F32" i="5"/>
  <c r="C32" i="5"/>
  <c r="A32" i="5"/>
  <c r="J31" i="5"/>
  <c r="F31" i="5"/>
  <c r="C31" i="5"/>
  <c r="A31" i="5"/>
  <c r="J30" i="5"/>
  <c r="F30" i="5"/>
  <c r="C30" i="5"/>
  <c r="A30" i="5"/>
  <c r="J29" i="5"/>
  <c r="F29" i="5"/>
  <c r="C29" i="5"/>
  <c r="A29" i="5"/>
  <c r="J28" i="5"/>
  <c r="F28" i="5"/>
  <c r="C28" i="5"/>
  <c r="A28" i="5"/>
  <c r="J27" i="5"/>
  <c r="F27" i="5"/>
  <c r="C27" i="5"/>
  <c r="A27" i="5"/>
  <c r="J26" i="5"/>
  <c r="F26" i="5"/>
  <c r="C26" i="5"/>
  <c r="A26" i="5"/>
  <c r="J25" i="5"/>
  <c r="F25" i="5"/>
  <c r="C25" i="5"/>
  <c r="A25" i="5"/>
  <c r="J24" i="5"/>
  <c r="F24" i="5"/>
  <c r="C24" i="5"/>
  <c r="A24" i="5"/>
  <c r="J23" i="5"/>
  <c r="F23" i="5"/>
  <c r="C23" i="5"/>
  <c r="A23" i="5"/>
  <c r="J22" i="5"/>
  <c r="F22" i="5"/>
  <c r="C22" i="5"/>
  <c r="A22" i="5"/>
  <c r="J21" i="5"/>
  <c r="F21" i="5"/>
  <c r="C21" i="5"/>
  <c r="A21" i="5"/>
  <c r="J20" i="5"/>
  <c r="F20" i="5"/>
  <c r="C20" i="5"/>
  <c r="A20" i="5"/>
  <c r="J19" i="5"/>
  <c r="F19" i="5"/>
  <c r="C19" i="5"/>
  <c r="A19" i="5"/>
  <c r="J18" i="5"/>
  <c r="F18" i="5"/>
  <c r="C18" i="5"/>
  <c r="A18" i="5"/>
  <c r="J17" i="5"/>
  <c r="F17" i="5"/>
  <c r="C17" i="5"/>
  <c r="A17" i="5"/>
  <c r="J16" i="5"/>
  <c r="F16" i="5"/>
  <c r="C16" i="5"/>
  <c r="A16" i="5"/>
  <c r="J15" i="5"/>
  <c r="F15" i="5"/>
  <c r="C15" i="5"/>
  <c r="A15" i="5"/>
  <c r="J14" i="5"/>
  <c r="F14" i="5"/>
  <c r="C14" i="5"/>
  <c r="A14" i="5"/>
  <c r="J13" i="5"/>
  <c r="F13" i="5"/>
  <c r="C13" i="5"/>
  <c r="A13" i="5"/>
  <c r="J12" i="5"/>
  <c r="F12" i="5"/>
  <c r="C12" i="5"/>
  <c r="A12" i="5"/>
  <c r="J11" i="5"/>
  <c r="F11" i="5"/>
  <c r="C11" i="5"/>
  <c r="A11" i="5"/>
  <c r="J10" i="5"/>
  <c r="F10" i="5"/>
  <c r="C10" i="5"/>
  <c r="A10" i="5"/>
  <c r="J9" i="5"/>
  <c r="F9" i="5"/>
  <c r="C9" i="5"/>
  <c r="A9" i="5"/>
  <c r="J8" i="5"/>
  <c r="F8" i="5"/>
  <c r="C8" i="5"/>
  <c r="A8" i="5"/>
  <c r="J7" i="5"/>
  <c r="F7" i="5"/>
  <c r="C7" i="5"/>
  <c r="A7" i="5"/>
  <c r="J6" i="5"/>
  <c r="F6" i="5"/>
  <c r="C6" i="5"/>
  <c r="A6" i="5"/>
  <c r="J5" i="5"/>
  <c r="F5" i="5"/>
  <c r="C5" i="5"/>
  <c r="A5" i="5"/>
  <c r="J4" i="5"/>
  <c r="F4" i="5"/>
  <c r="C4" i="5"/>
  <c r="A4" i="5"/>
  <c r="J3" i="5"/>
  <c r="F3" i="5"/>
  <c r="C3" i="5"/>
  <c r="A3" i="5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F65" i="1"/>
  <c r="L3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C3" i="1"/>
  <c r="O61" i="1"/>
  <c r="O65" i="1" s="1"/>
  <c r="O66" i="1" s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1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B93" i="1" s="1"/>
  <c r="C40" i="1"/>
  <c r="C41" i="1"/>
  <c r="C42" i="1"/>
  <c r="C43" i="1"/>
  <c r="C44" i="1"/>
  <c r="C45" i="1"/>
  <c r="Q45" i="1"/>
  <c r="S45" i="1"/>
  <c r="B95" i="1" l="1"/>
  <c r="O67" i="1"/>
  <c r="S72" i="1"/>
  <c r="S71" i="1"/>
  <c r="Q71" i="1"/>
  <c r="S70" i="1"/>
  <c r="Q70" i="1"/>
  <c r="N86" i="1"/>
  <c r="N85" i="1"/>
  <c r="N84" i="1"/>
  <c r="N83" i="1"/>
  <c r="N82" i="1"/>
  <c r="N81" i="1"/>
  <c r="N80" i="1"/>
  <c r="N79" i="1"/>
  <c r="N78" i="1"/>
  <c r="N77" i="1"/>
  <c r="N76" i="1"/>
  <c r="N75" i="1"/>
  <c r="N74" i="1"/>
  <c r="N73" i="1"/>
  <c r="N72" i="1"/>
  <c r="N71" i="1"/>
  <c r="N70" i="1"/>
  <c r="N69" i="1"/>
  <c r="N68" i="1"/>
  <c r="N67" i="1"/>
  <c r="N66" i="1"/>
  <c r="N65" i="1"/>
  <c r="S46" i="1"/>
  <c r="Q46" i="1"/>
  <c r="N3" i="1"/>
  <c r="N61" i="1" s="1"/>
  <c r="J88" i="1" l="1"/>
  <c r="O68" i="1"/>
  <c r="O69" i="1" l="1"/>
  <c r="O70" i="1" s="1"/>
  <c r="O71" i="1" s="1"/>
  <c r="O72" i="1" l="1"/>
  <c r="O73" i="1" l="1"/>
  <c r="O74" i="1" l="1"/>
  <c r="O75" i="1" s="1"/>
  <c r="O76" i="1" l="1"/>
  <c r="O77" i="1"/>
  <c r="O78" i="1" s="1"/>
  <c r="O79" i="1" l="1"/>
  <c r="O80" i="1" s="1"/>
  <c r="O81" i="1" l="1"/>
  <c r="O82" i="1" s="1"/>
  <c r="O83" i="1" s="1"/>
  <c r="O84" i="1" s="1"/>
  <c r="O85" i="1" s="1"/>
  <c r="O86" i="1" s="1"/>
  <c r="K88" i="1" s="1"/>
  <c r="B90" i="1" l="1"/>
  <c r="Q72" i="1" s="1"/>
</calcChain>
</file>

<file path=xl/sharedStrings.xml><?xml version="1.0" encoding="utf-8"?>
<sst xmlns="http://schemas.openxmlformats.org/spreadsheetml/2006/main" count="195" uniqueCount="97">
  <si>
    <t>PEDAGOGIQUE</t>
  </si>
  <si>
    <t>Détails</t>
  </si>
  <si>
    <t>Salle</t>
  </si>
  <si>
    <t>Modèle 1</t>
  </si>
  <si>
    <t>Nb 1</t>
  </si>
  <si>
    <t>Modèle 2</t>
  </si>
  <si>
    <t>Nb 2</t>
  </si>
  <si>
    <t>Modèle 3</t>
  </si>
  <si>
    <t>Nb 3</t>
  </si>
  <si>
    <t>Modèle 4</t>
  </si>
  <si>
    <t>Nb 4</t>
  </si>
  <si>
    <t>Nombre Total</t>
  </si>
  <si>
    <t>Nb Hors Domaine</t>
  </si>
  <si>
    <t>Ancienneté 1</t>
  </si>
  <si>
    <t>Ancienneté 2</t>
  </si>
  <si>
    <t>Ancienneté 3</t>
  </si>
  <si>
    <t>Ancienneté 4</t>
  </si>
  <si>
    <t>ADMINISTRATIF</t>
  </si>
  <si>
    <t>Sous-total administratif</t>
  </si>
  <si>
    <t>Nombre Total des postes</t>
  </si>
  <si>
    <t>modele pc</t>
  </si>
  <si>
    <t>année</t>
  </si>
  <si>
    <t>OptiPlex 3010</t>
  </si>
  <si>
    <t>OptiPlex 7010</t>
  </si>
  <si>
    <t>OptiPlex 3020</t>
  </si>
  <si>
    <t>Latitude E5540</t>
  </si>
  <si>
    <t>OptiPlex 7020</t>
  </si>
  <si>
    <t>Latitude E5550</t>
  </si>
  <si>
    <t>OptiPlex 3040</t>
  </si>
  <si>
    <t>Latitude E5470</t>
  </si>
  <si>
    <t>Latitude E5570</t>
  </si>
  <si>
    <t>Latitude 5580</t>
  </si>
  <si>
    <t>OptiPlex 3050</t>
  </si>
  <si>
    <t>Latitude 3590</t>
  </si>
  <si>
    <t>Latitude 5590</t>
  </si>
  <si>
    <t>OptiPlex 3060</t>
  </si>
  <si>
    <t>OptiPlex 3070</t>
  </si>
  <si>
    <t>Latitude 3510</t>
  </si>
  <si>
    <t>Latitude 3520</t>
  </si>
  <si>
    <t>OptiPlex 3080</t>
  </si>
  <si>
    <t>OptiPlex 3090</t>
  </si>
  <si>
    <t>OptiPlex 3000</t>
  </si>
  <si>
    <t>Surface Go 3</t>
  </si>
  <si>
    <t>Latitude 3540</t>
  </si>
  <si>
    <t>Amphi Musique</t>
  </si>
  <si>
    <t>Salle Polyvalente</t>
  </si>
  <si>
    <t>CDI</t>
  </si>
  <si>
    <t>EPN (Informatique)</t>
  </si>
  <si>
    <t>Classe Mobile 1 et 2</t>
  </si>
  <si>
    <t>Classe Mobile Science</t>
  </si>
  <si>
    <t>Gestionnaire</t>
  </si>
  <si>
    <t>Sécretariat gestionnaire</t>
  </si>
  <si>
    <t>Accueil</t>
  </si>
  <si>
    <t>Secrétariat de direction</t>
  </si>
  <si>
    <t>PR</t>
  </si>
  <si>
    <t>PRA</t>
  </si>
  <si>
    <t>COP</t>
  </si>
  <si>
    <t>Infirmerie</t>
  </si>
  <si>
    <t>AS</t>
  </si>
  <si>
    <t>Cuisine</t>
  </si>
  <si>
    <t>Vie Scolaire</t>
  </si>
  <si>
    <t>CPE</t>
  </si>
  <si>
    <t>Optiplex 3000</t>
  </si>
  <si>
    <t>Optiplex 3080</t>
  </si>
  <si>
    <t>Optiplex 3060</t>
  </si>
  <si>
    <t>Optiplex 3090</t>
  </si>
  <si>
    <t>Optiplex 3020</t>
  </si>
  <si>
    <t>Optiplex 3010</t>
  </si>
  <si>
    <t>Optiplex 3050</t>
  </si>
  <si>
    <t>Optiplex 7010</t>
  </si>
  <si>
    <t>Optiplex 7020 SFF</t>
  </si>
  <si>
    <t>eligible W11</t>
  </si>
  <si>
    <t>O</t>
  </si>
  <si>
    <t>N</t>
  </si>
  <si>
    <t>DELL Ancien</t>
  </si>
  <si>
    <t>HP Ancien</t>
  </si>
  <si>
    <t>LENOVO Ancien</t>
  </si>
  <si>
    <t>Autres</t>
  </si>
  <si>
    <t>OptiPlex 7010 SFF</t>
  </si>
  <si>
    <t>OptiPlex 7020 SFF</t>
  </si>
  <si>
    <t>Lenovo 20TES7B900</t>
  </si>
  <si>
    <t>Lenovo 20TES7HQ00</t>
  </si>
  <si>
    <t>Lenovo 21A4</t>
  </si>
  <si>
    <t>Lenovo 21DL</t>
  </si>
  <si>
    <t>Lenovo 21KK</t>
  </si>
  <si>
    <t>Lenovo 21DLA04CFR</t>
  </si>
  <si>
    <t>Lenovo 21E7S4NP00</t>
  </si>
  <si>
    <t>Lenovo 21DJ</t>
  </si>
  <si>
    <t>Année 1</t>
  </si>
  <si>
    <t>Année 2</t>
  </si>
  <si>
    <t>Année 3</t>
  </si>
  <si>
    <t>Année 4</t>
  </si>
  <si>
    <t>Sous-total Pédagogique</t>
  </si>
  <si>
    <t>Nombre de postes obsolètes</t>
  </si>
  <si>
    <t>PEDA</t>
  </si>
  <si>
    <t>ADMIN</t>
  </si>
  <si>
    <t>Total de postes à remplacer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</si>
</sst>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scheme val="minor"/>
    </font>
    <font>
      <b/>
      <sz val="11"/>
      <color theme="1"/>
      <name val="Calibri"/>
      <family val="2"/>
      <scheme val="minor"/>
    </font>
    <font>
      <sz val="10"/>
      <color indexed="64"/>
      <name val="Arial"/>
      <family val="2"/>
    </font>
    <font>
      <sz val="11"/>
      <color indexed="64"/>
      <name val="Calibri"/>
      <family val="2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9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3" fillId="5" borderId="0" xfId="0" applyFont="1" applyFill="1"/>
    <xf numFmtId="0" fontId="0" fillId="2" borderId="0" xfId="0" applyFill="1"/>
    <xf numFmtId="0" fontId="4" fillId="0" borderId="0" xfId="0" applyFont="1" applyAlignment="1">
      <alignment horizontal="left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0" fillId="0" borderId="0" xfId="0" applyAlignment="1">
      <alignment horizontal="left"/>
    </xf>
    <xf numFmtId="0" fontId="0" fillId="0" borderId="0" xfId="0" applyNumberFormat="1"/>
    <xf numFmtId="0" fontId="0" fillId="3" borderId="0" xfId="0" applyNumberFormat="1" applyFill="1"/>
    <xf numFmtId="0" fontId="0" fillId="6" borderId="1" xfId="0" applyFill="1" applyBorder="1"/>
    <xf numFmtId="0" fontId="0" fillId="6" borderId="1" xfId="0" applyFill="1" applyBorder="1" applyAlignment="1">
      <alignment horizontal="center"/>
    </xf>
    <xf numFmtId="0" fontId="0" fillId="7" borderId="0" xfId="0" applyFill="1"/>
    <xf numFmtId="0" fontId="3" fillId="0" borderId="0" xfId="0" applyFont="1"/>
  </cellXfs>
  <cellStyles count="3">
    <cellStyle name="Normal" xfId="0" builtinId="0"/>
    <cellStyle name="Normal 2" xfId="2" xr:uid="{00000000-0005-0000-0000-000002000000}"/>
    <cellStyle name="Normal 3" xfId="1" xr:uid="{00000000-0005-0000-0000-000001000000}"/>
  </cellStyles>
  <dxfs count="24">
    <dxf>
      <font>
        <b/>
      </font>
    </dxf>
    <dxf>
      <font>
        <b/>
      </font>
    </dxf>
    <dxf>
      <font>
        <b/>
      </font>
    </dxf>
    <dxf>
      <font>
        <b/>
      </font>
    </dxf>
    <dxf>
      <fill>
        <patternFill patternType="solid">
          <fgColor indexed="64"/>
          <bgColor theme="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gradientFill>
          <stop position="0">
            <color rgb="FFFD7403"/>
          </stop>
          <stop position="0.5">
            <color rgb="FFFF3300"/>
          </stop>
          <stop position="1">
            <color rgb="FFFD7403"/>
          </stop>
        </gradientFill>
      </fill>
    </dxf>
    <dxf>
      <fill>
        <gradientFill>
          <stop position="0">
            <color rgb="FFFD7403"/>
          </stop>
          <stop position="0.5">
            <color rgb="FFFF3300"/>
          </stop>
          <stop position="1">
            <color rgb="FFFD7403"/>
          </stop>
        </gradientFill>
      </fill>
    </dxf>
    <dxf>
      <fill>
        <gradientFill>
          <stop position="0">
            <color rgb="FFFD7403"/>
          </stop>
          <stop position="0.5">
            <color rgb="FFFF3300"/>
          </stop>
          <stop position="1">
            <color rgb="FFFD7403"/>
          </stop>
        </gradientFill>
      </fill>
    </dxf>
    <dxf>
      <fill>
        <gradientFill>
          <stop position="0">
            <color rgb="FFFD7403"/>
          </stop>
          <stop position="0.5">
            <color rgb="FFFF0000"/>
          </stop>
          <stop position="1">
            <color rgb="FFFD7403"/>
          </stop>
        </gradientFill>
      </fill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strike val="0"/>
        <outline val="0"/>
        <shadow val="0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2" tint="-0.499984740745262"/>
        </patternFill>
      </fill>
    </dxf>
    <dxf>
      <fill>
        <patternFill patternType="solid">
          <fgColor indexed="64"/>
          <bgColor theme="2" tint="-0.499984740745262"/>
        </patternFill>
      </fill>
    </dxf>
  </dxfs>
  <tableStyles count="0" defaultTableStyle="TableStyleMedium2" defaultPivotStyle="PivotStyleLight16"/>
  <colors>
    <mruColors>
      <color rgb="FFFF3300"/>
      <color rgb="FFFD7403"/>
      <color rgb="FFEB4815"/>
      <color rgb="FFBBB79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2:O59" totalsRowShown="0" headerRowDxfId="23">
  <autoFilter ref="A2:O59" xr:uid="{00000000-000C-0000-FFFF-FFFF00000000}"/>
  <tableColumns count="15">
    <tableColumn id="1" xr3:uid="{00000000-0010-0000-0000-000001000000}" name="Salle"/>
    <tableColumn id="2" xr3:uid="{00000000-0010-0000-0000-000002000000}" name="Modèle 1"/>
    <tableColumn id="13" xr3:uid="{B1A47446-56F4-479E-93B2-1E6CF864D88B}" name="Année 1" dataDxfId="21">
      <calculatedColumnFormula>IFERROR(VLOOKUP(CLEAN(LOWER(B3)),Modele!$A$2:$B$100,2,FALSE),"")</calculatedColumnFormula>
    </tableColumn>
    <tableColumn id="3" xr3:uid="{00000000-0010-0000-0000-000003000000}" name="Nb 1"/>
    <tableColumn id="4" xr3:uid="{00000000-0010-0000-0000-000004000000}" name="Modèle 2"/>
    <tableColumn id="14" xr3:uid="{DF73A5F9-1441-49E5-9043-F352B49DFD5A}" name="Année 2" dataDxfId="18">
      <calculatedColumnFormula>IFERROR(VLOOKUP(CLEAN(LOWER(E3)),Modele!$A$2:$B$100,2,FALSE),"")</calculatedColumnFormula>
    </tableColumn>
    <tableColumn id="5" xr3:uid="{00000000-0010-0000-0000-000005000000}" name="Nb 2"/>
    <tableColumn id="6" xr3:uid="{00000000-0010-0000-0000-000006000000}" name="Modèle 3"/>
    <tableColumn id="15" xr3:uid="{864E1CD4-F262-49E7-A717-98EA38832712}" name="Année 3" dataDxfId="16">
      <calculatedColumnFormula>IFERROR(VLOOKUP(CLEAN(LOWER(H3)),Modele!$A$2:$B$100,2,FALSE),"")</calculatedColumnFormula>
    </tableColumn>
    <tableColumn id="7" xr3:uid="{00000000-0010-0000-0000-000007000000}" name="Nb 3"/>
    <tableColumn id="8" xr3:uid="{00000000-0010-0000-0000-000008000000}" name="Modèle 4"/>
    <tableColumn id="16" xr3:uid="{5A72A3F8-CD99-444C-92B2-656CA16C0E47}" name="Année 4" dataDxfId="15">
      <calculatedColumnFormula>IFERROR(VLOOKUP(CLEAN(LOWER(K3)),Modele!$A$2:$B$100,2,FALSE),"")</calculatedColumnFormula>
    </tableColumn>
    <tableColumn id="9" xr3:uid="{00000000-0010-0000-0000-000009000000}" name="Nb 4"/>
    <tableColumn id="10" xr3:uid="{00000000-0010-0000-0000-00000A000000}" name="Nombre Total">
      <calculatedColumnFormula>SUM(D3,G3,J3,M3)</calculatedColumnFormula>
    </tableColumn>
    <tableColumn id="11" xr3:uid="{00000000-0010-0000-0000-00000B000000}" name="Nb Hors Domain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13" displayName="Tableau13" ref="A64:O86" totalsRowShown="0" headerRowDxfId="22">
  <autoFilter ref="A64:O86" xr:uid="{00000000-0009-0000-0100-000002000000}"/>
  <tableColumns count="15">
    <tableColumn id="1" xr3:uid="{00000000-0010-0000-0100-000001000000}" name="Salle"/>
    <tableColumn id="2" xr3:uid="{00000000-0010-0000-0100-000002000000}" name="Modèle 1"/>
    <tableColumn id="12" xr3:uid="{CEFA2FCD-4E31-428E-97B7-DB7E606C301F}" name="Année 1" dataDxfId="20">
      <calculatedColumnFormula>IFERROR(VLOOKUP(CLEAN(LOWER(B65)),Modele!$A$2:$B$100,2,FALSE),"")</calculatedColumnFormula>
    </tableColumn>
    <tableColumn id="3" xr3:uid="{00000000-0010-0000-0100-000003000000}" name="Nb 1"/>
    <tableColumn id="4" xr3:uid="{00000000-0010-0000-0100-000004000000}" name="Modèle 2"/>
    <tableColumn id="13" xr3:uid="{9CC0AE0B-7A47-4B2B-BE17-4354D46F09AB}" name="Année 2" dataDxfId="17">
      <calculatedColumnFormula>IFERROR(VLOOKUP(CLEAN(LOWER(E65)),Modele!$A$2:$B$100,2,FALSE),"")</calculatedColumnFormula>
    </tableColumn>
    <tableColumn id="5" xr3:uid="{00000000-0010-0000-0100-000005000000}" name="Nb 2"/>
    <tableColumn id="6" xr3:uid="{00000000-0010-0000-0100-000006000000}" name="Modèle 3"/>
    <tableColumn id="14" xr3:uid="{03D1DD3C-35A9-46B7-82F6-685A4370B2E1}" name="Année 3" dataDxfId="14">
      <calculatedColumnFormula>IFERROR(VLOOKUP(CLEAN(LOWER(H65)),Modele!$A$2:$B$100,2,FALSE),"")</calculatedColumnFormula>
    </tableColumn>
    <tableColumn id="7" xr3:uid="{00000000-0010-0000-0100-000007000000}" name="Nb 3"/>
    <tableColumn id="8" xr3:uid="{00000000-0010-0000-0100-000008000000}" name="Modèle 4"/>
    <tableColumn id="15" xr3:uid="{8A72E730-AE6B-4B82-9B49-E30AFB5A5CE8}" name="Année 4" dataDxfId="13">
      <calculatedColumnFormula>IFERROR(VLOOKUP(CLEAN(LOWER(K65)),Modele!$A$2:$B$100,2,FALSE),"")</calculatedColumnFormula>
    </tableColumn>
    <tableColumn id="9" xr3:uid="{00000000-0010-0000-0100-000009000000}" name="Nb 4"/>
    <tableColumn id="10" xr3:uid="{00000000-0010-0000-0100-00000A000000}" name="Nombre Total">
      <calculatedColumnFormula>SUM(D65,G65,J65,M65)</calculatedColumnFormula>
    </tableColumn>
    <tableColumn id="11" xr3:uid="{00000000-0010-0000-0100-00000B000000}" name="Nb Hors Domaine" dataDxfId="19">
      <calculatedColumnFormula>SUM(O44:O64)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2ED8F6A-60CC-427E-8E7A-86832E7C9E5D}" name="Tableau3" displayName="Tableau3" ref="A92:C93" totalsRowShown="0" headerRowDxfId="4" dataDxfId="0">
  <tableColumns count="3">
    <tableColumn id="1" xr3:uid="{F12956F8-525E-41FA-865D-E0752CC956B9}" name="Nombre de postes obsolètes" dataDxfId="3"/>
    <tableColumn id="2" xr3:uid="{3400FE0A-C459-45B6-8D7E-9404410B0082}" name="PEDA" dataDxfId="2">
      <calculatedColumnFormula>SUMPRODUCT((ISNUMBER(C3:C60)*(C3:C60&lt;=2017)*(D3:D60)))
+ SUMPRODUCT((ISNUMBER(F3:F60)*(F3:F60&lt;=2017)*(G3:G60)))
+ SUMPRODUCT((ISNUMBER(I3:I60)*(I3:I60&lt;=2017)*(J3:J60)))
+ SUMPRODUCT((ISNUMBER(L3:L60)*(L3:L60&lt;=2017)*(M3:M60)))</calculatedColumnFormula>
    </tableColumn>
    <tableColumn id="3" xr3:uid="{64D79D18-FDF0-446C-A048-E84B7A15415A}" name="ADMIN" dataDxfId="1">
      <calculatedColumnFormula>SUMPRODUCT((ISNUMBER(C65:C87)*(C65:C87&lt;=2017)*(D65:D87)))
+ SUMPRODUCT((ISNUMBER(F65:F87)*(F65:F87&lt;=2017)*(G65:G87)))
+ SUMPRODUCT((ISNUMBER(I65:I87)*(I65:I87&lt;=2017)*(J65:J87)))
+ SUMPRODUCT((ISNUMBER(L65:L87)*(L65:L87&lt;=2017)*(M65:M87)))</calculatedColumnFormula>
    </tableColumn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Personnalisé 1">
      <a:dk1>
        <a:srgbClr val="000000"/>
      </a:dk1>
      <a:lt1>
        <a:sysClr val="window" lastClr="FFFFFF"/>
      </a:lt1>
      <a:dk2>
        <a:srgbClr val="A5A5A5"/>
      </a:dk2>
      <a:lt2>
        <a:srgbClr val="E7E6E6"/>
      </a:lt2>
      <a:accent1>
        <a:srgbClr val="A5A5A5"/>
      </a:accent1>
      <a:accent2>
        <a:srgbClr val="D8D8D8"/>
      </a:accent2>
      <a:accent3>
        <a:srgbClr val="BFBFBF"/>
      </a:accent3>
      <a:accent4>
        <a:srgbClr val="A5A5A5"/>
      </a:accent4>
      <a:accent5>
        <a:srgbClr val="BFBFBF"/>
      </a:accent5>
      <a:accent6>
        <a:srgbClr val="BFBFBF"/>
      </a:accent6>
      <a:hlink>
        <a:srgbClr val="A5A5A5"/>
      </a:hlink>
      <a:folHlink>
        <a:srgbClr val="BFBFBF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F95"/>
  <sheetViews>
    <sheetView tabSelected="1" topLeftCell="A16" zoomScaleNormal="100" workbookViewId="0">
      <selection activeCell="B43" sqref="B43"/>
    </sheetView>
  </sheetViews>
  <sheetFormatPr baseColWidth="10" defaultRowHeight="15" x14ac:dyDescent="0.25"/>
  <cols>
    <col min="1" max="1" width="28.5703125" customWidth="1"/>
    <col min="2" max="2" width="17.7109375" customWidth="1"/>
    <col min="3" max="3" width="10.7109375" customWidth="1"/>
    <col min="4" max="4" width="8.7109375" customWidth="1"/>
    <col min="5" max="5" width="16.5703125" customWidth="1"/>
    <col min="6" max="6" width="10.7109375" customWidth="1"/>
    <col min="7" max="7" width="8.7109375" customWidth="1"/>
    <col min="8" max="8" width="17.7109375" customWidth="1"/>
    <col min="9" max="9" width="10.7109375" customWidth="1"/>
    <col min="10" max="10" width="8.7109375" customWidth="1"/>
    <col min="11" max="11" width="18.7109375" customWidth="1"/>
    <col min="12" max="12" width="10.7109375" customWidth="1"/>
    <col min="13" max="13" width="8.7109375" customWidth="1"/>
    <col min="14" max="14" width="20.7109375" customWidth="1"/>
    <col min="15" max="15" width="24.7109375" customWidth="1"/>
    <col min="17" max="17" width="13" hidden="1" customWidth="1"/>
    <col min="19" max="19" width="13" hidden="1" customWidth="1"/>
    <col min="20" max="20" width="14.7109375" customWidth="1"/>
    <col min="31" max="32" width="14.7109375" customWidth="1"/>
  </cols>
  <sheetData>
    <row r="1" spans="1:15" x14ac:dyDescent="0.25">
      <c r="A1" s="1" t="s">
        <v>0</v>
      </c>
      <c r="B1" s="6" t="s">
        <v>1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5" x14ac:dyDescent="0.25">
      <c r="A2" s="3" t="s">
        <v>2</v>
      </c>
      <c r="B2" s="3" t="s">
        <v>3</v>
      </c>
      <c r="C2" s="3" t="s">
        <v>88</v>
      </c>
      <c r="D2" s="3" t="s">
        <v>4</v>
      </c>
      <c r="E2" s="3" t="s">
        <v>5</v>
      </c>
      <c r="F2" s="3" t="s">
        <v>89</v>
      </c>
      <c r="G2" s="3" t="s">
        <v>6</v>
      </c>
      <c r="H2" s="3" t="s">
        <v>7</v>
      </c>
      <c r="I2" s="3" t="s">
        <v>90</v>
      </c>
      <c r="J2" s="3" t="s">
        <v>8</v>
      </c>
      <c r="K2" s="3" t="s">
        <v>9</v>
      </c>
      <c r="L2" s="3" t="s">
        <v>91</v>
      </c>
      <c r="M2" s="3" t="s">
        <v>10</v>
      </c>
      <c r="N2" s="3" t="s">
        <v>11</v>
      </c>
      <c r="O2" s="3" t="s">
        <v>12</v>
      </c>
    </row>
    <row r="3" spans="1:15" x14ac:dyDescent="0.25">
      <c r="A3" s="12">
        <v>1</v>
      </c>
      <c r="B3" t="s">
        <v>39</v>
      </c>
      <c r="C3">
        <f>IFERROR(VLOOKUP(CLEAN(LOWER(B3)),Modele!$A$2:$B$100,2,FALSE),"")</f>
        <v>2021</v>
      </c>
      <c r="D3">
        <v>1</v>
      </c>
      <c r="F3" t="str">
        <f>IFERROR(VLOOKUP(CLEAN(LOWER(E3)),Modele!$A$2:$B$100,2,FALSE),"")</f>
        <v/>
      </c>
      <c r="I3" t="str">
        <f>IFERROR(VLOOKUP(CLEAN(LOWER(H3)),Modele!$A$2:$B$100,2,FALSE),"")</f>
        <v/>
      </c>
      <c r="L3" t="str">
        <f>IFERROR(VLOOKUP(CLEAN(LOWER(K3)),Modele!$A$2:$B$100,2,FALSE),"")</f>
        <v/>
      </c>
      <c r="N3">
        <f>SUM(D3,G3,J3,M3)</f>
        <v>1</v>
      </c>
    </row>
    <row r="4" spans="1:15" x14ac:dyDescent="0.25">
      <c r="A4" s="12">
        <v>2</v>
      </c>
      <c r="B4" t="s">
        <v>22</v>
      </c>
      <c r="C4">
        <f>IFERROR(VLOOKUP(CLEAN(LOWER(B4)),Modele!$A$2:$B$100,2,FALSE),"")</f>
        <v>2012</v>
      </c>
      <c r="D4">
        <v>1</v>
      </c>
      <c r="F4" t="str">
        <f>IFERROR(VLOOKUP(CLEAN(LOWER(E4)),Modele!$A$2:$B$100,2,FALSE),"")</f>
        <v/>
      </c>
      <c r="I4" t="str">
        <f>IFERROR(VLOOKUP(CLEAN(LOWER(H4)),Modele!$A$2:$B$100,2,FALSE),"")</f>
        <v/>
      </c>
      <c r="L4" t="str">
        <f>IFERROR(VLOOKUP(CLEAN(LOWER(K4)),Modele!$A$2:$B$100,2,FALSE),"")</f>
        <v/>
      </c>
      <c r="N4">
        <f>SUM(D4,G4,J4,M4)</f>
        <v>1</v>
      </c>
    </row>
    <row r="5" spans="1:15" x14ac:dyDescent="0.25">
      <c r="A5" s="12">
        <v>3</v>
      </c>
      <c r="B5" t="s">
        <v>22</v>
      </c>
      <c r="C5">
        <f>IFERROR(VLOOKUP(CLEAN(LOWER(B5)),Modele!$A$2:$B$100,2,FALSE),"")</f>
        <v>2012</v>
      </c>
      <c r="D5">
        <v>1</v>
      </c>
      <c r="F5" t="str">
        <f>IFERROR(VLOOKUP(CLEAN(LOWER(E5)),Modele!$A$2:$B$100,2,FALSE),"")</f>
        <v/>
      </c>
      <c r="I5" t="str">
        <f>IFERROR(VLOOKUP(CLEAN(LOWER(H5)),Modele!$A$2:$B$100,2,FALSE),"")</f>
        <v/>
      </c>
      <c r="L5" t="str">
        <f>IFERROR(VLOOKUP(CLEAN(LOWER(K5)),Modele!$A$2:$B$100,2,FALSE),"")</f>
        <v/>
      </c>
      <c r="N5">
        <f>SUM(D5,G5,J5,M5)</f>
        <v>1</v>
      </c>
    </row>
    <row r="6" spans="1:15" x14ac:dyDescent="0.25">
      <c r="A6" s="12">
        <v>4</v>
      </c>
      <c r="B6" t="s">
        <v>22</v>
      </c>
      <c r="C6">
        <f>IFERROR(VLOOKUP(CLEAN(LOWER(B6)),Modele!$A$2:$B$100,2,FALSE),"")</f>
        <v>2012</v>
      </c>
      <c r="D6">
        <v>1</v>
      </c>
      <c r="F6" t="str">
        <f>IFERROR(VLOOKUP(CLEAN(LOWER(E6)),Modele!$A$2:$B$100,2,FALSE),"")</f>
        <v/>
      </c>
      <c r="I6" t="str">
        <f>IFERROR(VLOOKUP(CLEAN(LOWER(H6)),Modele!$A$2:$B$100,2,FALSE),"")</f>
        <v/>
      </c>
      <c r="L6" t="str">
        <f>IFERROR(VLOOKUP(CLEAN(LOWER(K6)),Modele!$A$2:$B$100,2,FALSE),"")</f>
        <v/>
      </c>
      <c r="N6">
        <f>SUM(D6,G6,J6,M6)</f>
        <v>1</v>
      </c>
    </row>
    <row r="7" spans="1:15" x14ac:dyDescent="0.25">
      <c r="A7" s="12">
        <v>6</v>
      </c>
      <c r="B7" t="s">
        <v>22</v>
      </c>
      <c r="C7">
        <f>IFERROR(VLOOKUP(CLEAN(LOWER(B7)),Modele!$A$2:$B$100,2,FALSE),"")</f>
        <v>2012</v>
      </c>
      <c r="D7">
        <v>4</v>
      </c>
      <c r="F7" t="str">
        <f>IFERROR(VLOOKUP(CLEAN(LOWER(E7)),Modele!$A$2:$B$100,2,FALSE),"")</f>
        <v/>
      </c>
      <c r="I7" t="str">
        <f>IFERROR(VLOOKUP(CLEAN(LOWER(H7)),Modele!$A$2:$B$100,2,FALSE),"")</f>
        <v/>
      </c>
      <c r="L7" t="str">
        <f>IFERROR(VLOOKUP(CLEAN(LOWER(K7)),Modele!$A$2:$B$100,2,FALSE),"")</f>
        <v/>
      </c>
      <c r="N7">
        <f>SUM(D7,G7,J7,M7)</f>
        <v>4</v>
      </c>
    </row>
    <row r="8" spans="1:15" x14ac:dyDescent="0.25">
      <c r="A8" s="12">
        <v>7</v>
      </c>
      <c r="B8" t="s">
        <v>74</v>
      </c>
      <c r="C8">
        <f>IFERROR(VLOOKUP(CLEAN(LOWER(B8)),Modele!$A$2:$B$100,2,FALSE),"")</f>
        <v>2011</v>
      </c>
      <c r="D8">
        <v>1</v>
      </c>
      <c r="E8" t="s">
        <v>66</v>
      </c>
      <c r="F8">
        <f>IFERROR(VLOOKUP(CLEAN(LOWER(E8)),Modele!$A$2:$B$100,2,FALSE),"")</f>
        <v>2013</v>
      </c>
      <c r="G8">
        <v>3</v>
      </c>
      <c r="I8" t="str">
        <f>IFERROR(VLOOKUP(CLEAN(LOWER(H8)),Modele!$A$2:$B$100,2,FALSE),"")</f>
        <v/>
      </c>
      <c r="L8" t="str">
        <f>IFERROR(VLOOKUP(CLEAN(LOWER(K8)),Modele!$A$2:$B$100,2,FALSE),"")</f>
        <v/>
      </c>
      <c r="N8">
        <f>SUM(D8,G8,J8,M8)</f>
        <v>4</v>
      </c>
    </row>
    <row r="9" spans="1:15" x14ac:dyDescent="0.25">
      <c r="A9" s="12">
        <v>9</v>
      </c>
      <c r="B9" t="s">
        <v>39</v>
      </c>
      <c r="C9">
        <f>IFERROR(VLOOKUP(CLEAN(LOWER(B9)),Modele!$A$2:$B$100,2,FALSE),"")</f>
        <v>2021</v>
      </c>
      <c r="D9">
        <v>1</v>
      </c>
      <c r="F9" t="str">
        <f>IFERROR(VLOOKUP(CLEAN(LOWER(E9)),Modele!$A$2:$B$100,2,FALSE),"")</f>
        <v/>
      </c>
      <c r="I9" t="str">
        <f>IFERROR(VLOOKUP(CLEAN(LOWER(H9)),Modele!$A$2:$B$100,2,FALSE),"")</f>
        <v/>
      </c>
      <c r="L9" t="str">
        <f>IFERROR(VLOOKUP(CLEAN(LOWER(K9)),Modele!$A$2:$B$100,2,FALSE),"")</f>
        <v/>
      </c>
      <c r="N9">
        <f>SUM(D9,G9,J9,M9)</f>
        <v>1</v>
      </c>
    </row>
    <row r="10" spans="1:15" x14ac:dyDescent="0.25">
      <c r="A10" s="12">
        <v>10</v>
      </c>
      <c r="B10" t="s">
        <v>39</v>
      </c>
      <c r="C10">
        <f>IFERROR(VLOOKUP(CLEAN(LOWER(B10)),Modele!$A$2:$B$100,2,FALSE),"")</f>
        <v>2021</v>
      </c>
      <c r="D10">
        <v>1</v>
      </c>
      <c r="F10" t="str">
        <f>IFERROR(VLOOKUP(CLEAN(LOWER(E10)),Modele!$A$2:$B$100,2,FALSE),"")</f>
        <v/>
      </c>
      <c r="I10" t="str">
        <f>IFERROR(VLOOKUP(CLEAN(LOWER(H10)),Modele!$A$2:$B$100,2,FALSE),"")</f>
        <v/>
      </c>
      <c r="L10" t="str">
        <f>IFERROR(VLOOKUP(CLEAN(LOWER(K10)),Modele!$A$2:$B$100,2,FALSE),"")</f>
        <v/>
      </c>
      <c r="N10">
        <f>SUM(D10,G10,J10,M10)</f>
        <v>1</v>
      </c>
    </row>
    <row r="11" spans="1:15" x14ac:dyDescent="0.25">
      <c r="A11" s="12">
        <v>11</v>
      </c>
      <c r="B11" t="s">
        <v>39</v>
      </c>
      <c r="C11">
        <f>IFERROR(VLOOKUP(CLEAN(LOWER(B11)),Modele!$A$2:$B$100,2,FALSE),"")</f>
        <v>2021</v>
      </c>
      <c r="D11">
        <v>1</v>
      </c>
      <c r="F11" t="str">
        <f>IFERROR(VLOOKUP(CLEAN(LOWER(E11)),Modele!$A$2:$B$100,2,FALSE),"")</f>
        <v/>
      </c>
      <c r="I11" t="str">
        <f>IFERROR(VLOOKUP(CLEAN(LOWER(H11)),Modele!$A$2:$B$100,2,FALSE),"")</f>
        <v/>
      </c>
      <c r="L11" t="str">
        <f>IFERROR(VLOOKUP(CLEAN(LOWER(K11)),Modele!$A$2:$B$100,2,FALSE),"")</f>
        <v/>
      </c>
      <c r="N11">
        <f>SUM(D11,G11,J11,M11)</f>
        <v>1</v>
      </c>
    </row>
    <row r="12" spans="1:15" x14ac:dyDescent="0.25">
      <c r="A12" s="12">
        <v>13</v>
      </c>
      <c r="B12" t="s">
        <v>22</v>
      </c>
      <c r="C12">
        <f>IFERROR(VLOOKUP(CLEAN(LOWER(B12)),Modele!$A$2:$B$100,2,FALSE),"")</f>
        <v>2012</v>
      </c>
      <c r="D12">
        <v>1</v>
      </c>
      <c r="F12" t="str">
        <f>IFERROR(VLOOKUP(CLEAN(LOWER(E12)),Modele!$A$2:$B$100,2,FALSE),"")</f>
        <v/>
      </c>
      <c r="I12" t="str">
        <f>IFERROR(VLOOKUP(CLEAN(LOWER(H12)),Modele!$A$2:$B$100,2,FALSE),"")</f>
        <v/>
      </c>
      <c r="L12" t="str">
        <f>IFERROR(VLOOKUP(CLEAN(LOWER(K12)),Modele!$A$2:$B$100,2,FALSE),"")</f>
        <v/>
      </c>
      <c r="N12">
        <f>SUM(D12,G12,J12,M12)</f>
        <v>1</v>
      </c>
    </row>
    <row r="13" spans="1:15" x14ac:dyDescent="0.25">
      <c r="A13" s="12">
        <v>15</v>
      </c>
      <c r="B13" t="s">
        <v>62</v>
      </c>
      <c r="C13">
        <f>IFERROR(VLOOKUP(CLEAN(LOWER(B13)),Modele!$A$2:$B$100,2,FALSE),"")</f>
        <v>2023</v>
      </c>
      <c r="D13">
        <v>1</v>
      </c>
      <c r="F13" t="str">
        <f>IFERROR(VLOOKUP(CLEAN(LOWER(E13)),Modele!$A$2:$B$100,2,FALSE),"")</f>
        <v/>
      </c>
      <c r="I13" t="str">
        <f>IFERROR(VLOOKUP(CLEAN(LOWER(H13)),Modele!$A$2:$B$100,2,FALSE),"")</f>
        <v/>
      </c>
      <c r="L13" t="str">
        <f>IFERROR(VLOOKUP(CLEAN(LOWER(K13)),Modele!$A$2:$B$100,2,FALSE),"")</f>
        <v/>
      </c>
      <c r="N13">
        <f>SUM(D13,G13,J13,M13)</f>
        <v>1</v>
      </c>
    </row>
    <row r="14" spans="1:15" x14ac:dyDescent="0.25">
      <c r="A14" s="12">
        <v>16</v>
      </c>
      <c r="B14" t="s">
        <v>63</v>
      </c>
      <c r="C14">
        <f>IFERROR(VLOOKUP(CLEAN(LOWER(B14)),Modele!$A$2:$B$100,2,FALSE),"")</f>
        <v>2021</v>
      </c>
      <c r="D14">
        <v>21</v>
      </c>
      <c r="F14" t="str">
        <f>IFERROR(VLOOKUP(CLEAN(LOWER(E14)),Modele!$A$2:$B$100,2,FALSE),"")</f>
        <v/>
      </c>
      <c r="I14" t="str">
        <f>IFERROR(VLOOKUP(CLEAN(LOWER(H14)),Modele!$A$2:$B$100,2,FALSE),"")</f>
        <v/>
      </c>
      <c r="L14" t="str">
        <f>IFERROR(VLOOKUP(CLEAN(LOWER(K14)),Modele!$A$2:$B$100,2,FALSE),"")</f>
        <v/>
      </c>
      <c r="N14">
        <f>SUM(D14,G14,J14,M14)</f>
        <v>21</v>
      </c>
    </row>
    <row r="15" spans="1:15" x14ac:dyDescent="0.25">
      <c r="A15" s="12">
        <v>101</v>
      </c>
      <c r="B15" t="s">
        <v>68</v>
      </c>
      <c r="C15">
        <f>IFERROR(VLOOKUP(CLEAN(LOWER(B15)),Modele!$A$2:$B$100,2,FALSE),"")</f>
        <v>2017</v>
      </c>
      <c r="D15">
        <v>1</v>
      </c>
      <c r="F15" t="str">
        <f>IFERROR(VLOOKUP(CLEAN(LOWER(E15)),Modele!$A$2:$B$100,2,FALSE),"")</f>
        <v/>
      </c>
      <c r="I15" t="str">
        <f>IFERROR(VLOOKUP(CLEAN(LOWER(H15)),Modele!$A$2:$B$100,2,FALSE),"")</f>
        <v/>
      </c>
      <c r="L15" t="str">
        <f>IFERROR(VLOOKUP(CLEAN(LOWER(K15)),Modele!$A$2:$B$100,2,FALSE),"")</f>
        <v/>
      </c>
      <c r="N15">
        <f>SUM(D15,G15,J15,M15)</f>
        <v>1</v>
      </c>
    </row>
    <row r="16" spans="1:15" x14ac:dyDescent="0.25">
      <c r="A16" s="12">
        <v>103</v>
      </c>
      <c r="B16" t="s">
        <v>67</v>
      </c>
      <c r="C16">
        <f>IFERROR(VLOOKUP(CLEAN(LOWER(B16)),Modele!$A$2:$B$100,2,FALSE),"")</f>
        <v>2012</v>
      </c>
      <c r="D16">
        <v>1</v>
      </c>
      <c r="F16" t="str">
        <f>IFERROR(VLOOKUP(CLEAN(LOWER(E16)),Modele!$A$2:$B$100,2,FALSE),"")</f>
        <v/>
      </c>
      <c r="I16" t="str">
        <f>IFERROR(VLOOKUP(CLEAN(LOWER(H16)),Modele!$A$2:$B$100,2,FALSE),"")</f>
        <v/>
      </c>
      <c r="L16" t="str">
        <f>IFERROR(VLOOKUP(CLEAN(LOWER(K16)),Modele!$A$2:$B$100,2,FALSE),"")</f>
        <v/>
      </c>
      <c r="N16">
        <f>SUM(D16,G16,J16,M16)</f>
        <v>1</v>
      </c>
    </row>
    <row r="17" spans="1:14" x14ac:dyDescent="0.25">
      <c r="A17" s="12">
        <v>104</v>
      </c>
      <c r="B17" t="s">
        <v>24</v>
      </c>
      <c r="C17">
        <f>IFERROR(VLOOKUP(CLEAN(LOWER(B17)),Modele!$A$2:$B$100,2,FALSE),"")</f>
        <v>2013</v>
      </c>
      <c r="D17">
        <v>20</v>
      </c>
      <c r="E17" t="s">
        <v>67</v>
      </c>
      <c r="F17">
        <f>IFERROR(VLOOKUP(CLEAN(LOWER(E17)),Modele!$A$2:$B$100,2,FALSE),"")</f>
        <v>2012</v>
      </c>
      <c r="G17">
        <v>2</v>
      </c>
      <c r="H17" t="s">
        <v>65</v>
      </c>
      <c r="I17">
        <f>IFERROR(VLOOKUP(CLEAN(LOWER(H17)),Modele!$A$2:$B$100,2,FALSE),"")</f>
        <v>2022</v>
      </c>
      <c r="J17">
        <v>1</v>
      </c>
      <c r="L17" t="str">
        <f>IFERROR(VLOOKUP(CLEAN(LOWER(K17)),Modele!$A$2:$B$100,2,FALSE),"")</f>
        <v/>
      </c>
      <c r="N17">
        <f>SUM(D17,G17,J17,M17)</f>
        <v>23</v>
      </c>
    </row>
    <row r="18" spans="1:14" x14ac:dyDescent="0.25">
      <c r="A18" s="12">
        <v>105</v>
      </c>
      <c r="B18" t="s">
        <v>66</v>
      </c>
      <c r="C18">
        <f>IFERROR(VLOOKUP(CLEAN(LOWER(B18)),Modele!$A$2:$B$100,2,FALSE),"")</f>
        <v>2013</v>
      </c>
      <c r="D18">
        <v>1</v>
      </c>
      <c r="F18" t="str">
        <f>IFERROR(VLOOKUP(CLEAN(LOWER(E18)),Modele!$A$2:$B$100,2,FALSE),"")</f>
        <v/>
      </c>
      <c r="I18" t="str">
        <f>IFERROR(VLOOKUP(CLEAN(LOWER(H18)),Modele!$A$2:$B$100,2,FALSE),"")</f>
        <v/>
      </c>
      <c r="L18" t="str">
        <f>IFERROR(VLOOKUP(CLEAN(LOWER(K18)),Modele!$A$2:$B$100,2,FALSE),"")</f>
        <v/>
      </c>
      <c r="N18">
        <f>SUM(D18,G18,J18,M18)</f>
        <v>1</v>
      </c>
    </row>
    <row r="19" spans="1:14" x14ac:dyDescent="0.25">
      <c r="A19" s="12">
        <v>106</v>
      </c>
      <c r="B19" t="s">
        <v>63</v>
      </c>
      <c r="C19">
        <f>IFERROR(VLOOKUP(CLEAN(LOWER(B19)),Modele!$A$2:$B$100,2,FALSE),"")</f>
        <v>2021</v>
      </c>
      <c r="D19">
        <v>1</v>
      </c>
      <c r="F19" t="str">
        <f>IFERROR(VLOOKUP(CLEAN(LOWER(E19)),Modele!$A$2:$B$100,2,FALSE),"")</f>
        <v/>
      </c>
      <c r="I19" t="str">
        <f>IFERROR(VLOOKUP(CLEAN(LOWER(H19)),Modele!$A$2:$B$100,2,FALSE),"")</f>
        <v/>
      </c>
      <c r="L19" t="str">
        <f>IFERROR(VLOOKUP(CLEAN(LOWER(K19)),Modele!$A$2:$B$100,2,FALSE),"")</f>
        <v/>
      </c>
      <c r="N19">
        <f>SUM(D19,G19,J19,M19)</f>
        <v>1</v>
      </c>
    </row>
    <row r="20" spans="1:14" x14ac:dyDescent="0.25">
      <c r="A20" s="12">
        <v>107</v>
      </c>
      <c r="B20" t="s">
        <v>65</v>
      </c>
      <c r="C20">
        <f>IFERROR(VLOOKUP(CLEAN(LOWER(B20)),Modele!$A$2:$B$100,2,FALSE),"")</f>
        <v>2022</v>
      </c>
      <c r="D20">
        <v>30</v>
      </c>
      <c r="E20" t="s">
        <v>63</v>
      </c>
      <c r="F20">
        <f>IFERROR(VLOOKUP(CLEAN(LOWER(E20)),Modele!$A$2:$B$100,2,FALSE),"")</f>
        <v>2021</v>
      </c>
      <c r="G20">
        <v>1</v>
      </c>
      <c r="I20" t="str">
        <f>IFERROR(VLOOKUP(CLEAN(LOWER(H20)),Modele!$A$2:$B$100,2,FALSE),"")</f>
        <v/>
      </c>
      <c r="L20" t="str">
        <f>IFERROR(VLOOKUP(CLEAN(LOWER(K20)),Modele!$A$2:$B$100,2,FALSE),"")</f>
        <v/>
      </c>
      <c r="N20">
        <f>SUM(D20,G20,J20,M20)</f>
        <v>31</v>
      </c>
    </row>
    <row r="21" spans="1:14" x14ac:dyDescent="0.25">
      <c r="A21" s="12">
        <v>108</v>
      </c>
      <c r="B21" t="s">
        <v>67</v>
      </c>
      <c r="C21">
        <f>IFERROR(VLOOKUP(CLEAN(LOWER(B21)),Modele!$A$2:$B$100,2,FALSE),"")</f>
        <v>2012</v>
      </c>
      <c r="D21">
        <v>1</v>
      </c>
      <c r="F21" t="str">
        <f>IFERROR(VLOOKUP(CLEAN(LOWER(E21)),Modele!$A$2:$B$100,2,FALSE),"")</f>
        <v/>
      </c>
      <c r="I21" t="str">
        <f>IFERROR(VLOOKUP(CLEAN(LOWER(H21)),Modele!$A$2:$B$100,2,FALSE),"")</f>
        <v/>
      </c>
      <c r="L21" t="str">
        <f>IFERROR(VLOOKUP(CLEAN(LOWER(K21)),Modele!$A$2:$B$100,2,FALSE),"")</f>
        <v/>
      </c>
      <c r="N21">
        <f>SUM(D21,G21,J21,M21)</f>
        <v>1</v>
      </c>
    </row>
    <row r="22" spans="1:14" x14ac:dyDescent="0.25">
      <c r="A22" s="12">
        <v>110</v>
      </c>
      <c r="B22" t="s">
        <v>67</v>
      </c>
      <c r="C22">
        <f>IFERROR(VLOOKUP(CLEAN(LOWER(B22)),Modele!$A$2:$B$100,2,FALSE),"")</f>
        <v>2012</v>
      </c>
      <c r="D22">
        <v>1</v>
      </c>
      <c r="F22" t="str">
        <f>IFERROR(VLOOKUP(CLEAN(LOWER(E22)),Modele!$A$2:$B$100,2,FALSE),"")</f>
        <v/>
      </c>
      <c r="I22" t="str">
        <f>IFERROR(VLOOKUP(CLEAN(LOWER(H22)),Modele!$A$2:$B$100,2,FALSE),"")</f>
        <v/>
      </c>
      <c r="L22" t="str">
        <f>IFERROR(VLOOKUP(CLEAN(LOWER(K22)),Modele!$A$2:$B$100,2,FALSE),"")</f>
        <v/>
      </c>
      <c r="N22">
        <f>SUM(D22,G22,J22,M22)</f>
        <v>1</v>
      </c>
    </row>
    <row r="23" spans="1:14" x14ac:dyDescent="0.25">
      <c r="A23" s="12">
        <v>114</v>
      </c>
      <c r="B23" t="s">
        <v>62</v>
      </c>
      <c r="C23">
        <f>IFERROR(VLOOKUP(CLEAN(LOWER(B23)),Modele!$A$2:$B$100,2,FALSE),"")</f>
        <v>2023</v>
      </c>
      <c r="D23">
        <v>1</v>
      </c>
      <c r="F23" t="str">
        <f>IFERROR(VLOOKUP(CLEAN(LOWER(E23)),Modele!$A$2:$B$100,2,FALSE),"")</f>
        <v/>
      </c>
      <c r="I23" t="str">
        <f>IFERROR(VLOOKUP(CLEAN(LOWER(H23)),Modele!$A$2:$B$100,2,FALSE),"")</f>
        <v/>
      </c>
      <c r="L23" t="str">
        <f>IFERROR(VLOOKUP(CLEAN(LOWER(K23)),Modele!$A$2:$B$100,2,FALSE),"")</f>
        <v/>
      </c>
      <c r="N23">
        <f>SUM(D23,G23,J23,M23)</f>
        <v>1</v>
      </c>
    </row>
    <row r="24" spans="1:14" x14ac:dyDescent="0.25">
      <c r="A24" s="12">
        <v>116</v>
      </c>
      <c r="B24" t="s">
        <v>64</v>
      </c>
      <c r="C24">
        <f>IFERROR(VLOOKUP(CLEAN(LOWER(B24)),Modele!$A$2:$B$100,2,FALSE),"")</f>
        <v>2018</v>
      </c>
      <c r="D24">
        <v>1</v>
      </c>
      <c r="F24" t="str">
        <f>IFERROR(VLOOKUP(CLEAN(LOWER(E24)),Modele!$A$2:$B$100,2,FALSE),"")</f>
        <v/>
      </c>
      <c r="I24" t="str">
        <f>IFERROR(VLOOKUP(CLEAN(LOWER(H24)),Modele!$A$2:$B$100,2,FALSE),"")</f>
        <v/>
      </c>
      <c r="L24" t="str">
        <f>IFERROR(VLOOKUP(CLEAN(LOWER(K24)),Modele!$A$2:$B$100,2,FALSE),"")</f>
        <v/>
      </c>
      <c r="N24">
        <f>SUM(D24,G24,J24,M24)</f>
        <v>1</v>
      </c>
    </row>
    <row r="25" spans="1:14" x14ac:dyDescent="0.25">
      <c r="A25" s="12">
        <v>118</v>
      </c>
      <c r="B25" t="s">
        <v>67</v>
      </c>
      <c r="C25">
        <f>IFERROR(VLOOKUP(CLEAN(LOWER(B25)),Modele!$A$2:$B$100,2,FALSE),"")</f>
        <v>2012</v>
      </c>
      <c r="D25">
        <v>1</v>
      </c>
      <c r="F25" t="str">
        <f>IFERROR(VLOOKUP(CLEAN(LOWER(E25)),Modele!$A$2:$B$100,2,FALSE),"")</f>
        <v/>
      </c>
      <c r="I25" t="str">
        <f>IFERROR(VLOOKUP(CLEAN(LOWER(H25)),Modele!$A$2:$B$100,2,FALSE),"")</f>
        <v/>
      </c>
      <c r="L25" t="str">
        <f>IFERROR(VLOOKUP(CLEAN(LOWER(K25)),Modele!$A$2:$B$100,2,FALSE),"")</f>
        <v/>
      </c>
      <c r="N25">
        <f>SUM(D25,G25,J25,M25)</f>
        <v>1</v>
      </c>
    </row>
    <row r="26" spans="1:14" x14ac:dyDescent="0.25">
      <c r="A26" s="12">
        <v>201</v>
      </c>
      <c r="B26" t="s">
        <v>67</v>
      </c>
      <c r="C26">
        <f>IFERROR(VLOOKUP(CLEAN(LOWER(B26)),Modele!$A$2:$B$100,2,FALSE),"")</f>
        <v>2012</v>
      </c>
      <c r="D26">
        <v>1</v>
      </c>
      <c r="F26" t="str">
        <f>IFERROR(VLOOKUP(CLEAN(LOWER(E26)),Modele!$A$2:$B$100,2,FALSE),"")</f>
        <v/>
      </c>
      <c r="I26" t="str">
        <f>IFERROR(VLOOKUP(CLEAN(LOWER(H26)),Modele!$A$2:$B$100,2,FALSE),"")</f>
        <v/>
      </c>
      <c r="L26" t="str">
        <f>IFERROR(VLOOKUP(CLEAN(LOWER(K26)),Modele!$A$2:$B$100,2,FALSE),"")</f>
        <v/>
      </c>
      <c r="N26">
        <f>SUM(D26,G26,J26,M26)</f>
        <v>1</v>
      </c>
    </row>
    <row r="27" spans="1:14" x14ac:dyDescent="0.25">
      <c r="A27" s="12">
        <v>202</v>
      </c>
      <c r="B27" t="s">
        <v>67</v>
      </c>
      <c r="C27">
        <f>IFERROR(VLOOKUP(CLEAN(LOWER(B27)),Modele!$A$2:$B$100,2,FALSE),"")</f>
        <v>2012</v>
      </c>
      <c r="D27">
        <v>1</v>
      </c>
      <c r="F27" t="str">
        <f>IFERROR(VLOOKUP(CLEAN(LOWER(E27)),Modele!$A$2:$B$100,2,FALSE),"")</f>
        <v/>
      </c>
      <c r="I27" t="str">
        <f>IFERROR(VLOOKUP(CLEAN(LOWER(H27)),Modele!$A$2:$B$100,2,FALSE),"")</f>
        <v/>
      </c>
      <c r="L27" t="str">
        <f>IFERROR(VLOOKUP(CLEAN(LOWER(K27)),Modele!$A$2:$B$100,2,FALSE),"")</f>
        <v/>
      </c>
      <c r="N27">
        <f>SUM(D27,G27,J27,M27)</f>
        <v>1</v>
      </c>
    </row>
    <row r="28" spans="1:14" x14ac:dyDescent="0.25">
      <c r="A28" s="12">
        <v>203</v>
      </c>
      <c r="B28" t="s">
        <v>67</v>
      </c>
      <c r="C28">
        <f>IFERROR(VLOOKUP(CLEAN(LOWER(B28)),Modele!$A$2:$B$100,2,FALSE),"")</f>
        <v>2012</v>
      </c>
      <c r="D28">
        <v>1</v>
      </c>
      <c r="F28" t="str">
        <f>IFERROR(VLOOKUP(CLEAN(LOWER(E28)),Modele!$A$2:$B$100,2,FALSE),"")</f>
        <v/>
      </c>
      <c r="I28" t="str">
        <f>IFERROR(VLOOKUP(CLEAN(LOWER(H28)),Modele!$A$2:$B$100,2,FALSE),"")</f>
        <v/>
      </c>
      <c r="L28" t="str">
        <f>IFERROR(VLOOKUP(CLEAN(LOWER(K28)),Modele!$A$2:$B$100,2,FALSE),"")</f>
        <v/>
      </c>
      <c r="N28">
        <f>SUM(D28,G28,J28,M28)</f>
        <v>1</v>
      </c>
    </row>
    <row r="29" spans="1:14" x14ac:dyDescent="0.25">
      <c r="A29" s="12">
        <v>205</v>
      </c>
      <c r="B29" t="s">
        <v>63</v>
      </c>
      <c r="C29">
        <f>IFERROR(VLOOKUP(CLEAN(LOWER(B29)),Modele!$A$2:$B$100,2,FALSE),"")</f>
        <v>2021</v>
      </c>
      <c r="D29">
        <v>1</v>
      </c>
      <c r="F29" t="str">
        <f>IFERROR(VLOOKUP(CLEAN(LOWER(E29)),Modele!$A$2:$B$100,2,FALSE),"")</f>
        <v/>
      </c>
      <c r="I29" t="str">
        <f>IFERROR(VLOOKUP(CLEAN(LOWER(H29)),Modele!$A$2:$B$100,2,FALSE),"")</f>
        <v/>
      </c>
      <c r="L29" t="str">
        <f>IFERROR(VLOOKUP(CLEAN(LOWER(K29)),Modele!$A$2:$B$100,2,FALSE),"")</f>
        <v/>
      </c>
      <c r="N29">
        <f>SUM(D29,G29,J29,M29)</f>
        <v>1</v>
      </c>
    </row>
    <row r="30" spans="1:14" x14ac:dyDescent="0.25">
      <c r="A30" s="12">
        <v>206</v>
      </c>
      <c r="B30" t="s">
        <v>67</v>
      </c>
      <c r="C30">
        <f>IFERROR(VLOOKUP(CLEAN(LOWER(B30)),Modele!$A$2:$B$100,2,FALSE),"")</f>
        <v>2012</v>
      </c>
      <c r="D30">
        <v>1</v>
      </c>
      <c r="F30" t="str">
        <f>IFERROR(VLOOKUP(CLEAN(LOWER(E30)),Modele!$A$2:$B$100,2,FALSE),"")</f>
        <v/>
      </c>
      <c r="I30" t="str">
        <f>IFERROR(VLOOKUP(CLEAN(LOWER(H30)),Modele!$A$2:$B$100,2,FALSE),"")</f>
        <v/>
      </c>
      <c r="L30" t="str">
        <f>IFERROR(VLOOKUP(CLEAN(LOWER(K30)),Modele!$A$2:$B$100,2,FALSE),"")</f>
        <v/>
      </c>
      <c r="N30">
        <f>SUM(D30,G30,J30,M30)</f>
        <v>1</v>
      </c>
    </row>
    <row r="31" spans="1:14" x14ac:dyDescent="0.25">
      <c r="A31" s="12">
        <v>207</v>
      </c>
      <c r="B31" t="s">
        <v>67</v>
      </c>
      <c r="C31">
        <f>IFERROR(VLOOKUP(CLEAN(LOWER(B31)),Modele!$A$2:$B$100,2,FALSE),"")</f>
        <v>2012</v>
      </c>
      <c r="D31">
        <v>1</v>
      </c>
      <c r="F31" t="str">
        <f>IFERROR(VLOOKUP(CLEAN(LOWER(E31)),Modele!$A$2:$B$100,2,FALSE),"")</f>
        <v/>
      </c>
      <c r="I31" t="str">
        <f>IFERROR(VLOOKUP(CLEAN(LOWER(H31)),Modele!$A$2:$B$100,2,FALSE),"")</f>
        <v/>
      </c>
      <c r="L31" t="str">
        <f>IFERROR(VLOOKUP(CLEAN(LOWER(K31)),Modele!$A$2:$B$100,2,FALSE),"")</f>
        <v/>
      </c>
      <c r="N31">
        <f>SUM(D31,G31,J31,M31)</f>
        <v>1</v>
      </c>
    </row>
    <row r="32" spans="1:14" x14ac:dyDescent="0.25">
      <c r="A32" s="12">
        <v>210</v>
      </c>
      <c r="B32" t="s">
        <v>67</v>
      </c>
      <c r="C32">
        <f>IFERROR(VLOOKUP(CLEAN(LOWER(B32)),Modele!$A$2:$B$100,2,FALSE),"")</f>
        <v>2012</v>
      </c>
      <c r="D32">
        <v>1</v>
      </c>
      <c r="F32" t="str">
        <f>IFERROR(VLOOKUP(CLEAN(LOWER(E32)),Modele!$A$2:$B$100,2,FALSE),"")</f>
        <v/>
      </c>
      <c r="I32" t="str">
        <f>IFERROR(VLOOKUP(CLEAN(LOWER(H32)),Modele!$A$2:$B$100,2,FALSE),"")</f>
        <v/>
      </c>
      <c r="L32" t="str">
        <f>IFERROR(VLOOKUP(CLEAN(LOWER(K32)),Modele!$A$2:$B$100,2,FALSE),"")</f>
        <v/>
      </c>
      <c r="N32">
        <f>SUM(D32,G32,J32,M32)</f>
        <v>1</v>
      </c>
    </row>
    <row r="33" spans="1:19" x14ac:dyDescent="0.25">
      <c r="A33" t="s">
        <v>44</v>
      </c>
      <c r="B33" t="s">
        <v>63</v>
      </c>
      <c r="C33">
        <f>IFERROR(VLOOKUP(CLEAN(LOWER(B33)),Modele!$A$2:$B$100,2,FALSE),"")</f>
        <v>2021</v>
      </c>
      <c r="D33">
        <v>1</v>
      </c>
      <c r="F33" t="str">
        <f>IFERROR(VLOOKUP(CLEAN(LOWER(E33)),Modele!$A$2:$B$100,2,FALSE),"")</f>
        <v/>
      </c>
      <c r="I33" t="str">
        <f>IFERROR(VLOOKUP(CLEAN(LOWER(H33)),Modele!$A$2:$B$100,2,FALSE),"")</f>
        <v/>
      </c>
      <c r="L33" t="str">
        <f>IFERROR(VLOOKUP(CLEAN(LOWER(K33)),Modele!$A$2:$B$100,2,FALSE),"")</f>
        <v/>
      </c>
      <c r="N33">
        <f>SUM(D33,G33,J33,M33)</f>
        <v>1</v>
      </c>
    </row>
    <row r="34" spans="1:19" x14ac:dyDescent="0.25">
      <c r="A34" t="s">
        <v>45</v>
      </c>
      <c r="B34" t="s">
        <v>67</v>
      </c>
      <c r="C34">
        <f>IFERROR(VLOOKUP(CLEAN(LOWER(B34)),Modele!$A$2:$B$100,2,FALSE),"")</f>
        <v>2012</v>
      </c>
      <c r="D34">
        <v>1</v>
      </c>
      <c r="F34" t="str">
        <f>IFERROR(VLOOKUP(CLEAN(LOWER(E34)),Modele!$A$2:$B$100,2,FALSE),"")</f>
        <v/>
      </c>
      <c r="I34" t="str">
        <f>IFERROR(VLOOKUP(CLEAN(LOWER(H34)),Modele!$A$2:$B$100,2,FALSE),"")</f>
        <v/>
      </c>
      <c r="L34" t="str">
        <f>IFERROR(VLOOKUP(CLEAN(LOWER(K34)),Modele!$A$2:$B$100,2,FALSE),"")</f>
        <v/>
      </c>
      <c r="N34">
        <f>SUM(D34,G34,J34,M34)</f>
        <v>1</v>
      </c>
    </row>
    <row r="35" spans="1:19" x14ac:dyDescent="0.25">
      <c r="A35" t="s">
        <v>46</v>
      </c>
      <c r="B35" t="s">
        <v>66</v>
      </c>
      <c r="C35">
        <f>IFERROR(VLOOKUP(CLEAN(LOWER(B35)),Modele!$A$2:$B$100,2,FALSE),"")</f>
        <v>2013</v>
      </c>
      <c r="D35">
        <v>1</v>
      </c>
      <c r="E35" t="s">
        <v>69</v>
      </c>
      <c r="F35">
        <f>IFERROR(VLOOKUP(CLEAN(LOWER(E35)),Modele!$A$2:$B$100,2,FALSE),"")</f>
        <v>2012</v>
      </c>
      <c r="G35">
        <v>3</v>
      </c>
      <c r="H35" t="s">
        <v>67</v>
      </c>
      <c r="I35">
        <f>IFERROR(VLOOKUP(CLEAN(LOWER(H35)),Modele!$A$2:$B$100,2,FALSE),"")</f>
        <v>2012</v>
      </c>
      <c r="J35">
        <v>3</v>
      </c>
      <c r="K35" t="s">
        <v>74</v>
      </c>
      <c r="L35">
        <f>IFERROR(VLOOKUP(CLEAN(LOWER(K35)),Modele!$A$2:$B$100,2,FALSE),"")</f>
        <v>2011</v>
      </c>
      <c r="M35">
        <v>1</v>
      </c>
      <c r="N35">
        <f>SUM(D35,G35,J35,M35)</f>
        <v>8</v>
      </c>
    </row>
    <row r="36" spans="1:19" x14ac:dyDescent="0.25">
      <c r="A36" t="s">
        <v>47</v>
      </c>
      <c r="B36" t="s">
        <v>70</v>
      </c>
      <c r="C36">
        <f>IFERROR(VLOOKUP(CLEAN(LOWER(B36)),Modele!$A$2:$B$100,2,FALSE),"")</f>
        <v>2024</v>
      </c>
      <c r="D36">
        <v>31</v>
      </c>
      <c r="F36" t="str">
        <f>IFERROR(VLOOKUP(CLEAN(LOWER(E36)),Modele!$A$2:$B$100,2,FALSE),"")</f>
        <v/>
      </c>
      <c r="I36" t="str">
        <f>IFERROR(VLOOKUP(CLEAN(LOWER(H36)),Modele!$A$2:$B$100,2,FALSE),"")</f>
        <v/>
      </c>
      <c r="L36" t="str">
        <f>IFERROR(VLOOKUP(CLEAN(LOWER(K36)),Modele!$A$2:$B$100,2,FALSE),"")</f>
        <v/>
      </c>
      <c r="N36">
        <f>SUM(D36,G36,J36,M36)</f>
        <v>31</v>
      </c>
    </row>
    <row r="37" spans="1:19" x14ac:dyDescent="0.25">
      <c r="A37" t="s">
        <v>48</v>
      </c>
      <c r="B37" t="s">
        <v>37</v>
      </c>
      <c r="C37">
        <f>IFERROR(VLOOKUP(CLEAN(LOWER(B37)),Modele!$A$2:$B$100,2,FALSE),"")</f>
        <v>2020</v>
      </c>
      <c r="D37">
        <v>43</v>
      </c>
      <c r="F37" t="str">
        <f>IFERROR(VLOOKUP(CLEAN(LOWER(E37)),Modele!$A$2:$B$100,2,FALSE),"")</f>
        <v/>
      </c>
      <c r="I37" t="str">
        <f>IFERROR(VLOOKUP(CLEAN(LOWER(H37)),Modele!$A$2:$B$100,2,FALSE),"")</f>
        <v/>
      </c>
      <c r="L37" t="str">
        <f>IFERROR(VLOOKUP(CLEAN(LOWER(K37)),Modele!$A$2:$B$100,2,FALSE),"")</f>
        <v/>
      </c>
      <c r="N37">
        <f>SUM(D37,G37,J37,M37)</f>
        <v>43</v>
      </c>
    </row>
    <row r="38" spans="1:19" x14ac:dyDescent="0.25">
      <c r="A38" t="s">
        <v>49</v>
      </c>
      <c r="B38" t="s">
        <v>84</v>
      </c>
      <c r="C38">
        <f>IFERROR(VLOOKUP(CLEAN(LOWER(B38)),Modele!$A$2:$B$100,2,FALSE),"")</f>
        <v>2024</v>
      </c>
      <c r="D38">
        <v>15</v>
      </c>
      <c r="F38" t="str">
        <f>IFERROR(VLOOKUP(CLEAN(LOWER(E38)),Modele!$A$2:$B$100,2,FALSE),"")</f>
        <v/>
      </c>
      <c r="I38" t="str">
        <f>IFERROR(VLOOKUP(CLEAN(LOWER(H38)),Modele!$A$2:$B$100,2,FALSE),"")</f>
        <v/>
      </c>
      <c r="L38" t="str">
        <f>IFERROR(VLOOKUP(CLEAN(LOWER(K38)),Modele!$A$2:$B$100,2,FALSE),"")</f>
        <v/>
      </c>
      <c r="N38">
        <f>SUM(D38,G38,J38,M38)</f>
        <v>15</v>
      </c>
    </row>
    <row r="39" spans="1:19" x14ac:dyDescent="0.25">
      <c r="C39" t="str">
        <f>IFERROR(VLOOKUP(CLEAN(LOWER(B39)),Modele!$A$2:$B$100,2,FALSE),"")</f>
        <v/>
      </c>
      <c r="F39" t="str">
        <f>IFERROR(VLOOKUP(CLEAN(LOWER(E39)),Modele!$A$2:$B$100,2,FALSE),"")</f>
        <v/>
      </c>
      <c r="I39" t="str">
        <f>IFERROR(VLOOKUP(CLEAN(LOWER(H39)),Modele!$A$2:$B$100,2,FALSE),"")</f>
        <v/>
      </c>
      <c r="L39" t="str">
        <f>IFERROR(VLOOKUP(CLEAN(LOWER(K39)),Modele!$A$2:$B$100,2,FALSE),"")</f>
        <v/>
      </c>
      <c r="N39">
        <f>SUM(D39,G39,J39,M39)</f>
        <v>0</v>
      </c>
    </row>
    <row r="40" spans="1:19" x14ac:dyDescent="0.25">
      <c r="C40" t="str">
        <f>IFERROR(VLOOKUP(CLEAN(LOWER(B40)),Modele!$A$2:$B$100,2,FALSE),"")</f>
        <v/>
      </c>
      <c r="F40" t="str">
        <f>IFERROR(VLOOKUP(CLEAN(LOWER(E40)),Modele!$A$2:$B$100,2,FALSE),"")</f>
        <v/>
      </c>
      <c r="I40" t="str">
        <f>IFERROR(VLOOKUP(CLEAN(LOWER(H40)),Modele!$A$2:$B$100,2,FALSE),"")</f>
        <v/>
      </c>
      <c r="L40" t="str">
        <f>IFERROR(VLOOKUP(CLEAN(LOWER(K40)),Modele!$A$2:$B$100,2,FALSE),"")</f>
        <v/>
      </c>
      <c r="N40">
        <f>SUM(D40,G40,J40,M40)</f>
        <v>0</v>
      </c>
    </row>
    <row r="41" spans="1:19" x14ac:dyDescent="0.25">
      <c r="C41" t="str">
        <f>IFERROR(VLOOKUP(CLEAN(LOWER(B41)),Modele!$A$2:$B$100,2,FALSE),"")</f>
        <v/>
      </c>
      <c r="F41" t="str">
        <f>IFERROR(VLOOKUP(CLEAN(LOWER(E41)),Modele!$A$2:$B$100,2,FALSE),"")</f>
        <v/>
      </c>
      <c r="I41" t="str">
        <f>IFERROR(VLOOKUP(CLEAN(LOWER(H41)),Modele!$A$2:$B$100,2,FALSE),"")</f>
        <v/>
      </c>
      <c r="L41" t="str">
        <f>IFERROR(VLOOKUP(CLEAN(LOWER(K41)),Modele!$A$2:$B$100,2,FALSE),"")</f>
        <v/>
      </c>
      <c r="N41">
        <f>SUM(D41,G41,J41,M41)</f>
        <v>0</v>
      </c>
    </row>
    <row r="42" spans="1:19" x14ac:dyDescent="0.25">
      <c r="C42" t="str">
        <f>IFERROR(VLOOKUP(CLEAN(LOWER(B42)),Modele!$A$2:$B$100,2,FALSE),"")</f>
        <v/>
      </c>
      <c r="F42" t="str">
        <f>IFERROR(VLOOKUP(CLEAN(LOWER(E42)),Modele!$A$2:$B$100,2,FALSE),"")</f>
        <v/>
      </c>
      <c r="I42" t="str">
        <f>IFERROR(VLOOKUP(CLEAN(LOWER(H42)),Modele!$A$2:$B$100,2,FALSE),"")</f>
        <v/>
      </c>
      <c r="L42" t="str">
        <f>IFERROR(VLOOKUP(CLEAN(LOWER(K42)),Modele!$A$2:$B$100,2,FALSE),"")</f>
        <v/>
      </c>
      <c r="N42">
        <f>SUM(D42,G42,J42,M42)</f>
        <v>0</v>
      </c>
    </row>
    <row r="43" spans="1:19" x14ac:dyDescent="0.25">
      <c r="C43" t="str">
        <f>IFERROR(VLOOKUP(CLEAN(LOWER(B43)),Modele!$A$2:$B$100,2,FALSE),"")</f>
        <v/>
      </c>
      <c r="F43" t="str">
        <f>IFERROR(VLOOKUP(CLEAN(LOWER(E43)),Modele!$A$2:$B$100,2,FALSE),"")</f>
        <v/>
      </c>
      <c r="I43" t="str">
        <f>IFERROR(VLOOKUP(CLEAN(LOWER(H43)),Modele!$A$2:$B$100,2,FALSE),"")</f>
        <v/>
      </c>
      <c r="L43" t="str">
        <f>IFERROR(VLOOKUP(CLEAN(LOWER(K43)),Modele!$A$2:$B$100,2,FALSE),"")</f>
        <v/>
      </c>
      <c r="N43">
        <f>SUM(D43,G43,J43,M43)</f>
        <v>0</v>
      </c>
    </row>
    <row r="44" spans="1:19" x14ac:dyDescent="0.25">
      <c r="C44" t="str">
        <f>IFERROR(VLOOKUP(CLEAN(LOWER(B44)),Modele!$A$2:$B$100,2,FALSE),"")</f>
        <v/>
      </c>
      <c r="F44" t="str">
        <f>IFERROR(VLOOKUP(CLEAN(LOWER(E44)),Modele!$A$2:$B$100,2,FALSE),"")</f>
        <v/>
      </c>
      <c r="I44" t="str">
        <f>IFERROR(VLOOKUP(CLEAN(LOWER(H44)),Modele!$A$2:$B$100,2,FALSE),"")</f>
        <v/>
      </c>
      <c r="L44" t="str">
        <f>IFERROR(VLOOKUP(CLEAN(LOWER(K44)),Modele!$A$2:$B$100,2,FALSE),"")</f>
        <v/>
      </c>
      <c r="N44">
        <f>SUM(D44,G44,J44,M44)</f>
        <v>0</v>
      </c>
    </row>
    <row r="45" spans="1:19" x14ac:dyDescent="0.25">
      <c r="C45" s="13" t="str">
        <f>IFERROR(VLOOKUP(CLEAN(LOWER(B45)),Modele!$A$2:$B$100,2,FALSE),"")</f>
        <v/>
      </c>
      <c r="F45" t="str">
        <f>IFERROR(VLOOKUP(CLEAN(LOWER(E45)),Modele!$A$2:$B$100,2,FALSE),"")</f>
        <v/>
      </c>
      <c r="I45" t="str">
        <f>IFERROR(VLOOKUP(CLEAN(LOWER(H45)),Modele!$A$2:$B$100,2,FALSE),"")</f>
        <v/>
      </c>
      <c r="L45" t="str">
        <f>IFERROR(VLOOKUP(CLEAN(LOWER(K45)),Modele!$A$2:$B$100,2,FALSE),"")</f>
        <v/>
      </c>
      <c r="N45">
        <f>SUM(D45,G45,J45,M45)</f>
        <v>0</v>
      </c>
      <c r="Q45" t="str">
        <f>IF(ISBLANK(B45), "", IFERROR(2025-VLOOKUP(TRIM(LOWER(B45)),Modele!A:B,2,FALSE), ""))</f>
        <v/>
      </c>
      <c r="S45" t="str">
        <f>IF(ISBLANK(D45), "", IFERROR(2025-VLOOKUP(TRIM(LOWER(D45)),Modele!A:B,2,FALSE), ""))</f>
        <v/>
      </c>
    </row>
    <row r="46" spans="1:19" x14ac:dyDescent="0.25">
      <c r="C46" s="13" t="str">
        <f>IFERROR(VLOOKUP(CLEAN(LOWER(B46)),Modele!$A$2:$B$100,2,FALSE),"")</f>
        <v/>
      </c>
      <c r="F46" t="str">
        <f>IFERROR(VLOOKUP(CLEAN(LOWER(E46)),Modele!$A$2:$B$100,2,FALSE),"")</f>
        <v/>
      </c>
      <c r="I46" t="str">
        <f>IFERROR(VLOOKUP(CLEAN(LOWER(H46)),Modele!$A$2:$B$100,2,FALSE),"")</f>
        <v/>
      </c>
      <c r="L46" t="str">
        <f>IFERROR(VLOOKUP(CLEAN(LOWER(K46)),Modele!$A$2:$B$100,2,FALSE),"")</f>
        <v/>
      </c>
      <c r="N46">
        <f>SUM(D46,G46,J46,M46)</f>
        <v>0</v>
      </c>
      <c r="Q46" t="str">
        <f>IF(ISBLANK(B63), "", IFERROR(2025-VLOOKUP(TRIM(LOWER(B63)),Modele!A:B,2,FALSE), ""))</f>
        <v/>
      </c>
      <c r="S46" t="str">
        <f>IF(ISBLANK(D63), "", IFERROR(2025-VLOOKUP(TRIM(LOWER(D63)),Modele!A:B,2,FALSE), ""))</f>
        <v/>
      </c>
    </row>
    <row r="47" spans="1:19" x14ac:dyDescent="0.25">
      <c r="C47" s="13" t="str">
        <f>IFERROR(VLOOKUP(CLEAN(LOWER(B47)),Modele!$A$2:$B$100,2,FALSE),"")</f>
        <v/>
      </c>
      <c r="F47" t="str">
        <f>IFERROR(VLOOKUP(CLEAN(LOWER(E47)),Modele!$A$2:$B$100,2,FALSE),"")</f>
        <v/>
      </c>
      <c r="I47" t="str">
        <f>IFERROR(VLOOKUP(CLEAN(LOWER(H47)),Modele!$A$2:$B$100,2,FALSE),"")</f>
        <v/>
      </c>
      <c r="L47" t="str">
        <f>IFERROR(VLOOKUP(CLEAN(LOWER(K47)),Modele!$A$2:$B$100,2,FALSE),"")</f>
        <v/>
      </c>
      <c r="N47">
        <f>SUM(D47,G47,J47,M47)</f>
        <v>0</v>
      </c>
    </row>
    <row r="48" spans="1:19" x14ac:dyDescent="0.25">
      <c r="C48" s="13" t="str">
        <f>IFERROR(VLOOKUP(CLEAN(LOWER(B48)),Modele!$A$2:$B$100,2,FALSE),"")</f>
        <v/>
      </c>
      <c r="F48" t="str">
        <f>IFERROR(VLOOKUP(CLEAN(LOWER(E48)),Modele!$A$2:$B$100,2,FALSE),"")</f>
        <v/>
      </c>
      <c r="I48" t="str">
        <f>IFERROR(VLOOKUP(CLEAN(LOWER(H48)),Modele!$A$2:$B$100,2,FALSE),"")</f>
        <v/>
      </c>
      <c r="L48" t="str">
        <f>IFERROR(VLOOKUP(CLEAN(LOWER(K48)),Modele!$A$2:$B$100,2,FALSE),"")</f>
        <v/>
      </c>
      <c r="N48">
        <f>SUM(D48,G48,J48,M48)</f>
        <v>0</v>
      </c>
    </row>
    <row r="49" spans="1:15" x14ac:dyDescent="0.25">
      <c r="C49" s="13" t="str">
        <f>IFERROR(VLOOKUP(CLEAN(LOWER(B49)),Modele!$A$2:$B$100,2,FALSE),"")</f>
        <v/>
      </c>
      <c r="F49" t="str">
        <f>IFERROR(VLOOKUP(CLEAN(LOWER(E49)),Modele!$A$2:$B$100,2,FALSE),"")</f>
        <v/>
      </c>
      <c r="I49" t="str">
        <f>IFERROR(VLOOKUP(CLEAN(LOWER(H49)),Modele!$A$2:$B$100,2,FALSE),"")</f>
        <v/>
      </c>
      <c r="L49" t="str">
        <f>IFERROR(VLOOKUP(CLEAN(LOWER(K49)),Modele!$A$2:$B$100,2,FALSE),"")</f>
        <v/>
      </c>
      <c r="N49">
        <f>SUM(D49,G49,J49,M49)</f>
        <v>0</v>
      </c>
    </row>
    <row r="50" spans="1:15" x14ac:dyDescent="0.25">
      <c r="C50" s="13" t="str">
        <f>IFERROR(VLOOKUP(CLEAN(LOWER(B50)),Modele!$A$2:$B$100,2,FALSE),"")</f>
        <v/>
      </c>
      <c r="F50" t="str">
        <f>IFERROR(VLOOKUP(CLEAN(LOWER(E50)),Modele!$A$2:$B$100,2,FALSE),"")</f>
        <v/>
      </c>
      <c r="I50" t="str">
        <f>IFERROR(VLOOKUP(CLEAN(LOWER(H50)),Modele!$A$2:$B$100,2,FALSE),"")</f>
        <v/>
      </c>
      <c r="L50" t="str">
        <f>IFERROR(VLOOKUP(CLEAN(LOWER(K50)),Modele!$A$2:$B$100,2,FALSE),"")</f>
        <v/>
      </c>
      <c r="N50">
        <f>SUM(D50,G50,J50,M50)</f>
        <v>0</v>
      </c>
    </row>
    <row r="51" spans="1:15" x14ac:dyDescent="0.25">
      <c r="C51" s="13" t="str">
        <f>IFERROR(VLOOKUP(CLEAN(LOWER(B51)),Modele!$A$2:$B$100,2,FALSE),"")</f>
        <v/>
      </c>
      <c r="F51" t="str">
        <f>IFERROR(VLOOKUP(CLEAN(LOWER(E51)),Modele!$A$2:$B$100,2,FALSE),"")</f>
        <v/>
      </c>
      <c r="I51" t="str">
        <f>IFERROR(VLOOKUP(CLEAN(LOWER(H51)),Modele!$A$2:$B$100,2,FALSE),"")</f>
        <v/>
      </c>
      <c r="L51" t="str">
        <f>IFERROR(VLOOKUP(CLEAN(LOWER(K51)),Modele!$A$2:$B$100,2,FALSE),"")</f>
        <v/>
      </c>
      <c r="N51">
        <f>SUM(D51,G51,J51,M51)</f>
        <v>0</v>
      </c>
    </row>
    <row r="52" spans="1:15" x14ac:dyDescent="0.25">
      <c r="C52" s="13" t="str">
        <f>IFERROR(VLOOKUP(CLEAN(LOWER(B52)),Modele!$A$2:$B$100,2,FALSE),"")</f>
        <v/>
      </c>
      <c r="F52" t="str">
        <f>IFERROR(VLOOKUP(CLEAN(LOWER(E52)),Modele!$A$2:$B$100,2,FALSE),"")</f>
        <v/>
      </c>
      <c r="I52" t="str">
        <f>IFERROR(VLOOKUP(CLEAN(LOWER(H52)),Modele!$A$2:$B$100,2,FALSE),"")</f>
        <v/>
      </c>
      <c r="L52" t="str">
        <f>IFERROR(VLOOKUP(CLEAN(LOWER(K52)),Modele!$A$2:$B$100,2,FALSE),"")</f>
        <v/>
      </c>
      <c r="N52">
        <f>SUM(D52,G52,J52,M52)</f>
        <v>0</v>
      </c>
    </row>
    <row r="53" spans="1:15" x14ac:dyDescent="0.25">
      <c r="C53" s="13" t="str">
        <f>IFERROR(VLOOKUP(CLEAN(LOWER(B53)),Modele!$A$2:$B$100,2,FALSE),"")</f>
        <v/>
      </c>
      <c r="F53" t="str">
        <f>IFERROR(VLOOKUP(CLEAN(LOWER(E53)),Modele!$A$2:$B$100,2,FALSE),"")</f>
        <v/>
      </c>
      <c r="I53" t="str">
        <f>IFERROR(VLOOKUP(CLEAN(LOWER(H53)),Modele!$A$2:$B$100,2,FALSE),"")</f>
        <v/>
      </c>
      <c r="L53" t="str">
        <f>IFERROR(VLOOKUP(CLEAN(LOWER(K53)),Modele!$A$2:$B$100,2,FALSE),"")</f>
        <v/>
      </c>
      <c r="N53">
        <f>SUM(D53,G53,J53,M53)</f>
        <v>0</v>
      </c>
    </row>
    <row r="54" spans="1:15" x14ac:dyDescent="0.25">
      <c r="C54" s="13" t="str">
        <f>IFERROR(VLOOKUP(CLEAN(LOWER(B54)),Modele!$A$2:$B$100,2,FALSE),"")</f>
        <v/>
      </c>
      <c r="F54" t="str">
        <f>IFERROR(VLOOKUP(CLEAN(LOWER(E54)),Modele!$A$2:$B$100,2,FALSE),"")</f>
        <v/>
      </c>
      <c r="I54" t="str">
        <f>IFERROR(VLOOKUP(CLEAN(LOWER(H54)),Modele!$A$2:$B$100,2,FALSE),"")</f>
        <v/>
      </c>
      <c r="L54" t="str">
        <f>IFERROR(VLOOKUP(CLEAN(LOWER(K54)),Modele!$A$2:$B$100,2,FALSE),"")</f>
        <v/>
      </c>
      <c r="N54">
        <f>SUM(D54,G54,J54,M54)</f>
        <v>0</v>
      </c>
    </row>
    <row r="55" spans="1:15" x14ac:dyDescent="0.25">
      <c r="C55" s="13" t="str">
        <f>IFERROR(VLOOKUP(CLEAN(LOWER(B55)),Modele!$A$2:$B$100,2,FALSE),"")</f>
        <v/>
      </c>
      <c r="F55" t="str">
        <f>IFERROR(VLOOKUP(CLEAN(LOWER(E55)),Modele!$A$2:$B$100,2,FALSE),"")</f>
        <v/>
      </c>
      <c r="I55" t="str">
        <f>IFERROR(VLOOKUP(CLEAN(LOWER(H55)),Modele!$A$2:$B$100,2,FALSE),"")</f>
        <v/>
      </c>
      <c r="L55" t="str">
        <f>IFERROR(VLOOKUP(CLEAN(LOWER(K55)),Modele!$A$2:$B$100,2,FALSE),"")</f>
        <v/>
      </c>
      <c r="N55">
        <f>SUM(D55,G55,J55,M55)</f>
        <v>0</v>
      </c>
    </row>
    <row r="56" spans="1:15" x14ac:dyDescent="0.25">
      <c r="C56" s="13" t="str">
        <f>IFERROR(VLOOKUP(CLEAN(LOWER(B56)),Modele!$A$2:$B$100,2,FALSE),"")</f>
        <v/>
      </c>
      <c r="F56" t="str">
        <f>IFERROR(VLOOKUP(CLEAN(LOWER(E56)),Modele!$A$2:$B$100,2,FALSE),"")</f>
        <v/>
      </c>
      <c r="I56" t="str">
        <f>IFERROR(VLOOKUP(CLEAN(LOWER(H56)),Modele!$A$2:$B$100,2,FALSE),"")</f>
        <v/>
      </c>
      <c r="L56" t="str">
        <f>IFERROR(VLOOKUP(CLEAN(LOWER(K56)),Modele!$A$2:$B$100,2,FALSE),"")</f>
        <v/>
      </c>
      <c r="N56">
        <f>SUM(D56,G56,J56,M56)</f>
        <v>0</v>
      </c>
    </row>
    <row r="57" spans="1:15" x14ac:dyDescent="0.25">
      <c r="C57" s="13" t="str">
        <f>IFERROR(VLOOKUP(CLEAN(LOWER(B57)),Modele!$A$2:$B$100,2,FALSE),"")</f>
        <v/>
      </c>
      <c r="F57" t="str">
        <f>IFERROR(VLOOKUP(CLEAN(LOWER(E57)),Modele!$A$2:$B$100,2,FALSE),"")</f>
        <v/>
      </c>
      <c r="I57" t="str">
        <f>IFERROR(VLOOKUP(CLEAN(LOWER(H57)),Modele!$A$2:$B$100,2,FALSE),"")</f>
        <v/>
      </c>
      <c r="L57" t="str">
        <f>IFERROR(VLOOKUP(CLEAN(LOWER(K57)),Modele!$A$2:$B$100,2,FALSE),"")</f>
        <v/>
      </c>
      <c r="N57">
        <f>SUM(D57,G57,J57,M57)</f>
        <v>0</v>
      </c>
    </row>
    <row r="58" spans="1:15" x14ac:dyDescent="0.25">
      <c r="C58" s="13" t="str">
        <f>IFERROR(VLOOKUP(CLEAN(LOWER(B58)),Modele!$A$2:$B$100,2,FALSE),"")</f>
        <v/>
      </c>
      <c r="F58" t="str">
        <f>IFERROR(VLOOKUP(CLEAN(LOWER(E58)),Modele!$A$2:$B$100,2,FALSE),"")</f>
        <v/>
      </c>
      <c r="I58" t="str">
        <f>IFERROR(VLOOKUP(CLEAN(LOWER(H58)),Modele!$A$2:$B$100,2,FALSE),"")</f>
        <v/>
      </c>
      <c r="L58" t="str">
        <f>IFERROR(VLOOKUP(CLEAN(LOWER(K58)),Modele!$A$2:$B$100,2,FALSE),"")</f>
        <v/>
      </c>
      <c r="N58">
        <f>SUM(D58,G58,J58,M58)</f>
        <v>0</v>
      </c>
    </row>
    <row r="59" spans="1:15" x14ac:dyDescent="0.25">
      <c r="C59" s="13" t="str">
        <f>IFERROR(VLOOKUP(CLEAN(LOWER(B59)),Modele!$A$2:$B$100,2,FALSE),"")</f>
        <v/>
      </c>
      <c r="F59" t="str">
        <f>IFERROR(VLOOKUP(CLEAN(LOWER(E59)),Modele!$A$2:$B$100,2,FALSE),"")</f>
        <v/>
      </c>
      <c r="I59" t="str">
        <f>IFERROR(VLOOKUP(CLEAN(LOWER(H59)),Modele!$A$2:$B$100,2,FALSE),"")</f>
        <v/>
      </c>
      <c r="L59" t="str">
        <f>IFERROR(VLOOKUP(CLEAN(LOWER(K59)),Modele!$A$2:$B$100,2,FALSE),"")</f>
        <v/>
      </c>
      <c r="N59">
        <f>SUM(D59,G59,J59,M59)</f>
        <v>0</v>
      </c>
    </row>
    <row r="61" spans="1:15" x14ac:dyDescent="0.25">
      <c r="A61" s="2" t="s">
        <v>92</v>
      </c>
      <c r="B61" s="2"/>
      <c r="C61" s="14" t="str">
        <f>IFERROR(VLOOKUP(CLEAN(LOWER(B61)),Modele!$A$2:$B$100,2,FALSE),"")</f>
        <v/>
      </c>
      <c r="D61" s="2"/>
      <c r="E61" s="2"/>
      <c r="F61" s="2"/>
      <c r="G61" s="2"/>
      <c r="H61" s="2"/>
      <c r="I61" s="2"/>
      <c r="J61" s="2"/>
      <c r="K61" s="2"/>
      <c r="L61" s="2"/>
      <c r="M61" s="2"/>
      <c r="N61" s="2">
        <f>SUM(N3:N60)</f>
        <v>207</v>
      </c>
      <c r="O61" s="2">
        <f>SUM(O3,O59)</f>
        <v>0</v>
      </c>
    </row>
    <row r="63" spans="1:15" x14ac:dyDescent="0.25">
      <c r="A63" s="2" t="s">
        <v>17</v>
      </c>
      <c r="B63" s="2" t="s">
        <v>1</v>
      </c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</row>
    <row r="64" spans="1:15" x14ac:dyDescent="0.25">
      <c r="A64" s="3" t="s">
        <v>2</v>
      </c>
      <c r="B64" s="3" t="s">
        <v>3</v>
      </c>
      <c r="C64" s="3" t="s">
        <v>88</v>
      </c>
      <c r="D64" s="3" t="s">
        <v>4</v>
      </c>
      <c r="E64" s="3" t="s">
        <v>5</v>
      </c>
      <c r="F64" s="3" t="s">
        <v>89</v>
      </c>
      <c r="G64" s="3" t="s">
        <v>6</v>
      </c>
      <c r="H64" s="3" t="s">
        <v>7</v>
      </c>
      <c r="I64" s="3" t="s">
        <v>90</v>
      </c>
      <c r="J64" s="3" t="s">
        <v>8</v>
      </c>
      <c r="K64" s="3" t="s">
        <v>9</v>
      </c>
      <c r="L64" s="3" t="s">
        <v>91</v>
      </c>
      <c r="M64" s="3" t="s">
        <v>10</v>
      </c>
      <c r="N64" s="3" t="s">
        <v>11</v>
      </c>
      <c r="O64" s="3" t="s">
        <v>12</v>
      </c>
    </row>
    <row r="65" spans="1:19" x14ac:dyDescent="0.25">
      <c r="A65" t="s">
        <v>50</v>
      </c>
      <c r="B65" t="s">
        <v>62</v>
      </c>
      <c r="C65">
        <f>IFERROR(VLOOKUP(CLEAN(LOWER(B65)),Modele!$A$2:$B$100,2,FALSE),"")</f>
        <v>2023</v>
      </c>
      <c r="D65">
        <v>1</v>
      </c>
      <c r="F65" t="str">
        <f>IFERROR(VLOOKUP(CLEAN(LOWER(E65)),Modele!$A$2:$B$100,2,FALSE),"")</f>
        <v/>
      </c>
      <c r="I65" t="str">
        <f>IFERROR(VLOOKUP(CLEAN(LOWER(H65)),Modele!$A$2:$B$100,2,FALSE),"")</f>
        <v/>
      </c>
      <c r="L65" t="str">
        <f>IFERROR(VLOOKUP(CLEAN(LOWER(K65)),Modele!$A$2:$B$100,2,FALSE),"")</f>
        <v/>
      </c>
      <c r="N65">
        <f>SUM(D65,G65,J65,M65)</f>
        <v>1</v>
      </c>
      <c r="O65">
        <f>SUM(O44:O64)</f>
        <v>0</v>
      </c>
    </row>
    <row r="66" spans="1:19" x14ac:dyDescent="0.25">
      <c r="A66" t="s">
        <v>51</v>
      </c>
      <c r="B66" t="s">
        <v>62</v>
      </c>
      <c r="C66">
        <f>IFERROR(VLOOKUP(CLEAN(LOWER(B66)),Modele!$A$2:$B$100,2,FALSE),"")</f>
        <v>2023</v>
      </c>
      <c r="D66">
        <v>1</v>
      </c>
      <c r="F66" t="str">
        <f>IFERROR(VLOOKUP(CLEAN(LOWER(E66)),Modele!$A$2:$B$100,2,FALSE),"")</f>
        <v/>
      </c>
      <c r="I66" t="str">
        <f>IFERROR(VLOOKUP(CLEAN(LOWER(H66)),Modele!$A$2:$B$100,2,FALSE),"")</f>
        <v/>
      </c>
      <c r="L66" t="str">
        <f>IFERROR(VLOOKUP(CLEAN(LOWER(K66)),Modele!$A$2:$B$100,2,FALSE),"")</f>
        <v/>
      </c>
      <c r="N66">
        <f>SUM(D66,G66,J66,M66)</f>
        <v>1</v>
      </c>
      <c r="O66">
        <f>SUM(O45:O65)</f>
        <v>0</v>
      </c>
    </row>
    <row r="67" spans="1:19" x14ac:dyDescent="0.25">
      <c r="A67" t="s">
        <v>52</v>
      </c>
      <c r="B67" t="s">
        <v>63</v>
      </c>
      <c r="C67">
        <f>IFERROR(VLOOKUP(CLEAN(LOWER(B67)),Modele!$A$2:$B$100,2,FALSE),"")</f>
        <v>2021</v>
      </c>
      <c r="D67">
        <v>1</v>
      </c>
      <c r="F67" t="str">
        <f>IFERROR(VLOOKUP(CLEAN(LOWER(E67)),Modele!$A$2:$B$100,2,FALSE),"")</f>
        <v/>
      </c>
      <c r="I67" t="str">
        <f>IFERROR(VLOOKUP(CLEAN(LOWER(H67)),Modele!$A$2:$B$100,2,FALSE),"")</f>
        <v/>
      </c>
      <c r="L67" t="str">
        <f>IFERROR(VLOOKUP(CLEAN(LOWER(K67)),Modele!$A$2:$B$100,2,FALSE),"")</f>
        <v/>
      </c>
      <c r="N67">
        <f>SUM(D67,G67,J67,M67)</f>
        <v>1</v>
      </c>
      <c r="O67">
        <f>SUM(O46:O66)</f>
        <v>0</v>
      </c>
    </row>
    <row r="68" spans="1:19" x14ac:dyDescent="0.25">
      <c r="A68" t="s">
        <v>53</v>
      </c>
      <c r="B68" t="s">
        <v>64</v>
      </c>
      <c r="C68">
        <f>IFERROR(VLOOKUP(CLEAN(LOWER(B68)),Modele!$A$2:$B$100,2,FALSE),"")</f>
        <v>2018</v>
      </c>
      <c r="D68">
        <v>1</v>
      </c>
      <c r="F68" t="str">
        <f>IFERROR(VLOOKUP(CLEAN(LOWER(E68)),Modele!$A$2:$B$100,2,FALSE),"")</f>
        <v/>
      </c>
      <c r="I68" t="str">
        <f>IFERROR(VLOOKUP(CLEAN(LOWER(H68)),Modele!$A$2:$B$100,2,FALSE),"")</f>
        <v/>
      </c>
      <c r="L68" t="str">
        <f>IFERROR(VLOOKUP(CLEAN(LOWER(K68)),Modele!$A$2:$B$100,2,FALSE),"")</f>
        <v/>
      </c>
      <c r="N68">
        <f>SUM(D68,G68,J68,M68)</f>
        <v>1</v>
      </c>
      <c r="O68">
        <f>SUM(O47:O67)</f>
        <v>0</v>
      </c>
    </row>
    <row r="69" spans="1:19" x14ac:dyDescent="0.25">
      <c r="A69" t="s">
        <v>54</v>
      </c>
      <c r="B69" t="s">
        <v>64</v>
      </c>
      <c r="C69">
        <f>IFERROR(VLOOKUP(CLEAN(LOWER(B69)),Modele!$A$2:$B$100,2,FALSE),"")</f>
        <v>2018</v>
      </c>
      <c r="D69">
        <v>1</v>
      </c>
      <c r="F69" t="str">
        <f>IFERROR(VLOOKUP(CLEAN(LOWER(E69)),Modele!$A$2:$B$100,2,FALSE),"")</f>
        <v/>
      </c>
      <c r="I69" t="str">
        <f>IFERROR(VLOOKUP(CLEAN(LOWER(H69)),Modele!$A$2:$B$100,2,FALSE),"")</f>
        <v/>
      </c>
      <c r="L69" t="str">
        <f>IFERROR(VLOOKUP(CLEAN(LOWER(K69)),Modele!$A$2:$B$100,2,FALSE),"")</f>
        <v/>
      </c>
      <c r="N69">
        <f>SUM(D69,G69,J69,M69)</f>
        <v>1</v>
      </c>
      <c r="O69">
        <f>SUM(O48:O68)</f>
        <v>0</v>
      </c>
    </row>
    <row r="70" spans="1:19" x14ac:dyDescent="0.25">
      <c r="A70" t="s">
        <v>55</v>
      </c>
      <c r="B70" t="s">
        <v>65</v>
      </c>
      <c r="C70">
        <f>IFERROR(VLOOKUP(CLEAN(LOWER(B70)),Modele!$A$2:$B$100,2,FALSE),"")</f>
        <v>2022</v>
      </c>
      <c r="D70">
        <v>1</v>
      </c>
      <c r="F70" t="str">
        <f>IFERROR(VLOOKUP(CLEAN(LOWER(E70)),Modele!$A$2:$B$100,2,FALSE),"")</f>
        <v/>
      </c>
      <c r="I70" t="str">
        <f>IFERROR(VLOOKUP(CLEAN(LOWER(H70)),Modele!$A$2:$B$100,2,FALSE),"")</f>
        <v/>
      </c>
      <c r="L70" t="str">
        <f>IFERROR(VLOOKUP(CLEAN(LOWER(K70)),Modele!$A$2:$B$100,2,FALSE),"")</f>
        <v/>
      </c>
      <c r="N70">
        <f>SUM(D70,G70,J70,M70)</f>
        <v>1</v>
      </c>
      <c r="O70">
        <f>SUM(O49:O69)</f>
        <v>0</v>
      </c>
      <c r="Q70" t="str">
        <f>IF(ISBLANK(B88), "", IFERROR(2025-VLOOKUP(TRIM(LOWER(B88)),Modele!A:B,2,FALSE), ""))</f>
        <v/>
      </c>
      <c r="S70" t="str">
        <f>IF(ISBLANK(D88), "", IFERROR(2025-VLOOKUP(TRIM(LOWER(D88)),Modele!A:B,2,FALSE), ""))</f>
        <v/>
      </c>
    </row>
    <row r="71" spans="1:19" x14ac:dyDescent="0.25">
      <c r="A71" t="s">
        <v>56</v>
      </c>
      <c r="B71" t="s">
        <v>66</v>
      </c>
      <c r="C71">
        <f>IFERROR(VLOOKUP(CLEAN(LOWER(B71)),Modele!$A$2:$B$100,2,FALSE),"")</f>
        <v>2013</v>
      </c>
      <c r="D71">
        <v>1</v>
      </c>
      <c r="F71" t="str">
        <f>IFERROR(VLOOKUP(CLEAN(LOWER(E71)),Modele!$A$2:$B$100,2,FALSE),"")</f>
        <v/>
      </c>
      <c r="I71" t="str">
        <f>IFERROR(VLOOKUP(CLEAN(LOWER(H71)),Modele!$A$2:$B$100,2,FALSE),"")</f>
        <v/>
      </c>
      <c r="L71" t="str">
        <f>IFERROR(VLOOKUP(CLEAN(LOWER(K71)),Modele!$A$2:$B$100,2,FALSE),"")</f>
        <v/>
      </c>
      <c r="N71">
        <f>SUM(D71,G71,J71,M71)</f>
        <v>1</v>
      </c>
      <c r="O71">
        <f>SUM(O50:O70)</f>
        <v>0</v>
      </c>
      <c r="Q71" t="str">
        <f>IF(ISBLANK(#REF!), "", IFERROR(2025-VLOOKUP(TRIM(LOWER(#REF!)),Modele!A:B,2,FALSE), ""))</f>
        <v/>
      </c>
      <c r="S71" t="str">
        <f>IF(ISBLANK(#REF!), "", IFERROR(2025-VLOOKUP(TRIM(LOWER(#REF!)),Modele!A:B,2,FALSE), ""))</f>
        <v/>
      </c>
    </row>
    <row r="72" spans="1:19" x14ac:dyDescent="0.25">
      <c r="A72" t="s">
        <v>57</v>
      </c>
      <c r="B72" t="s">
        <v>67</v>
      </c>
      <c r="C72">
        <f>IFERROR(VLOOKUP(CLEAN(LOWER(B72)),Modele!$A$2:$B$100,2,FALSE),"")</f>
        <v>2012</v>
      </c>
      <c r="D72">
        <v>1</v>
      </c>
      <c r="F72" t="str">
        <f>IFERROR(VLOOKUP(CLEAN(LOWER(E72)),Modele!$A$2:$B$100,2,FALSE),"")</f>
        <v/>
      </c>
      <c r="I72" t="str">
        <f>IFERROR(VLOOKUP(CLEAN(LOWER(H72)),Modele!$A$2:$B$100,2,FALSE),"")</f>
        <v/>
      </c>
      <c r="L72" t="str">
        <f>IFERROR(VLOOKUP(CLEAN(LOWER(K72)),Modele!$A$2:$B$100,2,FALSE),"")</f>
        <v/>
      </c>
      <c r="N72">
        <f>SUM(D72,G72,J72,M72)</f>
        <v>1</v>
      </c>
      <c r="O72">
        <f>SUM(O51:O71)</f>
        <v>0</v>
      </c>
      <c r="Q72" t="str">
        <f>IF(ISBLANK(B90), "", IFERROR(2025-VLOOKUP(TRIM(LOWER(B90)),Modele!A:B,2,FALSE), ""))</f>
        <v/>
      </c>
      <c r="S72" t="str">
        <f>IF(ISBLANK(#REF!), "", IFERROR(2025-VLOOKUP(TRIM(LOWER(#REF!)),Modele!A:B,2,FALSE), ""))</f>
        <v/>
      </c>
    </row>
    <row r="73" spans="1:19" x14ac:dyDescent="0.25">
      <c r="A73" t="s">
        <v>58</v>
      </c>
      <c r="B73" t="s">
        <v>67</v>
      </c>
      <c r="C73">
        <f>IFERROR(VLOOKUP(CLEAN(LOWER(B73)),Modele!$A$2:$B$100,2,FALSE),"")</f>
        <v>2012</v>
      </c>
      <c r="D73">
        <v>1</v>
      </c>
      <c r="F73" t="str">
        <f>IFERROR(VLOOKUP(CLEAN(LOWER(E73)),Modele!$A$2:$B$100,2,FALSE),"")</f>
        <v/>
      </c>
      <c r="I73" t="str">
        <f>IFERROR(VLOOKUP(CLEAN(LOWER(H73)),Modele!$A$2:$B$100,2,FALSE),"")</f>
        <v/>
      </c>
      <c r="L73" t="str">
        <f>IFERROR(VLOOKUP(CLEAN(LOWER(K73)),Modele!$A$2:$B$100,2,FALSE),"")</f>
        <v/>
      </c>
      <c r="N73">
        <f>SUM(D73,G73,J73,M73)</f>
        <v>1</v>
      </c>
      <c r="O73">
        <f>SUM(O52:O72)</f>
        <v>0</v>
      </c>
    </row>
    <row r="74" spans="1:19" x14ac:dyDescent="0.25">
      <c r="A74" t="s">
        <v>59</v>
      </c>
      <c r="B74" t="s">
        <v>63</v>
      </c>
      <c r="C74">
        <f>IFERROR(VLOOKUP(CLEAN(LOWER(B74)),Modele!$A$2:$B$100,2,FALSE),"")</f>
        <v>2021</v>
      </c>
      <c r="D74">
        <v>1</v>
      </c>
      <c r="E74" t="s">
        <v>66</v>
      </c>
      <c r="F74">
        <f>IFERROR(VLOOKUP(CLEAN(LOWER(E74)),Modele!$A$2:$B$100,2,FALSE),"")</f>
        <v>2013</v>
      </c>
      <c r="G74">
        <v>1</v>
      </c>
      <c r="I74" t="str">
        <f>IFERROR(VLOOKUP(CLEAN(LOWER(H74)),Modele!$A$2:$B$100,2,FALSE),"")</f>
        <v/>
      </c>
      <c r="L74" t="str">
        <f>IFERROR(VLOOKUP(CLEAN(LOWER(K74)),Modele!$A$2:$B$100,2,FALSE),"")</f>
        <v/>
      </c>
      <c r="N74">
        <f>SUM(D74,G74,J74,M74)</f>
        <v>2</v>
      </c>
      <c r="O74">
        <f>SUM(O53:O73)</f>
        <v>0</v>
      </c>
    </row>
    <row r="75" spans="1:19" x14ac:dyDescent="0.25">
      <c r="A75" t="s">
        <v>60</v>
      </c>
      <c r="B75" t="s">
        <v>64</v>
      </c>
      <c r="C75">
        <f>IFERROR(VLOOKUP(CLEAN(LOWER(B75)),Modele!$A$2:$B$100,2,FALSE),"")</f>
        <v>2018</v>
      </c>
      <c r="D75">
        <v>4</v>
      </c>
      <c r="E75" t="s">
        <v>66</v>
      </c>
      <c r="F75">
        <f>IFERROR(VLOOKUP(CLEAN(LOWER(E75)),Modele!$A$2:$B$100,2,FALSE),"")</f>
        <v>2013</v>
      </c>
      <c r="G75">
        <v>1</v>
      </c>
      <c r="I75" t="str">
        <f>IFERROR(VLOOKUP(CLEAN(LOWER(H75)),Modele!$A$2:$B$100,2,FALSE),"")</f>
        <v/>
      </c>
      <c r="L75" t="str">
        <f>IFERROR(VLOOKUP(CLEAN(LOWER(K75)),Modele!$A$2:$B$100,2,FALSE),"")</f>
        <v/>
      </c>
      <c r="N75">
        <f>SUM(D75,G75,J75,M75)</f>
        <v>5</v>
      </c>
      <c r="O75">
        <f>SUM(O54:O74)</f>
        <v>0</v>
      </c>
    </row>
    <row r="76" spans="1:19" x14ac:dyDescent="0.25">
      <c r="A76" t="s">
        <v>61</v>
      </c>
      <c r="B76" t="s">
        <v>64</v>
      </c>
      <c r="C76">
        <f>IFERROR(VLOOKUP(CLEAN(LOWER(B76)),Modele!$A$2:$B$100,2,FALSE),"")</f>
        <v>2018</v>
      </c>
      <c r="D76">
        <v>2</v>
      </c>
      <c r="F76" t="str">
        <f>IFERROR(VLOOKUP(CLEAN(LOWER(E76)),Modele!$A$2:$B$100,2,FALSE),"")</f>
        <v/>
      </c>
      <c r="I76" t="str">
        <f>IFERROR(VLOOKUP(CLEAN(LOWER(H76)),Modele!$A$2:$B$100,2,FALSE),"")</f>
        <v/>
      </c>
      <c r="L76" t="str">
        <f>IFERROR(VLOOKUP(CLEAN(LOWER(K76)),Modele!$A$2:$B$100,2,FALSE),"")</f>
        <v/>
      </c>
      <c r="N76">
        <f>SUM(D76,G76,J76,M76)</f>
        <v>2</v>
      </c>
      <c r="O76">
        <f>SUM(O55:O75)</f>
        <v>0</v>
      </c>
    </row>
    <row r="77" spans="1:19" x14ac:dyDescent="0.25">
      <c r="C77" t="str">
        <f>IFERROR(VLOOKUP(CLEAN(LOWER(B77)),Modele!$A$2:$B$100,2,FALSE),"")</f>
        <v/>
      </c>
      <c r="F77" t="str">
        <f>IFERROR(VLOOKUP(CLEAN(LOWER(E77)),Modele!$A$2:$B$100,2,FALSE),"")</f>
        <v/>
      </c>
      <c r="I77" t="str">
        <f>IFERROR(VLOOKUP(CLEAN(LOWER(H77)),Modele!$A$2:$B$100,2,FALSE),"")</f>
        <v/>
      </c>
      <c r="L77" t="str">
        <f>IFERROR(VLOOKUP(CLEAN(LOWER(K77)),Modele!$A$2:$B$100,2,FALSE),"")</f>
        <v/>
      </c>
      <c r="N77">
        <f>SUM(D77,G77,J77,M77)</f>
        <v>0</v>
      </c>
      <c r="O77">
        <f>SUM(O56:O76)</f>
        <v>0</v>
      </c>
    </row>
    <row r="78" spans="1:19" x14ac:dyDescent="0.25">
      <c r="C78" t="str">
        <f>IFERROR(VLOOKUP(CLEAN(LOWER(B78)),Modele!$A$2:$B$100,2,FALSE),"")</f>
        <v/>
      </c>
      <c r="F78" t="str">
        <f>IFERROR(VLOOKUP(CLEAN(LOWER(E78)),Modele!$A$2:$B$100,2,FALSE),"")</f>
        <v/>
      </c>
      <c r="I78" t="str">
        <f>IFERROR(VLOOKUP(CLEAN(LOWER(H78)),Modele!$A$2:$B$100,2,FALSE),"")</f>
        <v/>
      </c>
      <c r="L78" t="str">
        <f>IFERROR(VLOOKUP(CLEAN(LOWER(K78)),Modele!$A$2:$B$100,2,FALSE),"")</f>
        <v/>
      </c>
      <c r="N78">
        <f>SUM(D78,G78,J78,M78)</f>
        <v>0</v>
      </c>
      <c r="O78">
        <f>SUM(O57:O77)</f>
        <v>0</v>
      </c>
    </row>
    <row r="79" spans="1:19" x14ac:dyDescent="0.25">
      <c r="C79" t="str">
        <f>IFERROR(VLOOKUP(CLEAN(LOWER(B79)),Modele!$A$2:$B$100,2,FALSE),"")</f>
        <v/>
      </c>
      <c r="F79" t="str">
        <f>IFERROR(VLOOKUP(CLEAN(LOWER(E79)),Modele!$A$2:$B$100,2,FALSE),"")</f>
        <v/>
      </c>
      <c r="I79" t="str">
        <f>IFERROR(VLOOKUP(CLEAN(LOWER(H79)),Modele!$A$2:$B$100,2,FALSE),"")</f>
        <v/>
      </c>
      <c r="L79" t="str">
        <f>IFERROR(VLOOKUP(CLEAN(LOWER(K79)),Modele!$A$2:$B$100,2,FALSE),"")</f>
        <v/>
      </c>
      <c r="N79">
        <f>SUM(D79,G79,J79,M79)</f>
        <v>0</v>
      </c>
      <c r="O79">
        <f>SUM(O58:O78)</f>
        <v>0</v>
      </c>
    </row>
    <row r="80" spans="1:19" x14ac:dyDescent="0.25">
      <c r="C80" t="str">
        <f>IFERROR(VLOOKUP(CLEAN(LOWER(B80)),Modele!$A$2:$B$100,2,FALSE),"")</f>
        <v/>
      </c>
      <c r="F80" t="str">
        <f>IFERROR(VLOOKUP(CLEAN(LOWER(E80)),Modele!$A$2:$B$100,2,FALSE),"")</f>
        <v/>
      </c>
      <c r="I80" t="str">
        <f>IFERROR(VLOOKUP(CLEAN(LOWER(H80)),Modele!$A$2:$B$100,2,FALSE),"")</f>
        <v/>
      </c>
      <c r="L80" t="str">
        <f>IFERROR(VLOOKUP(CLEAN(LOWER(K80)),Modele!$A$2:$B$100,2,FALSE),"")</f>
        <v/>
      </c>
      <c r="N80">
        <f>SUM(D80,G80,J80,M80)</f>
        <v>0</v>
      </c>
      <c r="O80">
        <f>SUM(O59:O79)</f>
        <v>0</v>
      </c>
    </row>
    <row r="81" spans="1:15" x14ac:dyDescent="0.25">
      <c r="C81" t="str">
        <f>IFERROR(VLOOKUP(CLEAN(LOWER(B81)),Modele!$A$2:$B$100,2,FALSE),"")</f>
        <v/>
      </c>
      <c r="F81" t="str">
        <f>IFERROR(VLOOKUP(CLEAN(LOWER(E81)),Modele!$A$2:$B$100,2,FALSE),"")</f>
        <v/>
      </c>
      <c r="I81" t="str">
        <f>IFERROR(VLOOKUP(CLEAN(LOWER(H81)),Modele!$A$2:$B$100,2,FALSE),"")</f>
        <v/>
      </c>
      <c r="L81" t="str">
        <f>IFERROR(VLOOKUP(CLEAN(LOWER(K81)),Modele!$A$2:$B$100,2,FALSE),"")</f>
        <v/>
      </c>
      <c r="N81">
        <f>SUM(D81,G81,J81,M81)</f>
        <v>0</v>
      </c>
      <c r="O81">
        <f>SUM(O61:O80)</f>
        <v>0</v>
      </c>
    </row>
    <row r="82" spans="1:15" x14ac:dyDescent="0.25">
      <c r="C82" t="str">
        <f>IFERROR(VLOOKUP(CLEAN(LOWER(B82)),Modele!$A$2:$B$100,2,FALSE),"")</f>
        <v/>
      </c>
      <c r="F82" t="str">
        <f>IFERROR(VLOOKUP(CLEAN(LOWER(E82)),Modele!$A$2:$B$100,2,FALSE),"")</f>
        <v/>
      </c>
      <c r="I82" t="str">
        <f>IFERROR(VLOOKUP(CLEAN(LOWER(H82)),Modele!$A$2:$B$100,2,FALSE),"")</f>
        <v/>
      </c>
      <c r="L82" t="str">
        <f>IFERROR(VLOOKUP(CLEAN(LOWER(K82)),Modele!$A$2:$B$100,2,FALSE),"")</f>
        <v/>
      </c>
      <c r="N82">
        <f>SUM(D82,G82,J82,M82)</f>
        <v>0</v>
      </c>
      <c r="O82">
        <f>SUM(O61:O81)</f>
        <v>0</v>
      </c>
    </row>
    <row r="83" spans="1:15" x14ac:dyDescent="0.25">
      <c r="C83" t="str">
        <f>IFERROR(VLOOKUP(CLEAN(LOWER(B83)),Modele!$A$2:$B$100,2,FALSE),"")</f>
        <v/>
      </c>
      <c r="F83" t="str">
        <f>IFERROR(VLOOKUP(CLEAN(LOWER(E83)),Modele!$A$2:$B$100,2,FALSE),"")</f>
        <v/>
      </c>
      <c r="I83" t="str">
        <f>IFERROR(VLOOKUP(CLEAN(LOWER(H83)),Modele!$A$2:$B$100,2,FALSE),"")</f>
        <v/>
      </c>
      <c r="L83" t="str">
        <f>IFERROR(VLOOKUP(CLEAN(LOWER(K83)),Modele!$A$2:$B$100,2,FALSE),"")</f>
        <v/>
      </c>
      <c r="N83">
        <f>SUM(D83,G83,J83,M83)</f>
        <v>0</v>
      </c>
      <c r="O83">
        <f>SUM(O62:O82)</f>
        <v>0</v>
      </c>
    </row>
    <row r="84" spans="1:15" x14ac:dyDescent="0.25">
      <c r="C84" t="str">
        <f>IFERROR(VLOOKUP(CLEAN(LOWER(B84)),Modele!$A$2:$B$100,2,FALSE),"")</f>
        <v/>
      </c>
      <c r="F84" t="str">
        <f>IFERROR(VLOOKUP(CLEAN(LOWER(E84)),Modele!$A$2:$B$100,2,FALSE),"")</f>
        <v/>
      </c>
      <c r="I84" t="str">
        <f>IFERROR(VLOOKUP(CLEAN(LOWER(H84)),Modele!$A$2:$B$100,2,FALSE),"")</f>
        <v/>
      </c>
      <c r="L84" t="str">
        <f>IFERROR(VLOOKUP(CLEAN(LOWER(K84)),Modele!$A$2:$B$100,2,FALSE),"")</f>
        <v/>
      </c>
      <c r="N84">
        <f>SUM(D84,G84,J84,M84)</f>
        <v>0</v>
      </c>
      <c r="O84">
        <f>SUM(O63:O83)</f>
        <v>0</v>
      </c>
    </row>
    <row r="85" spans="1:15" x14ac:dyDescent="0.25">
      <c r="C85" t="str">
        <f>IFERROR(VLOOKUP(CLEAN(LOWER(B85)),Modele!$A$2:$B$100,2,FALSE),"")</f>
        <v/>
      </c>
      <c r="F85" t="str">
        <f>IFERROR(VLOOKUP(CLEAN(LOWER(E85)),Modele!$A$2:$B$100,2,FALSE),"")</f>
        <v/>
      </c>
      <c r="I85" t="str">
        <f>IFERROR(VLOOKUP(CLEAN(LOWER(H85)),Modele!$A$2:$B$100,2,FALSE),"")</f>
        <v/>
      </c>
      <c r="L85" t="str">
        <f>IFERROR(VLOOKUP(CLEAN(LOWER(K85)),Modele!$A$2:$B$100,2,FALSE),"")</f>
        <v/>
      </c>
      <c r="N85">
        <f>SUM(D85,G85,J85,M85)</f>
        <v>0</v>
      </c>
      <c r="O85">
        <f>SUM(O64:O84)</f>
        <v>0</v>
      </c>
    </row>
    <row r="86" spans="1:15" x14ac:dyDescent="0.25">
      <c r="C86" t="str">
        <f>IFERROR(VLOOKUP(CLEAN(LOWER(B86)),Modele!$A$2:$B$100,2,FALSE),"")</f>
        <v/>
      </c>
      <c r="F86" t="str">
        <f>IFERROR(VLOOKUP(CLEAN(LOWER(E86)),Modele!$A$2:$B$100,2,FALSE),"")</f>
        <v/>
      </c>
      <c r="I86" t="str">
        <f>IFERROR(VLOOKUP(CLEAN(LOWER(H86)),Modele!$A$2:$B$100,2,FALSE),"")</f>
        <v/>
      </c>
      <c r="L86" t="str">
        <f>IFERROR(VLOOKUP(CLEAN(LOWER(K86)),Modele!$A$2:$B$100,2,FALSE),"")</f>
        <v/>
      </c>
      <c r="N86">
        <f>SUM(D86,G86,J86,M86)</f>
        <v>0</v>
      </c>
      <c r="O86">
        <f>SUM(O65:O85)</f>
        <v>0</v>
      </c>
    </row>
    <row r="88" spans="1:15" x14ac:dyDescent="0.25">
      <c r="A88" s="4" t="s">
        <v>18</v>
      </c>
      <c r="B88" s="4"/>
      <c r="C88" s="4"/>
      <c r="D88" s="4"/>
      <c r="E88" s="4"/>
      <c r="F88" s="4"/>
      <c r="G88" s="4"/>
      <c r="H88" s="4"/>
      <c r="I88" s="4"/>
      <c r="J88" s="5">
        <f>SUM(N65:N86)</f>
        <v>18</v>
      </c>
      <c r="K88" s="5">
        <f>SUM(O65:O86)</f>
        <v>0</v>
      </c>
    </row>
    <row r="90" spans="1:15" x14ac:dyDescent="0.25">
      <c r="A90" s="4" t="s">
        <v>19</v>
      </c>
      <c r="B90" s="5">
        <f>SUM(N61,O61,J88,K88)</f>
        <v>225</v>
      </c>
    </row>
    <row r="92" spans="1:15" x14ac:dyDescent="0.25">
      <c r="A92" s="17" t="s">
        <v>93</v>
      </c>
      <c r="B92" s="17" t="s">
        <v>94</v>
      </c>
      <c r="C92" s="17" t="s">
        <v>95</v>
      </c>
    </row>
    <row r="93" spans="1:15" x14ac:dyDescent="0.25">
      <c r="A93" s="18"/>
      <c r="B93" s="18">
        <f>SUMPRODUCT((ISNUMBER(C3:C60)*(C3:C60&lt;=2017)*(D3:D60)))
+ SUMPRODUCT((ISNUMBER(F3:F60)*(F3:F60&lt;=2017)*(G3:G60)))
+ SUMPRODUCT((ISNUMBER(I3:I60)*(I3:I60&lt;=2017)*(J3:J60)))
+ SUMPRODUCT((ISNUMBER(L3:L60)*(L3:L60&lt;=2017)*(M3:M60)))</f>
        <v>55</v>
      </c>
      <c r="C93" s="18">
        <f>SUMPRODUCT((ISNUMBER(C65:C87)*(C65:C87&lt;=2017)*(D65:D87)))
+ SUMPRODUCT((ISNUMBER(F65:F87)*(F65:F87&lt;=2017)*(G65:G87)))
+ SUMPRODUCT((ISNUMBER(I65:I87)*(I65:I87&lt;=2017)*(J65:J87)))
+ SUMPRODUCT((ISNUMBER(L65:L87)*(L65:L87&lt;=2017)*(M65:M87)))</f>
        <v>5</v>
      </c>
    </row>
    <row r="95" spans="1:15" x14ac:dyDescent="0.25">
      <c r="A95" s="15" t="s">
        <v>96</v>
      </c>
      <c r="B95" s="16">
        <f>SUM(Tableau3[PEDA],Tableau3[ADMIN])</f>
        <v>60</v>
      </c>
    </row>
  </sheetData>
  <mergeCells count="1">
    <mergeCell ref="B1:O1"/>
  </mergeCells>
  <phoneticPr fontId="6" type="noConversion"/>
  <conditionalFormatting sqref="B2:D59 B64:D86">
    <cfRule type="expression" dxfId="9" priority="9">
      <formula>$C2&lt;=2017</formula>
    </cfRule>
  </conditionalFormatting>
  <conditionalFormatting sqref="E2:G59 E64:G86">
    <cfRule type="expression" dxfId="10" priority="8">
      <formula>$F2&lt;=2017</formula>
    </cfRule>
  </conditionalFormatting>
  <conditionalFormatting sqref="H2:J59 H64:J86">
    <cfRule type="expression" dxfId="11" priority="7">
      <formula>$I2&lt;=2017</formula>
    </cfRule>
  </conditionalFormatting>
  <conditionalFormatting sqref="K2:M59 K64:M86">
    <cfRule type="expression" dxfId="12" priority="6">
      <formula>$L2&lt;=2017</formula>
    </cfRule>
  </conditionalFormatting>
  <dataValidations count="1">
    <dataValidation type="list" allowBlank="1" showInputMessage="1" showErrorMessage="1" sqref="B65:B86 E65:E86 H65:H86 K65:K86 B4:B44 H3:H59 E3:E59 K3:K59" xr:uid="{549127AF-B373-46D5-8D83-2ED762D3B787}">
      <formula1>ModelePC</formula1>
    </dataValidation>
  </dataValidations>
  <pageMargins left="0.7" right="0.7" top="0.75" bottom="0.75" header="0.3" footer="0.3"/>
  <tableParts count="3">
    <tablePart r:id="rId1"/>
    <tablePart r:id="rId2"/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ADA54F9-9D5F-4254-ACEA-6A92F06EC767}">
          <x14:formula1>
            <xm:f>Modele!$A$2:$A$37</xm:f>
          </x14:formula1>
          <xm:sqref>B3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C37"/>
  <sheetViews>
    <sheetView workbookViewId="0">
      <selection activeCell="F25" sqref="F25"/>
    </sheetView>
  </sheetViews>
  <sheetFormatPr baseColWidth="10" defaultRowHeight="15" x14ac:dyDescent="0.25"/>
  <cols>
    <col min="1" max="1" width="32.5703125" bestFit="1"/>
    <col min="2" max="2" width="9.140625"/>
    <col min="3" max="3" width="16.7109375" style="8" customWidth="1"/>
  </cols>
  <sheetData>
    <row r="1" spans="1:3" x14ac:dyDescent="0.25">
      <c r="A1" s="7" t="s">
        <v>20</v>
      </c>
      <c r="B1" s="7" t="s">
        <v>21</v>
      </c>
      <c r="C1" s="8" t="s">
        <v>71</v>
      </c>
    </row>
    <row r="2" spans="1:3" x14ac:dyDescent="0.25">
      <c r="A2" s="7" t="s">
        <v>80</v>
      </c>
      <c r="B2" s="9">
        <v>2022</v>
      </c>
      <c r="C2" s="8" t="s">
        <v>72</v>
      </c>
    </row>
    <row r="3" spans="1:3" x14ac:dyDescent="0.25">
      <c r="A3" s="10" t="s">
        <v>81</v>
      </c>
      <c r="B3" s="9">
        <v>2022</v>
      </c>
      <c r="C3" s="8" t="s">
        <v>72</v>
      </c>
    </row>
    <row r="4" spans="1:3" x14ac:dyDescent="0.25">
      <c r="A4" s="10" t="s">
        <v>82</v>
      </c>
      <c r="B4" s="9">
        <v>2022</v>
      </c>
      <c r="C4" s="8" t="s">
        <v>72</v>
      </c>
    </row>
    <row r="5" spans="1:3" x14ac:dyDescent="0.25">
      <c r="A5" s="10" t="s">
        <v>83</v>
      </c>
      <c r="B5" s="9">
        <v>2023</v>
      </c>
      <c r="C5" s="8" t="s">
        <v>72</v>
      </c>
    </row>
    <row r="6" spans="1:3" x14ac:dyDescent="0.25">
      <c r="A6" s="10" t="s">
        <v>84</v>
      </c>
      <c r="B6" s="9">
        <v>2024</v>
      </c>
      <c r="C6" s="8" t="s">
        <v>72</v>
      </c>
    </row>
    <row r="7" spans="1:3" x14ac:dyDescent="0.25">
      <c r="A7" s="7" t="s">
        <v>85</v>
      </c>
      <c r="B7" s="9">
        <v>2023</v>
      </c>
      <c r="C7" s="8" t="s">
        <v>72</v>
      </c>
    </row>
    <row r="8" spans="1:3" x14ac:dyDescent="0.25">
      <c r="A8" s="7" t="s">
        <v>86</v>
      </c>
      <c r="B8" s="9">
        <v>2023</v>
      </c>
      <c r="C8" s="8" t="s">
        <v>72</v>
      </c>
    </row>
    <row r="9" spans="1:3" x14ac:dyDescent="0.25">
      <c r="A9" s="10" t="s">
        <v>87</v>
      </c>
      <c r="B9" s="9">
        <v>2023</v>
      </c>
      <c r="C9" s="8" t="s">
        <v>72</v>
      </c>
    </row>
    <row r="10" spans="1:3" x14ac:dyDescent="0.25">
      <c r="A10" s="7" t="s">
        <v>37</v>
      </c>
      <c r="B10" s="9">
        <v>2020</v>
      </c>
      <c r="C10" s="8" t="s">
        <v>72</v>
      </c>
    </row>
    <row r="11" spans="1:3" x14ac:dyDescent="0.25">
      <c r="A11" s="7" t="s">
        <v>38</v>
      </c>
      <c r="B11" s="9">
        <v>2021</v>
      </c>
      <c r="C11" s="8" t="s">
        <v>72</v>
      </c>
    </row>
    <row r="12" spans="1:3" x14ac:dyDescent="0.25">
      <c r="A12" s="10" t="s">
        <v>43</v>
      </c>
      <c r="B12" s="11">
        <v>2024</v>
      </c>
      <c r="C12" s="8" t="s">
        <v>72</v>
      </c>
    </row>
    <row r="13" spans="1:3" x14ac:dyDescent="0.25">
      <c r="A13" s="7" t="s">
        <v>33</v>
      </c>
      <c r="B13" s="9">
        <v>2018</v>
      </c>
      <c r="C13" s="8" t="s">
        <v>72</v>
      </c>
    </row>
    <row r="14" spans="1:3" x14ac:dyDescent="0.25">
      <c r="A14" s="7" t="s">
        <v>31</v>
      </c>
      <c r="B14" s="9">
        <v>2017</v>
      </c>
      <c r="C14" s="8" t="s">
        <v>73</v>
      </c>
    </row>
    <row r="15" spans="1:3" x14ac:dyDescent="0.25">
      <c r="A15" s="7" t="s">
        <v>34</v>
      </c>
      <c r="B15" s="9">
        <v>2018</v>
      </c>
      <c r="C15" s="8" t="s">
        <v>72</v>
      </c>
    </row>
    <row r="16" spans="1:3" x14ac:dyDescent="0.25">
      <c r="A16" s="7" t="s">
        <v>29</v>
      </c>
      <c r="B16" s="9">
        <v>2016</v>
      </c>
      <c r="C16" s="8" t="s">
        <v>73</v>
      </c>
    </row>
    <row r="17" spans="1:3" x14ac:dyDescent="0.25">
      <c r="A17" s="7" t="s">
        <v>25</v>
      </c>
      <c r="B17" s="9">
        <v>2014</v>
      </c>
      <c r="C17" s="8" t="s">
        <v>73</v>
      </c>
    </row>
    <row r="18" spans="1:3" x14ac:dyDescent="0.25">
      <c r="A18" s="7" t="s">
        <v>27</v>
      </c>
      <c r="B18" s="9">
        <v>2015</v>
      </c>
      <c r="C18" s="8" t="s">
        <v>73</v>
      </c>
    </row>
    <row r="19" spans="1:3" x14ac:dyDescent="0.25">
      <c r="A19" s="7" t="s">
        <v>30</v>
      </c>
      <c r="B19" s="9">
        <v>2016</v>
      </c>
      <c r="C19" s="8" t="s">
        <v>73</v>
      </c>
    </row>
    <row r="20" spans="1:3" x14ac:dyDescent="0.25">
      <c r="A20" s="7" t="s">
        <v>41</v>
      </c>
      <c r="B20" s="9">
        <v>2023</v>
      </c>
      <c r="C20" s="8" t="s">
        <v>72</v>
      </c>
    </row>
    <row r="21" spans="1:3" x14ac:dyDescent="0.25">
      <c r="A21" s="7" t="s">
        <v>22</v>
      </c>
      <c r="B21" s="9">
        <v>2012</v>
      </c>
      <c r="C21" s="8" t="s">
        <v>73</v>
      </c>
    </row>
    <row r="22" spans="1:3" x14ac:dyDescent="0.25">
      <c r="A22" s="7" t="s">
        <v>24</v>
      </c>
      <c r="B22" s="9">
        <v>2013</v>
      </c>
      <c r="C22" s="8" t="s">
        <v>73</v>
      </c>
    </row>
    <row r="23" spans="1:3" x14ac:dyDescent="0.25">
      <c r="A23" s="7" t="s">
        <v>28</v>
      </c>
      <c r="B23" s="9">
        <v>2015</v>
      </c>
      <c r="C23" s="8" t="s">
        <v>73</v>
      </c>
    </row>
    <row r="24" spans="1:3" x14ac:dyDescent="0.25">
      <c r="A24" s="7" t="s">
        <v>32</v>
      </c>
      <c r="B24" s="9">
        <v>2017</v>
      </c>
      <c r="C24" s="8" t="s">
        <v>73</v>
      </c>
    </row>
    <row r="25" spans="1:3" x14ac:dyDescent="0.25">
      <c r="A25" s="7" t="s">
        <v>35</v>
      </c>
      <c r="B25" s="9">
        <v>2018</v>
      </c>
      <c r="C25" s="8" t="s">
        <v>72</v>
      </c>
    </row>
    <row r="26" spans="1:3" x14ac:dyDescent="0.25">
      <c r="A26" s="7" t="s">
        <v>36</v>
      </c>
      <c r="B26" s="9">
        <v>2019</v>
      </c>
      <c r="C26" s="8" t="s">
        <v>72</v>
      </c>
    </row>
    <row r="27" spans="1:3" x14ac:dyDescent="0.25">
      <c r="A27" s="7" t="s">
        <v>39</v>
      </c>
      <c r="B27" s="9">
        <v>2021</v>
      </c>
      <c r="C27" s="8" t="s">
        <v>72</v>
      </c>
    </row>
    <row r="28" spans="1:3" x14ac:dyDescent="0.25">
      <c r="A28" s="7" t="s">
        <v>40</v>
      </c>
      <c r="B28" s="9">
        <v>2022</v>
      </c>
      <c r="C28" s="8" t="s">
        <v>72</v>
      </c>
    </row>
    <row r="29" spans="1:3" x14ac:dyDescent="0.25">
      <c r="A29" s="7" t="s">
        <v>23</v>
      </c>
      <c r="B29" s="9">
        <v>2012</v>
      </c>
      <c r="C29" s="8" t="s">
        <v>73</v>
      </c>
    </row>
    <row r="30" spans="1:3" x14ac:dyDescent="0.25">
      <c r="A30" s="7" t="s">
        <v>26</v>
      </c>
      <c r="B30" s="9">
        <v>2014</v>
      </c>
      <c r="C30" s="8" t="s">
        <v>73</v>
      </c>
    </row>
    <row r="31" spans="1:3" x14ac:dyDescent="0.25">
      <c r="A31" s="7" t="s">
        <v>78</v>
      </c>
      <c r="B31" s="9">
        <v>2023</v>
      </c>
      <c r="C31" s="8" t="s">
        <v>72</v>
      </c>
    </row>
    <row r="32" spans="1:3" x14ac:dyDescent="0.25">
      <c r="A32" s="10" t="s">
        <v>79</v>
      </c>
      <c r="B32" s="9">
        <v>2024</v>
      </c>
      <c r="C32" s="8" t="s">
        <v>72</v>
      </c>
    </row>
    <row r="33" spans="1:3" x14ac:dyDescent="0.25">
      <c r="A33" s="10" t="s">
        <v>42</v>
      </c>
      <c r="B33" s="9">
        <v>2023</v>
      </c>
      <c r="C33" s="8" t="s">
        <v>72</v>
      </c>
    </row>
    <row r="34" spans="1:3" x14ac:dyDescent="0.25">
      <c r="A34" s="10" t="s">
        <v>74</v>
      </c>
      <c r="B34" s="9">
        <v>2011</v>
      </c>
      <c r="C34" s="8" t="s">
        <v>73</v>
      </c>
    </row>
    <row r="35" spans="1:3" x14ac:dyDescent="0.25">
      <c r="A35" s="10" t="s">
        <v>75</v>
      </c>
      <c r="B35" s="9">
        <v>2011</v>
      </c>
      <c r="C35" s="8" t="s">
        <v>73</v>
      </c>
    </row>
    <row r="36" spans="1:3" x14ac:dyDescent="0.25">
      <c r="A36" s="10" t="s">
        <v>76</v>
      </c>
      <c r="B36" s="9">
        <v>2011</v>
      </c>
      <c r="C36" s="8" t="s">
        <v>73</v>
      </c>
    </row>
    <row r="37" spans="1:3" x14ac:dyDescent="0.25">
      <c r="A37" t="s">
        <v>77</v>
      </c>
      <c r="B37">
        <v>2011</v>
      </c>
      <c r="C37" s="8" t="s">
        <v>73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C43C08-8E54-45EA-B583-63444086B807}">
  <dimension ref="A2:J72"/>
  <sheetViews>
    <sheetView topLeftCell="A19" workbookViewId="0">
      <selection activeCell="B45" sqref="B45"/>
    </sheetView>
  </sheetViews>
  <sheetFormatPr baseColWidth="10" defaultRowHeight="15" x14ac:dyDescent="0.25"/>
  <cols>
    <col min="1" max="10" width="14.7109375" customWidth="1"/>
  </cols>
  <sheetData>
    <row r="2" spans="1:10" x14ac:dyDescent="0.25">
      <c r="A2" t="s">
        <v>13</v>
      </c>
      <c r="C2" t="s">
        <v>14</v>
      </c>
      <c r="F2" t="s">
        <v>15</v>
      </c>
      <c r="J2" t="s">
        <v>16</v>
      </c>
    </row>
    <row r="3" spans="1:10" x14ac:dyDescent="0.25">
      <c r="A3">
        <f>IF(ISBLANK(Inventaire!B3), "", IFERROR(2025-VLOOKUP(TRIM(LOWER(Inventaire!B3)),Modele!A:B,2,FALSE), ""))</f>
        <v>4</v>
      </c>
      <c r="C3" t="str">
        <f>IF(ISBLANK(Inventaire!E3), "", IFERROR(2025-VLOOKUP(TRIM(LOWER(Inventaire!E3)),Modele!A:B,2,FALSE), ""))</f>
        <v/>
      </c>
      <c r="F3" t="str">
        <f>IF(ISBLANK(Inventaire!H3), "", IFERROR(2025-VLOOKUP(TRIM(LOWER(Inventaire!H3)),Modele!A:B,2,FALSE), ""))</f>
        <v/>
      </c>
      <c r="J3" t="str">
        <f>IF(ISBLANK(Inventaire!K3), "", IFERROR(2025-VLOOKUP(TRIM(LOWER(Inventaire!K3)),Modele!A:B,2,FALSE), ""))</f>
        <v/>
      </c>
    </row>
    <row r="4" spans="1:10" x14ac:dyDescent="0.25">
      <c r="A4">
        <f>IF(ISBLANK(Inventaire!B4), "", IFERROR(2025-VLOOKUP(TRIM(LOWER(Inventaire!B4)),Modele!A:B,2,FALSE), ""))</f>
        <v>13</v>
      </c>
      <c r="C4" t="str">
        <f>IF(ISBLANK(Inventaire!E4), "", IFERROR(2025-VLOOKUP(TRIM(LOWER(Inventaire!E4)),Modele!A:B,2,FALSE), ""))</f>
        <v/>
      </c>
      <c r="F4" t="str">
        <f>IF(ISBLANK(Inventaire!H4), "", IFERROR(2025-VLOOKUP(TRIM(LOWER(Inventaire!H4)),Modele!A:B,2,FALSE), ""))</f>
        <v/>
      </c>
      <c r="J4" t="str">
        <f>IF(ISBLANK(Inventaire!K4), "", IFERROR(2025-VLOOKUP(TRIM(LOWER(Inventaire!K4)),Modele!A:B,2,FALSE), ""))</f>
        <v/>
      </c>
    </row>
    <row r="5" spans="1:10" x14ac:dyDescent="0.25">
      <c r="A5">
        <f>IF(ISBLANK(Inventaire!B5), "", IFERROR(2025-VLOOKUP(TRIM(LOWER(Inventaire!B5)),Modele!A:B,2,FALSE), ""))</f>
        <v>13</v>
      </c>
      <c r="C5" t="str">
        <f>IF(ISBLANK(Inventaire!E5), "", IFERROR(2025-VLOOKUP(TRIM(LOWER(Inventaire!E5)),Modele!A:B,2,FALSE), ""))</f>
        <v/>
      </c>
      <c r="F5" t="str">
        <f>IF(ISBLANK(Inventaire!H5), "", IFERROR(2025-VLOOKUP(TRIM(LOWER(Inventaire!H5)),Modele!A:B,2,FALSE), ""))</f>
        <v/>
      </c>
      <c r="J5" t="str">
        <f>IF(ISBLANK(Inventaire!K5), "", IFERROR(2025-VLOOKUP(TRIM(LOWER(Inventaire!K5)),Modele!A:B,2,FALSE), ""))</f>
        <v/>
      </c>
    </row>
    <row r="6" spans="1:10" x14ac:dyDescent="0.25">
      <c r="A6">
        <f>IF(ISBLANK(Inventaire!B6), "", IFERROR(2025-VLOOKUP(TRIM(LOWER(Inventaire!B6)),Modele!A:B,2,FALSE), ""))</f>
        <v>13</v>
      </c>
      <c r="C6" t="str">
        <f>IF(ISBLANK(Inventaire!E6), "", IFERROR(2025-VLOOKUP(TRIM(LOWER(Inventaire!E6)),Modele!A:B,2,FALSE), ""))</f>
        <v/>
      </c>
      <c r="F6" t="str">
        <f>IF(ISBLANK(Inventaire!H6), "", IFERROR(2025-VLOOKUP(TRIM(LOWER(Inventaire!H6)),Modele!A:B,2,FALSE), ""))</f>
        <v/>
      </c>
      <c r="J6" t="str">
        <f>IF(ISBLANK(Inventaire!K6), "", IFERROR(2025-VLOOKUP(TRIM(LOWER(Inventaire!K6)),Modele!A:B,2,FALSE), ""))</f>
        <v/>
      </c>
    </row>
    <row r="7" spans="1:10" x14ac:dyDescent="0.25">
      <c r="A7">
        <f>IF(ISBLANK(Inventaire!B7), "", IFERROR(2025-VLOOKUP(TRIM(LOWER(Inventaire!B7)),Modele!A:B,2,FALSE), ""))</f>
        <v>13</v>
      </c>
      <c r="C7" t="str">
        <f>IF(ISBLANK(Inventaire!E7), "", IFERROR(2025-VLOOKUP(TRIM(LOWER(Inventaire!E7)),Modele!A:B,2,FALSE), ""))</f>
        <v/>
      </c>
      <c r="F7" t="str">
        <f>IF(ISBLANK(Inventaire!H7), "", IFERROR(2025-VLOOKUP(TRIM(LOWER(Inventaire!H7)),Modele!A:B,2,FALSE), ""))</f>
        <v/>
      </c>
      <c r="J7" t="str">
        <f>IF(ISBLANK(Inventaire!K7), "", IFERROR(2025-VLOOKUP(TRIM(LOWER(Inventaire!K7)),Modele!A:B,2,FALSE), ""))</f>
        <v/>
      </c>
    </row>
    <row r="8" spans="1:10" x14ac:dyDescent="0.25">
      <c r="A8">
        <f>IF(ISBLANK(Inventaire!B8), "", IFERROR(2025-VLOOKUP(TRIM(LOWER(Inventaire!B8)),Modele!A:B,2,FALSE), ""))</f>
        <v>14</v>
      </c>
      <c r="C8">
        <f>IF(ISBLANK(Inventaire!E8), "", IFERROR(2025-VLOOKUP(TRIM(LOWER(Inventaire!E8)),Modele!A:B,2,FALSE), ""))</f>
        <v>12</v>
      </c>
      <c r="F8" t="str">
        <f>IF(ISBLANK(Inventaire!H8), "", IFERROR(2025-VLOOKUP(TRIM(LOWER(Inventaire!H8)),Modele!A:B,2,FALSE), ""))</f>
        <v/>
      </c>
      <c r="J8" t="str">
        <f>IF(ISBLANK(Inventaire!K8), "", IFERROR(2025-VLOOKUP(TRIM(LOWER(Inventaire!K8)),Modele!A:B,2,FALSE), ""))</f>
        <v/>
      </c>
    </row>
    <row r="9" spans="1:10" x14ac:dyDescent="0.25">
      <c r="A9">
        <f>IF(ISBLANK(Inventaire!B9), "", IFERROR(2025-VLOOKUP(TRIM(LOWER(Inventaire!B9)),Modele!A:B,2,FALSE), ""))</f>
        <v>4</v>
      </c>
      <c r="C9" t="str">
        <f>IF(ISBLANK(Inventaire!E9), "", IFERROR(2025-VLOOKUP(TRIM(LOWER(Inventaire!E9)),Modele!A:B,2,FALSE), ""))</f>
        <v/>
      </c>
      <c r="F9" t="str">
        <f>IF(ISBLANK(Inventaire!H9), "", IFERROR(2025-VLOOKUP(TRIM(LOWER(Inventaire!H9)),Modele!A:B,2,FALSE), ""))</f>
        <v/>
      </c>
      <c r="J9" t="str">
        <f>IF(ISBLANK(Inventaire!K9), "", IFERROR(2025-VLOOKUP(TRIM(LOWER(Inventaire!K9)),Modele!A:B,2,FALSE), ""))</f>
        <v/>
      </c>
    </row>
    <row r="10" spans="1:10" x14ac:dyDescent="0.25">
      <c r="A10">
        <f>IF(ISBLANK(Inventaire!B10), "", IFERROR(2025-VLOOKUP(TRIM(LOWER(Inventaire!B10)),Modele!A:B,2,FALSE), ""))</f>
        <v>4</v>
      </c>
      <c r="C10" t="str">
        <f>IF(ISBLANK(Inventaire!E10), "", IFERROR(2025-VLOOKUP(TRIM(LOWER(Inventaire!E10)),Modele!A:B,2,FALSE), ""))</f>
        <v/>
      </c>
      <c r="F10" t="str">
        <f>IF(ISBLANK(Inventaire!H10), "", IFERROR(2025-VLOOKUP(TRIM(LOWER(Inventaire!H10)),Modele!A:B,2,FALSE), ""))</f>
        <v/>
      </c>
      <c r="J10" t="str">
        <f>IF(ISBLANK(Inventaire!K10), "", IFERROR(2025-VLOOKUP(TRIM(LOWER(Inventaire!K10)),Modele!A:B,2,FALSE), ""))</f>
        <v/>
      </c>
    </row>
    <row r="11" spans="1:10" x14ac:dyDescent="0.25">
      <c r="A11">
        <f>IF(ISBLANK(Inventaire!B11), "", IFERROR(2025-VLOOKUP(TRIM(LOWER(Inventaire!B11)),Modele!A:B,2,FALSE), ""))</f>
        <v>4</v>
      </c>
      <c r="C11" t="str">
        <f>IF(ISBLANK(Inventaire!E11), "", IFERROR(2025-VLOOKUP(TRIM(LOWER(Inventaire!E11)),Modele!A:B,2,FALSE), ""))</f>
        <v/>
      </c>
      <c r="F11" t="str">
        <f>IF(ISBLANK(Inventaire!H11), "", IFERROR(2025-VLOOKUP(TRIM(LOWER(Inventaire!H11)),Modele!A:B,2,FALSE), ""))</f>
        <v/>
      </c>
      <c r="J11" t="str">
        <f>IF(ISBLANK(Inventaire!K11), "", IFERROR(2025-VLOOKUP(TRIM(LOWER(Inventaire!K11)),Modele!A:B,2,FALSE), ""))</f>
        <v/>
      </c>
    </row>
    <row r="12" spans="1:10" x14ac:dyDescent="0.25">
      <c r="A12">
        <f>IF(ISBLANK(Inventaire!B12), "", IFERROR(2025-VLOOKUP(TRIM(LOWER(Inventaire!B12)),Modele!A:B,2,FALSE), ""))</f>
        <v>13</v>
      </c>
      <c r="C12" t="str">
        <f>IF(ISBLANK(Inventaire!E12), "", IFERROR(2025-VLOOKUP(TRIM(LOWER(Inventaire!E12)),Modele!A:B,2,FALSE), ""))</f>
        <v/>
      </c>
      <c r="F12" t="str">
        <f>IF(ISBLANK(Inventaire!H12), "", IFERROR(2025-VLOOKUP(TRIM(LOWER(Inventaire!H12)),Modele!A:B,2,FALSE), ""))</f>
        <v/>
      </c>
      <c r="J12" t="str">
        <f>IF(ISBLANK(Inventaire!K12), "", IFERROR(2025-VLOOKUP(TRIM(LOWER(Inventaire!K12)),Modele!A:B,2,FALSE), ""))</f>
        <v/>
      </c>
    </row>
    <row r="13" spans="1:10" x14ac:dyDescent="0.25">
      <c r="A13">
        <f>IF(ISBLANK(Inventaire!B13), "", IFERROR(2025-VLOOKUP(TRIM(LOWER(Inventaire!B13)),Modele!A:B,2,FALSE), ""))</f>
        <v>2</v>
      </c>
      <c r="C13" t="str">
        <f>IF(ISBLANK(Inventaire!E13), "", IFERROR(2025-VLOOKUP(TRIM(LOWER(Inventaire!E13)),Modele!A:B,2,FALSE), ""))</f>
        <v/>
      </c>
      <c r="F13" t="str">
        <f>IF(ISBLANK(Inventaire!H13), "", IFERROR(2025-VLOOKUP(TRIM(LOWER(Inventaire!H13)),Modele!A:B,2,FALSE), ""))</f>
        <v/>
      </c>
      <c r="J13" t="str">
        <f>IF(ISBLANK(Inventaire!K13), "", IFERROR(2025-VLOOKUP(TRIM(LOWER(Inventaire!K13)),Modele!A:B,2,FALSE), ""))</f>
        <v/>
      </c>
    </row>
    <row r="14" spans="1:10" x14ac:dyDescent="0.25">
      <c r="A14">
        <f>IF(ISBLANK(Inventaire!B14), "", IFERROR(2025-VLOOKUP(TRIM(LOWER(Inventaire!B14)),Modele!A:B,2,FALSE), ""))</f>
        <v>4</v>
      </c>
      <c r="C14" t="str">
        <f>IF(ISBLANK(Inventaire!E14), "", IFERROR(2025-VLOOKUP(TRIM(LOWER(Inventaire!E14)),Modele!A:B,2,FALSE), ""))</f>
        <v/>
      </c>
      <c r="F14" t="str">
        <f>IF(ISBLANK(Inventaire!H14), "", IFERROR(2025-VLOOKUP(TRIM(LOWER(Inventaire!H14)),Modele!A:B,2,FALSE), ""))</f>
        <v/>
      </c>
      <c r="J14" t="str">
        <f>IF(ISBLANK(Inventaire!K14), "", IFERROR(2025-VLOOKUP(TRIM(LOWER(Inventaire!K14)),Modele!A:B,2,FALSE), ""))</f>
        <v/>
      </c>
    </row>
    <row r="15" spans="1:10" x14ac:dyDescent="0.25">
      <c r="A15">
        <f>IF(ISBLANK(Inventaire!B15), "", IFERROR(2025-VLOOKUP(TRIM(LOWER(Inventaire!B15)),Modele!A:B,2,FALSE), ""))</f>
        <v>8</v>
      </c>
      <c r="C15" t="str">
        <f>IF(ISBLANK(Inventaire!E15), "", IFERROR(2025-VLOOKUP(TRIM(LOWER(Inventaire!E15)),Modele!A:B,2,FALSE), ""))</f>
        <v/>
      </c>
      <c r="F15" t="str">
        <f>IF(ISBLANK(Inventaire!H15), "", IFERROR(2025-VLOOKUP(TRIM(LOWER(Inventaire!H15)),Modele!A:B,2,FALSE), ""))</f>
        <v/>
      </c>
      <c r="J15" t="str">
        <f>IF(ISBLANK(Inventaire!K15), "", IFERROR(2025-VLOOKUP(TRIM(LOWER(Inventaire!K15)),Modele!A:B,2,FALSE), ""))</f>
        <v/>
      </c>
    </row>
    <row r="16" spans="1:10" x14ac:dyDescent="0.25">
      <c r="A16">
        <f>IF(ISBLANK(Inventaire!B16), "", IFERROR(2025-VLOOKUP(TRIM(LOWER(Inventaire!B16)),Modele!A:B,2,FALSE), ""))</f>
        <v>13</v>
      </c>
      <c r="C16" t="str">
        <f>IF(ISBLANK(Inventaire!E16), "", IFERROR(2025-VLOOKUP(TRIM(LOWER(Inventaire!E16)),Modele!A:B,2,FALSE), ""))</f>
        <v/>
      </c>
      <c r="F16" t="str">
        <f>IF(ISBLANK(Inventaire!H16), "", IFERROR(2025-VLOOKUP(TRIM(LOWER(Inventaire!H16)),Modele!A:B,2,FALSE), ""))</f>
        <v/>
      </c>
      <c r="J16" t="str">
        <f>IF(ISBLANK(Inventaire!K16), "", IFERROR(2025-VLOOKUP(TRIM(LOWER(Inventaire!K16)),Modele!A:B,2,FALSE), ""))</f>
        <v/>
      </c>
    </row>
    <row r="17" spans="1:10" x14ac:dyDescent="0.25">
      <c r="A17">
        <f>IF(ISBLANK(Inventaire!B17), "", IFERROR(2025-VLOOKUP(TRIM(LOWER(Inventaire!B17)),Modele!A:B,2,FALSE), ""))</f>
        <v>12</v>
      </c>
      <c r="C17">
        <f>IF(ISBLANK(Inventaire!E17), "", IFERROR(2025-VLOOKUP(TRIM(LOWER(Inventaire!E17)),Modele!A:B,2,FALSE), ""))</f>
        <v>13</v>
      </c>
      <c r="F17">
        <f>IF(ISBLANK(Inventaire!H17), "", IFERROR(2025-VLOOKUP(TRIM(LOWER(Inventaire!H17)),Modele!A:B,2,FALSE), ""))</f>
        <v>3</v>
      </c>
      <c r="J17" t="str">
        <f>IF(ISBLANK(Inventaire!K17), "", IFERROR(2025-VLOOKUP(TRIM(LOWER(Inventaire!K17)),Modele!A:B,2,FALSE), ""))</f>
        <v/>
      </c>
    </row>
    <row r="18" spans="1:10" x14ac:dyDescent="0.25">
      <c r="A18">
        <f>IF(ISBLANK(Inventaire!B18), "", IFERROR(2025-VLOOKUP(TRIM(LOWER(Inventaire!B18)),Modele!A:B,2,FALSE), ""))</f>
        <v>12</v>
      </c>
      <c r="C18" t="str">
        <f>IF(ISBLANK(Inventaire!E18), "", IFERROR(2025-VLOOKUP(TRIM(LOWER(Inventaire!E18)),Modele!A:B,2,FALSE), ""))</f>
        <v/>
      </c>
      <c r="F18" t="str">
        <f>IF(ISBLANK(Inventaire!H18), "", IFERROR(2025-VLOOKUP(TRIM(LOWER(Inventaire!H18)),Modele!A:B,2,FALSE), ""))</f>
        <v/>
      </c>
      <c r="J18" t="str">
        <f>IF(ISBLANK(Inventaire!K18), "", IFERROR(2025-VLOOKUP(TRIM(LOWER(Inventaire!K18)),Modele!A:B,2,FALSE), ""))</f>
        <v/>
      </c>
    </row>
    <row r="19" spans="1:10" x14ac:dyDescent="0.25">
      <c r="A19">
        <f>IF(ISBLANK(Inventaire!B19), "", IFERROR(2025-VLOOKUP(TRIM(LOWER(Inventaire!B19)),Modele!A:B,2,FALSE), ""))</f>
        <v>4</v>
      </c>
      <c r="C19" t="str">
        <f>IF(ISBLANK(Inventaire!E19), "", IFERROR(2025-VLOOKUP(TRIM(LOWER(Inventaire!E19)),Modele!A:B,2,FALSE), ""))</f>
        <v/>
      </c>
      <c r="F19" t="str">
        <f>IF(ISBLANK(Inventaire!H19), "", IFERROR(2025-VLOOKUP(TRIM(LOWER(Inventaire!H19)),Modele!A:B,2,FALSE), ""))</f>
        <v/>
      </c>
      <c r="J19" t="str">
        <f>IF(ISBLANK(Inventaire!K19), "", IFERROR(2025-VLOOKUP(TRIM(LOWER(Inventaire!K19)),Modele!A:B,2,FALSE), ""))</f>
        <v/>
      </c>
    </row>
    <row r="20" spans="1:10" x14ac:dyDescent="0.25">
      <c r="A20">
        <f>IF(ISBLANK(Inventaire!B20), "", IFERROR(2025-VLOOKUP(TRIM(LOWER(Inventaire!B20)),Modele!A:B,2,FALSE), ""))</f>
        <v>3</v>
      </c>
      <c r="C20">
        <f>IF(ISBLANK(Inventaire!E20), "", IFERROR(2025-VLOOKUP(TRIM(LOWER(Inventaire!E20)),Modele!A:B,2,FALSE), ""))</f>
        <v>4</v>
      </c>
      <c r="F20" t="str">
        <f>IF(ISBLANK(Inventaire!H20), "", IFERROR(2025-VLOOKUP(TRIM(LOWER(Inventaire!H20)),Modele!A:B,2,FALSE), ""))</f>
        <v/>
      </c>
      <c r="J20" t="str">
        <f>IF(ISBLANK(Inventaire!K20), "", IFERROR(2025-VLOOKUP(TRIM(LOWER(Inventaire!K20)),Modele!A:B,2,FALSE), ""))</f>
        <v/>
      </c>
    </row>
    <row r="21" spans="1:10" x14ac:dyDescent="0.25">
      <c r="A21">
        <f>IF(ISBLANK(Inventaire!B21), "", IFERROR(2025-VLOOKUP(TRIM(LOWER(Inventaire!B21)),Modele!A:B,2,FALSE), ""))</f>
        <v>13</v>
      </c>
      <c r="C21" t="str">
        <f>IF(ISBLANK(Inventaire!E21), "", IFERROR(2025-VLOOKUP(TRIM(LOWER(Inventaire!E21)),Modele!A:B,2,FALSE), ""))</f>
        <v/>
      </c>
      <c r="F21" t="str">
        <f>IF(ISBLANK(Inventaire!H21), "", IFERROR(2025-VLOOKUP(TRIM(LOWER(Inventaire!H21)),Modele!A:B,2,FALSE), ""))</f>
        <v/>
      </c>
      <c r="J21" t="str">
        <f>IF(ISBLANK(Inventaire!K21), "", IFERROR(2025-VLOOKUP(TRIM(LOWER(Inventaire!K21)),Modele!A:B,2,FALSE), ""))</f>
        <v/>
      </c>
    </row>
    <row r="22" spans="1:10" x14ac:dyDescent="0.25">
      <c r="A22">
        <f>IF(ISBLANK(Inventaire!B22), "", IFERROR(2025-VLOOKUP(TRIM(LOWER(Inventaire!B22)),Modele!A:B,2,FALSE), ""))</f>
        <v>13</v>
      </c>
      <c r="C22" t="str">
        <f>IF(ISBLANK(Inventaire!E22), "", IFERROR(2025-VLOOKUP(TRIM(LOWER(Inventaire!E22)),Modele!A:B,2,FALSE), ""))</f>
        <v/>
      </c>
      <c r="F22" t="str">
        <f>IF(ISBLANK(Inventaire!H22), "", IFERROR(2025-VLOOKUP(TRIM(LOWER(Inventaire!H22)),Modele!A:B,2,FALSE), ""))</f>
        <v/>
      </c>
      <c r="J22" t="str">
        <f>IF(ISBLANK(Inventaire!K22), "", IFERROR(2025-VLOOKUP(TRIM(LOWER(Inventaire!K22)),Modele!A:B,2,FALSE), ""))</f>
        <v/>
      </c>
    </row>
    <row r="23" spans="1:10" x14ac:dyDescent="0.25">
      <c r="A23">
        <f>IF(ISBLANK(Inventaire!B23), "", IFERROR(2025-VLOOKUP(TRIM(LOWER(Inventaire!B23)),Modele!A:B,2,FALSE), ""))</f>
        <v>2</v>
      </c>
      <c r="C23" t="str">
        <f>IF(ISBLANK(Inventaire!E23), "", IFERROR(2025-VLOOKUP(TRIM(LOWER(Inventaire!E23)),Modele!A:B,2,FALSE), ""))</f>
        <v/>
      </c>
      <c r="F23" t="str">
        <f>IF(ISBLANK(Inventaire!H23), "", IFERROR(2025-VLOOKUP(TRIM(LOWER(Inventaire!H23)),Modele!A:B,2,FALSE), ""))</f>
        <v/>
      </c>
      <c r="J23" t="str">
        <f>IF(ISBLANK(Inventaire!K23), "", IFERROR(2025-VLOOKUP(TRIM(LOWER(Inventaire!K23)),Modele!A:B,2,FALSE), ""))</f>
        <v/>
      </c>
    </row>
    <row r="24" spans="1:10" x14ac:dyDescent="0.25">
      <c r="A24">
        <f>IF(ISBLANK(Inventaire!B24), "", IFERROR(2025-VLOOKUP(TRIM(LOWER(Inventaire!B24)),Modele!A:B,2,FALSE), ""))</f>
        <v>7</v>
      </c>
      <c r="C24" t="str">
        <f>IF(ISBLANK(Inventaire!E24), "", IFERROR(2025-VLOOKUP(TRIM(LOWER(Inventaire!E24)),Modele!A:B,2,FALSE), ""))</f>
        <v/>
      </c>
      <c r="F24" t="str">
        <f>IF(ISBLANK(Inventaire!H24), "", IFERROR(2025-VLOOKUP(TRIM(LOWER(Inventaire!H24)),Modele!A:B,2,FALSE), ""))</f>
        <v/>
      </c>
      <c r="J24" t="str">
        <f>IF(ISBLANK(Inventaire!K24), "", IFERROR(2025-VLOOKUP(TRIM(LOWER(Inventaire!K24)),Modele!A:B,2,FALSE), ""))</f>
        <v/>
      </c>
    </row>
    <row r="25" spans="1:10" x14ac:dyDescent="0.25">
      <c r="A25">
        <f>IF(ISBLANK(Inventaire!B25), "", IFERROR(2025-VLOOKUP(TRIM(LOWER(Inventaire!B25)),Modele!A:B,2,FALSE), ""))</f>
        <v>13</v>
      </c>
      <c r="C25" t="str">
        <f>IF(ISBLANK(Inventaire!E25), "", IFERROR(2025-VLOOKUP(TRIM(LOWER(Inventaire!E25)),Modele!A:B,2,FALSE), ""))</f>
        <v/>
      </c>
      <c r="F25" t="str">
        <f>IF(ISBLANK(Inventaire!H25), "", IFERROR(2025-VLOOKUP(TRIM(LOWER(Inventaire!H25)),Modele!A:B,2,FALSE), ""))</f>
        <v/>
      </c>
      <c r="J25" t="str">
        <f>IF(ISBLANK(Inventaire!K25), "", IFERROR(2025-VLOOKUP(TRIM(LOWER(Inventaire!K25)),Modele!A:B,2,FALSE), ""))</f>
        <v/>
      </c>
    </row>
    <row r="26" spans="1:10" x14ac:dyDescent="0.25">
      <c r="A26">
        <f>IF(ISBLANK(Inventaire!B26), "", IFERROR(2025-VLOOKUP(TRIM(LOWER(Inventaire!B26)),Modele!A:B,2,FALSE), ""))</f>
        <v>13</v>
      </c>
      <c r="C26" t="str">
        <f>IF(ISBLANK(Inventaire!E26), "", IFERROR(2025-VLOOKUP(TRIM(LOWER(Inventaire!E26)),Modele!A:B,2,FALSE), ""))</f>
        <v/>
      </c>
      <c r="F26" t="str">
        <f>IF(ISBLANK(Inventaire!H26), "", IFERROR(2025-VLOOKUP(TRIM(LOWER(Inventaire!H26)),Modele!A:B,2,FALSE), ""))</f>
        <v/>
      </c>
      <c r="J26" t="str">
        <f>IF(ISBLANK(Inventaire!K26), "", IFERROR(2025-VLOOKUP(TRIM(LOWER(Inventaire!K26)),Modele!A:B,2,FALSE), ""))</f>
        <v/>
      </c>
    </row>
    <row r="27" spans="1:10" x14ac:dyDescent="0.25">
      <c r="A27">
        <f>IF(ISBLANK(Inventaire!B27), "", IFERROR(2025-VLOOKUP(TRIM(LOWER(Inventaire!B27)),Modele!A:B,2,FALSE), ""))</f>
        <v>13</v>
      </c>
      <c r="C27" t="str">
        <f>IF(ISBLANK(Inventaire!E27), "", IFERROR(2025-VLOOKUP(TRIM(LOWER(Inventaire!E27)),Modele!A:B,2,FALSE), ""))</f>
        <v/>
      </c>
      <c r="F27" t="str">
        <f>IF(ISBLANK(Inventaire!H27), "", IFERROR(2025-VLOOKUP(TRIM(LOWER(Inventaire!H27)),Modele!A:B,2,FALSE), ""))</f>
        <v/>
      </c>
      <c r="J27" t="str">
        <f>IF(ISBLANK(Inventaire!K27), "", IFERROR(2025-VLOOKUP(TRIM(LOWER(Inventaire!K27)),Modele!A:B,2,FALSE), ""))</f>
        <v/>
      </c>
    </row>
    <row r="28" spans="1:10" x14ac:dyDescent="0.25">
      <c r="A28">
        <f>IF(ISBLANK(Inventaire!B28), "", IFERROR(2025-VLOOKUP(TRIM(LOWER(Inventaire!B28)),Modele!A:B,2,FALSE), ""))</f>
        <v>13</v>
      </c>
      <c r="C28" t="str">
        <f>IF(ISBLANK(Inventaire!E28), "", IFERROR(2025-VLOOKUP(TRIM(LOWER(Inventaire!E28)),Modele!A:B,2,FALSE), ""))</f>
        <v/>
      </c>
      <c r="F28" t="str">
        <f>IF(ISBLANK(Inventaire!H28), "", IFERROR(2025-VLOOKUP(TRIM(LOWER(Inventaire!H28)),Modele!A:B,2,FALSE), ""))</f>
        <v/>
      </c>
      <c r="J28" t="str">
        <f>IF(ISBLANK(Inventaire!K28), "", IFERROR(2025-VLOOKUP(TRIM(LOWER(Inventaire!K28)),Modele!A:B,2,FALSE), ""))</f>
        <v/>
      </c>
    </row>
    <row r="29" spans="1:10" x14ac:dyDescent="0.25">
      <c r="A29">
        <f>IF(ISBLANK(Inventaire!B29), "", IFERROR(2025-VLOOKUP(TRIM(LOWER(Inventaire!B29)),Modele!A:B,2,FALSE), ""))</f>
        <v>4</v>
      </c>
      <c r="C29" t="str">
        <f>IF(ISBLANK(Inventaire!E29), "", IFERROR(2025-VLOOKUP(TRIM(LOWER(Inventaire!E29)),Modele!A:B,2,FALSE), ""))</f>
        <v/>
      </c>
      <c r="F29" t="str">
        <f>IF(ISBLANK(Inventaire!H29), "", IFERROR(2025-VLOOKUP(TRIM(LOWER(Inventaire!H29)),Modele!A:B,2,FALSE), ""))</f>
        <v/>
      </c>
      <c r="J29" t="str">
        <f>IF(ISBLANK(Inventaire!K29), "", IFERROR(2025-VLOOKUP(TRIM(LOWER(Inventaire!K29)),Modele!A:B,2,FALSE), ""))</f>
        <v/>
      </c>
    </row>
    <row r="30" spans="1:10" x14ac:dyDescent="0.25">
      <c r="A30">
        <f>IF(ISBLANK(Inventaire!B30), "", IFERROR(2025-VLOOKUP(TRIM(LOWER(Inventaire!B30)),Modele!A:B,2,FALSE), ""))</f>
        <v>13</v>
      </c>
      <c r="C30" t="str">
        <f>IF(ISBLANK(Inventaire!E30), "", IFERROR(2025-VLOOKUP(TRIM(LOWER(Inventaire!E30)),Modele!A:B,2,FALSE), ""))</f>
        <v/>
      </c>
      <c r="F30" t="str">
        <f>IF(ISBLANK(Inventaire!H30), "", IFERROR(2025-VLOOKUP(TRIM(LOWER(Inventaire!H30)),Modele!A:B,2,FALSE), ""))</f>
        <v/>
      </c>
      <c r="J30" t="str">
        <f>IF(ISBLANK(Inventaire!K30), "", IFERROR(2025-VLOOKUP(TRIM(LOWER(Inventaire!K30)),Modele!A:B,2,FALSE), ""))</f>
        <v/>
      </c>
    </row>
    <row r="31" spans="1:10" x14ac:dyDescent="0.25">
      <c r="A31">
        <f>IF(ISBLANK(Inventaire!B31), "", IFERROR(2025-VLOOKUP(TRIM(LOWER(Inventaire!B31)),Modele!A:B,2,FALSE), ""))</f>
        <v>13</v>
      </c>
      <c r="C31" t="str">
        <f>IF(ISBLANK(Inventaire!E31), "", IFERROR(2025-VLOOKUP(TRIM(LOWER(Inventaire!E31)),Modele!A:B,2,FALSE), ""))</f>
        <v/>
      </c>
      <c r="F31" t="str">
        <f>IF(ISBLANK(Inventaire!H31), "", IFERROR(2025-VLOOKUP(TRIM(LOWER(Inventaire!H31)),Modele!A:B,2,FALSE), ""))</f>
        <v/>
      </c>
      <c r="J31" t="str">
        <f>IF(ISBLANK(Inventaire!K31), "", IFERROR(2025-VLOOKUP(TRIM(LOWER(Inventaire!K31)),Modele!A:B,2,FALSE), ""))</f>
        <v/>
      </c>
    </row>
    <row r="32" spans="1:10" x14ac:dyDescent="0.25">
      <c r="A32">
        <f>IF(ISBLANK(Inventaire!B32), "", IFERROR(2025-VLOOKUP(TRIM(LOWER(Inventaire!B32)),Modele!A:B,2,FALSE), ""))</f>
        <v>13</v>
      </c>
      <c r="C32" t="str">
        <f>IF(ISBLANK(Inventaire!E32), "", IFERROR(2025-VLOOKUP(TRIM(LOWER(Inventaire!E32)),Modele!A:B,2,FALSE), ""))</f>
        <v/>
      </c>
      <c r="F32" t="str">
        <f>IF(ISBLANK(Inventaire!H32), "", IFERROR(2025-VLOOKUP(TRIM(LOWER(Inventaire!H32)),Modele!A:B,2,FALSE), ""))</f>
        <v/>
      </c>
      <c r="J32" t="str">
        <f>IF(ISBLANK(Inventaire!K32), "", IFERROR(2025-VLOOKUP(TRIM(LOWER(Inventaire!K32)),Modele!A:B,2,FALSE), ""))</f>
        <v/>
      </c>
    </row>
    <row r="33" spans="1:10" x14ac:dyDescent="0.25">
      <c r="A33">
        <f>IF(ISBLANK(Inventaire!B33), "", IFERROR(2025-VLOOKUP(TRIM(LOWER(Inventaire!B33)),Modele!A:B,2,FALSE), ""))</f>
        <v>4</v>
      </c>
      <c r="C33" t="str">
        <f>IF(ISBLANK(Inventaire!E33), "", IFERROR(2025-VLOOKUP(TRIM(LOWER(Inventaire!E33)),Modele!A:B,2,FALSE), ""))</f>
        <v/>
      </c>
      <c r="F33" t="str">
        <f>IF(ISBLANK(Inventaire!H33), "", IFERROR(2025-VLOOKUP(TRIM(LOWER(Inventaire!H33)),Modele!A:B,2,FALSE), ""))</f>
        <v/>
      </c>
      <c r="J33" t="str">
        <f>IF(ISBLANK(Inventaire!K33), "", IFERROR(2025-VLOOKUP(TRIM(LOWER(Inventaire!K33)),Modele!A:B,2,FALSE), ""))</f>
        <v/>
      </c>
    </row>
    <row r="34" spans="1:10" x14ac:dyDescent="0.25">
      <c r="A34">
        <f>IF(ISBLANK(Inventaire!B34), "", IFERROR(2025-VLOOKUP(TRIM(LOWER(Inventaire!B34)),Modele!A:B,2,FALSE), ""))</f>
        <v>13</v>
      </c>
      <c r="C34" t="str">
        <f>IF(ISBLANK(Inventaire!E34), "", IFERROR(2025-VLOOKUP(TRIM(LOWER(Inventaire!E34)),Modele!A:B,2,FALSE), ""))</f>
        <v/>
      </c>
      <c r="F34" t="str">
        <f>IF(ISBLANK(Inventaire!H34), "", IFERROR(2025-VLOOKUP(TRIM(LOWER(Inventaire!H34)),Modele!A:B,2,FALSE), ""))</f>
        <v/>
      </c>
      <c r="J34" t="str">
        <f>IF(ISBLANK(Inventaire!K34), "", IFERROR(2025-VLOOKUP(TRIM(LOWER(Inventaire!K34)),Modele!A:B,2,FALSE), ""))</f>
        <v/>
      </c>
    </row>
    <row r="35" spans="1:10" x14ac:dyDescent="0.25">
      <c r="A35">
        <f>IF(ISBLANK(Inventaire!B35), "", IFERROR(2025-VLOOKUP(TRIM(LOWER(Inventaire!B35)),Modele!A:B,2,FALSE), ""))</f>
        <v>12</v>
      </c>
      <c r="C35">
        <f>IF(ISBLANK(Inventaire!E35), "", IFERROR(2025-VLOOKUP(TRIM(LOWER(Inventaire!E35)),Modele!A:B,2,FALSE), ""))</f>
        <v>13</v>
      </c>
      <c r="F35">
        <f>IF(ISBLANK(Inventaire!H35), "", IFERROR(2025-VLOOKUP(TRIM(LOWER(Inventaire!H35)),Modele!A:B,2,FALSE), ""))</f>
        <v>13</v>
      </c>
      <c r="J35">
        <f>IF(ISBLANK(Inventaire!K35), "", IFERROR(2025-VLOOKUP(TRIM(LOWER(Inventaire!K35)),Modele!A:B,2,FALSE), ""))</f>
        <v>14</v>
      </c>
    </row>
    <row r="36" spans="1:10" x14ac:dyDescent="0.25">
      <c r="A36">
        <f>IF(ISBLANK(Inventaire!B36), "", IFERROR(2025-VLOOKUP(TRIM(LOWER(Inventaire!B36)),Modele!A:B,2,FALSE), ""))</f>
        <v>1</v>
      </c>
      <c r="C36" t="str">
        <f>IF(ISBLANK(Inventaire!E36), "", IFERROR(2025-VLOOKUP(TRIM(LOWER(Inventaire!E36)),Modele!A:B,2,FALSE), ""))</f>
        <v/>
      </c>
      <c r="F36" t="str">
        <f>IF(ISBLANK(Inventaire!H36), "", IFERROR(2025-VLOOKUP(TRIM(LOWER(Inventaire!H36)),Modele!A:B,2,FALSE), ""))</f>
        <v/>
      </c>
      <c r="J36" t="str">
        <f>IF(ISBLANK(Inventaire!K36), "", IFERROR(2025-VLOOKUP(TRIM(LOWER(Inventaire!K36)),Modele!A:B,2,FALSE), ""))</f>
        <v/>
      </c>
    </row>
    <row r="37" spans="1:10" x14ac:dyDescent="0.25">
      <c r="A37">
        <f>IF(ISBLANK(Inventaire!B37), "", IFERROR(2025-VLOOKUP(TRIM(LOWER(Inventaire!B37)),Modele!A:B,2,FALSE), ""))</f>
        <v>5</v>
      </c>
      <c r="C37" t="str">
        <f>IF(ISBLANK(Inventaire!E37), "", IFERROR(2025-VLOOKUP(TRIM(LOWER(Inventaire!E37)),Modele!A:B,2,FALSE), ""))</f>
        <v/>
      </c>
      <c r="F37" t="str">
        <f>IF(ISBLANK(Inventaire!H37), "", IFERROR(2025-VLOOKUP(TRIM(LOWER(Inventaire!H37)),Modele!A:B,2,FALSE), ""))</f>
        <v/>
      </c>
      <c r="J37" t="str">
        <f>IF(ISBLANK(Inventaire!K37), "", IFERROR(2025-VLOOKUP(TRIM(LOWER(Inventaire!K37)),Modele!A:B,2,FALSE), ""))</f>
        <v/>
      </c>
    </row>
    <row r="38" spans="1:10" x14ac:dyDescent="0.25">
      <c r="A38">
        <f>IF(ISBLANK(Inventaire!B38), "", IFERROR(2025-VLOOKUP(TRIM(LOWER(Inventaire!B38)),Modele!A:B,2,FALSE), ""))</f>
        <v>1</v>
      </c>
      <c r="C38" t="str">
        <f>IF(ISBLANK(Inventaire!E38), "", IFERROR(2025-VLOOKUP(TRIM(LOWER(Inventaire!E38)),Modele!A:B,2,FALSE), ""))</f>
        <v/>
      </c>
      <c r="F38" t="str">
        <f>IF(ISBLANK(Inventaire!H38), "", IFERROR(2025-VLOOKUP(TRIM(LOWER(Inventaire!H38)),Modele!A:B,2,FALSE), ""))</f>
        <v/>
      </c>
      <c r="J38" t="str">
        <f>IF(ISBLANK(Inventaire!K38), "", IFERROR(2025-VLOOKUP(TRIM(LOWER(Inventaire!K38)),Modele!A:B,2,FALSE), ""))</f>
        <v/>
      </c>
    </row>
    <row r="39" spans="1:10" x14ac:dyDescent="0.25">
      <c r="A39" t="str">
        <f>IF(ISBLANK(Inventaire!B39), "", IFERROR(2025-VLOOKUP(TRIM(LOWER(Inventaire!B39)),Modele!A:B,2,FALSE), ""))</f>
        <v/>
      </c>
      <c r="C39" t="str">
        <f>IF(ISBLANK(Inventaire!E39), "", IFERROR(2025-VLOOKUP(TRIM(LOWER(Inventaire!E39)),Modele!A:B,2,FALSE), ""))</f>
        <v/>
      </c>
      <c r="F39" t="str">
        <f>IF(ISBLANK(Inventaire!H39), "", IFERROR(2025-VLOOKUP(TRIM(LOWER(Inventaire!H39)),Modele!A:B,2,FALSE), ""))</f>
        <v/>
      </c>
      <c r="J39" t="str">
        <f>IF(ISBLANK(Inventaire!K39), "", IFERROR(2025-VLOOKUP(TRIM(LOWER(Inventaire!K39)),Modele!A:B,2,FALSE), ""))</f>
        <v/>
      </c>
    </row>
    <row r="40" spans="1:10" x14ac:dyDescent="0.25">
      <c r="A40" t="str">
        <f>IF(ISBLANK(Inventaire!B40), "", IFERROR(2025-VLOOKUP(TRIM(LOWER(Inventaire!B40)),Modele!A:B,2,FALSE), ""))</f>
        <v/>
      </c>
      <c r="C40" t="str">
        <f>IF(ISBLANK(Inventaire!E40), "", IFERROR(2025-VLOOKUP(TRIM(LOWER(Inventaire!E40)),Modele!A:B,2,FALSE), ""))</f>
        <v/>
      </c>
      <c r="F40" t="str">
        <f>IF(ISBLANK(Inventaire!H40), "", IFERROR(2025-VLOOKUP(TRIM(LOWER(Inventaire!H40)),Modele!A:B,2,FALSE), ""))</f>
        <v/>
      </c>
      <c r="J40" t="str">
        <f>IF(ISBLANK(Inventaire!K40), "", IFERROR(2025-VLOOKUP(TRIM(LOWER(Inventaire!K40)),Modele!A:B,2,FALSE), ""))</f>
        <v/>
      </c>
    </row>
    <row r="41" spans="1:10" x14ac:dyDescent="0.25">
      <c r="A41" t="str">
        <f>IF(ISBLANK(Inventaire!B41), "", IFERROR(2025-VLOOKUP(TRIM(LOWER(Inventaire!B41)),Modele!A:B,2,FALSE), ""))</f>
        <v/>
      </c>
      <c r="C41" t="str">
        <f>IF(ISBLANK(Inventaire!E41), "", IFERROR(2025-VLOOKUP(TRIM(LOWER(Inventaire!E41)),Modele!A:B,2,FALSE), ""))</f>
        <v/>
      </c>
      <c r="F41" t="str">
        <f>IF(ISBLANK(Inventaire!H41), "", IFERROR(2025-VLOOKUP(TRIM(LOWER(Inventaire!H41)),Modele!A:B,2,FALSE), ""))</f>
        <v/>
      </c>
      <c r="J41" t="str">
        <f>IF(ISBLANK(Inventaire!K41), "", IFERROR(2025-VLOOKUP(TRIM(LOWER(Inventaire!K41)),Modele!A:B,2,FALSE), ""))</f>
        <v/>
      </c>
    </row>
    <row r="42" spans="1:10" x14ac:dyDescent="0.25">
      <c r="A42" t="str">
        <f>IF(ISBLANK(Inventaire!B42), "", IFERROR(2025-VLOOKUP(TRIM(LOWER(Inventaire!B42)),Modele!A:B,2,FALSE), ""))</f>
        <v/>
      </c>
      <c r="C42" t="str">
        <f>IF(ISBLANK(Inventaire!E42), "", IFERROR(2025-VLOOKUP(TRIM(LOWER(Inventaire!E42)),Modele!A:B,2,FALSE), ""))</f>
        <v/>
      </c>
      <c r="F42" t="str">
        <f>IF(ISBLANK(Inventaire!H42), "", IFERROR(2025-VLOOKUP(TRIM(LOWER(Inventaire!H42)),Modele!A:B,2,FALSE), ""))</f>
        <v/>
      </c>
      <c r="J42" t="str">
        <f>IF(ISBLANK(Inventaire!K42), "", IFERROR(2025-VLOOKUP(TRIM(LOWER(Inventaire!K42)),Modele!A:B,2,FALSE), ""))</f>
        <v/>
      </c>
    </row>
    <row r="43" spans="1:10" x14ac:dyDescent="0.25">
      <c r="A43" t="str">
        <f>IF(ISBLANK(Inventaire!B43), "", IFERROR(2025-VLOOKUP(TRIM(LOWER(Inventaire!B43)),Modele!A:B,2,FALSE), ""))</f>
        <v/>
      </c>
      <c r="C43" t="str">
        <f>IF(ISBLANK(Inventaire!E43), "", IFERROR(2025-VLOOKUP(TRIM(LOWER(Inventaire!E43)),Modele!A:B,2,FALSE), ""))</f>
        <v/>
      </c>
      <c r="F43" t="str">
        <f>IF(ISBLANK(Inventaire!H43), "", IFERROR(2025-VLOOKUP(TRIM(LOWER(Inventaire!H43)),Modele!A:B,2,FALSE), ""))</f>
        <v/>
      </c>
      <c r="J43" t="str">
        <f>IF(ISBLANK(Inventaire!K43), "", IFERROR(2025-VLOOKUP(TRIM(LOWER(Inventaire!K43)),Modele!A:B,2,FALSE), ""))</f>
        <v/>
      </c>
    </row>
    <row r="44" spans="1:10" x14ac:dyDescent="0.25">
      <c r="A44" t="str">
        <f>IF(ISBLANK(Inventaire!B44), "", IFERROR(2025-VLOOKUP(TRIM(LOWER(Inventaire!B44)),Modele!A:B,2,FALSE), ""))</f>
        <v/>
      </c>
      <c r="C44" t="str">
        <f>IF(ISBLANK(Inventaire!E44), "", IFERROR(2025-VLOOKUP(TRIM(LOWER(Inventaire!E44)),Modele!A:B,2,FALSE), ""))</f>
        <v/>
      </c>
      <c r="F44" t="str">
        <f>IF(ISBLANK(Inventaire!H44), "", IFERROR(2025-VLOOKUP(TRIM(LOWER(Inventaire!H44)),Modele!A:B,2,FALSE), ""))</f>
        <v/>
      </c>
      <c r="J44" t="str">
        <f>IF(ISBLANK(Inventaire!K44), "", IFERROR(2025-VLOOKUP(TRIM(LOWER(Inventaire!K44)),Modele!A:B,2,FALSE), ""))</f>
        <v/>
      </c>
    </row>
    <row r="45" spans="1:10" x14ac:dyDescent="0.25">
      <c r="B45" t="str">
        <f>IF(ISBLANK(Inventaire!F45), "", IFERROR(2025-VLOOKUP(TRIM(LOWER(Inventaire!F45)),Modele!A:B,2,FALSE), ""))</f>
        <v/>
      </c>
      <c r="F45" t="str">
        <f>IF(ISBLANK(Inventaire!H45), "", IFERROR(2025-VLOOKUP(TRIM(LOWER(Inventaire!H45)),Modele!A:B,2,FALSE), ""))</f>
        <v/>
      </c>
    </row>
    <row r="46" spans="1:10" x14ac:dyDescent="0.25">
      <c r="B46" t="str">
        <f>IF(ISBLANK(Inventaire!F63), "", IFERROR(2025-VLOOKUP(TRIM(LOWER(Inventaire!F63)),Modele!A:B,2,FALSE), ""))</f>
        <v/>
      </c>
      <c r="F46" t="str">
        <f>IF(ISBLANK(Inventaire!H63), "", IFERROR(2025-VLOOKUP(TRIM(LOWER(Inventaire!H63)),Modele!A:B,2,FALSE), ""))</f>
        <v/>
      </c>
    </row>
    <row r="47" spans="1:10" x14ac:dyDescent="0.25">
      <c r="A47" t="str">
        <f>IF(ISBLANK(Inventaire!B64), "", IFERROR(2025-VLOOKUP(TRIM(LOWER(Inventaire!B64)),Modele!A:B,2,FALSE), ""))</f>
        <v/>
      </c>
      <c r="C47" t="str">
        <f>IF(ISBLANK(Inventaire!E64), "", IFERROR(2025-VLOOKUP(TRIM(LOWER(Inventaire!E64)),Modele!A:B,2,FALSE), ""))</f>
        <v/>
      </c>
      <c r="F47" t="str">
        <f>IF(ISBLANK(Inventaire!H64), "", IFERROR(2025-VLOOKUP(TRIM(LOWER(Inventaire!H64)),Modele!A:B,2,FALSE), ""))</f>
        <v/>
      </c>
      <c r="J47" t="str">
        <f>IF(ISBLANK(Inventaire!K64), "", IFERROR(2025-VLOOKUP(TRIM(LOWER(Inventaire!K64)),Modele!A:B,2,FALSE), ""))</f>
        <v/>
      </c>
    </row>
    <row r="48" spans="1:10" x14ac:dyDescent="0.25">
      <c r="A48">
        <f>IF(ISBLANK(Inventaire!B65), "", IFERROR(2025-VLOOKUP(TRIM(LOWER(Inventaire!B65)),Modele!A:B,2,FALSE), ""))</f>
        <v>2</v>
      </c>
      <c r="C48" t="str">
        <f>IF(ISBLANK(Inventaire!E65), "", IFERROR(2025-VLOOKUP(TRIM(LOWER(Inventaire!E65)),Modele!A:B,2,FALSE), ""))</f>
        <v/>
      </c>
      <c r="F48" t="str">
        <f>IF(ISBLANK(Inventaire!H65), "", IFERROR(2025-VLOOKUP(TRIM(LOWER(Inventaire!H65)),Modele!A:B,2,FALSE), ""))</f>
        <v/>
      </c>
      <c r="J48" t="str">
        <f>IF(ISBLANK(Inventaire!K65), "", IFERROR(2025-VLOOKUP(TRIM(LOWER(Inventaire!K65)),Modele!A:B,2,FALSE), ""))</f>
        <v/>
      </c>
    </row>
    <row r="49" spans="1:10" x14ac:dyDescent="0.25">
      <c r="A49">
        <f>IF(ISBLANK(Inventaire!B66), "", IFERROR(2025-VLOOKUP(TRIM(LOWER(Inventaire!B66)),Modele!A:B,2,FALSE), ""))</f>
        <v>2</v>
      </c>
      <c r="C49" t="str">
        <f>IF(ISBLANK(Inventaire!E66), "", IFERROR(2025-VLOOKUP(TRIM(LOWER(Inventaire!E66)),Modele!A:B,2,FALSE), ""))</f>
        <v/>
      </c>
      <c r="F49" t="str">
        <f>IF(ISBLANK(Inventaire!H66), "", IFERROR(2025-VLOOKUP(TRIM(LOWER(Inventaire!H66)),Modele!A:B,2,FALSE), ""))</f>
        <v/>
      </c>
      <c r="J49" t="str">
        <f>IF(ISBLANK(Inventaire!K66), "", IFERROR(2025-VLOOKUP(TRIM(LOWER(Inventaire!K66)),Modele!A:B,2,FALSE), ""))</f>
        <v/>
      </c>
    </row>
    <row r="50" spans="1:10" x14ac:dyDescent="0.25">
      <c r="A50">
        <f>IF(ISBLANK(Inventaire!B67), "", IFERROR(2025-VLOOKUP(TRIM(LOWER(Inventaire!B67)),Modele!A:B,2,FALSE), ""))</f>
        <v>4</v>
      </c>
      <c r="C50" t="str">
        <f>IF(ISBLANK(Inventaire!E67), "", IFERROR(2025-VLOOKUP(TRIM(LOWER(Inventaire!E67)),Modele!A:B,2,FALSE), ""))</f>
        <v/>
      </c>
      <c r="F50" t="str">
        <f>IF(ISBLANK(Inventaire!H67), "", IFERROR(2025-VLOOKUP(TRIM(LOWER(Inventaire!H67)),Modele!A:B,2,FALSE), ""))</f>
        <v/>
      </c>
      <c r="J50" t="str">
        <f>IF(ISBLANK(Inventaire!K67), "", IFERROR(2025-VLOOKUP(TRIM(LOWER(Inventaire!K67)),Modele!A:B,2,FALSE), ""))</f>
        <v/>
      </c>
    </row>
    <row r="51" spans="1:10" x14ac:dyDescent="0.25">
      <c r="A51">
        <f>IF(ISBLANK(Inventaire!B68), "", IFERROR(2025-VLOOKUP(TRIM(LOWER(Inventaire!B68)),Modele!A:B,2,FALSE), ""))</f>
        <v>7</v>
      </c>
      <c r="C51" t="str">
        <f>IF(ISBLANK(Inventaire!E68), "", IFERROR(2025-VLOOKUP(TRIM(LOWER(Inventaire!E68)),Modele!A:B,2,FALSE), ""))</f>
        <v/>
      </c>
      <c r="F51" t="str">
        <f>IF(ISBLANK(Inventaire!H68), "", IFERROR(2025-VLOOKUP(TRIM(LOWER(Inventaire!H68)),Modele!A:B,2,FALSE), ""))</f>
        <v/>
      </c>
      <c r="J51" t="str">
        <f>IF(ISBLANK(Inventaire!K68), "", IFERROR(2025-VLOOKUP(TRIM(LOWER(Inventaire!K68)),Modele!A:B,2,FALSE), ""))</f>
        <v/>
      </c>
    </row>
    <row r="52" spans="1:10" x14ac:dyDescent="0.25">
      <c r="A52">
        <f>IF(ISBLANK(Inventaire!B69), "", IFERROR(2025-VLOOKUP(TRIM(LOWER(Inventaire!B69)),Modele!A:B,2,FALSE), ""))</f>
        <v>7</v>
      </c>
      <c r="C52" t="str">
        <f>IF(ISBLANK(Inventaire!E69), "", IFERROR(2025-VLOOKUP(TRIM(LOWER(Inventaire!E69)),Modele!A:B,2,FALSE), ""))</f>
        <v/>
      </c>
      <c r="F52" t="str">
        <f>IF(ISBLANK(Inventaire!H69), "", IFERROR(2025-VLOOKUP(TRIM(LOWER(Inventaire!H69)),Modele!A:B,2,FALSE), ""))</f>
        <v/>
      </c>
      <c r="J52" t="str">
        <f>IF(ISBLANK(Inventaire!K69), "", IFERROR(2025-VLOOKUP(TRIM(LOWER(Inventaire!K69)),Modele!A:B,2,FALSE), ""))</f>
        <v/>
      </c>
    </row>
    <row r="53" spans="1:10" x14ac:dyDescent="0.25">
      <c r="A53">
        <f>IF(ISBLANK(Inventaire!B70), "", IFERROR(2025-VLOOKUP(TRIM(LOWER(Inventaire!B70)),Modele!A:B,2,FALSE), ""))</f>
        <v>3</v>
      </c>
      <c r="C53" t="str">
        <f>IF(ISBLANK(Inventaire!E70), "", IFERROR(2025-VLOOKUP(TRIM(LOWER(Inventaire!E70)),Modele!A:B,2,FALSE), ""))</f>
        <v/>
      </c>
      <c r="F53" t="str">
        <f>IF(ISBLANK(Inventaire!H70), "", IFERROR(2025-VLOOKUP(TRIM(LOWER(Inventaire!H70)),Modele!A:B,2,FALSE), ""))</f>
        <v/>
      </c>
      <c r="J53" t="str">
        <f>IF(ISBLANK(Inventaire!K70), "", IFERROR(2025-VLOOKUP(TRIM(LOWER(Inventaire!K70)),Modele!A:B,2,FALSE), ""))</f>
        <v/>
      </c>
    </row>
    <row r="54" spans="1:10" x14ac:dyDescent="0.25">
      <c r="A54">
        <f>IF(ISBLANK(Inventaire!B71), "", IFERROR(2025-VLOOKUP(TRIM(LOWER(Inventaire!B71)),Modele!A:B,2,FALSE), ""))</f>
        <v>12</v>
      </c>
      <c r="C54" t="str">
        <f>IF(ISBLANK(Inventaire!E71), "", IFERROR(2025-VLOOKUP(TRIM(LOWER(Inventaire!E71)),Modele!A:B,2,FALSE), ""))</f>
        <v/>
      </c>
      <c r="F54" t="str">
        <f>IF(ISBLANK(Inventaire!H71), "", IFERROR(2025-VLOOKUP(TRIM(LOWER(Inventaire!H71)),Modele!A:B,2,FALSE), ""))</f>
        <v/>
      </c>
      <c r="J54" t="str">
        <f>IF(ISBLANK(Inventaire!K71), "", IFERROR(2025-VLOOKUP(TRIM(LOWER(Inventaire!K71)),Modele!A:B,2,FALSE), ""))</f>
        <v/>
      </c>
    </row>
    <row r="55" spans="1:10" x14ac:dyDescent="0.25">
      <c r="A55">
        <f>IF(ISBLANK(Inventaire!B72), "", IFERROR(2025-VLOOKUP(TRIM(LOWER(Inventaire!B72)),Modele!A:B,2,FALSE), ""))</f>
        <v>13</v>
      </c>
      <c r="C55" t="str">
        <f>IF(ISBLANK(Inventaire!E72), "", IFERROR(2025-VLOOKUP(TRIM(LOWER(Inventaire!E72)),Modele!A:B,2,FALSE), ""))</f>
        <v/>
      </c>
      <c r="F55" t="str">
        <f>IF(ISBLANK(Inventaire!H72), "", IFERROR(2025-VLOOKUP(TRIM(LOWER(Inventaire!H72)),Modele!A:B,2,FALSE), ""))</f>
        <v/>
      </c>
      <c r="J55" t="str">
        <f>IF(ISBLANK(Inventaire!K72), "", IFERROR(2025-VLOOKUP(TRIM(LOWER(Inventaire!K72)),Modele!A:B,2,FALSE), ""))</f>
        <v/>
      </c>
    </row>
    <row r="56" spans="1:10" x14ac:dyDescent="0.25">
      <c r="A56">
        <f>IF(ISBLANK(Inventaire!B73), "", IFERROR(2025-VLOOKUP(TRIM(LOWER(Inventaire!B73)),Modele!A:B,2,FALSE), ""))</f>
        <v>13</v>
      </c>
      <c r="C56" t="str">
        <f>IF(ISBLANK(Inventaire!E73), "", IFERROR(2025-VLOOKUP(TRIM(LOWER(Inventaire!E73)),Modele!A:B,2,FALSE), ""))</f>
        <v/>
      </c>
      <c r="F56" t="str">
        <f>IF(ISBLANK(Inventaire!H73), "", IFERROR(2025-VLOOKUP(TRIM(LOWER(Inventaire!H73)),Modele!A:B,2,FALSE), ""))</f>
        <v/>
      </c>
      <c r="J56" t="str">
        <f>IF(ISBLANK(Inventaire!K73), "", IFERROR(2025-VLOOKUP(TRIM(LOWER(Inventaire!K73)),Modele!A:B,2,FALSE), ""))</f>
        <v/>
      </c>
    </row>
    <row r="57" spans="1:10" x14ac:dyDescent="0.25">
      <c r="A57">
        <f>IF(ISBLANK(Inventaire!B74), "", IFERROR(2025-VLOOKUP(TRIM(LOWER(Inventaire!B74)),Modele!A:B,2,FALSE), ""))</f>
        <v>4</v>
      </c>
      <c r="C57">
        <f>IF(ISBLANK(Inventaire!E74), "", IFERROR(2025-VLOOKUP(TRIM(LOWER(Inventaire!E74)),Modele!A:B,2,FALSE), ""))</f>
        <v>12</v>
      </c>
      <c r="F57" t="str">
        <f>IF(ISBLANK(Inventaire!H74), "", IFERROR(2025-VLOOKUP(TRIM(LOWER(Inventaire!H74)),Modele!A:B,2,FALSE), ""))</f>
        <v/>
      </c>
      <c r="J57" t="str">
        <f>IF(ISBLANK(Inventaire!K74), "", IFERROR(2025-VLOOKUP(TRIM(LOWER(Inventaire!K74)),Modele!A:B,2,FALSE), ""))</f>
        <v/>
      </c>
    </row>
    <row r="58" spans="1:10" x14ac:dyDescent="0.25">
      <c r="A58">
        <f>IF(ISBLANK(Inventaire!B75), "", IFERROR(2025-VLOOKUP(TRIM(LOWER(Inventaire!B75)),Modele!A:B,2,FALSE), ""))</f>
        <v>7</v>
      </c>
      <c r="C58">
        <f>IF(ISBLANK(Inventaire!E75), "", IFERROR(2025-VLOOKUP(TRIM(LOWER(Inventaire!E75)),Modele!A:B,2,FALSE), ""))</f>
        <v>12</v>
      </c>
      <c r="F58" t="str">
        <f>IF(ISBLANK(Inventaire!H75), "", IFERROR(2025-VLOOKUP(TRIM(LOWER(Inventaire!H75)),Modele!A:B,2,FALSE), ""))</f>
        <v/>
      </c>
      <c r="J58" t="str">
        <f>IF(ISBLANK(Inventaire!K75), "", IFERROR(2025-VLOOKUP(TRIM(LOWER(Inventaire!K75)),Modele!A:B,2,FALSE), ""))</f>
        <v/>
      </c>
    </row>
    <row r="59" spans="1:10" x14ac:dyDescent="0.25">
      <c r="A59">
        <f>IF(ISBLANK(Inventaire!B76), "", IFERROR(2025-VLOOKUP(TRIM(LOWER(Inventaire!B76)),Modele!A:B,2,FALSE), ""))</f>
        <v>7</v>
      </c>
      <c r="C59" t="str">
        <f>IF(ISBLANK(Inventaire!E76), "", IFERROR(2025-VLOOKUP(TRIM(LOWER(Inventaire!E76)),Modele!A:B,2,FALSE), ""))</f>
        <v/>
      </c>
      <c r="F59" t="str">
        <f>IF(ISBLANK(Inventaire!H76), "", IFERROR(2025-VLOOKUP(TRIM(LOWER(Inventaire!H76)),Modele!A:B,2,FALSE), ""))</f>
        <v/>
      </c>
      <c r="J59" t="str">
        <f>IF(ISBLANK(Inventaire!K76), "", IFERROR(2025-VLOOKUP(TRIM(LOWER(Inventaire!K76)),Modele!A:B,2,FALSE), ""))</f>
        <v/>
      </c>
    </row>
    <row r="60" spans="1:10" x14ac:dyDescent="0.25">
      <c r="A60" t="str">
        <f>IF(ISBLANK(Inventaire!B77), "", IFERROR(2025-VLOOKUP(TRIM(LOWER(Inventaire!B77)),Modele!A:B,2,FALSE), ""))</f>
        <v/>
      </c>
      <c r="C60" t="str">
        <f>IF(ISBLANK(Inventaire!E77), "", IFERROR(2025-VLOOKUP(TRIM(LOWER(Inventaire!E77)),Modele!A:B,2,FALSE), ""))</f>
        <v/>
      </c>
      <c r="F60" t="str">
        <f>IF(ISBLANK(Inventaire!H77), "", IFERROR(2025-VLOOKUP(TRIM(LOWER(Inventaire!H77)),Modele!A:B,2,FALSE), ""))</f>
        <v/>
      </c>
      <c r="J60" t="str">
        <f>IF(ISBLANK(Inventaire!K77), "", IFERROR(2025-VLOOKUP(TRIM(LOWER(Inventaire!K77)),Modele!A:B,2,FALSE), ""))</f>
        <v/>
      </c>
    </row>
    <row r="61" spans="1:10" x14ac:dyDescent="0.25">
      <c r="A61" t="str">
        <f>IF(ISBLANK(Inventaire!B78), "", IFERROR(2025-VLOOKUP(TRIM(LOWER(Inventaire!B78)),Modele!A:B,2,FALSE), ""))</f>
        <v/>
      </c>
      <c r="C61" t="str">
        <f>IF(ISBLANK(Inventaire!E78), "", IFERROR(2025-VLOOKUP(TRIM(LOWER(Inventaire!E78)),Modele!A:B,2,FALSE), ""))</f>
        <v/>
      </c>
      <c r="F61" t="str">
        <f>IF(ISBLANK(Inventaire!H78), "", IFERROR(2025-VLOOKUP(TRIM(LOWER(Inventaire!H78)),Modele!A:B,2,FALSE), ""))</f>
        <v/>
      </c>
      <c r="J61" t="str">
        <f>IF(ISBLANK(Inventaire!K78), "", IFERROR(2025-VLOOKUP(TRIM(LOWER(Inventaire!K78)),Modele!A:B,2,FALSE), ""))</f>
        <v/>
      </c>
    </row>
    <row r="62" spans="1:10" x14ac:dyDescent="0.25">
      <c r="A62" t="str">
        <f>IF(ISBLANK(Inventaire!B79), "", IFERROR(2025-VLOOKUP(TRIM(LOWER(Inventaire!B79)),Modele!A:B,2,FALSE), ""))</f>
        <v/>
      </c>
      <c r="C62" t="str">
        <f>IF(ISBLANK(Inventaire!E79), "", IFERROR(2025-VLOOKUP(TRIM(LOWER(Inventaire!E79)),Modele!A:B,2,FALSE), ""))</f>
        <v/>
      </c>
      <c r="F62" t="str">
        <f>IF(ISBLANK(Inventaire!H79), "", IFERROR(2025-VLOOKUP(TRIM(LOWER(Inventaire!H79)),Modele!A:B,2,FALSE), ""))</f>
        <v/>
      </c>
      <c r="J62" t="str">
        <f>IF(ISBLANK(Inventaire!K79), "", IFERROR(2025-VLOOKUP(TRIM(LOWER(Inventaire!K79)),Modele!A:B,2,FALSE), ""))</f>
        <v/>
      </c>
    </row>
    <row r="63" spans="1:10" x14ac:dyDescent="0.25">
      <c r="A63" t="str">
        <f>IF(ISBLANK(Inventaire!B80), "", IFERROR(2025-VLOOKUP(TRIM(LOWER(Inventaire!B80)),Modele!A:B,2,FALSE), ""))</f>
        <v/>
      </c>
      <c r="C63" t="str">
        <f>IF(ISBLANK(Inventaire!E80), "", IFERROR(2025-VLOOKUP(TRIM(LOWER(Inventaire!E80)),Modele!A:B,2,FALSE), ""))</f>
        <v/>
      </c>
      <c r="F63" t="str">
        <f>IF(ISBLANK(Inventaire!H80), "", IFERROR(2025-VLOOKUP(TRIM(LOWER(Inventaire!H80)),Modele!A:B,2,FALSE), ""))</f>
        <v/>
      </c>
      <c r="J63" t="str">
        <f>IF(ISBLANK(Inventaire!K80), "", IFERROR(2025-VLOOKUP(TRIM(LOWER(Inventaire!K80)),Modele!A:B,2,FALSE), ""))</f>
        <v/>
      </c>
    </row>
    <row r="64" spans="1:10" x14ac:dyDescent="0.25">
      <c r="A64" t="str">
        <f>IF(ISBLANK(Inventaire!B81), "", IFERROR(2025-VLOOKUP(TRIM(LOWER(Inventaire!B81)),Modele!A:B,2,FALSE), ""))</f>
        <v/>
      </c>
      <c r="C64" t="str">
        <f>IF(ISBLANK(Inventaire!E81), "", IFERROR(2025-VLOOKUP(TRIM(LOWER(Inventaire!E81)),Modele!A:B,2,FALSE), ""))</f>
        <v/>
      </c>
      <c r="F64" t="str">
        <f>IF(ISBLANK(Inventaire!H81), "", IFERROR(2025-VLOOKUP(TRIM(LOWER(Inventaire!H81)),Modele!A:B,2,FALSE), ""))</f>
        <v/>
      </c>
      <c r="J64" t="str">
        <f>IF(ISBLANK(Inventaire!K81), "", IFERROR(2025-VLOOKUP(TRIM(LOWER(Inventaire!K81)),Modele!A:B,2,FALSE), ""))</f>
        <v/>
      </c>
    </row>
    <row r="65" spans="1:10" x14ac:dyDescent="0.25">
      <c r="A65" t="str">
        <f>IF(ISBLANK(Inventaire!B82), "", IFERROR(2025-VLOOKUP(TRIM(LOWER(Inventaire!B82)),Modele!A:B,2,FALSE), ""))</f>
        <v/>
      </c>
      <c r="C65" t="str">
        <f>IF(ISBLANK(Inventaire!E82), "", IFERROR(2025-VLOOKUP(TRIM(LOWER(Inventaire!E82)),Modele!A:B,2,FALSE), ""))</f>
        <v/>
      </c>
      <c r="F65" t="str">
        <f>IF(ISBLANK(Inventaire!H82), "", IFERROR(2025-VLOOKUP(TRIM(LOWER(Inventaire!H82)),Modele!A:B,2,FALSE), ""))</f>
        <v/>
      </c>
      <c r="J65" t="str">
        <f>IF(ISBLANK(Inventaire!K82), "", IFERROR(2025-VLOOKUP(TRIM(LOWER(Inventaire!K82)),Modele!A:B,2,FALSE), ""))</f>
        <v/>
      </c>
    </row>
    <row r="66" spans="1:10" x14ac:dyDescent="0.25">
      <c r="A66" t="str">
        <f>IF(ISBLANK(Inventaire!B83), "", IFERROR(2025-VLOOKUP(TRIM(LOWER(Inventaire!B83)),Modele!A:B,2,FALSE), ""))</f>
        <v/>
      </c>
      <c r="C66" t="str">
        <f>IF(ISBLANK(Inventaire!E83), "", IFERROR(2025-VLOOKUP(TRIM(LOWER(Inventaire!E83)),Modele!A:B,2,FALSE), ""))</f>
        <v/>
      </c>
      <c r="F66" t="str">
        <f>IF(ISBLANK(Inventaire!H83), "", IFERROR(2025-VLOOKUP(TRIM(LOWER(Inventaire!H83)),Modele!A:B,2,FALSE), ""))</f>
        <v/>
      </c>
      <c r="J66" t="str">
        <f>IF(ISBLANK(Inventaire!K83), "", IFERROR(2025-VLOOKUP(TRIM(LOWER(Inventaire!K83)),Modele!A:B,2,FALSE), ""))</f>
        <v/>
      </c>
    </row>
    <row r="67" spans="1:10" x14ac:dyDescent="0.25">
      <c r="A67" t="str">
        <f>IF(ISBLANK(Inventaire!B84), "", IFERROR(2025-VLOOKUP(TRIM(LOWER(Inventaire!B84)),Modele!A:B,2,FALSE), ""))</f>
        <v/>
      </c>
      <c r="C67" t="str">
        <f>IF(ISBLANK(Inventaire!E84), "", IFERROR(2025-VLOOKUP(TRIM(LOWER(Inventaire!E84)),Modele!A:B,2,FALSE), ""))</f>
        <v/>
      </c>
      <c r="F67" t="str">
        <f>IF(ISBLANK(Inventaire!H84), "", IFERROR(2025-VLOOKUP(TRIM(LOWER(Inventaire!H84)),Modele!A:B,2,FALSE), ""))</f>
        <v/>
      </c>
      <c r="J67" t="str">
        <f>IF(ISBLANK(Inventaire!K84), "", IFERROR(2025-VLOOKUP(TRIM(LOWER(Inventaire!K84)),Modele!A:B,2,FALSE), ""))</f>
        <v/>
      </c>
    </row>
    <row r="68" spans="1:10" x14ac:dyDescent="0.25">
      <c r="A68" t="str">
        <f>IF(ISBLANK(Inventaire!B85), "", IFERROR(2025-VLOOKUP(TRIM(LOWER(Inventaire!B85)),Modele!A:B,2,FALSE), ""))</f>
        <v/>
      </c>
      <c r="C68" t="str">
        <f>IF(ISBLANK(Inventaire!E85), "", IFERROR(2025-VLOOKUP(TRIM(LOWER(Inventaire!E85)),Modele!A:B,2,FALSE), ""))</f>
        <v/>
      </c>
      <c r="F68" t="str">
        <f>IF(ISBLANK(Inventaire!H85), "", IFERROR(2025-VLOOKUP(TRIM(LOWER(Inventaire!H85)),Modele!A:B,2,FALSE), ""))</f>
        <v/>
      </c>
      <c r="J68" t="str">
        <f>IF(ISBLANK(Inventaire!K85), "", IFERROR(2025-VLOOKUP(TRIM(LOWER(Inventaire!K85)),Modele!A:B,2,FALSE), ""))</f>
        <v/>
      </c>
    </row>
    <row r="69" spans="1:10" x14ac:dyDescent="0.25">
      <c r="A69" t="str">
        <f>IF(ISBLANK(Inventaire!B86), "", IFERROR(2025-VLOOKUP(TRIM(LOWER(Inventaire!B86)),Modele!A:B,2,FALSE), ""))</f>
        <v/>
      </c>
      <c r="C69" t="str">
        <f>IF(ISBLANK(Inventaire!E86), "", IFERROR(2025-VLOOKUP(TRIM(LOWER(Inventaire!E86)),Modele!A:B,2,FALSE), ""))</f>
        <v/>
      </c>
      <c r="F69" t="str">
        <f>IF(ISBLANK(Inventaire!H86), "", IFERROR(2025-VLOOKUP(TRIM(LOWER(Inventaire!H86)),Modele!A:B,2,FALSE), ""))</f>
        <v/>
      </c>
      <c r="J69" t="str">
        <f>IF(ISBLANK(Inventaire!K86), "", IFERROR(2025-VLOOKUP(TRIM(LOWER(Inventaire!K86)),Modele!A:B,2,FALSE), ""))</f>
        <v/>
      </c>
    </row>
    <row r="70" spans="1:10" x14ac:dyDescent="0.25">
      <c r="B70" t="str">
        <f>IF(ISBLANK(Inventaire!F88), "", IFERROR(2025-VLOOKUP(TRIM(LOWER(Inventaire!F88)),Modele!A:B,2,FALSE), ""))</f>
        <v/>
      </c>
      <c r="F70" t="str">
        <f>IF(ISBLANK(Inventaire!H88), "", IFERROR(2025-VLOOKUP(TRIM(LOWER(Inventaire!H88)),Modele!A:B,2,FALSE), ""))</f>
        <v/>
      </c>
    </row>
    <row r="71" spans="1:10" x14ac:dyDescent="0.25">
      <c r="B71" t="str">
        <f>IF(ISBLANK(#REF!), "", IFERROR(2025-VLOOKUP(TRIM(LOWER(#REF!)),Modele!A:B,2,FALSE), ""))</f>
        <v/>
      </c>
      <c r="F71" t="str">
        <f>IF(ISBLANK(#REF!), "", IFERROR(2025-VLOOKUP(TRIM(LOWER(#REF!)),Modele!A:B,2,FALSE), ""))</f>
        <v/>
      </c>
    </row>
    <row r="72" spans="1:10" x14ac:dyDescent="0.25">
      <c r="B72" t="str">
        <f>IF(ISBLANK(#REF!), "", IFERROR(2025-VLOOKUP(TRIM(LOWER(#REF!)),Modele!A:B,2,FALSE), ""))</f>
        <v/>
      </c>
      <c r="F72" t="str">
        <f>IF(ISBLANK(#REF!), "", IFERROR(2025-VLOOKUP(TRIM(LOWER(#REF!)),Modele!A:B,2,FALSE), ""))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Inventaire</vt:lpstr>
      <vt:lpstr>Modele</vt:lpstr>
      <vt:lpstr>Ancienneté</vt:lpstr>
      <vt:lpstr>ModelePC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MIDOUX Nathan</dc:creator>
  <cp:lastModifiedBy>Nathan Midoux</cp:lastModifiedBy>
  <dcterms:created xsi:type="dcterms:W3CDTF">2025-02-03T13:41:55Z</dcterms:created>
  <dcterms:modified xsi:type="dcterms:W3CDTF">2025-02-06T14:56:43Z</dcterms:modified>
</cp:coreProperties>
</file>