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Nicolas\Downloads\"/>
    </mc:Choice>
  </mc:AlternateContent>
  <xr:revisionPtr revIDLastSave="0" documentId="13_ncr:1_{9DF1BBFE-2982-450E-AFEE-BF81D23F6E22}" xr6:coauthVersionLast="47" xr6:coauthVersionMax="47" xr10:uidLastSave="{00000000-0000-0000-0000-000000000000}"/>
  <bookViews>
    <workbookView xWindow="-120" yWindow="-120" windowWidth="29040" windowHeight="15720" tabRatio="900" activeTab="1" xr2:uid="{00000000-000D-0000-FFFF-FFFF00000000}"/>
  </bookViews>
  <sheets>
    <sheet name="Synthèse" sheetId="5" r:id="rId1"/>
    <sheet name="Rebuts globaux" sheetId="27" r:id="rId2"/>
  </sheets>
  <externalReferences>
    <externalReference r:id="rId3"/>
  </externalReferences>
  <definedNames>
    <definedName name="_xlnm._FilterDatabase" localSheetId="0" hidden="1">Synthèse!$A$5:$AF$266</definedName>
    <definedName name="_xlnm.Database">[1]INDSTD97.XLS!$X$5:$AA$41</definedName>
    <definedName name="_xlnm.Criteria">[1]INDSTD97.XLS!$AC$3:$AF$4</definedName>
    <definedName name="_xlnm.Extract">[1]INDSTD97.XLS!$S$5:$V$5</definedName>
    <definedName name="_xlnm.Print_Area" localSheetId="1">'Rebuts globaux'!$A$1:$Q$35</definedName>
    <definedName name="_xlnm.Print_Area" localSheetId="0">Synthèse!$A$1:$P$271</definedName>
  </definedNames>
  <calcPr calcId="191029"/>
  <pivotCaches>
    <pivotCache cacheId="46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37" i="5" l="1"/>
  <c r="AA4" i="5"/>
  <c r="M143" i="5"/>
  <c r="O131" i="5"/>
  <c r="AF131" i="5" s="1"/>
  <c r="O132" i="5"/>
  <c r="AC132" i="5" s="1"/>
  <c r="O133" i="5"/>
  <c r="AC133" i="5" s="1"/>
  <c r="O134" i="5"/>
  <c r="AF134" i="5" s="1"/>
  <c r="O135" i="5"/>
  <c r="AE135" i="5" s="1"/>
  <c r="O136" i="5"/>
  <c r="Z136" i="5" s="1"/>
  <c r="O137" i="5"/>
  <c r="AB137" i="5" s="1"/>
  <c r="O138" i="5"/>
  <c r="AC138" i="5" s="1"/>
  <c r="O139" i="5"/>
  <c r="AF139" i="5" s="1"/>
  <c r="O140" i="5"/>
  <c r="AF140" i="5" s="1"/>
  <c r="O141" i="5"/>
  <c r="AD141" i="5" s="1"/>
  <c r="M266" i="5"/>
  <c r="O125" i="5"/>
  <c r="Z125" i="5" s="1"/>
  <c r="O124" i="5"/>
  <c r="AE124" i="5" s="1"/>
  <c r="O81" i="5"/>
  <c r="AD81" i="5" s="1"/>
  <c r="M81" i="5"/>
  <c r="AA266" i="5"/>
  <c r="AA8" i="5"/>
  <c r="AA9" i="5"/>
  <c r="AA10" i="5"/>
  <c r="AA11" i="5"/>
  <c r="AA12" i="5"/>
  <c r="AA7" i="5"/>
  <c r="M7" i="5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51" i="5"/>
  <c r="M52" i="5"/>
  <c r="M53" i="5"/>
  <c r="M54" i="5"/>
  <c r="M55" i="5"/>
  <c r="M56" i="5"/>
  <c r="M57" i="5"/>
  <c r="M58" i="5"/>
  <c r="M59" i="5"/>
  <c r="M60" i="5"/>
  <c r="M61" i="5"/>
  <c r="M62" i="5"/>
  <c r="M63" i="5"/>
  <c r="M64" i="5"/>
  <c r="M65" i="5"/>
  <c r="M66" i="5"/>
  <c r="M67" i="5"/>
  <c r="M68" i="5"/>
  <c r="M69" i="5"/>
  <c r="M70" i="5"/>
  <c r="M71" i="5"/>
  <c r="M72" i="5"/>
  <c r="M73" i="5"/>
  <c r="M74" i="5"/>
  <c r="M75" i="5"/>
  <c r="M76" i="5"/>
  <c r="M77" i="5"/>
  <c r="M78" i="5"/>
  <c r="M79" i="5"/>
  <c r="M80" i="5"/>
  <c r="M82" i="5"/>
  <c r="M83" i="5"/>
  <c r="M84" i="5"/>
  <c r="M85" i="5"/>
  <c r="M86" i="5"/>
  <c r="M87" i="5"/>
  <c r="M88" i="5"/>
  <c r="M89" i="5"/>
  <c r="M90" i="5"/>
  <c r="M91" i="5"/>
  <c r="M92" i="5"/>
  <c r="M93" i="5"/>
  <c r="M94" i="5"/>
  <c r="M95" i="5"/>
  <c r="M96" i="5"/>
  <c r="M97" i="5"/>
  <c r="M98" i="5"/>
  <c r="M99" i="5"/>
  <c r="M100" i="5"/>
  <c r="M101" i="5"/>
  <c r="M102" i="5"/>
  <c r="M103" i="5"/>
  <c r="M104" i="5"/>
  <c r="M105" i="5"/>
  <c r="M106" i="5"/>
  <c r="M107" i="5"/>
  <c r="M108" i="5"/>
  <c r="M109" i="5"/>
  <c r="M110" i="5"/>
  <c r="M111" i="5"/>
  <c r="M112" i="5"/>
  <c r="M113" i="5"/>
  <c r="M114" i="5"/>
  <c r="M115" i="5"/>
  <c r="M116" i="5"/>
  <c r="M117" i="5"/>
  <c r="M118" i="5"/>
  <c r="M119" i="5"/>
  <c r="M120" i="5"/>
  <c r="M121" i="5"/>
  <c r="M122" i="5"/>
  <c r="M123" i="5"/>
  <c r="M124" i="5"/>
  <c r="M125" i="5"/>
  <c r="M126" i="5"/>
  <c r="M127" i="5"/>
  <c r="M128" i="5"/>
  <c r="M129" i="5"/>
  <c r="M130" i="5"/>
  <c r="M131" i="5"/>
  <c r="M132" i="5"/>
  <c r="M133" i="5"/>
  <c r="M134" i="5"/>
  <c r="M135" i="5"/>
  <c r="M136" i="5"/>
  <c r="M137" i="5"/>
  <c r="M138" i="5"/>
  <c r="M139" i="5"/>
  <c r="M140" i="5"/>
  <c r="M141" i="5"/>
  <c r="M142" i="5"/>
  <c r="M144" i="5"/>
  <c r="M145" i="5"/>
  <c r="M146" i="5"/>
  <c r="M147" i="5"/>
  <c r="M148" i="5"/>
  <c r="M149" i="5"/>
  <c r="M150" i="5"/>
  <c r="M151" i="5"/>
  <c r="M152" i="5"/>
  <c r="M153" i="5"/>
  <c r="M154" i="5"/>
  <c r="M155" i="5"/>
  <c r="M156" i="5"/>
  <c r="M157" i="5"/>
  <c r="M158" i="5"/>
  <c r="M159" i="5"/>
  <c r="M160" i="5"/>
  <c r="M161" i="5"/>
  <c r="M162" i="5"/>
  <c r="M163" i="5"/>
  <c r="M164" i="5"/>
  <c r="M165" i="5"/>
  <c r="M166" i="5"/>
  <c r="M167" i="5"/>
  <c r="M168" i="5"/>
  <c r="M169" i="5"/>
  <c r="M170" i="5"/>
  <c r="M171" i="5"/>
  <c r="M172" i="5"/>
  <c r="M173" i="5"/>
  <c r="M174" i="5"/>
  <c r="M175" i="5"/>
  <c r="M176" i="5"/>
  <c r="M177" i="5"/>
  <c r="M178" i="5"/>
  <c r="M179" i="5"/>
  <c r="M180" i="5"/>
  <c r="M181" i="5"/>
  <c r="M182" i="5"/>
  <c r="M183" i="5"/>
  <c r="M184" i="5"/>
  <c r="M185" i="5"/>
  <c r="M186" i="5"/>
  <c r="M187" i="5"/>
  <c r="M188" i="5"/>
  <c r="M189" i="5"/>
  <c r="M190" i="5"/>
  <c r="M191" i="5"/>
  <c r="M192" i="5"/>
  <c r="M193" i="5"/>
  <c r="M194" i="5"/>
  <c r="M195" i="5"/>
  <c r="M196" i="5"/>
  <c r="M197" i="5"/>
  <c r="M198" i="5"/>
  <c r="M199" i="5"/>
  <c r="M200" i="5"/>
  <c r="M201" i="5"/>
  <c r="M202" i="5"/>
  <c r="M203" i="5"/>
  <c r="M204" i="5"/>
  <c r="M205" i="5"/>
  <c r="M206" i="5"/>
  <c r="M207" i="5"/>
  <c r="M208" i="5"/>
  <c r="M209" i="5"/>
  <c r="M210" i="5"/>
  <c r="M211" i="5"/>
  <c r="M212" i="5"/>
  <c r="M213" i="5"/>
  <c r="M214" i="5"/>
  <c r="M215" i="5"/>
  <c r="M216" i="5"/>
  <c r="M217" i="5"/>
  <c r="M218" i="5"/>
  <c r="M219" i="5"/>
  <c r="M220" i="5"/>
  <c r="M221" i="5"/>
  <c r="M222" i="5"/>
  <c r="M223" i="5"/>
  <c r="M224" i="5"/>
  <c r="M225" i="5"/>
  <c r="M226" i="5"/>
  <c r="M227" i="5"/>
  <c r="M228" i="5"/>
  <c r="M229" i="5"/>
  <c r="M230" i="5"/>
  <c r="M231" i="5"/>
  <c r="M232" i="5"/>
  <c r="M233" i="5"/>
  <c r="M234" i="5"/>
  <c r="M235" i="5"/>
  <c r="M236" i="5"/>
  <c r="M237" i="5"/>
  <c r="M238" i="5"/>
  <c r="M239" i="5"/>
  <c r="M240" i="5"/>
  <c r="M241" i="5"/>
  <c r="M242" i="5"/>
  <c r="M243" i="5"/>
  <c r="M244" i="5"/>
  <c r="M245" i="5"/>
  <c r="M246" i="5"/>
  <c r="M247" i="5"/>
  <c r="M248" i="5"/>
  <c r="M249" i="5"/>
  <c r="M250" i="5"/>
  <c r="M251" i="5"/>
  <c r="M252" i="5"/>
  <c r="M253" i="5"/>
  <c r="M254" i="5"/>
  <c r="M255" i="5"/>
  <c r="M256" i="5"/>
  <c r="M257" i="5"/>
  <c r="M258" i="5"/>
  <c r="M259" i="5"/>
  <c r="M260" i="5"/>
  <c r="M261" i="5"/>
  <c r="M262" i="5"/>
  <c r="M263" i="5"/>
  <c r="M264" i="5"/>
  <c r="M265" i="5"/>
  <c r="M6" i="5"/>
  <c r="O146" i="5"/>
  <c r="AF146" i="5" s="1"/>
  <c r="O147" i="5"/>
  <c r="O148" i="5"/>
  <c r="AB148" i="5" s="1"/>
  <c r="O149" i="5"/>
  <c r="AF149" i="5" s="1"/>
  <c r="O150" i="5"/>
  <c r="Z150" i="5" s="1"/>
  <c r="O151" i="5"/>
  <c r="P151" i="5" s="1"/>
  <c r="R151" i="5" s="1"/>
  <c r="O152" i="5"/>
  <c r="P152" i="5" s="1"/>
  <c r="O153" i="5"/>
  <c r="P153" i="5" s="1"/>
  <c r="R153" i="5" s="1"/>
  <c r="O154" i="5"/>
  <c r="Z154" i="5" s="1"/>
  <c r="O155" i="5"/>
  <c r="O156" i="5"/>
  <c r="P156" i="5" s="1"/>
  <c r="R156" i="5" s="1"/>
  <c r="O157" i="5"/>
  <c r="AD157" i="5" s="1"/>
  <c r="O158" i="5"/>
  <c r="P158" i="5" s="1"/>
  <c r="O159" i="5"/>
  <c r="P159" i="5" s="1"/>
  <c r="O160" i="5"/>
  <c r="AB160" i="5" s="1"/>
  <c r="O161" i="5"/>
  <c r="AE161" i="5" s="1"/>
  <c r="O162" i="5"/>
  <c r="Z162" i="5" s="1"/>
  <c r="O163" i="5"/>
  <c r="AB163" i="5" s="1"/>
  <c r="O164" i="5"/>
  <c r="AF164" i="5" s="1"/>
  <c r="O165" i="5"/>
  <c r="AF165" i="5" s="1"/>
  <c r="O145" i="5"/>
  <c r="AE145" i="5" s="1"/>
  <c r="O144" i="5"/>
  <c r="AC144" i="5" s="1"/>
  <c r="O143" i="5"/>
  <c r="O142" i="5"/>
  <c r="AD142" i="5" s="1"/>
  <c r="O130" i="5"/>
  <c r="AE130" i="5" s="1"/>
  <c r="O116" i="5"/>
  <c r="Z116" i="5" s="1"/>
  <c r="O117" i="5"/>
  <c r="AF117" i="5" s="1"/>
  <c r="O118" i="5"/>
  <c r="AF118" i="5" s="1"/>
  <c r="O119" i="5"/>
  <c r="AD119" i="5" s="1"/>
  <c r="O120" i="5"/>
  <c r="Z120" i="5" s="1"/>
  <c r="O121" i="5"/>
  <c r="AB121" i="5" s="1"/>
  <c r="O122" i="5"/>
  <c r="AE122" i="5" s="1"/>
  <c r="O123" i="5"/>
  <c r="AE123" i="5" s="1"/>
  <c r="O126" i="5"/>
  <c r="AB126" i="5" s="1"/>
  <c r="O127" i="5"/>
  <c r="AB127" i="5" s="1"/>
  <c r="O128" i="5"/>
  <c r="AE128" i="5" s="1"/>
  <c r="O129" i="5"/>
  <c r="AB129" i="5" s="1"/>
  <c r="O166" i="5"/>
  <c r="Z166" i="5" s="1"/>
  <c r="O167" i="5"/>
  <c r="Z167" i="5" s="1"/>
  <c r="O168" i="5"/>
  <c r="P168" i="5" s="1"/>
  <c r="O169" i="5"/>
  <c r="AB169" i="5" s="1"/>
  <c r="O170" i="5"/>
  <c r="P170" i="5" s="1"/>
  <c r="O171" i="5"/>
  <c r="P171" i="5" s="1"/>
  <c r="R171" i="5" s="1"/>
  <c r="O172" i="5"/>
  <c r="P172" i="5" s="1"/>
  <c r="R172" i="5" s="1"/>
  <c r="O173" i="5"/>
  <c r="P173" i="5" s="1"/>
  <c r="O174" i="5"/>
  <c r="AE174" i="5" s="1"/>
  <c r="O175" i="5"/>
  <c r="AE175" i="5" s="1"/>
  <c r="O176" i="5"/>
  <c r="P176" i="5" s="1"/>
  <c r="O177" i="5"/>
  <c r="P177" i="5" s="1"/>
  <c r="AA177" i="5" s="1"/>
  <c r="O178" i="5"/>
  <c r="P178" i="5" s="1"/>
  <c r="O179" i="5"/>
  <c r="P179" i="5" s="1"/>
  <c r="O180" i="5"/>
  <c r="AC180" i="5" s="1"/>
  <c r="O181" i="5"/>
  <c r="P181" i="5" s="1"/>
  <c r="R181" i="5" s="1"/>
  <c r="O182" i="5"/>
  <c r="P182" i="5" s="1"/>
  <c r="O183" i="5"/>
  <c r="P183" i="5" s="1"/>
  <c r="O184" i="5"/>
  <c r="Z184" i="5" s="1"/>
  <c r="O185" i="5"/>
  <c r="P185" i="5" s="1"/>
  <c r="R185" i="5" s="1"/>
  <c r="O186" i="5"/>
  <c r="AD186" i="5" s="1"/>
  <c r="O187" i="5"/>
  <c r="AE187" i="5" s="1"/>
  <c r="O188" i="5"/>
  <c r="AD188" i="5" s="1"/>
  <c r="O189" i="5"/>
  <c r="P189" i="5" s="1"/>
  <c r="O190" i="5"/>
  <c r="P190" i="5" s="1"/>
  <c r="O191" i="5"/>
  <c r="AF191" i="5" s="1"/>
  <c r="O192" i="5"/>
  <c r="P192" i="5" s="1"/>
  <c r="R192" i="5" s="1"/>
  <c r="O193" i="5"/>
  <c r="AD193" i="5" s="1"/>
  <c r="O194" i="5"/>
  <c r="P194" i="5" s="1"/>
  <c r="R194" i="5" s="1"/>
  <c r="O195" i="5"/>
  <c r="P195" i="5" s="1"/>
  <c r="O196" i="5"/>
  <c r="AB196" i="5" s="1"/>
  <c r="O197" i="5"/>
  <c r="P197" i="5" s="1"/>
  <c r="O198" i="5"/>
  <c r="AE198" i="5" s="1"/>
  <c r="O199" i="5"/>
  <c r="AB199" i="5" s="1"/>
  <c r="O200" i="5"/>
  <c r="AB200" i="5" s="1"/>
  <c r="O201" i="5"/>
  <c r="AD201" i="5" s="1"/>
  <c r="O202" i="5"/>
  <c r="P202" i="5" s="1"/>
  <c r="O203" i="5"/>
  <c r="AC203" i="5" s="1"/>
  <c r="O204" i="5"/>
  <c r="P204" i="5" s="1"/>
  <c r="R204" i="5" s="1"/>
  <c r="O205" i="5"/>
  <c r="AF205" i="5" s="1"/>
  <c r="O206" i="5"/>
  <c r="AE206" i="5" s="1"/>
  <c r="O207" i="5"/>
  <c r="AC207" i="5" s="1"/>
  <c r="O208" i="5"/>
  <c r="O209" i="5"/>
  <c r="AE209" i="5" s="1"/>
  <c r="O210" i="5"/>
  <c r="AB210" i="5" s="1"/>
  <c r="O211" i="5"/>
  <c r="AB211" i="5" s="1"/>
  <c r="O212" i="5"/>
  <c r="Z212" i="5" s="1"/>
  <c r="O213" i="5"/>
  <c r="P213" i="5" s="1"/>
  <c r="O214" i="5"/>
  <c r="AC214" i="5" s="1"/>
  <c r="O215" i="5"/>
  <c r="P215" i="5" s="1"/>
  <c r="O216" i="5"/>
  <c r="AF216" i="5" s="1"/>
  <c r="O217" i="5"/>
  <c r="AC217" i="5" s="1"/>
  <c r="O218" i="5"/>
  <c r="P218" i="5" s="1"/>
  <c r="O219" i="5"/>
  <c r="P219" i="5" s="1"/>
  <c r="O220" i="5"/>
  <c r="P220" i="5" s="1"/>
  <c r="O221" i="5"/>
  <c r="O222" i="5"/>
  <c r="P222" i="5" s="1"/>
  <c r="R222" i="5" s="1"/>
  <c r="O223" i="5"/>
  <c r="P223" i="5" s="1"/>
  <c r="O224" i="5"/>
  <c r="AC224" i="5" s="1"/>
  <c r="O225" i="5"/>
  <c r="P225" i="5" s="1"/>
  <c r="O226" i="5"/>
  <c r="AE226" i="5" s="1"/>
  <c r="O227" i="5"/>
  <c r="P227" i="5" s="1"/>
  <c r="R227" i="5" s="1"/>
  <c r="O115" i="5"/>
  <c r="AB115" i="5" s="1"/>
  <c r="O92" i="5"/>
  <c r="AB92" i="5" s="1"/>
  <c r="O93" i="5"/>
  <c r="AE93" i="5" s="1"/>
  <c r="O94" i="5"/>
  <c r="AB94" i="5" s="1"/>
  <c r="O95" i="5"/>
  <c r="AE95" i="5" s="1"/>
  <c r="O96" i="5"/>
  <c r="Z96" i="5" s="1"/>
  <c r="AA96" i="5"/>
  <c r="O97" i="5"/>
  <c r="O98" i="5"/>
  <c r="AB98" i="5" s="1"/>
  <c r="O99" i="5"/>
  <c r="AF99" i="5" s="1"/>
  <c r="O100" i="5"/>
  <c r="AA100" i="5"/>
  <c r="O101" i="5"/>
  <c r="AB101" i="5" s="1"/>
  <c r="O102" i="5"/>
  <c r="AE102" i="5" s="1"/>
  <c r="AA102" i="5"/>
  <c r="O103" i="5"/>
  <c r="Z103" i="5" s="1"/>
  <c r="O104" i="5"/>
  <c r="O105" i="5"/>
  <c r="AB105" i="5" s="1"/>
  <c r="O106" i="5"/>
  <c r="AE106" i="5" s="1"/>
  <c r="AA106" i="5"/>
  <c r="O107" i="5"/>
  <c r="AD107" i="5" s="1"/>
  <c r="O108" i="5"/>
  <c r="AF108" i="5" s="1"/>
  <c r="O109" i="5"/>
  <c r="Z109" i="5" s="1"/>
  <c r="O110" i="5"/>
  <c r="AB110" i="5" s="1"/>
  <c r="O111" i="5"/>
  <c r="AF111" i="5" s="1"/>
  <c r="O112" i="5"/>
  <c r="AB112" i="5" s="1"/>
  <c r="O113" i="5"/>
  <c r="AC113" i="5" s="1"/>
  <c r="O114" i="5"/>
  <c r="AF114" i="5" s="1"/>
  <c r="O80" i="5"/>
  <c r="AB80" i="5" s="1"/>
  <c r="O82" i="5"/>
  <c r="AF82" i="5" s="1"/>
  <c r="O63" i="5"/>
  <c r="AE63" i="5" s="1"/>
  <c r="O64" i="5"/>
  <c r="AC64" i="5" s="1"/>
  <c r="O65" i="5"/>
  <c r="AD65" i="5" s="1"/>
  <c r="O66" i="5"/>
  <c r="AD66" i="5" s="1"/>
  <c r="O67" i="5"/>
  <c r="AD67" i="5" s="1"/>
  <c r="O68" i="5"/>
  <c r="AE68" i="5" s="1"/>
  <c r="O69" i="5"/>
  <c r="AD69" i="5" s="1"/>
  <c r="O70" i="5"/>
  <c r="AE70" i="5" s="1"/>
  <c r="O71" i="5"/>
  <c r="AB71" i="5" s="1"/>
  <c r="O72" i="5"/>
  <c r="Z72" i="5" s="1"/>
  <c r="O73" i="5"/>
  <c r="AE73" i="5" s="1"/>
  <c r="O43" i="5"/>
  <c r="O44" i="5"/>
  <c r="AD44" i="5" s="1"/>
  <c r="O45" i="5"/>
  <c r="AB45" i="5" s="1"/>
  <c r="O46" i="5"/>
  <c r="AB46" i="5" s="1"/>
  <c r="O47" i="5"/>
  <c r="Z47" i="5" s="1"/>
  <c r="O48" i="5"/>
  <c r="AE48" i="5" s="1"/>
  <c r="AA48" i="5"/>
  <c r="O49" i="5"/>
  <c r="AB49" i="5" s="1"/>
  <c r="AA49" i="5"/>
  <c r="O50" i="5"/>
  <c r="AB50" i="5" s="1"/>
  <c r="O51" i="5"/>
  <c r="Z51" i="5" s="1"/>
  <c r="O52" i="5"/>
  <c r="Z52" i="5" s="1"/>
  <c r="AA52" i="5"/>
  <c r="O53" i="5"/>
  <c r="AC53" i="5" s="1"/>
  <c r="O54" i="5"/>
  <c r="AE54" i="5" s="1"/>
  <c r="O55" i="5"/>
  <c r="AE55" i="5" s="1"/>
  <c r="O56" i="5"/>
  <c r="AD56" i="5" s="1"/>
  <c r="AA56" i="5"/>
  <c r="O57" i="5"/>
  <c r="Z57" i="5" s="1"/>
  <c r="AA57" i="5"/>
  <c r="O40" i="5"/>
  <c r="Z40" i="5" s="1"/>
  <c r="O36" i="5"/>
  <c r="Z36" i="5" s="1"/>
  <c r="AA36" i="5"/>
  <c r="O23" i="5"/>
  <c r="Z23" i="5" s="1"/>
  <c r="O11" i="5"/>
  <c r="AE11" i="5" s="1"/>
  <c r="O12" i="5"/>
  <c r="AF12" i="5" s="1"/>
  <c r="O13" i="5"/>
  <c r="O22" i="5"/>
  <c r="O6" i="5"/>
  <c r="Z6" i="5" s="1"/>
  <c r="O7" i="5"/>
  <c r="AE7" i="5" s="1"/>
  <c r="O8" i="5"/>
  <c r="Z8" i="5" s="1"/>
  <c r="O9" i="5"/>
  <c r="AE9" i="5" s="1"/>
  <c r="O10" i="5"/>
  <c r="AE10" i="5" s="1"/>
  <c r="O14" i="5"/>
  <c r="AF14" i="5" s="1"/>
  <c r="O15" i="5"/>
  <c r="AD15" i="5" s="1"/>
  <c r="O16" i="5"/>
  <c r="AD16" i="5" s="1"/>
  <c r="O17" i="5"/>
  <c r="AB17" i="5" s="1"/>
  <c r="O18" i="5"/>
  <c r="AD18" i="5" s="1"/>
  <c r="O19" i="5"/>
  <c r="AE19" i="5" s="1"/>
  <c r="O20" i="5"/>
  <c r="AC20" i="5" s="1"/>
  <c r="O21" i="5"/>
  <c r="Z21" i="5" s="1"/>
  <c r="O24" i="5"/>
  <c r="AE24" i="5" s="1"/>
  <c r="O25" i="5"/>
  <c r="AB25" i="5" s="1"/>
  <c r="O26" i="5"/>
  <c r="AD26" i="5" s="1"/>
  <c r="O27" i="5"/>
  <c r="AC27" i="5" s="1"/>
  <c r="O28" i="5"/>
  <c r="AC28" i="5" s="1"/>
  <c r="O29" i="5"/>
  <c r="AF29" i="5" s="1"/>
  <c r="O30" i="5"/>
  <c r="AE30" i="5" s="1"/>
  <c r="O31" i="5"/>
  <c r="AF31" i="5" s="1"/>
  <c r="AA31" i="5"/>
  <c r="O32" i="5"/>
  <c r="AD32" i="5" s="1"/>
  <c r="AA32" i="5"/>
  <c r="O33" i="5"/>
  <c r="AD33" i="5" s="1"/>
  <c r="O34" i="5"/>
  <c r="AD34" i="5" s="1"/>
  <c r="O35" i="5"/>
  <c r="AD35" i="5" s="1"/>
  <c r="O37" i="5"/>
  <c r="AF37" i="5" s="1"/>
  <c r="O38" i="5"/>
  <c r="AD38" i="5" s="1"/>
  <c r="O39" i="5"/>
  <c r="AB39" i="5" s="1"/>
  <c r="O41" i="5"/>
  <c r="AC41" i="5" s="1"/>
  <c r="AA41" i="5"/>
  <c r="O42" i="5"/>
  <c r="AB42" i="5" s="1"/>
  <c r="AA42" i="5"/>
  <c r="O58" i="5"/>
  <c r="AB58" i="5" s="1"/>
  <c r="O59" i="5"/>
  <c r="AC59" i="5" s="1"/>
  <c r="O60" i="5"/>
  <c r="AB60" i="5" s="1"/>
  <c r="O61" i="5"/>
  <c r="AF61" i="5" s="1"/>
  <c r="O62" i="5"/>
  <c r="AC62" i="5" s="1"/>
  <c r="O74" i="5"/>
  <c r="AF74" i="5" s="1"/>
  <c r="O75" i="5"/>
  <c r="AD75" i="5" s="1"/>
  <c r="O76" i="5"/>
  <c r="AB76" i="5" s="1"/>
  <c r="O77" i="5"/>
  <c r="AB77" i="5" s="1"/>
  <c r="AA77" i="5"/>
  <c r="O78" i="5"/>
  <c r="AC78" i="5" s="1"/>
  <c r="AA78" i="5"/>
  <c r="O79" i="5"/>
  <c r="AB79" i="5" s="1"/>
  <c r="AA79" i="5"/>
  <c r="O83" i="5"/>
  <c r="AD83" i="5" s="1"/>
  <c r="O84" i="5"/>
  <c r="AD84" i="5" s="1"/>
  <c r="O85" i="5"/>
  <c r="O86" i="5"/>
  <c r="AD86" i="5" s="1"/>
  <c r="AA86" i="5"/>
  <c r="O87" i="5"/>
  <c r="AB87" i="5" s="1"/>
  <c r="AA87" i="5"/>
  <c r="O88" i="5"/>
  <c r="AD88" i="5" s="1"/>
  <c r="AA88" i="5"/>
  <c r="O89" i="5"/>
  <c r="AD89" i="5" s="1"/>
  <c r="O90" i="5"/>
  <c r="AB90" i="5" s="1"/>
  <c r="O91" i="5"/>
  <c r="AB91" i="5" s="1"/>
  <c r="O228" i="5"/>
  <c r="AE228" i="5" s="1"/>
  <c r="O229" i="5"/>
  <c r="Z229" i="5" s="1"/>
  <c r="O230" i="5"/>
  <c r="P230" i="5" s="1"/>
  <c r="AA230" i="5" s="1"/>
  <c r="O231" i="5"/>
  <c r="P231" i="5" s="1"/>
  <c r="O232" i="5"/>
  <c r="AB232" i="5" s="1"/>
  <c r="O233" i="5"/>
  <c r="Z233" i="5" s="1"/>
  <c r="O234" i="5"/>
  <c r="AD234" i="5" s="1"/>
  <c r="O235" i="5"/>
  <c r="P235" i="5" s="1"/>
  <c r="O236" i="5"/>
  <c r="AE236" i="5" s="1"/>
  <c r="O237" i="5"/>
  <c r="P237" i="5" s="1"/>
  <c r="R237" i="5" s="1"/>
  <c r="O238" i="5"/>
  <c r="P238" i="5" s="1"/>
  <c r="O239" i="5"/>
  <c r="Z239" i="5" s="1"/>
  <c r="O240" i="5"/>
  <c r="AB240" i="5" s="1"/>
  <c r="O241" i="5"/>
  <c r="AF241" i="5" s="1"/>
  <c r="O242" i="5"/>
  <c r="Z242" i="5" s="1"/>
  <c r="O243" i="5"/>
  <c r="AD243" i="5" s="1"/>
  <c r="O244" i="5"/>
  <c r="P244" i="5" s="1"/>
  <c r="O245" i="5"/>
  <c r="AC245" i="5" s="1"/>
  <c r="O246" i="5"/>
  <c r="AB246" i="5" s="1"/>
  <c r="O247" i="5"/>
  <c r="P247" i="5" s="1"/>
  <c r="O248" i="5"/>
  <c r="AC248" i="5" s="1"/>
  <c r="O249" i="5"/>
  <c r="AE249" i="5" s="1"/>
  <c r="O250" i="5"/>
  <c r="O251" i="5"/>
  <c r="AC251" i="5" s="1"/>
  <c r="O252" i="5"/>
  <c r="AD252" i="5" s="1"/>
  <c r="O253" i="5"/>
  <c r="AF253" i="5" s="1"/>
  <c r="O254" i="5"/>
  <c r="AE254" i="5" s="1"/>
  <c r="O255" i="5"/>
  <c r="O256" i="5"/>
  <c r="O257" i="5"/>
  <c r="P257" i="5" s="1"/>
  <c r="O258" i="5"/>
  <c r="P258" i="5" s="1"/>
  <c r="R258" i="5" s="1"/>
  <c r="O259" i="5"/>
  <c r="P259" i="5" s="1"/>
  <c r="R259" i="5" s="1"/>
  <c r="O260" i="5"/>
  <c r="AE260" i="5" s="1"/>
  <c r="O261" i="5"/>
  <c r="O262" i="5"/>
  <c r="AD262" i="5" s="1"/>
  <c r="O263" i="5"/>
  <c r="P263" i="5" s="1"/>
  <c r="O264" i="5"/>
  <c r="P264" i="5" s="1"/>
  <c r="O265" i="5"/>
  <c r="P265" i="5" s="1"/>
  <c r="O266" i="5"/>
  <c r="AF266" i="5" s="1"/>
  <c r="AA64" i="5"/>
  <c r="AA68" i="5"/>
  <c r="AD132" i="5"/>
  <c r="AA18" i="5"/>
  <c r="AA70" i="5"/>
  <c r="AA104" i="5"/>
  <c r="AA60" i="5"/>
  <c r="AA17" i="5"/>
  <c r="AA103" i="5"/>
  <c r="AA119" i="5"/>
  <c r="AA91" i="5"/>
  <c r="AA76" i="5"/>
  <c r="AA59" i="5"/>
  <c r="AA24" i="5"/>
  <c r="AA16" i="5"/>
  <c r="AA55" i="5"/>
  <c r="AA43" i="5"/>
  <c r="AA82" i="5"/>
  <c r="AA123" i="5"/>
  <c r="AA39" i="5"/>
  <c r="AA51" i="5"/>
  <c r="AA44" i="5"/>
  <c r="AA109" i="5"/>
  <c r="AA134" i="5"/>
  <c r="Z132" i="5"/>
  <c r="AA90" i="5"/>
  <c r="AA84" i="5"/>
  <c r="AA75" i="5"/>
  <c r="AA58" i="5"/>
  <c r="AA21" i="5"/>
  <c r="AA15" i="5"/>
  <c r="AA23" i="5"/>
  <c r="AA54" i="5"/>
  <c r="AA73" i="5"/>
  <c r="AA67" i="5"/>
  <c r="AA80" i="5"/>
  <c r="AA113" i="5"/>
  <c r="AA107" i="5"/>
  <c r="AA101" i="5"/>
  <c r="AA95" i="5"/>
  <c r="AA138" i="5"/>
  <c r="AA25" i="5"/>
  <c r="AA50" i="5"/>
  <c r="AA63" i="5"/>
  <c r="AA97" i="5"/>
  <c r="AB132" i="5"/>
  <c r="AA83" i="5"/>
  <c r="AA74" i="5"/>
  <c r="AA34" i="5"/>
  <c r="AA28" i="5"/>
  <c r="AA20" i="5"/>
  <c r="AA14" i="5"/>
  <c r="AA47" i="5"/>
  <c r="AA72" i="5"/>
  <c r="AA66" i="5"/>
  <c r="AA94" i="5"/>
  <c r="AA61" i="5"/>
  <c r="AA92" i="5"/>
  <c r="AA27" i="5"/>
  <c r="AA19" i="5"/>
  <c r="AA40" i="5"/>
  <c r="AA46" i="5"/>
  <c r="AA71" i="5"/>
  <c r="AA65" i="5"/>
  <c r="AA105" i="5"/>
  <c r="AA99" i="5"/>
  <c r="AA93" i="5"/>
  <c r="AA126" i="5"/>
  <c r="AA121" i="5"/>
  <c r="AF132" i="5"/>
  <c r="Z107" i="5"/>
  <c r="AF125" i="5"/>
  <c r="Z138" i="5"/>
  <c r="AB138" i="5"/>
  <c r="AF124" i="5"/>
  <c r="AA110" i="5"/>
  <c r="AD19" i="5"/>
  <c r="AA35" i="5"/>
  <c r="AD124" i="5"/>
  <c r="AC124" i="5"/>
  <c r="AF183" i="5"/>
  <c r="AE56" i="5"/>
  <c r="AA135" i="5"/>
  <c r="AA111" i="5"/>
  <c r="AA132" i="5"/>
  <c r="AA130" i="5"/>
  <c r="AA127" i="5"/>
  <c r="AA112" i="5"/>
  <c r="AA114" i="5"/>
  <c r="AA133" i="5"/>
  <c r="AA139" i="5"/>
  <c r="AA141" i="5"/>
  <c r="AA137" i="5"/>
  <c r="AA118" i="5"/>
  <c r="AA122" i="5"/>
  <c r="AA115" i="5"/>
  <c r="AA129" i="5"/>
  <c r="AA128" i="5"/>
  <c r="AA116" i="5"/>
  <c r="AA140" i="5"/>
  <c r="AA30" i="5"/>
  <c r="AA89" i="5"/>
  <c r="AA120" i="5"/>
  <c r="AA136" i="5"/>
  <c r="AA53" i="5"/>
  <c r="AD133" i="5" l="1"/>
  <c r="AC139" i="5"/>
  <c r="Z139" i="5"/>
  <c r="AC233" i="5"/>
  <c r="AF137" i="5"/>
  <c r="AB144" i="5"/>
  <c r="Z133" i="5"/>
  <c r="AE139" i="5"/>
  <c r="AF10" i="5"/>
  <c r="AF38" i="5"/>
  <c r="Z122" i="5"/>
  <c r="P142" i="5"/>
  <c r="Z171" i="5"/>
  <c r="AC19" i="5"/>
  <c r="AF65" i="5"/>
  <c r="AE129" i="5"/>
  <c r="AE171" i="5"/>
  <c r="AE38" i="5"/>
  <c r="AB213" i="5"/>
  <c r="Z27" i="5"/>
  <c r="AE18" i="5"/>
  <c r="AC21" i="5"/>
  <c r="AC170" i="5"/>
  <c r="AD178" i="5"/>
  <c r="AD121" i="5"/>
  <c r="AC46" i="5"/>
  <c r="AC87" i="5"/>
  <c r="AC91" i="5"/>
  <c r="Z129" i="5"/>
  <c r="AD138" i="5"/>
  <c r="AE166" i="5"/>
  <c r="AE132" i="5"/>
  <c r="P184" i="5"/>
  <c r="R184" i="5" s="1"/>
  <c r="AD172" i="5"/>
  <c r="AB124" i="5"/>
  <c r="AC172" i="5"/>
  <c r="AE239" i="5"/>
  <c r="AF190" i="5"/>
  <c r="AE178" i="5"/>
  <c r="Z124" i="5"/>
  <c r="AF138" i="5"/>
  <c r="AE138" i="5"/>
  <c r="AF154" i="5"/>
  <c r="AE65" i="5"/>
  <c r="AE71" i="5"/>
  <c r="AF207" i="5"/>
  <c r="Z121" i="5"/>
  <c r="Z145" i="5"/>
  <c r="AE121" i="5"/>
  <c r="AF32" i="5"/>
  <c r="Z106" i="5"/>
  <c r="AC148" i="5"/>
  <c r="AB130" i="5"/>
  <c r="AF121" i="5"/>
  <c r="AC73" i="5"/>
  <c r="AB207" i="5"/>
  <c r="AC129" i="5"/>
  <c r="AB171" i="5"/>
  <c r="Z10" i="5"/>
  <c r="AE154" i="5"/>
  <c r="AB38" i="5"/>
  <c r="AC72" i="5"/>
  <c r="AF178" i="5"/>
  <c r="AD87" i="5"/>
  <c r="AC122" i="5"/>
  <c r="AE91" i="5"/>
  <c r="AC66" i="5"/>
  <c r="Z92" i="5"/>
  <c r="Z226" i="5"/>
  <c r="AD144" i="5"/>
  <c r="AB202" i="5"/>
  <c r="AF263" i="5"/>
  <c r="AC184" i="5"/>
  <c r="AB66" i="5"/>
  <c r="AE184" i="5"/>
  <c r="Z91" i="5"/>
  <c r="Z178" i="5"/>
  <c r="AE87" i="5"/>
  <c r="AF122" i="5"/>
  <c r="AF66" i="5"/>
  <c r="AF91" i="5"/>
  <c r="AF102" i="5"/>
  <c r="AE92" i="5"/>
  <c r="Z112" i="5"/>
  <c r="AD190" i="5"/>
  <c r="Z202" i="5"/>
  <c r="AF92" i="5"/>
  <c r="AF112" i="5"/>
  <c r="Z87" i="5"/>
  <c r="AB184" i="5"/>
  <c r="Z190" i="5"/>
  <c r="AD59" i="5"/>
  <c r="AE202" i="5"/>
  <c r="AC166" i="5"/>
  <c r="AC56" i="5"/>
  <c r="AE66" i="5"/>
  <c r="AC92" i="5"/>
  <c r="AE112" i="5"/>
  <c r="Z196" i="5"/>
  <c r="AE172" i="5"/>
  <c r="AF172" i="5"/>
  <c r="AC220" i="5"/>
  <c r="AF184" i="5"/>
  <c r="AD20" i="5"/>
  <c r="AE196" i="5"/>
  <c r="AC202" i="5"/>
  <c r="AC178" i="5"/>
  <c r="AB251" i="5"/>
  <c r="AD184" i="5"/>
  <c r="AD112" i="5"/>
  <c r="AD122" i="5"/>
  <c r="Z172" i="5"/>
  <c r="AF56" i="5"/>
  <c r="AB172" i="5"/>
  <c r="AB56" i="5"/>
  <c r="AB178" i="5"/>
  <c r="AF87" i="5"/>
  <c r="AD91" i="5"/>
  <c r="Z66" i="5"/>
  <c r="AD92" i="5"/>
  <c r="AE190" i="5"/>
  <c r="AD202" i="5"/>
  <c r="AB190" i="5"/>
  <c r="AC112" i="5"/>
  <c r="AF202" i="5"/>
  <c r="AC190" i="5"/>
  <c r="AE137" i="5"/>
  <c r="Z73" i="5"/>
  <c r="AB125" i="5"/>
  <c r="AC150" i="5"/>
  <c r="AC60" i="5"/>
  <c r="AD131" i="5"/>
  <c r="AE125" i="5"/>
  <c r="AE162" i="5"/>
  <c r="AD125" i="5"/>
  <c r="Z137" i="5"/>
  <c r="AF52" i="5"/>
  <c r="Z131" i="5"/>
  <c r="AD150" i="5"/>
  <c r="AB215" i="5"/>
  <c r="AF15" i="5"/>
  <c r="AB131" i="5"/>
  <c r="AC125" i="5"/>
  <c r="AE83" i="5"/>
  <c r="AB40" i="5"/>
  <c r="AB86" i="5"/>
  <c r="AB23" i="5"/>
  <c r="AE218" i="5"/>
  <c r="AF67" i="5"/>
  <c r="AF18" i="5"/>
  <c r="AF200" i="5"/>
  <c r="AF73" i="5"/>
  <c r="AE258" i="5"/>
  <c r="AC77" i="5"/>
  <c r="AD139" i="5"/>
  <c r="AD197" i="5"/>
  <c r="AE133" i="5"/>
  <c r="AE156" i="5"/>
  <c r="AB139" i="5"/>
  <c r="AF77" i="5"/>
  <c r="AD73" i="5"/>
  <c r="Z113" i="5"/>
  <c r="AF150" i="5"/>
  <c r="AB29" i="5"/>
  <c r="AD29" i="5"/>
  <c r="Z15" i="5"/>
  <c r="Z203" i="5"/>
  <c r="Z67" i="5"/>
  <c r="AD48" i="5"/>
  <c r="AE23" i="5"/>
  <c r="AC162" i="5"/>
  <c r="Z127" i="5"/>
  <c r="AE50" i="5"/>
  <c r="Z53" i="5"/>
  <c r="AF71" i="5"/>
  <c r="AC121" i="5"/>
  <c r="AC32" i="5"/>
  <c r="Z71" i="5"/>
  <c r="Z183" i="5"/>
  <c r="AD46" i="5"/>
  <c r="AB10" i="5"/>
  <c r="AE195" i="5"/>
  <c r="AD232" i="5"/>
  <c r="AF129" i="5"/>
  <c r="AC171" i="5"/>
  <c r="AD183" i="5"/>
  <c r="Z32" i="5"/>
  <c r="AC183" i="5"/>
  <c r="Z130" i="5"/>
  <c r="AF171" i="5"/>
  <c r="AC71" i="5"/>
  <c r="AD71" i="5"/>
  <c r="AE183" i="5"/>
  <c r="AB201" i="5"/>
  <c r="AD129" i="5"/>
  <c r="AF27" i="5"/>
  <c r="AB19" i="5"/>
  <c r="AF177" i="5"/>
  <c r="AC181" i="5"/>
  <c r="AD171" i="5"/>
  <c r="AC65" i="5"/>
  <c r="Z79" i="5"/>
  <c r="AD27" i="5"/>
  <c r="AC201" i="5"/>
  <c r="AF46" i="5"/>
  <c r="AB183" i="5"/>
  <c r="AC36" i="5"/>
  <c r="AF19" i="5"/>
  <c r="AC38" i="5"/>
  <c r="AC8" i="5"/>
  <c r="AF55" i="5"/>
  <c r="AC10" i="5"/>
  <c r="Z46" i="5"/>
  <c r="AE32" i="5"/>
  <c r="AF130" i="5"/>
  <c r="AE238" i="5"/>
  <c r="AE77" i="5"/>
  <c r="AB32" i="5"/>
  <c r="AE46" i="5"/>
  <c r="Z19" i="5"/>
  <c r="AE244" i="5"/>
  <c r="AC244" i="5"/>
  <c r="AC79" i="5"/>
  <c r="AC50" i="5"/>
  <c r="AB65" i="5"/>
  <c r="AC243" i="5"/>
  <c r="AC130" i="5"/>
  <c r="AC238" i="5"/>
  <c r="Z38" i="5"/>
  <c r="AF262" i="5"/>
  <c r="Z232" i="5"/>
  <c r="Z50" i="5"/>
  <c r="AE111" i="5"/>
  <c r="Z65" i="5"/>
  <c r="AF50" i="5"/>
  <c r="Z58" i="5"/>
  <c r="AD130" i="5"/>
  <c r="AE58" i="5"/>
  <c r="AC75" i="5"/>
  <c r="AB262" i="5"/>
  <c r="AC232" i="5"/>
  <c r="AB89" i="5"/>
  <c r="P164" i="5"/>
  <c r="R164" i="5" s="1"/>
  <c r="AC127" i="5"/>
  <c r="Z193" i="5"/>
  <c r="AD237" i="5"/>
  <c r="AB205" i="5"/>
  <c r="AB152" i="5"/>
  <c r="AD175" i="5"/>
  <c r="AD218" i="5"/>
  <c r="Z243" i="5"/>
  <c r="AE164" i="5"/>
  <c r="AD211" i="5"/>
  <c r="AE119" i="5"/>
  <c r="P252" i="5"/>
  <c r="R252" i="5" s="1"/>
  <c r="Z205" i="5"/>
  <c r="AC205" i="5"/>
  <c r="Z164" i="5"/>
  <c r="Z199" i="5"/>
  <c r="AB119" i="5"/>
  <c r="AC158" i="5"/>
  <c r="AB181" i="5"/>
  <c r="AD258" i="5"/>
  <c r="P150" i="5"/>
  <c r="R150" i="5" s="1"/>
  <c r="AC264" i="5"/>
  <c r="AB67" i="5"/>
  <c r="P232" i="5"/>
  <c r="R232" i="5" s="1"/>
  <c r="AE41" i="5"/>
  <c r="AD246" i="5"/>
  <c r="AB133" i="5"/>
  <c r="AD77" i="5"/>
  <c r="AC15" i="5"/>
  <c r="AE223" i="5"/>
  <c r="AE67" i="5"/>
  <c r="AB83" i="5"/>
  <c r="AB73" i="5"/>
  <c r="AB258" i="5"/>
  <c r="AF258" i="5"/>
  <c r="Z244" i="5"/>
  <c r="AD10" i="5"/>
  <c r="AE232" i="5"/>
  <c r="AF232" i="5"/>
  <c r="AF246" i="5"/>
  <c r="AF107" i="5"/>
  <c r="AD158" i="5"/>
  <c r="Z252" i="5"/>
  <c r="AF133" i="5"/>
  <c r="Z264" i="5"/>
  <c r="Z201" i="5"/>
  <c r="Z98" i="5"/>
  <c r="AC252" i="5"/>
  <c r="P201" i="5"/>
  <c r="R201" i="5" s="1"/>
  <c r="AF83" i="5"/>
  <c r="AD41" i="5"/>
  <c r="AC107" i="5"/>
  <c r="Z77" i="5"/>
  <c r="AB41" i="5"/>
  <c r="AB107" i="5"/>
  <c r="AE252" i="5"/>
  <c r="AF264" i="5"/>
  <c r="AB264" i="5"/>
  <c r="AE264" i="5"/>
  <c r="AA184" i="5"/>
  <c r="AB227" i="5"/>
  <c r="AB52" i="5"/>
  <c r="AE262" i="5"/>
  <c r="AF252" i="5"/>
  <c r="Z41" i="5"/>
  <c r="AC67" i="5"/>
  <c r="AC191" i="5"/>
  <c r="AF228" i="5"/>
  <c r="AD264" i="5"/>
  <c r="AE150" i="5"/>
  <c r="AB150" i="5"/>
  <c r="P191" i="5"/>
  <c r="R191" i="5" s="1"/>
  <c r="AD164" i="5"/>
  <c r="AE29" i="5"/>
  <c r="AB15" i="5"/>
  <c r="AD21" i="5"/>
  <c r="AF41" i="5"/>
  <c r="AE107" i="5"/>
  <c r="Z258" i="5"/>
  <c r="AC258" i="5"/>
  <c r="AD180" i="5"/>
  <c r="R218" i="5"/>
  <c r="AA218" i="5"/>
  <c r="AE74" i="5"/>
  <c r="AC54" i="5"/>
  <c r="AF243" i="5"/>
  <c r="AF105" i="5"/>
  <c r="AD128" i="5"/>
  <c r="AC182" i="5"/>
  <c r="AD120" i="5"/>
  <c r="AF169" i="5"/>
  <c r="AC231" i="5"/>
  <c r="AB193" i="5"/>
  <c r="AF231" i="5"/>
  <c r="Z119" i="5"/>
  <c r="AD205" i="5"/>
  <c r="AE188" i="5"/>
  <c r="AE205" i="5"/>
  <c r="Z158" i="5"/>
  <c r="AC218" i="5"/>
  <c r="AB243" i="5"/>
  <c r="AD40" i="5"/>
  <c r="AB223" i="5"/>
  <c r="AC164" i="5"/>
  <c r="AF218" i="5"/>
  <c r="AB164" i="5"/>
  <c r="P193" i="5"/>
  <c r="R193" i="5" s="1"/>
  <c r="AC18" i="5"/>
  <c r="Z218" i="5"/>
  <c r="AE40" i="5"/>
  <c r="AD231" i="5"/>
  <c r="AB231" i="5"/>
  <c r="Z237" i="5"/>
  <c r="AE78" i="5"/>
  <c r="AC74" i="5"/>
  <c r="AE26" i="5"/>
  <c r="AD169" i="5"/>
  <c r="AC223" i="5"/>
  <c r="AE237" i="5"/>
  <c r="AF211" i="5"/>
  <c r="AC12" i="5"/>
  <c r="AC237" i="5"/>
  <c r="AF95" i="5"/>
  <c r="AE158" i="5"/>
  <c r="AC109" i="5"/>
  <c r="Z254" i="5"/>
  <c r="AE127" i="5"/>
  <c r="AD74" i="5"/>
  <c r="AE181" i="5"/>
  <c r="AE193" i="5"/>
  <c r="AE89" i="5"/>
  <c r="AB18" i="5"/>
  <c r="AD70" i="5"/>
  <c r="AE182" i="5"/>
  <c r="AA181" i="5"/>
  <c r="Z74" i="5"/>
  <c r="AF26" i="5"/>
  <c r="Z169" i="5"/>
  <c r="AB182" i="5"/>
  <c r="Z18" i="5"/>
  <c r="AD127" i="5"/>
  <c r="AF223" i="5"/>
  <c r="AC211" i="5"/>
  <c r="AF119" i="5"/>
  <c r="AC193" i="5"/>
  <c r="AC63" i="5"/>
  <c r="AF237" i="5"/>
  <c r="AB237" i="5"/>
  <c r="AF158" i="5"/>
  <c r="AC119" i="5"/>
  <c r="AB218" i="5"/>
  <c r="AF127" i="5"/>
  <c r="P205" i="5"/>
  <c r="Z200" i="5"/>
  <c r="AF40" i="5"/>
  <c r="AA171" i="5"/>
  <c r="AB74" i="5"/>
  <c r="Z12" i="5"/>
  <c r="AC26" i="5"/>
  <c r="AD223" i="5"/>
  <c r="Z182" i="5"/>
  <c r="AC40" i="5"/>
  <c r="Z231" i="5"/>
  <c r="AF193" i="5"/>
  <c r="AF96" i="5"/>
  <c r="AD78" i="5"/>
  <c r="Z153" i="5"/>
  <c r="AF194" i="5"/>
  <c r="Z211" i="5"/>
  <c r="AE211" i="5"/>
  <c r="Z223" i="5"/>
  <c r="AE243" i="5"/>
  <c r="AE231" i="5"/>
  <c r="AE120" i="5"/>
  <c r="AB158" i="5"/>
  <c r="AB26" i="5"/>
  <c r="P211" i="5"/>
  <c r="AD140" i="5"/>
  <c r="Z68" i="5"/>
  <c r="AD99" i="5"/>
  <c r="P210" i="5"/>
  <c r="R210" i="5" s="1"/>
  <c r="AD222" i="5"/>
  <c r="AB68" i="5"/>
  <c r="AC82" i="5"/>
  <c r="AF34" i="5"/>
  <c r="AC140" i="5"/>
  <c r="AD108" i="5"/>
  <c r="AE204" i="5"/>
  <c r="AC241" i="5"/>
  <c r="AD134" i="5"/>
  <c r="AB99" i="5"/>
  <c r="AD247" i="5"/>
  <c r="AC99" i="5"/>
  <c r="R264" i="5"/>
  <c r="AA264" i="5"/>
  <c r="AF204" i="5"/>
  <c r="AB134" i="5"/>
  <c r="AD68" i="5"/>
  <c r="AB216" i="5"/>
  <c r="AE140" i="5"/>
  <c r="AC24" i="5"/>
  <c r="P253" i="5"/>
  <c r="R253" i="5" s="1"/>
  <c r="AE115" i="5"/>
  <c r="AC134" i="5"/>
  <c r="AC68" i="5"/>
  <c r="Z198" i="5"/>
  <c r="Z24" i="5"/>
  <c r="AD216" i="5"/>
  <c r="Z134" i="5"/>
  <c r="AB82" i="5"/>
  <c r="AF247" i="5"/>
  <c r="AD115" i="5"/>
  <c r="Z88" i="5"/>
  <c r="Z216" i="5"/>
  <c r="AB140" i="5"/>
  <c r="AB108" i="5"/>
  <c r="Z140" i="5"/>
  <c r="AE134" i="5"/>
  <c r="AF68" i="5"/>
  <c r="AE99" i="5"/>
  <c r="AB247" i="5"/>
  <c r="AC34" i="5"/>
  <c r="AE180" i="5"/>
  <c r="Z222" i="5"/>
  <c r="AD198" i="5"/>
  <c r="Z186" i="5"/>
  <c r="Z99" i="5"/>
  <c r="AD174" i="5"/>
  <c r="AB84" i="5"/>
  <c r="AE103" i="5"/>
  <c r="AE144" i="5"/>
  <c r="AA144" i="5"/>
  <c r="AF144" i="5"/>
  <c r="Z144" i="5"/>
  <c r="AD143" i="5"/>
  <c r="R202" i="5"/>
  <c r="AA202" i="5"/>
  <c r="Z105" i="5"/>
  <c r="Z174" i="5"/>
  <c r="AF126" i="5"/>
  <c r="AC186" i="5"/>
  <c r="AF186" i="5"/>
  <c r="AF203" i="5"/>
  <c r="AB186" i="5"/>
  <c r="AC105" i="5"/>
  <c r="AC35" i="5"/>
  <c r="AD12" i="5"/>
  <c r="Z220" i="5"/>
  <c r="AE168" i="5"/>
  <c r="AB78" i="5"/>
  <c r="AB8" i="5"/>
  <c r="AF163" i="5"/>
  <c r="AC209" i="5"/>
  <c r="AD126" i="5"/>
  <c r="AB252" i="5"/>
  <c r="AF180" i="5"/>
  <c r="AF220" i="5"/>
  <c r="AE224" i="5"/>
  <c r="P186" i="5"/>
  <c r="Z209" i="5"/>
  <c r="P209" i="5"/>
  <c r="AA192" i="5"/>
  <c r="AD105" i="5"/>
  <c r="AB174" i="5"/>
  <c r="AC126" i="5"/>
  <c r="AE105" i="5"/>
  <c r="AE186" i="5"/>
  <c r="AE8" i="5"/>
  <c r="AE62" i="5"/>
  <c r="AB12" i="5"/>
  <c r="AE242" i="5"/>
  <c r="AD54" i="5"/>
  <c r="AB54" i="5"/>
  <c r="AD8" i="5"/>
  <c r="AF8" i="5"/>
  <c r="AB198" i="5"/>
  <c r="AF78" i="5"/>
  <c r="AF54" i="5"/>
  <c r="Z180" i="5"/>
  <c r="P180" i="5"/>
  <c r="R180" i="5" s="1"/>
  <c r="P248" i="5"/>
  <c r="R248" i="5" s="1"/>
  <c r="AE126" i="5"/>
  <c r="Z126" i="5"/>
  <c r="AE220" i="5"/>
  <c r="AF214" i="5"/>
  <c r="AD220" i="5"/>
  <c r="AB220" i="5"/>
  <c r="AD168" i="5"/>
  <c r="AF254" i="5"/>
  <c r="Z54" i="5"/>
  <c r="AE203" i="5"/>
  <c r="AE214" i="5"/>
  <c r="Z224" i="5"/>
  <c r="AE248" i="5"/>
  <c r="AB180" i="5"/>
  <c r="P198" i="5"/>
  <c r="R198" i="5" s="1"/>
  <c r="Z78" i="5"/>
  <c r="AC168" i="5"/>
  <c r="AF168" i="5"/>
  <c r="AB203" i="5"/>
  <c r="AD214" i="5"/>
  <c r="AB209" i="5"/>
  <c r="AD209" i="5"/>
  <c r="P214" i="5"/>
  <c r="R214" i="5" s="1"/>
  <c r="AC198" i="5"/>
  <c r="AF209" i="5"/>
  <c r="AB168" i="5"/>
  <c r="AE12" i="5"/>
  <c r="AF198" i="5"/>
  <c r="AE96" i="5"/>
  <c r="Z214" i="5"/>
  <c r="AB214" i="5"/>
  <c r="Z168" i="5"/>
  <c r="Z157" i="5"/>
  <c r="AB224" i="5"/>
  <c r="AE142" i="5"/>
  <c r="AA143" i="5"/>
  <c r="AF88" i="5"/>
  <c r="AC30" i="5"/>
  <c r="AB69" i="5"/>
  <c r="AB30" i="5"/>
  <c r="AB88" i="5"/>
  <c r="AC219" i="5"/>
  <c r="AD7" i="5"/>
  <c r="AD219" i="5"/>
  <c r="AB253" i="5"/>
  <c r="AB197" i="5"/>
  <c r="AB63" i="5"/>
  <c r="Z63" i="5"/>
  <c r="AC197" i="5"/>
  <c r="AF143" i="5"/>
  <c r="AB34" i="5"/>
  <c r="Z241" i="5"/>
  <c r="AC156" i="5"/>
  <c r="AE109" i="5"/>
  <c r="AB162" i="5"/>
  <c r="AD136" i="5"/>
  <c r="AE253" i="5"/>
  <c r="AF162" i="5"/>
  <c r="AD229" i="5"/>
  <c r="AC235" i="5"/>
  <c r="AF84" i="5"/>
  <c r="AC146" i="5"/>
  <c r="AC253" i="5"/>
  <c r="Z16" i="5"/>
  <c r="AF30" i="5"/>
  <c r="AF24" i="5"/>
  <c r="AF219" i="5"/>
  <c r="AC265" i="5"/>
  <c r="AD253" i="5"/>
  <c r="AF179" i="5"/>
  <c r="Z185" i="5"/>
  <c r="AF63" i="5"/>
  <c r="Z247" i="5"/>
  <c r="AC143" i="5"/>
  <c r="Z34" i="5"/>
  <c r="Z95" i="5"/>
  <c r="AB241" i="5"/>
  <c r="AE143" i="5"/>
  <c r="AD156" i="5"/>
  <c r="Z265" i="5"/>
  <c r="AB173" i="5"/>
  <c r="AF259" i="5"/>
  <c r="AF229" i="5"/>
  <c r="Z143" i="5"/>
  <c r="AC229" i="5"/>
  <c r="AA259" i="5"/>
  <c r="AC16" i="5"/>
  <c r="AE53" i="5"/>
  <c r="AD30" i="5"/>
  <c r="AB7" i="5"/>
  <c r="AD24" i="5"/>
  <c r="AB24" i="5"/>
  <c r="AE235" i="5"/>
  <c r="AC7" i="5"/>
  <c r="Z253" i="5"/>
  <c r="AC185" i="5"/>
  <c r="AF185" i="5"/>
  <c r="AD259" i="5"/>
  <c r="Z197" i="5"/>
  <c r="AE241" i="5"/>
  <c r="AB151" i="5"/>
  <c r="AB156" i="5"/>
  <c r="AE146" i="5"/>
  <c r="Z219" i="5"/>
  <c r="AE259" i="5"/>
  <c r="AE219" i="5"/>
  <c r="AC259" i="5"/>
  <c r="AF197" i="5"/>
  <c r="AB179" i="5"/>
  <c r="AE265" i="5"/>
  <c r="AD235" i="5"/>
  <c r="AE88" i="5"/>
  <c r="AD63" i="5"/>
  <c r="Z84" i="5"/>
  <c r="P162" i="5"/>
  <c r="P241" i="5"/>
  <c r="P124" i="5"/>
  <c r="AA124" i="5" s="1"/>
  <c r="AE57" i="5"/>
  <c r="AF16" i="5"/>
  <c r="AC88" i="5"/>
  <c r="Z30" i="5"/>
  <c r="AF265" i="5"/>
  <c r="AB61" i="5"/>
  <c r="AF7" i="5"/>
  <c r="AE197" i="5"/>
  <c r="AC247" i="5"/>
  <c r="AB185" i="5"/>
  <c r="AE185" i="5"/>
  <c r="Z259" i="5"/>
  <c r="Z179" i="5"/>
  <c r="AB143" i="5"/>
  <c r="AD95" i="5"/>
  <c r="AF109" i="5"/>
  <c r="AD162" i="5"/>
  <c r="Z156" i="5"/>
  <c r="AB109" i="5"/>
  <c r="AF156" i="5"/>
  <c r="AE34" i="5"/>
  <c r="AA185" i="5"/>
  <c r="AD61" i="5"/>
  <c r="AB229" i="5"/>
  <c r="AB235" i="5"/>
  <c r="AD109" i="5"/>
  <c r="Z11" i="5"/>
  <c r="AC84" i="5"/>
  <c r="P229" i="5"/>
  <c r="R229" i="5" s="1"/>
  <c r="AB259" i="5"/>
  <c r="AD265" i="5"/>
  <c r="AB265" i="5"/>
  <c r="Z7" i="5"/>
  <c r="Z61" i="5"/>
  <c r="AC179" i="5"/>
  <c r="AD179" i="5"/>
  <c r="AB95" i="5"/>
  <c r="AE179" i="5"/>
  <c r="AD185" i="5"/>
  <c r="AF235" i="5"/>
  <c r="AE229" i="5"/>
  <c r="AA156" i="5"/>
  <c r="AC95" i="5"/>
  <c r="AE247" i="5"/>
  <c r="AD241" i="5"/>
  <c r="Z235" i="5"/>
  <c r="AE84" i="5"/>
  <c r="AF238" i="5"/>
  <c r="AF81" i="5"/>
  <c r="AA179" i="5"/>
  <c r="R179" i="5"/>
  <c r="AA183" i="5"/>
  <c r="R183" i="5"/>
  <c r="R244" i="5"/>
  <c r="AA244" i="5"/>
  <c r="R238" i="5"/>
  <c r="AA238" i="5"/>
  <c r="R176" i="5"/>
  <c r="AA176" i="5"/>
  <c r="R170" i="5"/>
  <c r="AA170" i="5"/>
  <c r="R159" i="5"/>
  <c r="AA159" i="5"/>
  <c r="P242" i="5"/>
  <c r="AF57" i="5"/>
  <c r="AC128" i="5"/>
  <c r="AE227" i="5"/>
  <c r="AC176" i="5"/>
  <c r="AC120" i="5"/>
  <c r="AB53" i="5"/>
  <c r="AB75" i="5"/>
  <c r="AE49" i="5"/>
  <c r="AC195" i="5"/>
  <c r="AC14" i="5"/>
  <c r="AE153" i="5"/>
  <c r="AE14" i="5"/>
  <c r="AD242" i="5"/>
  <c r="AB14" i="5"/>
  <c r="AE176" i="5"/>
  <c r="AB219" i="5"/>
  <c r="Z248" i="5"/>
  <c r="AF201" i="5"/>
  <c r="AB242" i="5"/>
  <c r="AF248" i="5"/>
  <c r="AD57" i="5"/>
  <c r="AB222" i="5"/>
  <c r="AC227" i="5"/>
  <c r="AF53" i="5"/>
  <c r="AE75" i="5"/>
  <c r="AD49" i="5"/>
  <c r="AF6" i="5"/>
  <c r="AD153" i="5"/>
  <c r="Z20" i="5"/>
  <c r="AD14" i="5"/>
  <c r="AF242" i="5"/>
  <c r="AB120" i="5"/>
  <c r="AE230" i="5"/>
  <c r="AB254" i="5"/>
  <c r="AC11" i="5"/>
  <c r="AD206" i="5"/>
  <c r="AF11" i="5"/>
  <c r="Z227" i="5"/>
  <c r="AB248" i="5"/>
  <c r="AE90" i="5"/>
  <c r="AC206" i="5"/>
  <c r="AA153" i="5"/>
  <c r="Z39" i="5"/>
  <c r="AF206" i="5"/>
  <c r="AF181" i="5"/>
  <c r="AB128" i="5"/>
  <c r="Z128" i="5"/>
  <c r="Z238" i="5"/>
  <c r="AD181" i="5"/>
  <c r="P254" i="5"/>
  <c r="R254" i="5" s="1"/>
  <c r="Z81" i="5"/>
  <c r="AC6" i="5"/>
  <c r="AC222" i="5"/>
  <c r="AF227" i="5"/>
  <c r="AB176" i="5"/>
  <c r="AD53" i="5"/>
  <c r="Z176" i="5"/>
  <c r="Z75" i="5"/>
  <c r="AF176" i="5"/>
  <c r="AF49" i="5"/>
  <c r="AB28" i="5"/>
  <c r="AD195" i="5"/>
  <c r="AB195" i="5"/>
  <c r="AD148" i="5"/>
  <c r="AD236" i="5"/>
  <c r="AC242" i="5"/>
  <c r="AB20" i="5"/>
  <c r="AD212" i="5"/>
  <c r="AE59" i="5"/>
  <c r="AE148" i="5"/>
  <c r="AC39" i="5"/>
  <c r="Z195" i="5"/>
  <c r="AB6" i="5"/>
  <c r="AB238" i="5"/>
  <c r="AC153" i="5"/>
  <c r="AD11" i="5"/>
  <c r="AF159" i="5"/>
  <c r="AE201" i="5"/>
  <c r="Z181" i="5"/>
  <c r="Z148" i="5"/>
  <c r="AD254" i="5"/>
  <c r="P22" i="5"/>
  <c r="AA22" i="5" s="1"/>
  <c r="AC81" i="5"/>
  <c r="AF195" i="5"/>
  <c r="AD6" i="5"/>
  <c r="AF120" i="5"/>
  <c r="AF59" i="5"/>
  <c r="Z14" i="5"/>
  <c r="AD248" i="5"/>
  <c r="AF39" i="5"/>
  <c r="AE6" i="5"/>
  <c r="AF75" i="5"/>
  <c r="AB59" i="5"/>
  <c r="AB206" i="5"/>
  <c r="AB11" i="5"/>
  <c r="P206" i="5"/>
  <c r="AA258" i="5"/>
  <c r="AD176" i="5"/>
  <c r="AC49" i="5"/>
  <c r="AD189" i="5"/>
  <c r="AF153" i="5"/>
  <c r="AF20" i="5"/>
  <c r="AF128" i="5"/>
  <c r="AE222" i="5"/>
  <c r="AD227" i="5"/>
  <c r="AC69" i="5"/>
  <c r="Z49" i="5"/>
  <c r="AE20" i="5"/>
  <c r="AF148" i="5"/>
  <c r="AB153" i="5"/>
  <c r="AC254" i="5"/>
  <c r="AF222" i="5"/>
  <c r="AC159" i="5"/>
  <c r="Z206" i="5"/>
  <c r="Z59" i="5"/>
  <c r="AD238" i="5"/>
  <c r="R178" i="5"/>
  <c r="AA178" i="5"/>
  <c r="AA231" i="5"/>
  <c r="R231" i="5"/>
  <c r="AD204" i="5"/>
  <c r="AC215" i="5"/>
  <c r="AB72" i="5"/>
  <c r="AF225" i="5"/>
  <c r="AE199" i="5"/>
  <c r="AD225" i="5"/>
  <c r="AE141" i="5"/>
  <c r="AC189" i="5"/>
  <c r="AF42" i="5"/>
  <c r="AF80" i="5"/>
  <c r="Z210" i="5"/>
  <c r="AE47" i="5"/>
  <c r="AE79" i="5"/>
  <c r="AB204" i="5"/>
  <c r="Z35" i="5"/>
  <c r="AD245" i="5"/>
  <c r="AE86" i="5"/>
  <c r="Z257" i="5"/>
  <c r="AE61" i="5"/>
  <c r="AC194" i="5"/>
  <c r="AB177" i="5"/>
  <c r="AF113" i="5"/>
  <c r="Z177" i="5"/>
  <c r="AE263" i="5"/>
  <c r="AD103" i="5"/>
  <c r="AE17" i="5"/>
  <c r="AB263" i="5"/>
  <c r="AB157" i="5"/>
  <c r="AF103" i="5"/>
  <c r="AD76" i="5"/>
  <c r="AC103" i="5"/>
  <c r="AD215" i="5"/>
  <c r="AB230" i="5"/>
  <c r="Z163" i="5"/>
  <c r="AD36" i="5"/>
  <c r="AE210" i="5"/>
  <c r="Z204" i="5"/>
  <c r="AF79" i="5"/>
  <c r="AD199" i="5"/>
  <c r="AE36" i="5"/>
  <c r="Z31" i="5"/>
  <c r="Z225" i="5"/>
  <c r="AB31" i="5"/>
  <c r="AD80" i="5"/>
  <c r="Z42" i="5"/>
  <c r="AE51" i="5"/>
  <c r="Z215" i="5"/>
  <c r="AF215" i="5"/>
  <c r="AF72" i="5"/>
  <c r="AC204" i="5"/>
  <c r="AE245" i="5"/>
  <c r="AC86" i="5"/>
  <c r="AC257" i="5"/>
  <c r="Z55" i="5"/>
  <c r="AE194" i="5"/>
  <c r="AF230" i="5"/>
  <c r="AD177" i="5"/>
  <c r="AB103" i="5"/>
  <c r="AE25" i="5"/>
  <c r="AE189" i="5"/>
  <c r="AD25" i="5"/>
  <c r="AF89" i="5"/>
  <c r="AF25" i="5"/>
  <c r="AF51" i="5"/>
  <c r="AC55" i="5"/>
  <c r="AF189" i="5"/>
  <c r="AC17" i="5"/>
  <c r="AE251" i="5"/>
  <c r="AF251" i="5"/>
  <c r="AF47" i="5"/>
  <c r="AC163" i="5"/>
  <c r="Z89" i="5"/>
  <c r="P157" i="5"/>
  <c r="AD79" i="5"/>
  <c r="Z173" i="5"/>
  <c r="Z17" i="5"/>
  <c r="AB225" i="5"/>
  <c r="AF36" i="5"/>
  <c r="AC225" i="5"/>
  <c r="AC31" i="5"/>
  <c r="AD210" i="5"/>
  <c r="AF141" i="5"/>
  <c r="AD152" i="5"/>
  <c r="AF35" i="5"/>
  <c r="AD173" i="5"/>
  <c r="AF86" i="5"/>
  <c r="AD257" i="5"/>
  <c r="AD55" i="5"/>
  <c r="AF257" i="5"/>
  <c r="AC177" i="5"/>
  <c r="AC230" i="5"/>
  <c r="AD17" i="5"/>
  <c r="AF152" i="5"/>
  <c r="AE177" i="5"/>
  <c r="AE72" i="5"/>
  <c r="AC89" i="5"/>
  <c r="AE257" i="5"/>
  <c r="AD113" i="5"/>
  <c r="AE152" i="5"/>
  <c r="AC263" i="5"/>
  <c r="Z251" i="5"/>
  <c r="AC76" i="5"/>
  <c r="AC157" i="5"/>
  <c r="AD163" i="5"/>
  <c r="AB36" i="5"/>
  <c r="AB47" i="5"/>
  <c r="AF157" i="5"/>
  <c r="AB51" i="5"/>
  <c r="AD72" i="5"/>
  <c r="AC173" i="5"/>
  <c r="AF17" i="5"/>
  <c r="AE31" i="5"/>
  <c r="AB189" i="5"/>
  <c r="AC210" i="5"/>
  <c r="AE42" i="5"/>
  <c r="Z189" i="5"/>
  <c r="AF210" i="5"/>
  <c r="Z263" i="5"/>
  <c r="AD263" i="5"/>
  <c r="AE35" i="5"/>
  <c r="AF173" i="5"/>
  <c r="Z86" i="5"/>
  <c r="Z230" i="5"/>
  <c r="AD194" i="5"/>
  <c r="AE113" i="5"/>
  <c r="AE157" i="5"/>
  <c r="Z194" i="5"/>
  <c r="Z25" i="5"/>
  <c r="AB55" i="5"/>
  <c r="AC152" i="5"/>
  <c r="Z76" i="5"/>
  <c r="P33" i="5"/>
  <c r="AA33" i="5" s="1"/>
  <c r="P163" i="5"/>
  <c r="AA194" i="5"/>
  <c r="AA172" i="5"/>
  <c r="AC80" i="5"/>
  <c r="AC51" i="5"/>
  <c r="AE215" i="5"/>
  <c r="AE173" i="5"/>
  <c r="AD31" i="5"/>
  <c r="AF199" i="5"/>
  <c r="Z80" i="5"/>
  <c r="AE80" i="5"/>
  <c r="AC42" i="5"/>
  <c r="AB35" i="5"/>
  <c r="AB257" i="5"/>
  <c r="AC61" i="5"/>
  <c r="AF76" i="5"/>
  <c r="AB113" i="5"/>
  <c r="AD135" i="5"/>
  <c r="AD230" i="5"/>
  <c r="AE163" i="5"/>
  <c r="AC25" i="5"/>
  <c r="AD47" i="5"/>
  <c r="AE225" i="5"/>
  <c r="AB194" i="5"/>
  <c r="AE76" i="5"/>
  <c r="Z152" i="5"/>
  <c r="AD251" i="5"/>
  <c r="AC47" i="5"/>
  <c r="P251" i="5"/>
  <c r="AC261" i="5"/>
  <c r="P261" i="5"/>
  <c r="AE261" i="5"/>
  <c r="AB261" i="5"/>
  <c r="AD261" i="5"/>
  <c r="AF261" i="5"/>
  <c r="AB255" i="5"/>
  <c r="P255" i="5"/>
  <c r="AE255" i="5"/>
  <c r="P249" i="5"/>
  <c r="AC249" i="5"/>
  <c r="AF249" i="5"/>
  <c r="Z249" i="5"/>
  <c r="AD249" i="5"/>
  <c r="Z44" i="5"/>
  <c r="AB44" i="5"/>
  <c r="AE44" i="5"/>
  <c r="AE110" i="5"/>
  <c r="Z110" i="5"/>
  <c r="AF110" i="5"/>
  <c r="AD110" i="5"/>
  <c r="AB106" i="5"/>
  <c r="AD106" i="5"/>
  <c r="AF106" i="5"/>
  <c r="AC101" i="5"/>
  <c r="AE101" i="5"/>
  <c r="AD101" i="5"/>
  <c r="Z101" i="5"/>
  <c r="AF97" i="5"/>
  <c r="Z97" i="5"/>
  <c r="AB97" i="5"/>
  <c r="AC97" i="5"/>
  <c r="AD97" i="5"/>
  <c r="AD94" i="5"/>
  <c r="AF94" i="5"/>
  <c r="Z94" i="5"/>
  <c r="AE94" i="5"/>
  <c r="R213" i="5"/>
  <c r="AA213" i="5"/>
  <c r="AB187" i="5"/>
  <c r="AF187" i="5"/>
  <c r="P187" i="5"/>
  <c r="AC167" i="5"/>
  <c r="AF167" i="5"/>
  <c r="AB123" i="5"/>
  <c r="AC123" i="5"/>
  <c r="AD123" i="5"/>
  <c r="AF123" i="5"/>
  <c r="Z117" i="5"/>
  <c r="AC117" i="5"/>
  <c r="AE117" i="5"/>
  <c r="AE136" i="5"/>
  <c r="AF136" i="5"/>
  <c r="AB136" i="5"/>
  <c r="AC136" i="5"/>
  <c r="AA204" i="5"/>
  <c r="Z69" i="5"/>
  <c r="AD64" i="5"/>
  <c r="AC106" i="5"/>
  <c r="AF101" i="5"/>
  <c r="Z123" i="5"/>
  <c r="Z255" i="5"/>
  <c r="AB117" i="5"/>
  <c r="AC187" i="5"/>
  <c r="AF43" i="5"/>
  <c r="AC43" i="5"/>
  <c r="AE43" i="5"/>
  <c r="AB43" i="5"/>
  <c r="Z43" i="5"/>
  <c r="AC213" i="5"/>
  <c r="AE213" i="5"/>
  <c r="Z213" i="5"/>
  <c r="AF213" i="5"/>
  <c r="AD213" i="5"/>
  <c r="Z207" i="5"/>
  <c r="P207" i="5"/>
  <c r="AD207" i="5"/>
  <c r="AE207" i="5"/>
  <c r="P196" i="5"/>
  <c r="AD196" i="5"/>
  <c r="AC196" i="5"/>
  <c r="AF196" i="5"/>
  <c r="Z191" i="5"/>
  <c r="AD191" i="5"/>
  <c r="AE191" i="5"/>
  <c r="AB191" i="5"/>
  <c r="AB147" i="5"/>
  <c r="Z147" i="5"/>
  <c r="AE147" i="5"/>
  <c r="AF147" i="5"/>
  <c r="AB135" i="5"/>
  <c r="Z135" i="5"/>
  <c r="AF135" i="5"/>
  <c r="AC135" i="5"/>
  <c r="AE167" i="5"/>
  <c r="AD117" i="5"/>
  <c r="AB142" i="5"/>
  <c r="AF48" i="5"/>
  <c r="AB48" i="5"/>
  <c r="AB217" i="5"/>
  <c r="P217" i="5"/>
  <c r="Z217" i="5"/>
  <c r="AD217" i="5"/>
  <c r="AF217" i="5"/>
  <c r="AC175" i="5"/>
  <c r="Z175" i="5"/>
  <c r="AF175" i="5"/>
  <c r="AB170" i="5"/>
  <c r="AD170" i="5"/>
  <c r="AF170" i="5"/>
  <c r="AE170" i="5"/>
  <c r="Z170" i="5"/>
  <c r="AF151" i="5"/>
  <c r="AD151" i="5"/>
  <c r="AB146" i="5"/>
  <c r="Z146" i="5"/>
  <c r="AD146" i="5"/>
  <c r="AA222" i="5"/>
  <c r="AA237" i="5"/>
  <c r="Z187" i="5"/>
  <c r="Z56" i="5"/>
  <c r="AE69" i="5"/>
  <c r="AE64" i="5"/>
  <c r="AE192" i="5"/>
  <c r="AC48" i="5"/>
  <c r="Z48" i="5"/>
  <c r="AB192" i="5"/>
  <c r="AB249" i="5"/>
  <c r="AB167" i="5"/>
  <c r="AE217" i="5"/>
  <c r="AC151" i="5"/>
  <c r="Z151" i="5"/>
  <c r="AE151" i="5"/>
  <c r="AD43" i="5"/>
  <c r="P246" i="5"/>
  <c r="AC246" i="5"/>
  <c r="Z246" i="5"/>
  <c r="AE246" i="5"/>
  <c r="R230" i="5"/>
  <c r="AF90" i="5"/>
  <c r="AC90" i="5"/>
  <c r="Z90" i="5"/>
  <c r="AD90" i="5"/>
  <c r="P85" i="5"/>
  <c r="AA85" i="5" s="1"/>
  <c r="Z83" i="5"/>
  <c r="AC83" i="5"/>
  <c r="AD62" i="5"/>
  <c r="Z62" i="5"/>
  <c r="AB62" i="5"/>
  <c r="AF62" i="5"/>
  <c r="Z33" i="5"/>
  <c r="AB33" i="5"/>
  <c r="AC33" i="5"/>
  <c r="AF33" i="5"/>
  <c r="AE33" i="5"/>
  <c r="AC29" i="5"/>
  <c r="Z29" i="5"/>
  <c r="AC13" i="5"/>
  <c r="AF13" i="5"/>
  <c r="AB13" i="5"/>
  <c r="AE13" i="5"/>
  <c r="Z13" i="5"/>
  <c r="P221" i="5"/>
  <c r="R221" i="5" s="1"/>
  <c r="AD221" i="5"/>
  <c r="AF221" i="5"/>
  <c r="Z221" i="5"/>
  <c r="AC221" i="5"/>
  <c r="AB221" i="5"/>
  <c r="AE221" i="5"/>
  <c r="AE216" i="5"/>
  <c r="P216" i="5"/>
  <c r="AC216" i="5"/>
  <c r="P200" i="5"/>
  <c r="AE200" i="5"/>
  <c r="AC200" i="5"/>
  <c r="AD200" i="5"/>
  <c r="R177" i="5"/>
  <c r="AC174" i="5"/>
  <c r="AF174" i="5"/>
  <c r="P174" i="5"/>
  <c r="AC169" i="5"/>
  <c r="P169" i="5"/>
  <c r="AE169" i="5"/>
  <c r="AA145" i="5"/>
  <c r="AD145" i="5"/>
  <c r="AB145" i="5"/>
  <c r="AC145" i="5"/>
  <c r="AF145" i="5"/>
  <c r="P160" i="5"/>
  <c r="R160" i="5" s="1"/>
  <c r="AE160" i="5"/>
  <c r="AD160" i="5"/>
  <c r="AF160" i="5"/>
  <c r="Z160" i="5"/>
  <c r="AC160" i="5"/>
  <c r="P154" i="5"/>
  <c r="AB154" i="5"/>
  <c r="AD154" i="5"/>
  <c r="AC154" i="5"/>
  <c r="AC141" i="5"/>
  <c r="AB141" i="5"/>
  <c r="Z141" i="5"/>
  <c r="AF69" i="5"/>
  <c r="AB64" i="5"/>
  <c r="Z64" i="5"/>
  <c r="AC44" i="5"/>
  <c r="Z261" i="5"/>
  <c r="AA151" i="5"/>
  <c r="P62" i="5"/>
  <c r="AA62" i="5" s="1"/>
  <c r="Z9" i="5"/>
  <c r="AB9" i="5"/>
  <c r="AF9" i="5"/>
  <c r="AC9" i="5"/>
  <c r="P6" i="5"/>
  <c r="AA6" i="5" s="1"/>
  <c r="AD9" i="5"/>
  <c r="AD52" i="5"/>
  <c r="AE52" i="5"/>
  <c r="R190" i="5"/>
  <c r="AA190" i="5"/>
  <c r="AD187" i="5"/>
  <c r="AF64" i="5"/>
  <c r="AC52" i="5"/>
  <c r="AC110" i="5"/>
  <c r="AD147" i="5"/>
  <c r="AE97" i="5"/>
  <c r="AC147" i="5"/>
  <c r="AD167" i="5"/>
  <c r="AF44" i="5"/>
  <c r="AB175" i="5"/>
  <c r="AD266" i="5"/>
  <c r="P245" i="5"/>
  <c r="AA245" i="5" s="1"/>
  <c r="Z245" i="5"/>
  <c r="AB245" i="5"/>
  <c r="AF245" i="5"/>
  <c r="AC239" i="5"/>
  <c r="AD239" i="5"/>
  <c r="AB233" i="5"/>
  <c r="AD233" i="5"/>
  <c r="P233" i="5"/>
  <c r="AC58" i="5"/>
  <c r="AD58" i="5"/>
  <c r="AF58" i="5"/>
  <c r="AD39" i="5"/>
  <c r="AE39" i="5"/>
  <c r="AD28" i="5"/>
  <c r="Z28" i="5"/>
  <c r="AF28" i="5"/>
  <c r="AE28" i="5"/>
  <c r="AB21" i="5"/>
  <c r="AE21" i="5"/>
  <c r="AF21" i="5"/>
  <c r="AE16" i="5"/>
  <c r="AB16" i="5"/>
  <c r="R220" i="5"/>
  <c r="AA220" i="5"/>
  <c r="AC199" i="5"/>
  <c r="P199" i="5"/>
  <c r="AA168" i="5"/>
  <c r="R168" i="5"/>
  <c r="AB165" i="5"/>
  <c r="AC165" i="5"/>
  <c r="AE165" i="5"/>
  <c r="P165" i="5"/>
  <c r="Z165" i="5"/>
  <c r="AD165" i="5"/>
  <c r="AB159" i="5"/>
  <c r="Z159" i="5"/>
  <c r="AE159" i="5"/>
  <c r="AD159" i="5"/>
  <c r="AF233" i="5"/>
  <c r="AD255" i="5"/>
  <c r="P175" i="5"/>
  <c r="Z262" i="5"/>
  <c r="P262" i="5"/>
  <c r="AC262" i="5"/>
  <c r="Z70" i="5"/>
  <c r="AC70" i="5"/>
  <c r="AF70" i="5"/>
  <c r="AB70" i="5"/>
  <c r="AB111" i="5"/>
  <c r="AD111" i="5"/>
  <c r="Z111" i="5"/>
  <c r="AC111" i="5"/>
  <c r="Z102" i="5"/>
  <c r="AB102" i="5"/>
  <c r="AC102" i="5"/>
  <c r="AD102" i="5"/>
  <c r="AD98" i="5"/>
  <c r="AC98" i="5"/>
  <c r="AF98" i="5"/>
  <c r="AE98" i="5"/>
  <c r="AC94" i="5"/>
  <c r="P224" i="5"/>
  <c r="AF224" i="5"/>
  <c r="AD224" i="5"/>
  <c r="P203" i="5"/>
  <c r="AD203" i="5"/>
  <c r="Z188" i="5"/>
  <c r="AB188" i="5"/>
  <c r="AF188" i="5"/>
  <c r="P188" i="5"/>
  <c r="AC188" i="5"/>
  <c r="P167" i="5"/>
  <c r="AE118" i="5"/>
  <c r="AB118" i="5"/>
  <c r="Z118" i="5"/>
  <c r="AD118" i="5"/>
  <c r="AC118" i="5"/>
  <c r="P117" i="5"/>
  <c r="AA117" i="5" s="1"/>
  <c r="P98" i="5"/>
  <c r="AA98" i="5" s="1"/>
  <c r="P125" i="5"/>
  <c r="AA125" i="5" s="1"/>
  <c r="P29" i="5"/>
  <c r="AA29" i="5" s="1"/>
  <c r="R182" i="5"/>
  <c r="AA182" i="5"/>
  <c r="AC256" i="5"/>
  <c r="AE256" i="5"/>
  <c r="P256" i="5"/>
  <c r="AD256" i="5"/>
  <c r="Z250" i="5"/>
  <c r="AF250" i="5"/>
  <c r="AC250" i="5"/>
  <c r="AD250" i="5"/>
  <c r="P250" i="5"/>
  <c r="AB250" i="5"/>
  <c r="AE250" i="5"/>
  <c r="P240" i="5"/>
  <c r="AF240" i="5"/>
  <c r="AD240" i="5"/>
  <c r="AE240" i="5"/>
  <c r="Z240" i="5"/>
  <c r="AC240" i="5"/>
  <c r="P234" i="5"/>
  <c r="AF234" i="5"/>
  <c r="AC234" i="5"/>
  <c r="AB22" i="5"/>
  <c r="AC22" i="5"/>
  <c r="AE22" i="5"/>
  <c r="P208" i="5"/>
  <c r="AE208" i="5"/>
  <c r="AD208" i="5"/>
  <c r="AF208" i="5"/>
  <c r="AC208" i="5"/>
  <c r="AB208" i="5"/>
  <c r="AF155" i="5"/>
  <c r="AD155" i="5"/>
  <c r="Z155" i="5"/>
  <c r="P155" i="5"/>
  <c r="AE155" i="5"/>
  <c r="AC155" i="5"/>
  <c r="AB155" i="5"/>
  <c r="AF182" i="5"/>
  <c r="AB122" i="5"/>
  <c r="AD42" i="5"/>
  <c r="AD182" i="5"/>
  <c r="Z256" i="5"/>
  <c r="Z208" i="5"/>
  <c r="Z234" i="5"/>
  <c r="Z60" i="5"/>
  <c r="AE100" i="5"/>
  <c r="P266" i="5"/>
  <c r="R266" i="5" s="1"/>
  <c r="AE266" i="5"/>
  <c r="Z266" i="5"/>
  <c r="AC266" i="5"/>
  <c r="AB266" i="5"/>
  <c r="R223" i="5"/>
  <c r="AA223" i="5"/>
  <c r="R195" i="5"/>
  <c r="AA195" i="5"/>
  <c r="AF142" i="5"/>
  <c r="Z142" i="5"/>
  <c r="AC142" i="5"/>
  <c r="Z192" i="5"/>
  <c r="AF256" i="5"/>
  <c r="AB256" i="5"/>
  <c r="AA265" i="5"/>
  <c r="R265" i="5"/>
  <c r="P260" i="5"/>
  <c r="AF260" i="5"/>
  <c r="AB260" i="5"/>
  <c r="AC260" i="5"/>
  <c r="AD260" i="5"/>
  <c r="AF244" i="5"/>
  <c r="AD244" i="5"/>
  <c r="AB244" i="5"/>
  <c r="AE27" i="5"/>
  <c r="AB27" i="5"/>
  <c r="P13" i="5"/>
  <c r="AE15" i="5"/>
  <c r="AF93" i="5"/>
  <c r="AB93" i="5"/>
  <c r="AD93" i="5"/>
  <c r="AC93" i="5"/>
  <c r="Z93" i="5"/>
  <c r="Z115" i="5"/>
  <c r="AC115" i="5"/>
  <c r="AF115" i="5"/>
  <c r="R215" i="5"/>
  <c r="AA215" i="5"/>
  <c r="AF212" i="5"/>
  <c r="AE212" i="5"/>
  <c r="AC212" i="5"/>
  <c r="P212" i="5"/>
  <c r="AB212" i="5"/>
  <c r="R173" i="5"/>
  <c r="AA173" i="5"/>
  <c r="AB166" i="5"/>
  <c r="AF166" i="5"/>
  <c r="P166" i="5"/>
  <c r="AD166" i="5"/>
  <c r="AB116" i="5"/>
  <c r="AF116" i="5"/>
  <c r="AD116" i="5"/>
  <c r="AE116" i="5"/>
  <c r="AC116" i="5"/>
  <c r="R158" i="5"/>
  <c r="AA158" i="5"/>
  <c r="AD22" i="5"/>
  <c r="AA247" i="5"/>
  <c r="R247" i="5"/>
  <c r="AF85" i="5"/>
  <c r="Z85" i="5"/>
  <c r="AC85" i="5"/>
  <c r="AB85" i="5"/>
  <c r="AD85" i="5"/>
  <c r="AE85" i="5"/>
  <c r="AF60" i="5"/>
  <c r="AE60" i="5"/>
  <c r="AD60" i="5"/>
  <c r="Z37" i="5"/>
  <c r="AC37" i="5"/>
  <c r="AD37" i="5"/>
  <c r="P37" i="5"/>
  <c r="AA38" i="5" s="1"/>
  <c r="AE37" i="5"/>
  <c r="AB37" i="5"/>
  <c r="Z82" i="5"/>
  <c r="AD82" i="5"/>
  <c r="AE82" i="5"/>
  <c r="AD114" i="5"/>
  <c r="AC114" i="5"/>
  <c r="Z114" i="5"/>
  <c r="AB114" i="5"/>
  <c r="AE114" i="5"/>
  <c r="P108" i="5"/>
  <c r="AA108" i="5" s="1"/>
  <c r="AE108" i="5"/>
  <c r="AC108" i="5"/>
  <c r="Z108" i="5"/>
  <c r="AD104" i="5"/>
  <c r="Z104" i="5"/>
  <c r="AB104" i="5"/>
  <c r="AF104" i="5"/>
  <c r="AE104" i="5"/>
  <c r="AC104" i="5"/>
  <c r="AC100" i="5"/>
  <c r="AB100" i="5"/>
  <c r="Z100" i="5"/>
  <c r="AD100" i="5"/>
  <c r="AF100" i="5"/>
  <c r="AC96" i="5"/>
  <c r="AD96" i="5"/>
  <c r="AB96" i="5"/>
  <c r="R219" i="5"/>
  <c r="AA219" i="5"/>
  <c r="R197" i="5"/>
  <c r="AA197" i="5"/>
  <c r="AE149" i="5"/>
  <c r="P149" i="5"/>
  <c r="AC149" i="5"/>
  <c r="AB149" i="5"/>
  <c r="Z149" i="5"/>
  <c r="AD149" i="5"/>
  <c r="AF192" i="5"/>
  <c r="AE234" i="5"/>
  <c r="AB234" i="5"/>
  <c r="AF22" i="5"/>
  <c r="R263" i="5"/>
  <c r="AA263" i="5"/>
  <c r="P236" i="5"/>
  <c r="AB236" i="5"/>
  <c r="AC236" i="5"/>
  <c r="AF236" i="5"/>
  <c r="Z236" i="5"/>
  <c r="P228" i="5"/>
  <c r="AC228" i="5"/>
  <c r="AD228" i="5"/>
  <c r="Z228" i="5"/>
  <c r="AB228" i="5"/>
  <c r="P69" i="5"/>
  <c r="AA69" i="5" s="1"/>
  <c r="P226" i="5"/>
  <c r="AF226" i="5"/>
  <c r="AD226" i="5"/>
  <c r="AC226" i="5"/>
  <c r="AB226" i="5"/>
  <c r="R189" i="5"/>
  <c r="AA189" i="5"/>
  <c r="R152" i="5"/>
  <c r="AA152" i="5"/>
  <c r="AC192" i="5"/>
  <c r="AD192" i="5"/>
  <c r="Z22" i="5"/>
  <c r="Z260" i="5"/>
  <c r="AA227" i="5"/>
  <c r="AA257" i="5"/>
  <c r="R257" i="5"/>
  <c r="AA235" i="5"/>
  <c r="R235" i="5"/>
  <c r="AC23" i="5"/>
  <c r="AF23" i="5"/>
  <c r="AD23" i="5"/>
  <c r="AC57" i="5"/>
  <c r="AB57" i="5"/>
  <c r="AC45" i="5"/>
  <c r="AE45" i="5"/>
  <c r="AF45" i="5"/>
  <c r="AD45" i="5"/>
  <c r="Z45" i="5"/>
  <c r="P45" i="5"/>
  <c r="AA225" i="5"/>
  <c r="R225" i="5"/>
  <c r="AB161" i="5"/>
  <c r="AF161" i="5"/>
  <c r="Z161" i="5"/>
  <c r="P161" i="5"/>
  <c r="AD161" i="5"/>
  <c r="AC161" i="5"/>
  <c r="AD137" i="5"/>
  <c r="AC137" i="5"/>
  <c r="AC131" i="5"/>
  <c r="AE131" i="5"/>
  <c r="P131" i="5"/>
  <c r="AB81" i="5"/>
  <c r="AE81" i="5"/>
  <c r="AF239" i="5"/>
  <c r="Z26" i="5"/>
  <c r="AD13" i="5"/>
  <c r="AF255" i="5"/>
  <c r="P26" i="5"/>
  <c r="AE233" i="5"/>
  <c r="AC255" i="5"/>
  <c r="AB239" i="5"/>
  <c r="P239" i="5"/>
  <c r="P243" i="5"/>
  <c r="R131" i="5" l="1"/>
  <c r="AA164" i="5"/>
  <c r="AA248" i="5"/>
  <c r="AA232" i="5"/>
  <c r="R245" i="5"/>
  <c r="AA180" i="5"/>
  <c r="AA201" i="5"/>
  <c r="AA252" i="5"/>
  <c r="AA191" i="5"/>
  <c r="AA150" i="5"/>
  <c r="AA193" i="5"/>
  <c r="AA253" i="5"/>
  <c r="R205" i="5"/>
  <c r="AA205" i="5"/>
  <c r="R211" i="5"/>
  <c r="AA211" i="5"/>
  <c r="AA198" i="5"/>
  <c r="AA146" i="5"/>
  <c r="AA210" i="5"/>
  <c r="R186" i="5"/>
  <c r="AA186" i="5"/>
  <c r="R209" i="5"/>
  <c r="AA209" i="5"/>
  <c r="AA214" i="5"/>
  <c r="AA241" i="5"/>
  <c r="R241" i="5"/>
  <c r="AA160" i="5"/>
  <c r="AA229" i="5"/>
  <c r="R162" i="5"/>
  <c r="AA162" i="5"/>
  <c r="AA254" i="5"/>
  <c r="R206" i="5"/>
  <c r="AA206" i="5"/>
  <c r="R242" i="5"/>
  <c r="AA242" i="5"/>
  <c r="AA221" i="5"/>
  <c r="AA148" i="5"/>
  <c r="AA251" i="5"/>
  <c r="R251" i="5"/>
  <c r="R157" i="5"/>
  <c r="AA157" i="5"/>
  <c r="R163" i="5"/>
  <c r="AA163" i="5"/>
  <c r="AD4" i="5"/>
  <c r="AE4" i="5"/>
  <c r="R167" i="5"/>
  <c r="AA167" i="5"/>
  <c r="R154" i="5"/>
  <c r="AA154" i="5"/>
  <c r="R216" i="5"/>
  <c r="AA216" i="5"/>
  <c r="AA246" i="5"/>
  <c r="R246" i="5"/>
  <c r="R217" i="5"/>
  <c r="AA217" i="5"/>
  <c r="R203" i="5"/>
  <c r="AA203" i="5"/>
  <c r="AA175" i="5"/>
  <c r="R175" i="5"/>
  <c r="AA169" i="5"/>
  <c r="R169" i="5"/>
  <c r="AA147" i="5"/>
  <c r="R207" i="5"/>
  <c r="AA207" i="5"/>
  <c r="R249" i="5"/>
  <c r="AA249" i="5"/>
  <c r="R187" i="5"/>
  <c r="AA187" i="5"/>
  <c r="AB4" i="5"/>
  <c r="R188" i="5"/>
  <c r="AA188" i="5"/>
  <c r="R98" i="5"/>
  <c r="R262" i="5"/>
  <c r="AA262" i="5"/>
  <c r="R174" i="5"/>
  <c r="AA174" i="5"/>
  <c r="R255" i="5"/>
  <c r="AA255" i="5"/>
  <c r="R261" i="5"/>
  <c r="AA261" i="5"/>
  <c r="AF4" i="5"/>
  <c r="AC4" i="5"/>
  <c r="R224" i="5"/>
  <c r="AA224" i="5"/>
  <c r="R165" i="5"/>
  <c r="AA165" i="5"/>
  <c r="R199" i="5"/>
  <c r="AA199" i="5"/>
  <c r="AA233" i="5"/>
  <c r="R233" i="5"/>
  <c r="R200" i="5"/>
  <c r="AA200" i="5"/>
  <c r="R196" i="5"/>
  <c r="AA196" i="5"/>
  <c r="R239" i="5"/>
  <c r="AA239" i="5"/>
  <c r="AA26" i="5"/>
  <c r="R26" i="5"/>
  <c r="AA45" i="5"/>
  <c r="R45" i="5"/>
  <c r="R166" i="5"/>
  <c r="AA166" i="5"/>
  <c r="R212" i="5"/>
  <c r="AA212" i="5"/>
  <c r="R243" i="5"/>
  <c r="AA243" i="5"/>
  <c r="AA131" i="5"/>
  <c r="R260" i="5"/>
  <c r="AA260" i="5"/>
  <c r="AA142" i="5"/>
  <c r="AA250" i="5"/>
  <c r="R250" i="5"/>
  <c r="R256" i="5"/>
  <c r="AA256" i="5"/>
  <c r="R161" i="5"/>
  <c r="AA161" i="5"/>
  <c r="R236" i="5"/>
  <c r="AA236" i="5"/>
  <c r="R149" i="5"/>
  <c r="AA149" i="5"/>
  <c r="AA13" i="5"/>
  <c r="R6" i="5"/>
  <c r="R226" i="5"/>
  <c r="AA226" i="5"/>
  <c r="R228" i="5"/>
  <c r="AA228" i="5"/>
  <c r="R208" i="5"/>
  <c r="AA208" i="5"/>
  <c r="R234" i="5"/>
  <c r="AA234" i="5"/>
  <c r="R240" i="5"/>
  <c r="AA240" i="5"/>
  <c r="Z4" i="5"/>
  <c r="R155" i="5"/>
  <c r="AA155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AE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V00:00 création
V01:00  année 2017
V02:00 année 2018
V03:00 année 2019</t>
        </r>
      </text>
    </comment>
  </commentList>
</comments>
</file>

<file path=xl/sharedStrings.xml><?xml version="1.0" encoding="utf-8"?>
<sst xmlns="http://schemas.openxmlformats.org/spreadsheetml/2006/main" count="1072" uniqueCount="289">
  <si>
    <t>Référence</t>
  </si>
  <si>
    <t>OF</t>
  </si>
  <si>
    <t>Février</t>
  </si>
  <si>
    <t>Mars</t>
  </si>
  <si>
    <t>Avril</t>
  </si>
  <si>
    <t>Mai</t>
  </si>
  <si>
    <t>Janvier</t>
  </si>
  <si>
    <t>Client</t>
  </si>
  <si>
    <t>Lieu</t>
  </si>
  <si>
    <t>Désignation</t>
  </si>
  <si>
    <t>Mois</t>
  </si>
  <si>
    <t>Cyril</t>
  </si>
  <si>
    <t>F_QUA122
V03:00
Du 03/01/2019</t>
  </si>
  <si>
    <t>Boitier</t>
  </si>
  <si>
    <t>Decha</t>
  </si>
  <si>
    <t>Embase</t>
  </si>
  <si>
    <t>44110-38</t>
  </si>
  <si>
    <t>Douille</t>
  </si>
  <si>
    <t>JL67</t>
  </si>
  <si>
    <t>P00069</t>
  </si>
  <si>
    <t>Rivet</t>
  </si>
  <si>
    <t>Dominique</t>
  </si>
  <si>
    <t>Quantité totale</t>
  </si>
  <si>
    <t>Quantité rebutée</t>
  </si>
  <si>
    <t>Prix pour 100 pièces</t>
  </si>
  <si>
    <t>K224</t>
  </si>
  <si>
    <t>Total</t>
  </si>
  <si>
    <t>Total général</t>
  </si>
  <si>
    <t>Sengmany</t>
  </si>
  <si>
    <t>Défaut</t>
  </si>
  <si>
    <t>Épaulement sur face</t>
  </si>
  <si>
    <t>MS1</t>
  </si>
  <si>
    <t>MS3</t>
  </si>
  <si>
    <t>MS4</t>
  </si>
  <si>
    <t>GM109</t>
  </si>
  <si>
    <t>P12</t>
  </si>
  <si>
    <t>T13</t>
  </si>
  <si>
    <t>P08</t>
  </si>
  <si>
    <t>Lucien / Fabrice</t>
  </si>
  <si>
    <t>P05</t>
  </si>
  <si>
    <t>B13.1</t>
  </si>
  <si>
    <t>4601327SUB</t>
  </si>
  <si>
    <t>20.8.2</t>
  </si>
  <si>
    <t>MPTPO030</t>
  </si>
  <si>
    <t>Pointe acier</t>
  </si>
  <si>
    <t>Imputation</t>
  </si>
  <si>
    <t>Semaine</t>
  </si>
  <si>
    <t>Coût total</t>
  </si>
  <si>
    <t>Cellule</t>
  </si>
  <si>
    <t>Coût à la semaine</t>
  </si>
  <si>
    <t>Coût au mois</t>
  </si>
  <si>
    <t>SUIVI REBUTS</t>
  </si>
  <si>
    <t>Objectif par semaine</t>
  </si>
  <si>
    <t>Pourcentage de rebuts</t>
  </si>
  <si>
    <t>Somme de Pourcentage de rebuts</t>
  </si>
  <si>
    <t>Michel / Aleksandar</t>
  </si>
  <si>
    <t>STAXD23158700BI</t>
  </si>
  <si>
    <t>Aide</t>
  </si>
  <si>
    <t>W304801910151</t>
  </si>
  <si>
    <t>6,20 ±0,05 mesuré hors maxi</t>
  </si>
  <si>
    <t>44251-30</t>
  </si>
  <si>
    <t>Vis simple banjo</t>
  </si>
  <si>
    <t>Chanfrein sur la collerette</t>
  </si>
  <si>
    <t>End over sceaw schraube</t>
  </si>
  <si>
    <t>48 ±0,10 mesuré hors maxi</t>
  </si>
  <si>
    <t>Bague M11x0,75-6e "E" ne monte pas</t>
  </si>
  <si>
    <t>05170215</t>
  </si>
  <si>
    <t>Axe épaulé</t>
  </si>
  <si>
    <t>Nuit / week-end</t>
  </si>
  <si>
    <t>Tampon mini Ø12 ne passe pas</t>
  </si>
  <si>
    <t>W130019400111</t>
  </si>
  <si>
    <t>Coupleur bistable</t>
  </si>
  <si>
    <t>Bague M4x0,5-6f "NEP" monte</t>
  </si>
  <si>
    <t>Bague intérieure</t>
  </si>
  <si>
    <t>55,5 ±0,10 mesuré hors maxi</t>
  </si>
  <si>
    <t>Tube collecteur</t>
  </si>
  <si>
    <t>08052</t>
  </si>
  <si>
    <t>Ø13 mesuré hors mini</t>
  </si>
  <si>
    <t>12,70 mesuré hors maxi</t>
  </si>
  <si>
    <t>GM115</t>
  </si>
  <si>
    <t>P280100</t>
  </si>
  <si>
    <t>Vis anneau</t>
  </si>
  <si>
    <t>T19</t>
  </si>
  <si>
    <t>Chocs et rayures sur tête et corps</t>
  </si>
  <si>
    <t>Bague M6-6g ne monte</t>
  </si>
  <si>
    <t>21,20 mesuré hors maxi</t>
  </si>
  <si>
    <t>Brulures sous la tête</t>
  </si>
  <si>
    <t>Absence de Ø12</t>
  </si>
  <si>
    <t>0444203502</t>
  </si>
  <si>
    <t>Axe embrochage</t>
  </si>
  <si>
    <t>Ø15,85 et Ø9,85 mesurés hors maxi</t>
  </si>
  <si>
    <t>Ø13 mesuré hors maxi</t>
  </si>
  <si>
    <t>1-25-000150</t>
  </si>
  <si>
    <t>Nozzle 504-01-002</t>
  </si>
  <si>
    <t>7,60 et Ø5,53 mesuré hors maxi</t>
  </si>
  <si>
    <t>Robert</t>
  </si>
  <si>
    <t>38934-48</t>
  </si>
  <si>
    <t>Corps de vis</t>
  </si>
  <si>
    <t>Ra 1,6 mesuré hors maxi dans R0,5</t>
  </si>
  <si>
    <t>38905-09-99</t>
  </si>
  <si>
    <t>Ra 3,2 mesuré hors maxi dans alésage</t>
  </si>
  <si>
    <t>J116</t>
  </si>
  <si>
    <t>Ø10,90 hors maxi</t>
  </si>
  <si>
    <t>JZ74</t>
  </si>
  <si>
    <t>Spacer</t>
  </si>
  <si>
    <t>7 -0,10/-0,20 mesuré hors maxi</t>
  </si>
  <si>
    <t>44104-39D</t>
  </si>
  <si>
    <t>3,85 et 0,80 mesurés hors maxi</t>
  </si>
  <si>
    <t>P13</t>
  </si>
  <si>
    <t>44108-35</t>
  </si>
  <si>
    <t>1,25 mesuré hors maxi</t>
  </si>
  <si>
    <t>P07</t>
  </si>
  <si>
    <t>P00389</t>
  </si>
  <si>
    <t>Galet mini</t>
  </si>
  <si>
    <t>JK19CL</t>
  </si>
  <si>
    <t>F19763182</t>
  </si>
  <si>
    <t>Axe crochet</t>
  </si>
  <si>
    <t>20.8.1</t>
  </si>
  <si>
    <t>K213</t>
  </si>
  <si>
    <t>STAXD23143800BI</t>
  </si>
  <si>
    <t>13,17 mesuré hors maxi</t>
  </si>
  <si>
    <t>M0004500</t>
  </si>
  <si>
    <t>Doigts</t>
  </si>
  <si>
    <t>Visuel non conforme</t>
  </si>
  <si>
    <t>T7</t>
  </si>
  <si>
    <t>1,55 mesuré hors mini</t>
  </si>
  <si>
    <t>3,85 mesuré hors maxi</t>
  </si>
  <si>
    <t>44112-36E</t>
  </si>
  <si>
    <t>0,45 mesuré hors maxi</t>
  </si>
  <si>
    <t>K125CL</t>
  </si>
  <si>
    <t>Doigt de sélection</t>
  </si>
  <si>
    <t>Ø10,46 mesuré hors mini</t>
  </si>
  <si>
    <t>JZ76</t>
  </si>
  <si>
    <t>Moyeu</t>
  </si>
  <si>
    <t>Ø18,9, Lg 43 et  15,051 mesuré hors maxi</t>
  </si>
  <si>
    <t>W812464790111</t>
  </si>
  <si>
    <t>Bouchon</t>
  </si>
  <si>
    <t>P09</t>
  </si>
  <si>
    <t>Entretoise</t>
  </si>
  <si>
    <t>Pièces courtes</t>
  </si>
  <si>
    <t>0302020015</t>
  </si>
  <si>
    <t>S10</t>
  </si>
  <si>
    <t>Ø12,75 mesuré hors maxi</t>
  </si>
  <si>
    <t>La bague ne monte pas à fond</t>
  </si>
  <si>
    <t>Valve Spindel</t>
  </si>
  <si>
    <t>J428</t>
  </si>
  <si>
    <t>Ø hors maxi</t>
  </si>
  <si>
    <t>Rotule</t>
  </si>
  <si>
    <t>GM108</t>
  </si>
  <si>
    <t>FBB4-5PUB4FUE</t>
  </si>
  <si>
    <t>Prestolock</t>
  </si>
  <si>
    <t>20.8.3</t>
  </si>
  <si>
    <t>B71341</t>
  </si>
  <si>
    <t>Bras</t>
  </si>
  <si>
    <t>Chocs</t>
  </si>
  <si>
    <t>Choc sur Ø15</t>
  </si>
  <si>
    <t>T14</t>
  </si>
  <si>
    <t>P0007600A</t>
  </si>
  <si>
    <t>Palier</t>
  </si>
  <si>
    <t>S11</t>
  </si>
  <si>
    <t>JB40</t>
  </si>
  <si>
    <t>Lg hors maxi</t>
  </si>
  <si>
    <t>Ø6,47 hors maxi</t>
  </si>
  <si>
    <t>Ø9 mesuré hors maxi</t>
  </si>
  <si>
    <t>19091B</t>
  </si>
  <si>
    <t>Dampening chamber</t>
  </si>
  <si>
    <t>Ø15,93 non conforme</t>
  </si>
  <si>
    <t>GM105</t>
  </si>
  <si>
    <t>Chocs sur Ø</t>
  </si>
  <si>
    <t>S12</t>
  </si>
  <si>
    <t>01108</t>
  </si>
  <si>
    <t>Ø14,05 mesuré hors maxi</t>
  </si>
  <si>
    <t>Embout</t>
  </si>
  <si>
    <t>GM110</t>
  </si>
  <si>
    <t>32711F</t>
  </si>
  <si>
    <t>Pince</t>
  </si>
  <si>
    <t>Ø7,41 mesuré hors maxi</t>
  </si>
  <si>
    <t>13.2</t>
  </si>
  <si>
    <t>Embout de cable</t>
  </si>
  <si>
    <t>W214644980711</t>
  </si>
  <si>
    <t>Chemise</t>
  </si>
  <si>
    <t>T18</t>
  </si>
  <si>
    <t>Pièces rayées</t>
  </si>
  <si>
    <t>24330A</t>
  </si>
  <si>
    <t>Vis imperdable</t>
  </si>
  <si>
    <t>Rayure sur Ø</t>
  </si>
  <si>
    <t>45250-52E</t>
  </si>
  <si>
    <t>Pièces courtes et écrasées</t>
  </si>
  <si>
    <t>S13</t>
  </si>
  <si>
    <t>45150-10</t>
  </si>
  <si>
    <t>Ø4,68 hors maxi</t>
  </si>
  <si>
    <t>P00082</t>
  </si>
  <si>
    <t>Support FM C</t>
  </si>
  <si>
    <t>Ø19 mesuré hors maxi</t>
  </si>
  <si>
    <t>Épaulement sur Ø4,63</t>
  </si>
  <si>
    <t>Ø3,40 mesuré hors maxi</t>
  </si>
  <si>
    <t>Trace sur Ø</t>
  </si>
  <si>
    <t>Axe bras lock</t>
  </si>
  <si>
    <t>B13.3</t>
  </si>
  <si>
    <t>Bague</t>
  </si>
  <si>
    <t>Axe de sélection</t>
  </si>
  <si>
    <t>Chanfrein hors maxi</t>
  </si>
  <si>
    <t>1,98 et 3,69 mesuré hors maxi et Ø15,93 mesuré hors mini + téton</t>
  </si>
  <si>
    <t>Chanfrein hors maxi + moletage NOK</t>
  </si>
  <si>
    <t>S14</t>
  </si>
  <si>
    <t>JJ23</t>
  </si>
  <si>
    <t>Pièces NOK</t>
  </si>
  <si>
    <t>Non conforme</t>
  </si>
  <si>
    <t>Ø20 mesuré hors maxi</t>
  </si>
  <si>
    <t xml:space="preserve">41604-10D </t>
  </si>
  <si>
    <t>Pièces écrasées</t>
  </si>
  <si>
    <t>B13.2</t>
  </si>
  <si>
    <t>Corps de réduction</t>
  </si>
  <si>
    <t>Ø13 et Ø14,95 non conforme</t>
  </si>
  <si>
    <t>Ø14,95 non conforme + vibration dans chanfrein + bavure</t>
  </si>
  <si>
    <t>Ø5,85 hors maxi</t>
  </si>
  <si>
    <t>S15</t>
  </si>
  <si>
    <t>45250-10</t>
  </si>
  <si>
    <t>Ø6,78 non conforme</t>
  </si>
  <si>
    <t>Ø16,709 non conforme</t>
  </si>
  <si>
    <t>Moletage NOK</t>
  </si>
  <si>
    <t>Ø35,90 hors maxi</t>
  </si>
  <si>
    <t>T17</t>
  </si>
  <si>
    <t>10,32 hors maxi</t>
  </si>
  <si>
    <t>S16</t>
  </si>
  <si>
    <t>0009256573</t>
  </si>
  <si>
    <t>Axe de porte</t>
  </si>
  <si>
    <t>Pièce courte</t>
  </si>
  <si>
    <t xml:space="preserve">45150-92D </t>
  </si>
  <si>
    <t xml:space="preserve">FBB4-5PUB4FUE </t>
  </si>
  <si>
    <t>P0007800A</t>
  </si>
  <si>
    <t>Axe</t>
  </si>
  <si>
    <t>Bavure dans 6 pans</t>
  </si>
  <si>
    <t>S02</t>
  </si>
  <si>
    <t>S03</t>
  </si>
  <si>
    <t>S04</t>
  </si>
  <si>
    <t>S05</t>
  </si>
  <si>
    <t>S06</t>
  </si>
  <si>
    <t>S07</t>
  </si>
  <si>
    <t>S08</t>
  </si>
  <si>
    <t>S09</t>
  </si>
  <si>
    <t>S17</t>
  </si>
  <si>
    <t>W20442786</t>
  </si>
  <si>
    <t>Ø8,10 mesuré hors mini</t>
  </si>
  <si>
    <t>T16</t>
  </si>
  <si>
    <t>41330-50</t>
  </si>
  <si>
    <t>Chocs Ø10</t>
  </si>
  <si>
    <t>Douille mâle</t>
  </si>
  <si>
    <t>Ø13 et Ø15,30 non conforme</t>
  </si>
  <si>
    <t>S18</t>
  </si>
  <si>
    <t>Choc sur Ø15 + 6,25 mesuré hors mini</t>
  </si>
  <si>
    <t>26951154-5</t>
  </si>
  <si>
    <t>Arbre actionneur</t>
  </si>
  <si>
    <t>Chanfrein coté fraisage hors maxi</t>
  </si>
  <si>
    <t>B13.5</t>
  </si>
  <si>
    <t>B71337</t>
  </si>
  <si>
    <t>38896E</t>
  </si>
  <si>
    <t>3250933-99</t>
  </si>
  <si>
    <t>10.2</t>
  </si>
  <si>
    <t>Bavure dans 6 pans et épaulement sur Ø4,63</t>
  </si>
  <si>
    <t>JB04</t>
  </si>
  <si>
    <t>11,95 hors maxi et Ø10,40 hors mini</t>
  </si>
  <si>
    <t>Ø17,50 hors mini (bavure)</t>
  </si>
  <si>
    <t>6,25 mesuré hors mini</t>
  </si>
  <si>
    <t>W230017160411</t>
  </si>
  <si>
    <t>Insert</t>
  </si>
  <si>
    <t>S19</t>
  </si>
  <si>
    <t>Total 24330A</t>
  </si>
  <si>
    <t>Total 20.8.1</t>
  </si>
  <si>
    <t>Épaulement coté Ø5,30</t>
  </si>
  <si>
    <t>20.8.4</t>
  </si>
  <si>
    <t>Épaulement coté Ø5,30 + bavure dans Ø2,50</t>
  </si>
  <si>
    <t>W812605160111</t>
  </si>
  <si>
    <t>Tirant</t>
  </si>
  <si>
    <t>B13.4</t>
  </si>
  <si>
    <t xml:space="preserve">Total FBB4-5PUB4FUE </t>
  </si>
  <si>
    <t>Total 20.8.3</t>
  </si>
  <si>
    <t>Total 20.8.4</t>
  </si>
  <si>
    <t>Total W812605160111</t>
  </si>
  <si>
    <t>Total B13.4</t>
  </si>
  <si>
    <t>Bavure Ø14,48</t>
  </si>
  <si>
    <t>Ø8 et Ø 5,98 hors maxi</t>
  </si>
  <si>
    <t>Total 1073</t>
  </si>
  <si>
    <t>Total GM109</t>
  </si>
  <si>
    <t>Total K224</t>
  </si>
  <si>
    <t>Total GM115</t>
  </si>
  <si>
    <t>Total P280100</t>
  </si>
  <si>
    <t>Total T19</t>
  </si>
  <si>
    <t>S20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</si>
</sst>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56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indexed="8"/>
      <name val="Calibri"/>
      <family val="2"/>
    </font>
    <font>
      <sz val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30"/>
      <color indexed="62"/>
      <name val="Segoe UI"/>
      <family val="2"/>
    </font>
    <font>
      <b/>
      <sz val="11"/>
      <color indexed="8"/>
      <name val="Segoe UI"/>
      <family val="2"/>
    </font>
    <font>
      <sz val="11"/>
      <color indexed="8"/>
      <name val="Segoe UI"/>
      <family val="2"/>
    </font>
    <font>
      <sz val="11"/>
      <color theme="1"/>
      <name val="Segoe UI"/>
      <family val="2"/>
    </font>
    <font>
      <b/>
      <sz val="11"/>
      <color theme="1"/>
      <name val="Segoe UI"/>
      <family val="2"/>
    </font>
    <font>
      <i/>
      <sz val="11"/>
      <color theme="1"/>
      <name val="Segoe UI"/>
      <family val="2"/>
    </font>
    <font>
      <i/>
      <sz val="11"/>
      <name val="Segoe UI"/>
      <family val="2"/>
    </font>
    <font>
      <b/>
      <sz val="30"/>
      <color indexed="62"/>
      <name val="Segoe UI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4">
    <xf numFmtId="0" fontId="0" fillId="0" borderId="0"/>
    <xf numFmtId="44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0" fontId="55" fillId="0" borderId="0"/>
  </cellStyleXfs>
  <cellXfs count="220">
    <xf numFmtId="0" fontId="0" fillId="0" borderId="0" xfId="0"/>
    <xf numFmtId="0" fontId="50" fillId="0" borderId="0" xfId="0" applyFont="1" applyAlignment="1">
      <alignment horizontal="center" vertical="center"/>
    </xf>
    <xf numFmtId="0" fontId="50" fillId="0" borderId="0" xfId="0" applyFont="1" applyAlignment="1">
      <alignment horizontal="left" vertical="center" indent="1"/>
    </xf>
    <xf numFmtId="0" fontId="50" fillId="2" borderId="0" xfId="0" applyFont="1" applyFill="1" applyAlignment="1">
      <alignment horizontal="center" vertical="center"/>
    </xf>
    <xf numFmtId="44" fontId="50" fillId="0" borderId="0" xfId="1" applyFont="1" applyAlignment="1">
      <alignment horizontal="center" vertical="center"/>
    </xf>
    <xf numFmtId="0" fontId="50" fillId="0" borderId="0" xfId="0" applyNumberFormat="1" applyFont="1" applyAlignment="1">
      <alignment horizontal="center" vertical="center"/>
    </xf>
    <xf numFmtId="44" fontId="49" fillId="0" borderId="0" xfId="1" applyFont="1" applyAlignment="1">
      <alignment horizontal="center" vertical="center"/>
    </xf>
    <xf numFmtId="0" fontId="50" fillId="0" borderId="1" xfId="0" applyFont="1" applyBorder="1" applyAlignment="1">
      <alignment horizontal="center" vertical="center"/>
    </xf>
    <xf numFmtId="0" fontId="47" fillId="2" borderId="0" xfId="0" applyFont="1" applyFill="1" applyBorder="1" applyAlignment="1">
      <alignment horizontal="center" vertical="center" wrapText="1"/>
    </xf>
    <xf numFmtId="0" fontId="47" fillId="2" borderId="2" xfId="0" applyFont="1" applyFill="1" applyBorder="1" applyAlignment="1">
      <alignment vertical="center" wrapText="1"/>
    </xf>
    <xf numFmtId="0" fontId="50" fillId="0" borderId="1" xfId="0" applyFont="1" applyBorder="1" applyAlignment="1">
      <alignment horizontal="left" vertical="center" indent="1"/>
    </xf>
    <xf numFmtId="0" fontId="51" fillId="0" borderId="0" xfId="0" applyFont="1" applyAlignment="1" applyProtection="1">
      <alignment horizontal="center" vertical="center" wrapText="1"/>
      <protection locked="0"/>
    </xf>
    <xf numFmtId="44" fontId="51" fillId="0" borderId="0" xfId="0" applyNumberFormat="1" applyFont="1" applyAlignment="1">
      <alignment horizontal="center"/>
    </xf>
    <xf numFmtId="0" fontId="50" fillId="0" borderId="5" xfId="0" applyFont="1" applyBorder="1" applyAlignment="1">
      <alignment horizontal="left" vertical="center" indent="1"/>
    </xf>
    <xf numFmtId="0" fontId="50" fillId="0" borderId="7" xfId="0" applyFont="1" applyBorder="1" applyAlignment="1">
      <alignment horizontal="left" vertical="center" indent="1"/>
    </xf>
    <xf numFmtId="0" fontId="50" fillId="0" borderId="8" xfId="0" applyFont="1" applyBorder="1" applyAlignment="1">
      <alignment horizontal="left" vertical="center" indent="1"/>
    </xf>
    <xf numFmtId="0" fontId="50" fillId="0" borderId="8" xfId="0" applyFont="1" applyBorder="1" applyAlignment="1">
      <alignment horizontal="center" vertical="center"/>
    </xf>
    <xf numFmtId="0" fontId="47" fillId="2" borderId="9" xfId="0" applyFont="1" applyFill="1" applyBorder="1" applyAlignment="1">
      <alignment vertical="center" wrapText="1"/>
    </xf>
    <xf numFmtId="0" fontId="47" fillId="2" borderId="10" xfId="0" applyFont="1" applyFill="1" applyBorder="1" applyAlignment="1">
      <alignment vertical="center" wrapText="1"/>
    </xf>
    <xf numFmtId="0" fontId="47" fillId="2" borderId="11" xfId="0" applyFont="1" applyFill="1" applyBorder="1" applyAlignment="1">
      <alignment vertical="center" wrapText="1"/>
    </xf>
    <xf numFmtId="0" fontId="50" fillId="0" borderId="15" xfId="0" applyFont="1" applyBorder="1" applyAlignment="1">
      <alignment horizontal="center" vertical="center"/>
    </xf>
    <xf numFmtId="0" fontId="50" fillId="0" borderId="16" xfId="0" applyFont="1" applyBorder="1" applyAlignment="1">
      <alignment horizontal="center" vertical="center"/>
    </xf>
    <xf numFmtId="44" fontId="50" fillId="0" borderId="0" xfId="0" applyNumberFormat="1" applyFont="1" applyAlignment="1">
      <alignment horizontal="center"/>
    </xf>
    <xf numFmtId="0" fontId="50" fillId="0" borderId="5" xfId="0" quotePrefix="1" applyFont="1" applyBorder="1" applyAlignment="1">
      <alignment horizontal="left" vertical="center" indent="1"/>
    </xf>
    <xf numFmtId="0" fontId="42" fillId="0" borderId="5" xfId="0" applyFont="1" applyBorder="1" applyAlignment="1">
      <alignment horizontal="left" vertical="center" indent="1"/>
    </xf>
    <xf numFmtId="0" fontId="42" fillId="0" borderId="1" xfId="0" applyFont="1" applyBorder="1" applyAlignment="1">
      <alignment horizontal="left" vertical="center" indent="1"/>
    </xf>
    <xf numFmtId="0" fontId="42" fillId="0" borderId="1" xfId="0" applyFont="1" applyBorder="1" applyAlignment="1">
      <alignment horizontal="center" vertical="center"/>
    </xf>
    <xf numFmtId="0" fontId="42" fillId="0" borderId="5" xfId="0" quotePrefix="1" applyFont="1" applyBorder="1" applyAlignment="1">
      <alignment horizontal="left" vertical="center" indent="1"/>
    </xf>
    <xf numFmtId="0" fontId="41" fillId="0" borderId="5" xfId="0" applyFont="1" applyBorder="1" applyAlignment="1">
      <alignment horizontal="left" vertical="center" indent="1"/>
    </xf>
    <xf numFmtId="0" fontId="41" fillId="0" borderId="1" xfId="0" applyFont="1" applyBorder="1" applyAlignment="1">
      <alignment horizontal="left" vertical="center" indent="1"/>
    </xf>
    <xf numFmtId="0" fontId="41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left" vertical="center" indent="1"/>
    </xf>
    <xf numFmtId="0" fontId="40" fillId="0" borderId="5" xfId="0" quotePrefix="1" applyFont="1" applyBorder="1" applyAlignment="1">
      <alignment horizontal="left" vertical="center" indent="1"/>
    </xf>
    <xf numFmtId="0" fontId="39" fillId="0" borderId="5" xfId="0" applyFont="1" applyBorder="1" applyAlignment="1">
      <alignment horizontal="left" vertical="center" indent="1"/>
    </xf>
    <xf numFmtId="0" fontId="39" fillId="0" borderId="1" xfId="0" applyFont="1" applyBorder="1" applyAlignment="1">
      <alignment horizontal="left" vertical="center" indent="1"/>
    </xf>
    <xf numFmtId="0" fontId="39" fillId="0" borderId="1" xfId="0" applyFont="1" applyBorder="1" applyAlignment="1">
      <alignment horizontal="center" vertical="center"/>
    </xf>
    <xf numFmtId="0" fontId="39" fillId="0" borderId="5" xfId="0" quotePrefix="1" applyFont="1" applyBorder="1" applyAlignment="1">
      <alignment horizontal="left" vertical="center" indent="1"/>
    </xf>
    <xf numFmtId="0" fontId="38" fillId="0" borderId="1" xfId="0" applyFont="1" applyBorder="1" applyAlignment="1">
      <alignment horizontal="center" vertical="center"/>
    </xf>
    <xf numFmtId="0" fontId="38" fillId="0" borderId="5" xfId="0" applyFont="1" applyBorder="1" applyAlignment="1">
      <alignment horizontal="left" vertical="center" indent="1"/>
    </xf>
    <xf numFmtId="0" fontId="38" fillId="0" borderId="1" xfId="0" applyFont="1" applyBorder="1" applyAlignment="1">
      <alignment horizontal="left" vertical="center" indent="1"/>
    </xf>
    <xf numFmtId="0" fontId="37" fillId="0" borderId="5" xfId="0" applyFont="1" applyBorder="1" applyAlignment="1">
      <alignment horizontal="left" vertical="center" indent="1"/>
    </xf>
    <xf numFmtId="0" fontId="37" fillId="0" borderId="1" xfId="0" applyFont="1" applyBorder="1" applyAlignment="1">
      <alignment horizontal="left" vertical="center" indent="1"/>
    </xf>
    <xf numFmtId="0" fontId="37" fillId="0" borderId="1" xfId="0" applyFont="1" applyBorder="1" applyAlignment="1">
      <alignment horizontal="center" vertical="center"/>
    </xf>
    <xf numFmtId="0" fontId="51" fillId="6" borderId="4" xfId="0" applyFont="1" applyFill="1" applyBorder="1" applyAlignment="1">
      <alignment horizontal="center" vertical="center" wrapText="1"/>
    </xf>
    <xf numFmtId="0" fontId="51" fillId="6" borderId="3" xfId="0" applyFont="1" applyFill="1" applyBorder="1" applyAlignment="1">
      <alignment horizontal="center" vertical="center" wrapText="1"/>
    </xf>
    <xf numFmtId="0" fontId="51" fillId="6" borderId="14" xfId="0" applyFont="1" applyFill="1" applyBorder="1" applyAlignment="1">
      <alignment horizontal="center" vertical="center" wrapText="1"/>
    </xf>
    <xf numFmtId="0" fontId="51" fillId="6" borderId="6" xfId="0" applyFont="1" applyFill="1" applyBorder="1" applyAlignment="1">
      <alignment horizontal="center" vertical="center" wrapText="1"/>
    </xf>
    <xf numFmtId="0" fontId="51" fillId="6" borderId="18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5" fillId="0" borderId="5" xfId="0" applyFont="1" applyBorder="1" applyAlignment="1">
      <alignment horizontal="left" vertical="center" indent="1"/>
    </xf>
    <xf numFmtId="0" fontId="35" fillId="0" borderId="1" xfId="0" applyFont="1" applyBorder="1" applyAlignment="1">
      <alignment horizontal="left" vertical="center" indent="1"/>
    </xf>
    <xf numFmtId="0" fontId="35" fillId="0" borderId="1" xfId="0" applyFont="1" applyBorder="1" applyAlignment="1">
      <alignment horizontal="center" vertical="center"/>
    </xf>
    <xf numFmtId="15" fontId="35" fillId="0" borderId="5" xfId="0" applyNumberFormat="1" applyFont="1" applyBorder="1" applyAlignment="1">
      <alignment horizontal="left" vertical="center" indent="1"/>
    </xf>
    <xf numFmtId="0" fontId="34" fillId="0" borderId="5" xfId="0" applyFont="1" applyBorder="1" applyAlignment="1">
      <alignment horizontal="left" vertical="center" indent="1"/>
    </xf>
    <xf numFmtId="0" fontId="34" fillId="0" borderId="1" xfId="0" applyFont="1" applyBorder="1" applyAlignment="1">
      <alignment horizontal="left" vertical="center" indent="1"/>
    </xf>
    <xf numFmtId="0" fontId="34" fillId="0" borderId="1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3" fillId="0" borderId="5" xfId="0" applyFont="1" applyBorder="1" applyAlignment="1">
      <alignment horizontal="left" vertical="center" indent="1"/>
    </xf>
    <xf numFmtId="0" fontId="33" fillId="0" borderId="1" xfId="0" applyFont="1" applyBorder="1" applyAlignment="1">
      <alignment horizontal="left" vertical="center" indent="1"/>
    </xf>
    <xf numFmtId="0" fontId="32" fillId="0" borderId="5" xfId="0" applyFont="1" applyBorder="1" applyAlignment="1">
      <alignment horizontal="left" vertical="center" indent="1"/>
    </xf>
    <xf numFmtId="0" fontId="32" fillId="0" borderId="1" xfId="0" applyFont="1" applyBorder="1" applyAlignment="1">
      <alignment horizontal="left" vertical="center" indent="1"/>
    </xf>
    <xf numFmtId="0" fontId="32" fillId="0" borderId="1" xfId="0" applyFont="1" applyBorder="1" applyAlignment="1">
      <alignment horizontal="center" vertical="center"/>
    </xf>
    <xf numFmtId="0" fontId="31" fillId="0" borderId="5" xfId="0" applyFont="1" applyBorder="1" applyAlignment="1">
      <alignment horizontal="left" vertical="center" indent="1"/>
    </xf>
    <xf numFmtId="0" fontId="31" fillId="0" borderId="1" xfId="0" applyFont="1" applyBorder="1" applyAlignment="1">
      <alignment horizontal="left" vertical="center" indent="1"/>
    </xf>
    <xf numFmtId="0" fontId="30" fillId="0" borderId="5" xfId="0" applyFont="1" applyBorder="1" applyAlignment="1">
      <alignment horizontal="left" vertical="center" indent="1"/>
    </xf>
    <xf numFmtId="0" fontId="30" fillId="0" borderId="1" xfId="0" applyFont="1" applyBorder="1" applyAlignment="1">
      <alignment horizontal="left" vertical="center" indent="1"/>
    </xf>
    <xf numFmtId="0" fontId="30" fillId="0" borderId="1" xfId="0" applyFont="1" applyBorder="1" applyAlignment="1">
      <alignment horizontal="center" vertical="center"/>
    </xf>
    <xf numFmtId="0" fontId="29" fillId="0" borderId="5" xfId="0" applyFont="1" applyBorder="1" applyAlignment="1">
      <alignment horizontal="left" vertical="center" indent="1"/>
    </xf>
    <xf numFmtId="0" fontId="29" fillId="0" borderId="1" xfId="0" applyFont="1" applyBorder="1" applyAlignment="1">
      <alignment horizontal="left" vertical="center" indent="1"/>
    </xf>
    <xf numFmtId="0" fontId="0" fillId="0" borderId="33" xfId="0" applyBorder="1"/>
    <xf numFmtId="0" fontId="0" fillId="0" borderId="33" xfId="0" pivotButton="1" applyBorder="1"/>
    <xf numFmtId="0" fontId="0" fillId="0" borderId="34" xfId="0" applyBorder="1"/>
    <xf numFmtId="44" fontId="0" fillId="0" borderId="33" xfId="0" applyNumberFormat="1" applyBorder="1"/>
    <xf numFmtId="0" fontId="28" fillId="0" borderId="5" xfId="0" applyFont="1" applyBorder="1" applyAlignment="1">
      <alignment horizontal="left" vertical="center" indent="1"/>
    </xf>
    <xf numFmtId="0" fontId="28" fillId="0" borderId="1" xfId="0" applyFont="1" applyBorder="1" applyAlignment="1">
      <alignment horizontal="left" vertical="center" indent="1"/>
    </xf>
    <xf numFmtId="0" fontId="28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5" xfId="0" applyFont="1" applyBorder="1" applyAlignment="1">
      <alignment horizontal="left" vertical="center" indent="1"/>
    </xf>
    <xf numFmtId="0" fontId="27" fillId="0" borderId="1" xfId="0" applyFont="1" applyBorder="1" applyAlignment="1">
      <alignment horizontal="left" vertical="center" indent="1"/>
    </xf>
    <xf numFmtId="0" fontId="27" fillId="0" borderId="5" xfId="0" quotePrefix="1" applyFont="1" applyBorder="1" applyAlignment="1">
      <alignment horizontal="left" vertical="center" indent="1"/>
    </xf>
    <xf numFmtId="0" fontId="26" fillId="0" borderId="1" xfId="0" applyFont="1" applyBorder="1" applyAlignment="1">
      <alignment horizontal="center" vertical="center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10" fontId="0" fillId="0" borderId="38" xfId="0" applyNumberFormat="1" applyBorder="1"/>
    <xf numFmtId="10" fontId="0" fillId="0" borderId="39" xfId="0" applyNumberFormat="1" applyBorder="1"/>
    <xf numFmtId="0" fontId="26" fillId="0" borderId="1" xfId="0" quotePrefix="1" applyFont="1" applyBorder="1" applyAlignment="1">
      <alignment horizontal="center" vertical="center"/>
    </xf>
    <xf numFmtId="0" fontId="25" fillId="0" borderId="1" xfId="0" applyFont="1" applyBorder="1" applyAlignment="1">
      <alignment horizontal="left" vertical="center" indent="1"/>
    </xf>
    <xf numFmtId="0" fontId="25" fillId="0" borderId="1" xfId="0" applyFont="1" applyBorder="1" applyAlignment="1">
      <alignment horizontal="center" vertical="center"/>
    </xf>
    <xf numFmtId="0" fontId="24" fillId="0" borderId="5" xfId="0" applyFont="1" applyBorder="1" applyAlignment="1">
      <alignment horizontal="left" vertical="center" indent="1"/>
    </xf>
    <xf numFmtId="0" fontId="24" fillId="0" borderId="1" xfId="0" applyFont="1" applyBorder="1" applyAlignment="1">
      <alignment horizontal="left" vertical="center" indent="1"/>
    </xf>
    <xf numFmtId="0" fontId="24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5" xfId="0" applyFont="1" applyBorder="1" applyAlignment="1">
      <alignment horizontal="left" vertical="center" indent="1"/>
    </xf>
    <xf numFmtId="0" fontId="23" fillId="0" borderId="1" xfId="0" applyFont="1" applyBorder="1" applyAlignment="1">
      <alignment horizontal="left" vertical="center" indent="1"/>
    </xf>
    <xf numFmtId="0" fontId="22" fillId="0" borderId="5" xfId="0" applyFont="1" applyBorder="1" applyAlignment="1">
      <alignment horizontal="left" vertical="center" indent="1"/>
    </xf>
    <xf numFmtId="0" fontId="22" fillId="0" borderId="1" xfId="0" applyFont="1" applyBorder="1" applyAlignment="1">
      <alignment horizontal="left" vertical="center" indent="1"/>
    </xf>
    <xf numFmtId="0" fontId="22" fillId="0" borderId="1" xfId="0" applyFont="1" applyBorder="1" applyAlignment="1">
      <alignment horizontal="center" vertical="center"/>
    </xf>
    <xf numFmtId="0" fontId="21" fillId="0" borderId="5" xfId="0" applyFont="1" applyBorder="1" applyAlignment="1">
      <alignment horizontal="left" vertical="center" indent="1"/>
    </xf>
    <xf numFmtId="0" fontId="21" fillId="0" borderId="1" xfId="0" applyFont="1" applyBorder="1" applyAlignment="1">
      <alignment horizontal="left" vertical="center" indent="1"/>
    </xf>
    <xf numFmtId="0" fontId="21" fillId="0" borderId="1" xfId="0" applyFont="1" applyBorder="1" applyAlignment="1">
      <alignment horizontal="center" vertical="center"/>
    </xf>
    <xf numFmtId="0" fontId="20" fillId="0" borderId="5" xfId="0" applyFont="1" applyBorder="1" applyAlignment="1">
      <alignment horizontal="left" vertical="center" indent="1"/>
    </xf>
    <xf numFmtId="0" fontId="20" fillId="0" borderId="5" xfId="0" quotePrefix="1" applyFont="1" applyBorder="1" applyAlignment="1">
      <alignment horizontal="left" vertical="center" indent="1"/>
    </xf>
    <xf numFmtId="0" fontId="20" fillId="0" borderId="1" xfId="0" applyFont="1" applyBorder="1" applyAlignment="1">
      <alignment horizontal="left" vertical="center" indent="1"/>
    </xf>
    <xf numFmtId="0" fontId="20" fillId="0" borderId="1" xfId="0" applyFont="1" applyBorder="1" applyAlignment="1">
      <alignment horizontal="center" vertical="center"/>
    </xf>
    <xf numFmtId="0" fontId="19" fillId="0" borderId="5" xfId="0" applyFont="1" applyBorder="1" applyAlignment="1">
      <alignment horizontal="left" vertical="center" indent="1"/>
    </xf>
    <xf numFmtId="0" fontId="19" fillId="0" borderId="1" xfId="0" applyFont="1" applyBorder="1" applyAlignment="1">
      <alignment horizontal="left" vertical="center" indent="1"/>
    </xf>
    <xf numFmtId="0" fontId="19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5" xfId="0" applyFont="1" applyBorder="1" applyAlignment="1">
      <alignment horizontal="left" vertical="center" indent="1"/>
    </xf>
    <xf numFmtId="0" fontId="18" fillId="0" borderId="1" xfId="0" applyFont="1" applyBorder="1" applyAlignment="1">
      <alignment horizontal="left" vertical="center" indent="1"/>
    </xf>
    <xf numFmtId="164" fontId="53" fillId="3" borderId="22" xfId="1" applyNumberFormat="1" applyFont="1" applyFill="1" applyBorder="1" applyAlignment="1">
      <alignment vertical="center"/>
    </xf>
    <xf numFmtId="164" fontId="52" fillId="3" borderId="12" xfId="1" applyNumberFormat="1" applyFont="1" applyFill="1" applyBorder="1" applyAlignment="1">
      <alignment vertical="center"/>
    </xf>
    <xf numFmtId="164" fontId="52" fillId="3" borderId="16" xfId="1" applyNumberFormat="1" applyFont="1" applyFill="1" applyBorder="1" applyAlignment="1">
      <alignment horizontal="center" vertical="center"/>
    </xf>
    <xf numFmtId="0" fontId="52" fillId="4" borderId="5" xfId="0" applyFont="1" applyFill="1" applyBorder="1" applyAlignment="1">
      <alignment horizontal="center" vertical="center"/>
    </xf>
    <xf numFmtId="0" fontId="52" fillId="4" borderId="19" xfId="0" applyFont="1" applyFill="1" applyBorder="1" applyAlignment="1">
      <alignment horizontal="center" vertical="center"/>
    </xf>
    <xf numFmtId="0" fontId="52" fillId="4" borderId="1" xfId="0" applyFont="1" applyFill="1" applyBorder="1" applyAlignment="1">
      <alignment horizontal="center" vertical="center"/>
    </xf>
    <xf numFmtId="0" fontId="52" fillId="4" borderId="15" xfId="0" applyFont="1" applyFill="1" applyBorder="1" applyAlignment="1">
      <alignment horizontal="center" vertical="center"/>
    </xf>
    <xf numFmtId="0" fontId="52" fillId="4" borderId="7" xfId="0" applyFont="1" applyFill="1" applyBorder="1" applyAlignment="1">
      <alignment horizontal="center" vertical="center"/>
    </xf>
    <xf numFmtId="0" fontId="52" fillId="4" borderId="20" xfId="0" applyFont="1" applyFill="1" applyBorder="1" applyAlignment="1">
      <alignment horizontal="center" vertical="center"/>
    </xf>
    <xf numFmtId="0" fontId="52" fillId="4" borderId="8" xfId="0" applyFont="1" applyFill="1" applyBorder="1" applyAlignment="1">
      <alignment horizontal="center" vertical="center"/>
    </xf>
    <xf numFmtId="0" fontId="52" fillId="4" borderId="16" xfId="0" applyFont="1" applyFill="1" applyBorder="1" applyAlignment="1">
      <alignment horizontal="center" vertical="center"/>
    </xf>
    <xf numFmtId="0" fontId="54" fillId="2" borderId="0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10" fontId="18" fillId="0" borderId="12" xfId="2" applyNumberFormat="1" applyFont="1" applyBorder="1" applyAlignment="1">
      <alignment horizontal="center" vertical="center"/>
    </xf>
    <xf numFmtId="0" fontId="0" fillId="0" borderId="0" xfId="0" applyFont="1"/>
    <xf numFmtId="0" fontId="17" fillId="0" borderId="1" xfId="0" applyFont="1" applyBorder="1" applyAlignment="1">
      <alignment horizontal="center" vertical="center"/>
    </xf>
    <xf numFmtId="0" fontId="17" fillId="0" borderId="5" xfId="0" applyFont="1" applyBorder="1" applyAlignment="1">
      <alignment horizontal="left" vertical="center" indent="1"/>
    </xf>
    <xf numFmtId="0" fontId="16" fillId="0" borderId="5" xfId="0" applyFont="1" applyBorder="1" applyAlignment="1">
      <alignment horizontal="left" vertical="center" indent="1"/>
    </xf>
    <xf numFmtId="0" fontId="16" fillId="0" borderId="1" xfId="0" applyFont="1" applyBorder="1" applyAlignment="1">
      <alignment horizontal="left" vertical="center" indent="1"/>
    </xf>
    <xf numFmtId="0" fontId="16" fillId="0" borderId="1" xfId="0" applyFont="1" applyBorder="1" applyAlignment="1">
      <alignment horizontal="center" vertical="center"/>
    </xf>
    <xf numFmtId="164" fontId="52" fillId="3" borderId="13" xfId="1" applyNumberFormat="1" applyFont="1" applyFill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5" fillId="0" borderId="5" xfId="0" applyFont="1" applyBorder="1" applyAlignment="1">
      <alignment horizontal="left" vertical="center" indent="1"/>
    </xf>
    <xf numFmtId="0" fontId="15" fillId="0" borderId="1" xfId="0" applyFont="1" applyBorder="1" applyAlignment="1">
      <alignment horizontal="left" vertical="center" indent="1"/>
    </xf>
    <xf numFmtId="0" fontId="14" fillId="0" borderId="5" xfId="0" applyFont="1" applyBorder="1" applyAlignment="1">
      <alignment horizontal="left" vertical="center" indent="1"/>
    </xf>
    <xf numFmtId="0" fontId="22" fillId="0" borderId="1" xfId="0" applyFont="1" applyFill="1" applyBorder="1" applyAlignment="1">
      <alignment horizontal="left" vertical="center" indent="1"/>
    </xf>
    <xf numFmtId="0" fontId="50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indent="1"/>
    </xf>
    <xf numFmtId="0" fontId="22" fillId="0" borderId="1" xfId="0" applyFont="1" applyFill="1" applyBorder="1" applyAlignment="1">
      <alignment horizontal="center" vertical="center"/>
    </xf>
    <xf numFmtId="0" fontId="39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50" fillId="0" borderId="15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left" vertical="center" indent="1"/>
    </xf>
    <xf numFmtId="0" fontId="14" fillId="0" borderId="1" xfId="0" applyFont="1" applyBorder="1" applyAlignment="1">
      <alignment horizontal="center" vertical="center"/>
    </xf>
    <xf numFmtId="0" fontId="13" fillId="0" borderId="5" xfId="0" applyFont="1" applyBorder="1" applyAlignment="1">
      <alignment horizontal="left" vertical="center" indent="1"/>
    </xf>
    <xf numFmtId="0" fontId="13" fillId="0" borderId="5" xfId="0" quotePrefix="1" applyFont="1" applyBorder="1" applyAlignment="1">
      <alignment horizontal="left" vertical="center" indent="1"/>
    </xf>
    <xf numFmtId="0" fontId="13" fillId="0" borderId="1" xfId="0" applyFont="1" applyBorder="1" applyAlignment="1">
      <alignment horizontal="left" vertical="center" indent="1"/>
    </xf>
    <xf numFmtId="0" fontId="13" fillId="0" borderId="1" xfId="0" applyFont="1" applyBorder="1" applyAlignment="1">
      <alignment horizontal="center" vertical="center"/>
    </xf>
    <xf numFmtId="0" fontId="12" fillId="0" borderId="5" xfId="0" applyFont="1" applyBorder="1" applyAlignment="1">
      <alignment horizontal="left" vertical="center" indent="1"/>
    </xf>
    <xf numFmtId="0" fontId="12" fillId="0" borderId="1" xfId="0" applyFont="1" applyBorder="1" applyAlignment="1">
      <alignment horizontal="left" vertical="center" indent="1"/>
    </xf>
    <xf numFmtId="0" fontId="12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left" vertical="center" indent="1"/>
    </xf>
    <xf numFmtId="0" fontId="11" fillId="0" borderId="1" xfId="0" applyFont="1" applyBorder="1" applyAlignment="1">
      <alignment horizontal="left" vertical="center" indent="1"/>
    </xf>
    <xf numFmtId="0" fontId="11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 indent="1"/>
    </xf>
    <xf numFmtId="0" fontId="10" fillId="0" borderId="1" xfId="0" applyFont="1" applyBorder="1" applyAlignment="1">
      <alignment horizontal="left" vertical="center" indent="1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indent="1"/>
    </xf>
    <xf numFmtId="0" fontId="8" fillId="0" borderId="1" xfId="0" applyFont="1" applyBorder="1" applyAlignment="1">
      <alignment horizontal="left" vertical="center" indent="1"/>
    </xf>
    <xf numFmtId="0" fontId="8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 indent="1"/>
    </xf>
    <xf numFmtId="0" fontId="7" fillId="0" borderId="1" xfId="0" applyFont="1" applyBorder="1" applyAlignment="1">
      <alignment horizontal="left" vertical="center" indent="1"/>
    </xf>
    <xf numFmtId="10" fontId="18" fillId="0" borderId="13" xfId="2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indent="1"/>
    </xf>
    <xf numFmtId="0" fontId="6" fillId="0" borderId="1" xfId="0" applyFont="1" applyBorder="1" applyAlignment="1">
      <alignment horizontal="left" vertical="center" indent="1"/>
    </xf>
    <xf numFmtId="0" fontId="6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indent="1"/>
    </xf>
    <xf numFmtId="0" fontId="3" fillId="0" borderId="1" xfId="0" applyFont="1" applyBorder="1" applyAlignment="1">
      <alignment horizontal="left" vertical="center" inden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indent="1"/>
    </xf>
    <xf numFmtId="0" fontId="2" fillId="0" borderId="5" xfId="0" applyFont="1" applyBorder="1" applyAlignment="1">
      <alignment horizontal="left" vertical="center" inden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4" fontId="50" fillId="0" borderId="10" xfId="1" applyFont="1" applyBorder="1" applyAlignment="1">
      <alignment horizontal="center" vertical="center"/>
    </xf>
    <xf numFmtId="164" fontId="53" fillId="3" borderId="23" xfId="1" applyNumberFormat="1" applyFont="1" applyFill="1" applyBorder="1" applyAlignment="1">
      <alignment horizontal="center" vertical="center"/>
    </xf>
    <xf numFmtId="164" fontId="53" fillId="3" borderId="24" xfId="1" applyNumberFormat="1" applyFont="1" applyFill="1" applyBorder="1" applyAlignment="1">
      <alignment horizontal="center" vertical="center"/>
    </xf>
    <xf numFmtId="164" fontId="52" fillId="3" borderId="25" xfId="1" applyNumberFormat="1" applyFont="1" applyFill="1" applyBorder="1" applyAlignment="1">
      <alignment horizontal="center" vertical="center"/>
    </xf>
    <xf numFmtId="164" fontId="52" fillId="3" borderId="17" xfId="1" applyNumberFormat="1" applyFont="1" applyFill="1" applyBorder="1" applyAlignment="1">
      <alignment horizontal="center" vertical="center"/>
    </xf>
    <xf numFmtId="164" fontId="52" fillId="3" borderId="26" xfId="1" applyNumberFormat="1" applyFont="1" applyFill="1" applyBorder="1" applyAlignment="1">
      <alignment horizontal="center" vertical="center"/>
    </xf>
    <xf numFmtId="0" fontId="47" fillId="2" borderId="27" xfId="0" applyFont="1" applyFill="1" applyBorder="1" applyAlignment="1">
      <alignment horizontal="center" vertical="center" wrapText="1"/>
    </xf>
    <xf numFmtId="0" fontId="47" fillId="2" borderId="2" xfId="0" applyFont="1" applyFill="1" applyBorder="1" applyAlignment="1">
      <alignment horizontal="center" vertical="center" wrapText="1"/>
    </xf>
    <xf numFmtId="0" fontId="47" fillId="2" borderId="28" xfId="0" applyFont="1" applyFill="1" applyBorder="1" applyAlignment="1">
      <alignment horizontal="center" vertical="center" wrapText="1"/>
    </xf>
    <xf numFmtId="0" fontId="47" fillId="2" borderId="10" xfId="0" applyFont="1" applyFill="1" applyBorder="1" applyAlignment="1">
      <alignment horizontal="center" vertical="center" wrapText="1"/>
    </xf>
    <xf numFmtId="164" fontId="53" fillId="3" borderId="22" xfId="1" applyNumberFormat="1" applyFont="1" applyFill="1" applyBorder="1" applyAlignment="1">
      <alignment horizontal="center" vertical="center"/>
    </xf>
    <xf numFmtId="0" fontId="48" fillId="0" borderId="30" xfId="0" applyFont="1" applyBorder="1" applyAlignment="1">
      <alignment horizontal="center" vertical="center" wrapText="1"/>
    </xf>
    <xf numFmtId="0" fontId="48" fillId="0" borderId="31" xfId="0" applyFont="1" applyBorder="1" applyAlignment="1">
      <alignment horizontal="center" vertical="center" wrapText="1"/>
    </xf>
    <xf numFmtId="164" fontId="52" fillId="3" borderId="22" xfId="1" applyNumberFormat="1" applyFont="1" applyFill="1" applyBorder="1" applyAlignment="1">
      <alignment horizontal="center" vertical="center"/>
    </xf>
    <xf numFmtId="164" fontId="52" fillId="3" borderId="23" xfId="1" applyNumberFormat="1" applyFont="1" applyFill="1" applyBorder="1" applyAlignment="1">
      <alignment horizontal="center" vertical="center"/>
    </xf>
    <xf numFmtId="164" fontId="52" fillId="3" borderId="24" xfId="1" applyNumberFormat="1" applyFont="1" applyFill="1" applyBorder="1" applyAlignment="1">
      <alignment horizontal="center" vertical="center"/>
    </xf>
    <xf numFmtId="164" fontId="52" fillId="3" borderId="32" xfId="1" applyNumberFormat="1" applyFont="1" applyFill="1" applyBorder="1" applyAlignment="1">
      <alignment horizontal="center" vertical="center"/>
    </xf>
    <xf numFmtId="164" fontId="53" fillId="3" borderId="22" xfId="1" applyNumberFormat="1" applyFont="1" applyFill="1" applyBorder="1" applyAlignment="1">
      <alignment horizontal="center" vertical="center" wrapText="1"/>
    </xf>
    <xf numFmtId="164" fontId="53" fillId="3" borderId="23" xfId="1" applyNumberFormat="1" applyFont="1" applyFill="1" applyBorder="1" applyAlignment="1">
      <alignment horizontal="center" vertical="center" wrapText="1"/>
    </xf>
    <xf numFmtId="164" fontId="53" fillId="3" borderId="24" xfId="1" applyNumberFormat="1" applyFont="1" applyFill="1" applyBorder="1" applyAlignment="1">
      <alignment horizontal="center" vertical="center" wrapText="1"/>
    </xf>
    <xf numFmtId="10" fontId="0" fillId="0" borderId="0" xfId="2" applyNumberFormat="1" applyFont="1"/>
    <xf numFmtId="10" fontId="50" fillId="0" borderId="0" xfId="2" applyNumberFormat="1" applyFont="1" applyAlignment="1">
      <alignment horizontal="center" vertical="center"/>
    </xf>
    <xf numFmtId="44" fontId="52" fillId="3" borderId="5" xfId="1" applyNumberFormat="1" applyFont="1" applyFill="1" applyBorder="1" applyAlignment="1">
      <alignment horizontal="center" vertical="center"/>
    </xf>
    <xf numFmtId="44" fontId="52" fillId="3" borderId="1" xfId="1" applyNumberFormat="1" applyFont="1" applyFill="1" applyBorder="1" applyAlignment="1">
      <alignment horizontal="center" vertical="center"/>
    </xf>
    <xf numFmtId="44" fontId="53" fillId="3" borderId="22" xfId="1" applyNumberFormat="1" applyFont="1" applyFill="1" applyBorder="1" applyAlignment="1">
      <alignment vertical="center"/>
    </xf>
    <xf numFmtId="44" fontId="52" fillId="3" borderId="7" xfId="1" applyNumberFormat="1" applyFont="1" applyFill="1" applyBorder="1" applyAlignment="1">
      <alignment horizontal="center" vertical="center"/>
    </xf>
    <xf numFmtId="44" fontId="52" fillId="3" borderId="8" xfId="1" applyNumberFormat="1" applyFont="1" applyFill="1" applyBorder="1" applyAlignment="1">
      <alignment horizontal="center" vertical="center"/>
    </xf>
    <xf numFmtId="164" fontId="52" fillId="3" borderId="29" xfId="1" applyNumberFormat="1" applyFont="1" applyFill="1" applyBorder="1" applyAlignment="1">
      <alignment horizontal="center" vertical="center"/>
    </xf>
    <xf numFmtId="44" fontId="52" fillId="5" borderId="21" xfId="1" applyNumberFormat="1" applyFont="1" applyFill="1" applyBorder="1" applyAlignment="1">
      <alignment horizontal="center" vertical="center"/>
    </xf>
    <xf numFmtId="44" fontId="52" fillId="5" borderId="19" xfId="1" applyNumberFormat="1" applyFont="1" applyFill="1" applyBorder="1" applyAlignment="1">
      <alignment horizontal="center" vertical="center"/>
    </xf>
    <xf numFmtId="44" fontId="52" fillId="5" borderId="1" xfId="1" applyNumberFormat="1" applyFont="1" applyFill="1" applyBorder="1" applyAlignment="1">
      <alignment horizontal="center" vertical="center"/>
    </xf>
    <xf numFmtId="44" fontId="52" fillId="5" borderId="12" xfId="1" applyNumberFormat="1" applyFont="1" applyFill="1" applyBorder="1" applyAlignment="1">
      <alignment horizontal="center" vertical="center"/>
    </xf>
    <xf numFmtId="44" fontId="52" fillId="5" borderId="5" xfId="1" applyNumberFormat="1" applyFont="1" applyFill="1" applyBorder="1" applyAlignment="1">
      <alignment horizontal="center" vertical="center"/>
    </xf>
    <xf numFmtId="44" fontId="52" fillId="5" borderId="7" xfId="1" applyNumberFormat="1" applyFont="1" applyFill="1" applyBorder="1" applyAlignment="1">
      <alignment horizontal="center" vertical="center"/>
    </xf>
    <xf numFmtId="44" fontId="52" fillId="5" borderId="8" xfId="1" applyNumberFormat="1" applyFont="1" applyFill="1" applyBorder="1" applyAlignment="1">
      <alignment horizontal="center" vertical="center"/>
    </xf>
    <xf numFmtId="44" fontId="52" fillId="5" borderId="13" xfId="1" applyNumberFormat="1" applyFont="1" applyFill="1" applyBorder="1" applyAlignment="1">
      <alignment horizontal="center" vertical="center"/>
    </xf>
    <xf numFmtId="10" fontId="0" fillId="0" borderId="33" xfId="0" applyNumberFormat="1" applyBorder="1"/>
    <xf numFmtId="10" fontId="0" fillId="0" borderId="36" xfId="0" applyNumberFormat="1" applyBorder="1"/>
  </cellXfs>
  <cellStyles count="4">
    <cellStyle name="Monétaire" xfId="1" builtinId="4"/>
    <cellStyle name="Normal" xfId="0" builtinId="0"/>
    <cellStyle name="Normal 2" xfId="3" xr:uid="{1515E0B5-649D-4AD8-9A05-AA842D5E5315}"/>
    <cellStyle name="Pourcentage" xfId="2" builtinId="5"/>
  </cellStyles>
  <dxfs count="8">
    <dxf>
      <numFmt numFmtId="14" formatCode="0.00%"/>
    </dxf>
    <dxf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ivotFmts>
      <c:pivotFmt>
        <c:idx val="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3.7827458940746753E-2"/>
          <c:y val="6.5773941503471489E-2"/>
          <c:w val="0.95624401370451451"/>
          <c:h val="0.82757602291101184"/>
        </c:manualLayout>
      </c:layout>
      <c:barChart>
        <c:barDir val="col"/>
        <c:grouping val="clustered"/>
        <c:varyColors val="0"/>
        <c:ser>
          <c:idx val="0"/>
          <c:order val="0"/>
          <c:tx>
            <c:v>Série1</c:v>
          </c:tx>
          <c:invertIfNegative val="0"/>
          <c:cat>
            <c:strLit>
              <c:ptCount val="19"/>
              <c:pt idx="0">
                <c:v>S02</c:v>
              </c:pt>
              <c:pt idx="1">
                <c:v>S03</c:v>
              </c:pt>
              <c:pt idx="2">
                <c:v>S04</c:v>
              </c:pt>
              <c:pt idx="3">
                <c:v>S05</c:v>
              </c:pt>
              <c:pt idx="4">
                <c:v>S06</c:v>
              </c:pt>
              <c:pt idx="5">
                <c:v>S07</c:v>
              </c:pt>
              <c:pt idx="6">
                <c:v>S08</c:v>
              </c:pt>
              <c:pt idx="7">
                <c:v>S09</c:v>
              </c:pt>
              <c:pt idx="8">
                <c:v>S10</c:v>
              </c:pt>
              <c:pt idx="9">
                <c:v>S11</c:v>
              </c:pt>
              <c:pt idx="10">
                <c:v>S12</c:v>
              </c:pt>
              <c:pt idx="11">
                <c:v>S13</c:v>
              </c:pt>
              <c:pt idx="12">
                <c:v>S14</c:v>
              </c:pt>
              <c:pt idx="13">
                <c:v>S15</c:v>
              </c:pt>
              <c:pt idx="14">
                <c:v>S16</c:v>
              </c:pt>
              <c:pt idx="15">
                <c:v>S17</c:v>
              </c:pt>
              <c:pt idx="16">
                <c:v>S18</c:v>
              </c:pt>
              <c:pt idx="17">
                <c:v>S19</c:v>
              </c:pt>
              <c:pt idx="18">
                <c:v>S20</c:v>
              </c:pt>
            </c:strLit>
          </c:cat>
          <c:val>
            <c:numLit>
              <c:formatCode>General</c:formatCode>
              <c:ptCount val="19"/>
              <c:pt idx="0">
                <c:v>5891</c:v>
              </c:pt>
              <c:pt idx="1">
                <c:v>1921</c:v>
              </c:pt>
              <c:pt idx="2">
                <c:v>2401</c:v>
              </c:pt>
              <c:pt idx="3">
                <c:v>618</c:v>
              </c:pt>
              <c:pt idx="4">
                <c:v>484</c:v>
              </c:pt>
              <c:pt idx="5">
                <c:v>2499</c:v>
              </c:pt>
              <c:pt idx="6">
                <c:v>2326</c:v>
              </c:pt>
              <c:pt idx="7">
                <c:v>1993</c:v>
              </c:pt>
              <c:pt idx="8">
                <c:v>1539.82</c:v>
              </c:pt>
              <c:pt idx="9">
                <c:v>3698</c:v>
              </c:pt>
              <c:pt idx="10">
                <c:v>3766</c:v>
              </c:pt>
              <c:pt idx="11">
                <c:v>1536</c:v>
              </c:pt>
              <c:pt idx="12">
                <c:v>1176</c:v>
              </c:pt>
              <c:pt idx="13">
                <c:v>676</c:v>
              </c:pt>
              <c:pt idx="14">
                <c:v>304</c:v>
              </c:pt>
              <c:pt idx="15">
                <c:v>183</c:v>
              </c:pt>
              <c:pt idx="16">
                <c:v>551</c:v>
              </c:pt>
              <c:pt idx="17">
                <c:v>292</c:v>
              </c:pt>
              <c:pt idx="18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0-3295-4F14-BAE4-27B22BEC12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4302528"/>
        <c:axId val="1"/>
      </c:barChart>
      <c:lineChart>
        <c:grouping val="standard"/>
        <c:varyColors val="0"/>
        <c:ser>
          <c:idx val="1"/>
          <c:order val="1"/>
          <c:tx>
            <c:v>Série2</c:v>
          </c:tx>
          <c:marker>
            <c:symbol val="none"/>
          </c:marker>
          <c:cat>
            <c:strLit>
              <c:ptCount val="19"/>
              <c:pt idx="0">
                <c:v>S02</c:v>
              </c:pt>
              <c:pt idx="1">
                <c:v>S03</c:v>
              </c:pt>
              <c:pt idx="2">
                <c:v>S04</c:v>
              </c:pt>
              <c:pt idx="3">
                <c:v>S05</c:v>
              </c:pt>
              <c:pt idx="4">
                <c:v>S06</c:v>
              </c:pt>
              <c:pt idx="5">
                <c:v>S07</c:v>
              </c:pt>
              <c:pt idx="6">
                <c:v>S08</c:v>
              </c:pt>
              <c:pt idx="7">
                <c:v>S09</c:v>
              </c:pt>
              <c:pt idx="8">
                <c:v>S10</c:v>
              </c:pt>
              <c:pt idx="9">
                <c:v>S11</c:v>
              </c:pt>
              <c:pt idx="10">
                <c:v>S12</c:v>
              </c:pt>
              <c:pt idx="11">
                <c:v>S13</c:v>
              </c:pt>
              <c:pt idx="12">
                <c:v>S14</c:v>
              </c:pt>
              <c:pt idx="13">
                <c:v>S15</c:v>
              </c:pt>
              <c:pt idx="14">
                <c:v>S16</c:v>
              </c:pt>
              <c:pt idx="15">
                <c:v>S17</c:v>
              </c:pt>
              <c:pt idx="16">
                <c:v>S18</c:v>
              </c:pt>
              <c:pt idx="17">
                <c:v>S19</c:v>
              </c:pt>
              <c:pt idx="18">
                <c:v>S20</c:v>
              </c:pt>
            </c:strLit>
          </c:cat>
          <c:val>
            <c:numLit>
              <c:formatCode>General</c:formatCode>
              <c:ptCount val="19"/>
              <c:pt idx="0">
                <c:v>1000</c:v>
              </c:pt>
              <c:pt idx="1">
                <c:v>1000</c:v>
              </c:pt>
              <c:pt idx="2">
                <c:v>1000</c:v>
              </c:pt>
              <c:pt idx="3">
                <c:v>1000</c:v>
              </c:pt>
              <c:pt idx="4">
                <c:v>1000</c:v>
              </c:pt>
              <c:pt idx="5">
                <c:v>1000</c:v>
              </c:pt>
              <c:pt idx="6">
                <c:v>1000</c:v>
              </c:pt>
              <c:pt idx="7">
                <c:v>1000</c:v>
              </c:pt>
              <c:pt idx="8">
                <c:v>1000</c:v>
              </c:pt>
              <c:pt idx="9">
                <c:v>1000</c:v>
              </c:pt>
              <c:pt idx="10">
                <c:v>1000</c:v>
              </c:pt>
              <c:pt idx="11">
                <c:v>1000</c:v>
              </c:pt>
              <c:pt idx="12">
                <c:v>1000</c:v>
              </c:pt>
              <c:pt idx="13">
                <c:v>1000</c:v>
              </c:pt>
              <c:pt idx="14">
                <c:v>1000</c:v>
              </c:pt>
              <c:pt idx="15">
                <c:v>1000</c:v>
              </c:pt>
              <c:pt idx="16">
                <c:v>1000</c:v>
              </c:pt>
              <c:pt idx="17">
                <c:v>1000</c:v>
              </c:pt>
              <c:pt idx="18">
                <c:v>1000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8BFB-4F70-89C8-2345CE48F9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4302528"/>
        <c:axId val="1"/>
      </c:lineChart>
      <c:catAx>
        <c:axId val="414302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\ &quot;€&quot;" sourceLinked="0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14302528"/>
        <c:crosses val="autoZero"/>
        <c:crossBetween val="between"/>
        <c:majorUnit val="10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 orientation="portrait"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graph.xlsx]Rebuts globaux!Tableau croisé dynamique5</c:name>
    <c:fmtId val="0"/>
  </c:pivotSource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Suivi des pourcentage rebuts</a:t>
            </a:r>
          </a:p>
        </c:rich>
      </c:tx>
      <c:overlay val="0"/>
    </c:title>
    <c:autoTitleDeleted val="0"/>
    <c:pivotFmts>
      <c:pivotFmt>
        <c:idx val="0"/>
        <c:dLbl>
          <c:idx val="0"/>
          <c:spPr>
            <a:noFill/>
            <a:ln w="25400">
              <a:noFill/>
            </a:ln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fr-FR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pPr>
            <a:noFill/>
            <a:ln w="25400">
              <a:noFill/>
            </a:ln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fr-FR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'Rebuts globaux'!$G$41:$G$42</c:f>
              <c:strCache>
                <c:ptCount val="1"/>
                <c:pt idx="0">
                  <c:v>Total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'Rebuts globaux'!$A$43:$F$64</c:f>
              <c:multiLvlStrCache>
                <c:ptCount val="7"/>
                <c:lvl>
                  <c:pt idx="0">
                    <c:v>Dominique</c:v>
                  </c:pt>
                  <c:pt idx="1">
                    <c:v>Sengmany</c:v>
                  </c:pt>
                  <c:pt idx="2">
                    <c:v>Decha</c:v>
                  </c:pt>
                  <c:pt idx="3">
                    <c:v>Decha</c:v>
                  </c:pt>
                  <c:pt idx="4">
                    <c:v>Lucien / Fabrice</c:v>
                  </c:pt>
                  <c:pt idx="5">
                    <c:v>Sengmany</c:v>
                  </c:pt>
                  <c:pt idx="6">
                    <c:v>Sengmany</c:v>
                  </c:pt>
                </c:lvl>
                <c:lvl>
                  <c:pt idx="0">
                    <c:v>T19</c:v>
                  </c:pt>
                  <c:pt idx="1">
                    <c:v>20.8.1</c:v>
                  </c:pt>
                  <c:pt idx="2">
                    <c:v>GM109</c:v>
                  </c:pt>
                  <c:pt idx="3">
                    <c:v>GM115</c:v>
                  </c:pt>
                  <c:pt idx="4">
                    <c:v>B13.4</c:v>
                  </c:pt>
                  <c:pt idx="5">
                    <c:v>20.8.4</c:v>
                  </c:pt>
                  <c:pt idx="6">
                    <c:v>20.8.3</c:v>
                  </c:pt>
                </c:lvl>
                <c:lvl>
                  <c:pt idx="0">
                    <c:v>P280100</c:v>
                  </c:pt>
                  <c:pt idx="1">
                    <c:v>24330A</c:v>
                  </c:pt>
                  <c:pt idx="2">
                    <c:v>1073</c:v>
                  </c:pt>
                  <c:pt idx="3">
                    <c:v>K224</c:v>
                  </c:pt>
                  <c:pt idx="4">
                    <c:v>W812605160111</c:v>
                  </c:pt>
                  <c:pt idx="5">
                    <c:v>FBB4-5PUB4FUE </c:v>
                  </c:pt>
                  <c:pt idx="6">
                    <c:v>FBB4-5PUB4FUE </c:v>
                  </c:pt>
                </c:lvl>
                <c:lvl>
                  <c:pt idx="0">
                    <c:v> 4,59 € </c:v>
                  </c:pt>
                  <c:pt idx="1">
                    <c:v> 30,52 € </c:v>
                  </c:pt>
                  <c:pt idx="2">
                    <c:v> 23,13 € </c:v>
                  </c:pt>
                  <c:pt idx="3">
                    <c:v> 31,94 € </c:v>
                  </c:pt>
                  <c:pt idx="4">
                    <c:v> 12,14 € </c:v>
                  </c:pt>
                  <c:pt idx="5">
                    <c:v> 92,90 € </c:v>
                  </c:pt>
                  <c:pt idx="6">
                    <c:v> 96,70 € </c:v>
                  </c:pt>
                </c:lvl>
                <c:lvl>
                  <c:pt idx="0">
                    <c:v>0,00116666666666667</c:v>
                  </c:pt>
                  <c:pt idx="1">
                    <c:v>0,00131255127153404</c:v>
                  </c:pt>
                  <c:pt idx="2">
                    <c:v>0,00178571428571429</c:v>
                  </c:pt>
                  <c:pt idx="3">
                    <c:v>0,00265918816549536</c:v>
                  </c:pt>
                  <c:pt idx="4">
                    <c:v>0,0044</c:v>
                  </c:pt>
                  <c:pt idx="5">
                    <c:v>0,00653061224489796</c:v>
                  </c:pt>
                  <c:pt idx="6">
                    <c:v>0,00704081632653061</c:v>
                  </c:pt>
                </c:lvl>
                <c:lvl>
                  <c:pt idx="0">
                    <c:v>S19</c:v>
                  </c:pt>
                </c:lvl>
              </c:multiLvlStrCache>
            </c:multiLvlStrRef>
          </c:cat>
          <c:val>
            <c:numRef>
              <c:f>'Rebuts globaux'!$G$43:$G$64</c:f>
              <c:numCache>
                <c:formatCode>0.00%</c:formatCode>
                <c:ptCount val="7"/>
                <c:pt idx="0">
                  <c:v>1.1666666666666668E-3</c:v>
                </c:pt>
                <c:pt idx="1">
                  <c:v>1.3125512715340443E-3</c:v>
                </c:pt>
                <c:pt idx="2">
                  <c:v>1.7857142857142857E-3</c:v>
                </c:pt>
                <c:pt idx="3">
                  <c:v>2.6591881654953577E-3</c:v>
                </c:pt>
                <c:pt idx="4">
                  <c:v>4.4000000000000003E-3</c:v>
                </c:pt>
                <c:pt idx="5">
                  <c:v>6.5306122448979586E-3</c:v>
                </c:pt>
                <c:pt idx="6">
                  <c:v>7.0408163265306125E-3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20A-4A7F-A564-959FE52EF6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5849104"/>
        <c:axId val="1"/>
      </c:lineChart>
      <c:catAx>
        <c:axId val="415849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333333"/>
                </a:solidFill>
                <a:latin typeface="Segoe UI" panose="020B0502040204020203" pitchFamily="34" charset="0"/>
                <a:ea typeface="Calibri"/>
                <a:cs typeface="Calibri"/>
              </a:defRPr>
            </a:pPr>
            <a:endParaRPr lang="fr-FR"/>
          </a:p>
        </c:txPr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out"/>
        <c:minorTickMark val="none"/>
        <c:tickLblPos val="nextTo"/>
        <c:crossAx val="41584910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19685039370078741" l="0.19685039370078741" r="0.19685039370078741" t="0.19685039370078741" header="0.19685039370078741" footer="0.19685039370078741"/>
    <c:pageSetup paperSize="9" orientation="landscape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123825</xdr:rowOff>
    </xdr:from>
    <xdr:to>
      <xdr:col>0</xdr:col>
      <xdr:colOff>1266825</xdr:colOff>
      <xdr:row>1</xdr:row>
      <xdr:rowOff>390525</xdr:rowOff>
    </xdr:to>
    <xdr:pic>
      <xdr:nvPicPr>
        <xdr:cNvPr id="6867600" name="Image 2">
          <a:extLst>
            <a:ext uri="{FF2B5EF4-FFF2-40B4-BE49-F238E27FC236}">
              <a16:creationId xmlns:a16="http://schemas.microsoft.com/office/drawing/2014/main" id="{FC87E46E-97D8-4FA3-BF9B-AFE48585DD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23825"/>
          <a:ext cx="1152525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161925</xdr:colOff>
      <xdr:row>267</xdr:row>
      <xdr:rowOff>85725</xdr:rowOff>
    </xdr:from>
    <xdr:to>
      <xdr:col>15</xdr:col>
      <xdr:colOff>809625</xdr:colOff>
      <xdr:row>269</xdr:row>
      <xdr:rowOff>152400</xdr:rowOff>
    </xdr:to>
    <xdr:graphicFrame macro="">
      <xdr:nvGraphicFramePr>
        <xdr:cNvPr id="6867601" name="Graphique 3">
          <a:extLst>
            <a:ext uri="{FF2B5EF4-FFF2-40B4-BE49-F238E27FC236}">
              <a16:creationId xmlns:a16="http://schemas.microsoft.com/office/drawing/2014/main" id="{0B9DFF90-DB14-4422-951A-F0682412D1A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76200</xdr:rowOff>
    </xdr:from>
    <xdr:to>
      <xdr:col>18</xdr:col>
      <xdr:colOff>685800</xdr:colOff>
      <xdr:row>34</xdr:row>
      <xdr:rowOff>19050</xdr:rowOff>
    </xdr:to>
    <xdr:graphicFrame macro="">
      <xdr:nvGraphicFramePr>
        <xdr:cNvPr id="7718077" name="Graphique 1">
          <a:extLst>
            <a:ext uri="{FF2B5EF4-FFF2-40B4-BE49-F238E27FC236}">
              <a16:creationId xmlns:a16="http://schemas.microsoft.com/office/drawing/2014/main" id="{CBA614CA-3F77-435C-BB2A-C6A8599758F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es%20Documents/XL/AQF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PROXIMA-B2"/>
      <sheetName val="INDPROXIMA-B1"/>
      <sheetName val="INDSPX2000.xls "/>
      <sheetName val="INDSTD2000.XLS"/>
      <sheetName val="INDSPX99.xls"/>
      <sheetName val="INDSTD99.XLS"/>
      <sheetName val="AQF98.XLS"/>
      <sheetName val="INDSPX98.xls"/>
      <sheetName val="INDSTD98.XLS"/>
      <sheetName val="INDSPX97.XLS"/>
      <sheetName val="INDSTD97.X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AC3" t="str">
            <v>Fournisseurs</v>
          </cell>
          <cell r="AD3" t="str">
            <v>% AQF</v>
          </cell>
          <cell r="AE3" t="str">
            <v>Nb NNC total</v>
          </cell>
          <cell r="AF3" t="str">
            <v>dont NNC AQF</v>
          </cell>
        </row>
        <row r="4">
          <cell r="AE4" t="str">
            <v>&gt;0</v>
          </cell>
          <cell r="AF4" t="str">
            <v>&lt;9</v>
          </cell>
        </row>
        <row r="5">
          <cell r="S5" t="str">
            <v>Fournisseurs</v>
          </cell>
          <cell r="T5" t="str">
            <v>% AQF</v>
          </cell>
          <cell r="U5" t="str">
            <v>Nb NNC total</v>
          </cell>
          <cell r="V5" t="str">
            <v>dont NNC AQF</v>
          </cell>
          <cell r="X5" t="str">
            <v>Fournisseurs</v>
          </cell>
          <cell r="Y5" t="str">
            <v>% AQF</v>
          </cell>
          <cell r="Z5" t="str">
            <v>Nb NNC total</v>
          </cell>
          <cell r="AA5" t="str">
            <v>dont NNC AQF</v>
          </cell>
        </row>
        <row r="6">
          <cell r="X6" t="str">
            <v>SANACIER  ACMO</v>
          </cell>
          <cell r="Y6">
            <v>8.1730769230769232E-2</v>
          </cell>
        </row>
        <row r="7">
          <cell r="X7" t="str">
            <v>BAUZER</v>
          </cell>
          <cell r="Y7">
            <v>0.34615384615384615</v>
          </cell>
          <cell r="Z7">
            <v>2</v>
          </cell>
        </row>
        <row r="8">
          <cell r="X8" t="str">
            <v>CFCA</v>
          </cell>
          <cell r="Y8">
            <v>1</v>
          </cell>
        </row>
        <row r="9">
          <cell r="X9" t="str">
            <v>CGR</v>
          </cell>
          <cell r="Y9">
            <v>0.13978494623655913</v>
          </cell>
        </row>
        <row r="10">
          <cell r="X10" t="str">
            <v>CHANITEC</v>
          </cell>
          <cell r="Y10">
            <v>0.42857142857142855</v>
          </cell>
        </row>
        <row r="11">
          <cell r="X11" t="str">
            <v>DGS</v>
          </cell>
          <cell r="Y11">
            <v>0.70512820512820518</v>
          </cell>
        </row>
        <row r="12">
          <cell r="X12" t="str">
            <v>EBEA</v>
          </cell>
          <cell r="Y12">
            <v>0.4838709677419355</v>
          </cell>
        </row>
        <row r="13">
          <cell r="X13" t="str">
            <v>ERMA 38</v>
          </cell>
          <cell r="Y13">
            <v>0.30303030303030304</v>
          </cell>
        </row>
        <row r="14">
          <cell r="X14" t="str">
            <v>FALCONNET</v>
          </cell>
          <cell r="Y14">
            <v>0.61538461538461542</v>
          </cell>
        </row>
        <row r="15">
          <cell r="X15" t="str">
            <v>FAVI</v>
          </cell>
          <cell r="Y15">
            <v>1</v>
          </cell>
        </row>
        <row r="16">
          <cell r="X16" t="str">
            <v>FREUDENBERG</v>
          </cell>
          <cell r="Y16">
            <v>0.3125</v>
          </cell>
        </row>
        <row r="17">
          <cell r="X17" t="str">
            <v>F.T.R.</v>
          </cell>
        </row>
        <row r="18">
          <cell r="X18" t="str">
            <v>GARCONNET</v>
          </cell>
          <cell r="Y18">
            <v>0.66666666666666663</v>
          </cell>
        </row>
        <row r="19">
          <cell r="X19" t="str">
            <v>JANCAU</v>
          </cell>
          <cell r="Y19">
            <v>0.73333333333333328</v>
          </cell>
          <cell r="Z19">
            <v>1</v>
          </cell>
          <cell r="AA19">
            <v>1</v>
          </cell>
        </row>
        <row r="20">
          <cell r="X20" t="str">
            <v>MAD</v>
          </cell>
          <cell r="Y20">
            <v>0</v>
          </cell>
        </row>
        <row r="21">
          <cell r="X21" t="str">
            <v>MAGRINI</v>
          </cell>
          <cell r="Y21">
            <v>1</v>
          </cell>
        </row>
        <row r="22">
          <cell r="X22" t="str">
            <v>N.P SAVOIE</v>
          </cell>
          <cell r="Y22">
            <v>0.35416666666666669</v>
          </cell>
        </row>
        <row r="23">
          <cell r="X23" t="str">
            <v>METALLOGR.</v>
          </cell>
          <cell r="Y23">
            <v>0.55882352941176472</v>
          </cell>
        </row>
        <row r="24">
          <cell r="X24" t="str">
            <v>METALLOGR.</v>
          </cell>
          <cell r="Y24">
            <v>1</v>
          </cell>
        </row>
        <row r="25">
          <cell r="X25" t="str">
            <v>M.G.A.</v>
          </cell>
          <cell r="Y25">
            <v>1</v>
          </cell>
        </row>
        <row r="26">
          <cell r="X26" t="str">
            <v>MODEL</v>
          </cell>
          <cell r="Y26">
            <v>0.21917808219178081</v>
          </cell>
        </row>
        <row r="27">
          <cell r="X27" t="str">
            <v>MONTAL</v>
          </cell>
          <cell r="Y27">
            <v>1</v>
          </cell>
        </row>
        <row r="28">
          <cell r="X28" t="str">
            <v>NADELLA</v>
          </cell>
          <cell r="Y28">
            <v>0.14285714285714285</v>
          </cell>
        </row>
        <row r="29">
          <cell r="X29" t="str">
            <v>NEYR</v>
          </cell>
          <cell r="Y29">
            <v>0.5957446808510638</v>
          </cell>
        </row>
        <row r="30">
          <cell r="X30" t="str">
            <v>NIEF</v>
          </cell>
          <cell r="Y30">
            <v>0.38461538461538464</v>
          </cell>
        </row>
        <row r="31">
          <cell r="X31" t="str">
            <v>OPTELEC</v>
          </cell>
          <cell r="Y31">
            <v>0.38666666666666666</v>
          </cell>
        </row>
        <row r="32">
          <cell r="X32" t="str">
            <v>PRODIPACT</v>
          </cell>
          <cell r="Y32">
            <v>1</v>
          </cell>
        </row>
        <row r="33">
          <cell r="X33" t="str">
            <v>RPK</v>
          </cell>
          <cell r="Y33">
            <v>0.83333333333333337</v>
          </cell>
        </row>
        <row r="34">
          <cell r="X34" t="str">
            <v>RVF</v>
          </cell>
          <cell r="Y34">
            <v>0.66666666666666663</v>
          </cell>
        </row>
        <row r="35">
          <cell r="X35" t="str">
            <v>R.V.L.</v>
          </cell>
          <cell r="Y35">
            <v>0.22033898305084745</v>
          </cell>
        </row>
        <row r="36">
          <cell r="X36" t="str">
            <v>SDE</v>
          </cell>
          <cell r="Y36">
            <v>1</v>
          </cell>
        </row>
        <row r="37">
          <cell r="X37" t="str">
            <v>SEGEPO</v>
          </cell>
          <cell r="Y37">
            <v>3.9215686274509803E-2</v>
          </cell>
        </row>
        <row r="38">
          <cell r="X38" t="str">
            <v>SIMONIN</v>
          </cell>
          <cell r="Y38">
            <v>1</v>
          </cell>
        </row>
        <row r="39">
          <cell r="X39" t="str">
            <v>THECLA</v>
          </cell>
          <cell r="Y39">
            <v>0.8666666666666667</v>
          </cell>
        </row>
        <row r="40">
          <cell r="X40" t="str">
            <v>UTP</v>
          </cell>
          <cell r="Y40">
            <v>1</v>
          </cell>
        </row>
        <row r="41">
          <cell r="X41" t="str">
            <v>VAPE</v>
          </cell>
          <cell r="Y41">
            <v>1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icolas Ménard" refreshedDate="44697.56629988426" createdVersion="7" refreshedVersion="7" minRefreshableVersion="3" recordCount="261" xr:uid="{824FF98A-09E5-4B01-AC69-FAACE2944F46}">
  <cacheSource type="worksheet">
    <worksheetSource ref="A5:Q266" sheet="Synthèse"/>
  </cacheSource>
  <cacheFields count="17">
    <cacheField name="Référence" numFmtId="0">
      <sharedItems containsBlank="1" containsMixedTypes="1" containsNumber="1" containsInteger="1" minValue="1073" maxValue="1613890900" count="69">
        <s v="W304801910151"/>
        <s v="44251-30"/>
        <s v="4601327SUB"/>
        <s v="05170215"/>
        <s v="44110-38"/>
        <s v="W130019400111"/>
        <s v="STAXD23158700BI"/>
        <s v="08052"/>
        <s v="JL67"/>
        <s v="K224"/>
        <s v="P280100"/>
        <s v="MPTPO030"/>
        <s v="P00069"/>
        <s v="0444203502"/>
        <s v="1-25-000150"/>
        <s v="38934-48"/>
        <s v="38905-09-99"/>
        <s v="J116"/>
        <s v="JZ74"/>
        <s v="44104-39D"/>
        <s v="44108-35"/>
        <s v="P00389"/>
        <s v="JK19CL"/>
        <s v="F19763182"/>
        <s v="K213"/>
        <s v="STAXD23143800BI"/>
        <s v="M0004500"/>
        <s v="44112-36E"/>
        <s v="K125CL"/>
        <s v="JZ76"/>
        <s v="W812464790111"/>
        <s v="0302020015"/>
        <n v="1613890900"/>
        <s v="J428"/>
        <s v="FBB4-5PUB4FUE"/>
        <s v="B71341"/>
        <s v="P0007600A"/>
        <s v="JB40"/>
        <s v="19091B"/>
        <s v="01108"/>
        <s v="32711F"/>
        <n v="561157"/>
        <s v="W214644980711"/>
        <s v="41604-10D "/>
        <s v="24330A"/>
        <s v="45250-52E"/>
        <s v="45150-10"/>
        <s v="P00082"/>
        <s v="B71337"/>
        <n v="21706856"/>
        <s v="JJ23"/>
        <n v="41734"/>
        <s v="45250-10"/>
        <n v="500307504"/>
        <s v="0009256573"/>
        <s v="45150-92D "/>
        <s v="FBB4-5PUB4FUE "/>
        <s v="P0007800A"/>
        <s v="W20442786"/>
        <s v="41330-50"/>
        <n v="50012"/>
        <s v="26951154-5"/>
        <s v="38896E"/>
        <s v="3250933-99"/>
        <s v="JB04"/>
        <s v="W230017160411"/>
        <s v="W812605160111"/>
        <n v="1073"/>
        <m/>
      </sharedItems>
    </cacheField>
    <cacheField name="Désignation" numFmtId="0">
      <sharedItems containsBlank="1"/>
    </cacheField>
    <cacheField name="Client" numFmtId="0">
      <sharedItems containsString="0" containsBlank="1" containsNumber="1" containsInteger="1" minValue="416" maxValue="1035"/>
    </cacheField>
    <cacheField name="OF" numFmtId="0">
      <sharedItems containsString="0" containsBlank="1" containsNumber="1" containsInteger="1" minValue="2311" maxValue="23303"/>
    </cacheField>
    <cacheField name="Défaut" numFmtId="0">
      <sharedItems containsBlank="1"/>
    </cacheField>
    <cacheField name="Lieu" numFmtId="0">
      <sharedItems containsBlank="1" containsMixedTypes="1" containsNumber="1" containsInteger="1" minValue="304" maxValue="304" count="34">
        <s v="20.8.2"/>
        <s v="B13.1"/>
        <s v="MS4"/>
        <s v="MS1"/>
        <s v="P12"/>
        <n v="304"/>
        <s v="GM109"/>
        <s v="GM115"/>
        <s v="T19"/>
        <s v="P08"/>
        <s v="MS3"/>
        <s v="P05"/>
        <s v="T13"/>
        <s v="P13"/>
        <s v="P07"/>
        <s v="20.8.1"/>
        <s v="T7"/>
        <s v="P09"/>
        <s v="GM108"/>
        <s v="20.8.3"/>
        <s v="T14"/>
        <s v="GM105"/>
        <s v="GM110"/>
        <s v="13.2"/>
        <s v="T18"/>
        <s v="B13.2"/>
        <s v="B13.3"/>
        <s v="T17"/>
        <s v="T16"/>
        <s v="B13.5"/>
        <s v="10.2"/>
        <s v="20.8.4"/>
        <s v="B13.4"/>
        <m/>
      </sharedItems>
    </cacheField>
    <cacheField name="Cellule" numFmtId="0">
      <sharedItems containsString="0" containsBlank="1" containsNumber="1" containsInteger="1" minValue="1" maxValue="3"/>
    </cacheField>
    <cacheField name="Imputation" numFmtId="0">
      <sharedItems containsBlank="1" count="7">
        <s v="Sengmany"/>
        <s v="Lucien / Fabrice"/>
        <s v="Cyril"/>
        <s v="Decha"/>
        <s v="Dominique"/>
        <s v="Robert"/>
        <m/>
      </sharedItems>
    </cacheField>
    <cacheField name="Semaine" numFmtId="0">
      <sharedItems containsBlank="1" count="20">
        <s v="S02"/>
        <s v="S03"/>
        <s v="S04"/>
        <s v="S05"/>
        <s v="S06"/>
        <s v="S07"/>
        <s v="S08"/>
        <s v="S09"/>
        <m/>
        <s v="S10"/>
        <s v="S11"/>
        <s v="S12"/>
        <s v="S13"/>
        <s v="S14"/>
        <s v="S15"/>
        <s v="S16"/>
        <s v="S17"/>
        <s v="S18"/>
        <s v="S19"/>
        <s v="S20"/>
      </sharedItems>
    </cacheField>
    <cacheField name="Mois" numFmtId="0">
      <sharedItems containsBlank="1"/>
    </cacheField>
    <cacheField name="Quantité totale" numFmtId="0">
      <sharedItems containsString="0" containsBlank="1" containsNumber="1" containsInteger="1" minValue="100" maxValue="6417000"/>
    </cacheField>
    <cacheField name="Quantité rebutée" numFmtId="0">
      <sharedItems containsString="0" containsBlank="1" containsNumber="1" containsInteger="1" minValue="1" maxValue="131413"/>
    </cacheField>
    <cacheField name="Pourcentage de rebuts" numFmtId="10">
      <sharedItems containsMixedTypes="1" containsNumber="1" minValue="4.3209876543209875E-5" maxValue="2.17" count="144">
        <n v="0.17475328947368421"/>
        <n v="2.17"/>
        <n v="4.8571428571428571E-2"/>
        <n v="1.5364850976361769E-2"/>
        <n v="8.5772357723577232E-4"/>
        <n v="0.7"/>
        <n v="6.9865994731416789E-4"/>
        <n v="3.4532374100719423E-2"/>
        <n v="0.30031282586027108"/>
        <n v="2.1085759244689219E-2"/>
        <n v="2.8296296296296295E-2"/>
        <n v="7.7037037037037039E-3"/>
        <n v="2.6677966101694914E-2"/>
        <n v="2.7710843373493974E-2"/>
        <n v="2.338888888888889E-2"/>
        <n v="2.9056368732482091E-2"/>
        <n v="0.32053979369141639"/>
        <n v="0.17782528004954762"/>
        <n v="0.53097345132743368"/>
        <n v="0.66666666666666674"/>
        <n v="3.4142407870333041E-2"/>
        <n v="6.1036125446605792E-3"/>
        <n v="1.2521427458313855E-3"/>
        <n v="1.6572173913043477E-2"/>
        <n v="1.4330357142857141E-2"/>
        <n v="1.5272961857914684E-2"/>
        <n v="4.6875E-2"/>
        <n v="5.5689523809523814E-2"/>
        <n v="3.0833333333333334E-2"/>
        <n v="3.7615621788283662E-3"/>
        <n v="1.606425702811245E-3"/>
        <n v="3.4310850439882696E-3"/>
        <n v="5.5881859372377912E-2"/>
        <n v="3.5967854013716424E-2"/>
        <n v="1.2835578052969357E-2"/>
        <n v="8.7795320094954596E-4"/>
        <n v="3.8618346545866364E-2"/>
        <n v="7.2913236746789595E-2"/>
        <n v="9.2466666666666655E-2"/>
        <n v="3.5808320168509745E-3"/>
        <n v="1.0026666666666667E-3"/>
        <n v="2.0638399635943182E-2"/>
        <n v="0.13750000000000001"/>
        <n v="1.1610027855153204E-2"/>
        <n v="2.8518518518518516E-2"/>
        <n v="6.6477077912910187E-2"/>
        <n v="4.5790166561730863E-3"/>
        <n v="3.6708860759493672E-2"/>
        <n v="1.3118414625636732E-2"/>
        <n v="0.6827397676361151"/>
        <n v="1.4314928425357873E-2"/>
        <n v="7.2145922746781124E-2"/>
        <n v="2.8414628335795065E-3"/>
        <n v="3.5555555555555557E-4"/>
        <n v="1.3865546218487395E-3"/>
        <n v="0.1275"/>
        <n v="0.32716981132075473"/>
        <n v="2.0634003360062915E-2"/>
        <n v="1.8669161311315383E-2"/>
        <n v="0.86123813738506172"/>
        <n v="6.8960457780060155E-3"/>
        <n v="1.0872884979536986E-2"/>
        <n v="1.0844444444444445E-2"/>
        <n v="2.8348440835754034E-2"/>
        <n v="1.0750717732575896E-2"/>
        <n v="1.8718235815639736E-2"/>
        <n v="0.10148236743865753"/>
        <n v="3.9204267753709846E-2"/>
        <n v="0.1638778678626876"/>
        <n v="8.5749285422621478E-4"/>
        <n v="0.28260434789153716"/>
        <n v="1.8055555555555555E-3"/>
        <n v="1.2222222222222222E-3"/>
        <n v="4.3209876543209875E-5"/>
        <n v="9.31013431013431E-3"/>
        <n v="1.5522417934347478E-2"/>
        <n v="2.8687415426251689E-3"/>
        <n v="2.0575797007156796E-2"/>
        <n v="4.0059347181008904E-2"/>
        <n v="4.9261705970771383E-3"/>
        <n v="1.933953371457299E-2"/>
        <n v="2.3402948402948404E-2"/>
        <n v="1.8843569268150697E-2"/>
        <n v="4.6163252827881383E-2"/>
        <n v="2.3216187433439828E-2"/>
        <n v="7.7656541826403224E-4"/>
        <n v="2.8823529411764706E-2"/>
        <n v="5.2830188679245278E-3"/>
        <n v="2.0166666666666666E-3"/>
        <n v="1.4197530864197531E-4"/>
        <n v="1.8564356435643567E-2"/>
        <n v="8.5930085416007607E-2"/>
        <n v="6.1608300907911809E-3"/>
        <n v="0.12024048096192384"/>
        <n v="5.4409957923598363E-3"/>
        <n v="0.29947019867549668"/>
        <n v="2.6666666666666668E-4"/>
        <n v="8.571428571428571E-4"/>
        <n v="2.5466666666666669E-2"/>
        <n v="4.878366921020022E-2"/>
        <n v="2.3100363707854126E-4"/>
        <n v="3.9E-2"/>
        <n v="3.6231416893381641E-3"/>
        <n v="1.3364332257860443E-3"/>
        <n v="1.113861386138614E-2"/>
        <n v="2E-3"/>
        <n v="0.12725988700564972"/>
        <n v="5.0240974811312181E-3"/>
        <n v="7.8212290502793297E-2"/>
        <n v="3.7025131502045588E-2"/>
        <n v="2.6314444841857854E-3"/>
        <n v="1.8518518518518517E-2"/>
        <n v="1.9801980198019802E-3"/>
        <n v="3.8610038610038611E-3"/>
        <n v="1.1428571428571427E-3"/>
        <n v="1.0928961748633882E-2"/>
        <n v="2.1328958162428217E-3"/>
        <n v="3.9583333333333328E-3"/>
        <n v="0.2361111111111111"/>
        <n v="2.7559055118110236E-2"/>
        <n v="2.3333333333333335E-3"/>
        <n v="1.1514504113313818E-3"/>
        <n v="3.7509831205759575E-3"/>
        <n v="4.2883736342991919E-4"/>
        <n v="0.17748917748917747"/>
        <n v="9.0434992313025663E-5"/>
        <n v="3.2894736842105266E-3"/>
        <n v="8.3333333333333332E-3"/>
        <n v="4.6995793876448057E-3"/>
        <n v="6.3750203285087006E-3"/>
        <n v="3.6666666666666666E-3"/>
        <n v="3.889914174625074E-2"/>
        <n v="6.052132962969776E-3"/>
        <n v="1.9652729394945664E-2"/>
        <n v="3.3395176252319109E-2"/>
        <n v="3.3693668398146847E-3"/>
        <n v="7.0408163265306125E-3"/>
        <n v="6.5306122448979586E-3"/>
        <n v="4.4000000000000003E-3"/>
        <n v="1.3125512715340443E-3"/>
        <n v="1.1666666666666668E-3"/>
        <n v="2.6591881654953577E-3"/>
        <n v="1.7857142857142857E-3"/>
        <s v=""/>
      </sharedItems>
    </cacheField>
    <cacheField name="Prix pour 100 pièces" numFmtId="44">
      <sharedItems containsString="0" containsBlank="1" containsNumber="1" minValue="3.03" maxValue="696"/>
    </cacheField>
    <cacheField name="Coût total" numFmtId="44">
      <sharedItems containsSemiMixedTypes="0" containsString="0" containsNumber="1" minValue="0" maxValue="7484.4000000000005" count="143">
        <n v="1149.1999999999998"/>
        <n v="3993.8850000000002"/>
        <n v="314.5"/>
        <n v="161.9982"/>
        <n v="131.1576"/>
        <n v="131.73999999999998"/>
        <n v="8.479000000000001"/>
        <n v="189.35999999999999"/>
        <n v="189.50399999999999"/>
        <n v="89.913999999999987"/>
        <n v="250.3246"/>
        <n v="68.151200000000003"/>
        <n v="210.60120000000001"/>
        <n v="93.218999999999994"/>
        <n v="299.07839999999999"/>
        <n v="530.13060000000007"/>
        <n v="3625.7928000000002"/>
        <n v="2976.84"/>
        <n v="408.03"/>
        <n v="1992"/>
        <n v="188.8364"/>
        <n v="13.2963"/>
        <n v="415.40949999999998"/>
        <n v="288.72869999999995"/>
        <n v="91.966500000000011"/>
        <n v="84.472400000000007"/>
        <n v="18.824999999999999"/>
        <n v="1675.2801000000002"/>
        <n v="640.69200000000001"/>
        <n v="110.898"/>
        <n v="71.36"/>
        <n v="484.84800000000001"/>
        <n v="288.71100000000001"/>
        <n v="223.81399999999999"/>
        <n v="50.665599999999998"/>
        <n v="31.268599999999996"/>
        <n v="110.58630000000001"/>
        <n v="418.07400000000001"/>
        <n v="717.07899999999995"/>
        <n v="412.69200000000001"/>
        <n v="66.777600000000007"/>
        <n v="269.33669999999995"/>
        <n v="800.1674999999999"/>
        <n v="443.892"/>
        <n v="7484.4000000000005"/>
        <n v="294.00319999999999"/>
        <n v="13.728"/>
        <n v="82.789200000000008"/>
        <n v="29.158799999999999"/>
        <n v="845.154"/>
        <n v="41.677999999999997"/>
        <n v="2551.7579999999998"/>
        <n v="37.588799999999999"/>
        <n v="4.4847999999999999"/>
        <n v="108.94619999999999"/>
        <n v="82.288500000000013"/>
        <n v="1730.5319999999999"/>
        <n v="209.88809999999998"/>
        <n v="47.460599999999999"/>
        <n v="1555.3320000000001"/>
        <n v="91.819200000000009"/>
        <n v="28.1952"/>
        <n v="33.916000000000004"/>
        <n v="41.876999999999995"/>
        <n v="27.878399999999999"/>
        <n v="257.67810000000003"/>
        <n v="662.76"/>
        <n v="409.04500000000002"/>
        <n v="1321.45"/>
        <n v="31.000199999999996"/>
        <n v="4730.8680000000004"/>
        <n v="18.329999999999998"/>
        <n v="15.416499999999999"/>
        <n v="11.34"/>
        <n v="65.886099999999999"/>
        <n v="150.2919"/>
        <n v="40.444299999999998"/>
        <n v="181.45159999999998"/>
        <n v="530.79300000000001"/>
        <n v="20.591999999999999"/>
        <n v="70.536300000000011"/>
        <n v="51.206400000000009"/>
        <n v="76.98129999999999"/>
        <n v="380.97300000000001"/>
        <n v="415.8895"/>
        <n v="8.9111999999999991"/>
        <n v="31.624600000000004"/>
        <n v="40.129600000000003"/>
        <n v="21.3565"/>
        <n v="37.260000000000005"/>
        <n v="77.7"/>
        <n v="302.04700000000003"/>
        <n v="19.577600000000004"/>
        <n v="109.08"/>
        <n v="59.299899999999994"/>
        <n v="399.06649999999996"/>
        <n v="3.3635999999999999"/>
        <n v="8.4618000000000002"/>
        <n v="199.2672"/>
        <n v="2.6507999999999998"/>
        <n v="124.64399999999999"/>
        <n v="12.897899999999998"/>
        <n v="8.9231999999999996"/>
        <n v="46.62"/>
        <n v="19.658999999999999"/>
        <n v="194.7962"/>
        <n v="39.249600000000001"/>
        <n v="194.88"/>
        <n v="149.506"/>
        <n v="9.1875999999999998"/>
        <n v="28.082600000000003"/>
        <n v="3.7587000000000002"/>
        <n v="67.475999999999999"/>
        <n v="15.6968"/>
        <n v="76.22"/>
        <n v="49.601500000000001"/>
        <n v="62.253500000000003"/>
        <n v="1667.3940000000002"/>
        <n v="60.003999999999998"/>
        <n v="13.3994"/>
        <n v="7.3704000000000001"/>
        <n v="6.7022000000000004"/>
        <n v="2.3231999999999999"/>
        <n v="92.614900000000006"/>
        <n v="1.0619999999999998"/>
        <n v="8.9574999999999996"/>
        <n v="2.9430000000000001"/>
        <n v="15.960000000000003"/>
        <n v="149.5676"/>
        <n v="72.082999999999998"/>
        <n v="129.17450000000002"/>
        <n v="35.564900000000002"/>
        <n v="114.6816"/>
        <n v="17.425800000000002"/>
        <n v="3.4416000000000002"/>
        <n v="96.703499999999991"/>
        <n v="92.896000000000001"/>
        <n v="12.1374"/>
        <n v="30.524000000000001"/>
        <n v="4.5870999999999995"/>
        <n v="31.939599999999995"/>
        <n v="23.13"/>
        <n v="0"/>
      </sharedItems>
    </cacheField>
    <cacheField name="Coût à la semaine" numFmtId="0">
      <sharedItems containsString="0" containsBlank="1" containsNumber="1" minValue="0" maxValue="5891"/>
    </cacheField>
    <cacheField name="Objectif par semaine" numFmtId="164">
      <sharedItems containsString="0" containsBlank="1" containsNumber="1" containsInteger="1" minValue="1000" maxValue="1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1">
  <r>
    <x v="0"/>
    <s v="Douille"/>
    <n v="521"/>
    <n v="22776"/>
    <s v="6,20 ±0,05 mesuré hors maxi"/>
    <x v="0"/>
    <n v="1"/>
    <x v="0"/>
    <x v="0"/>
    <s v="Janvier"/>
    <n v="19456"/>
    <n v="3400"/>
    <x v="0"/>
    <n v="33.799999999999997"/>
    <x v="0"/>
    <n v="5891"/>
    <n v="1000"/>
  </r>
  <r>
    <x v="1"/>
    <s v="Vis simple banjo"/>
    <n v="521"/>
    <n v="22986"/>
    <s v="Chanfrein sur la collerette"/>
    <x v="1"/>
    <n v="3"/>
    <x v="1"/>
    <x v="0"/>
    <s v="Janvier"/>
    <n v="1000"/>
    <n v="2170"/>
    <x v="1"/>
    <n v="184.05"/>
    <x v="1"/>
    <m/>
    <m/>
  </r>
  <r>
    <x v="2"/>
    <s v="End over sceaw schraube"/>
    <n v="857"/>
    <n v="22944"/>
    <s v="Bague M11x0,75-6e &quot;E&quot; ne monte pas"/>
    <x v="2"/>
    <n v="2"/>
    <x v="2"/>
    <x v="0"/>
    <s v="Janvier"/>
    <n v="7000"/>
    <n v="340"/>
    <x v="2"/>
    <n v="92.5"/>
    <x v="2"/>
    <m/>
    <m/>
  </r>
  <r>
    <x v="3"/>
    <s v="Axe épaulé"/>
    <n v="1035"/>
    <n v="22979"/>
    <s v="48 ±0,10 mesuré hors maxi"/>
    <x v="3"/>
    <n v="2"/>
    <x v="2"/>
    <x v="0"/>
    <s v="Janvier"/>
    <n v="19460"/>
    <n v="299"/>
    <x v="3"/>
    <n v="54.18"/>
    <x v="3"/>
    <m/>
    <m/>
  </r>
  <r>
    <x v="4"/>
    <s v="Douille"/>
    <n v="521"/>
    <n v="22718"/>
    <s v="Tampon mini Ø12 ne passe pas"/>
    <x v="4"/>
    <n v="1"/>
    <x v="3"/>
    <x v="0"/>
    <s v="Janvier"/>
    <n v="1722000"/>
    <n v="1477"/>
    <x v="4"/>
    <n v="8.8800000000000008"/>
    <x v="4"/>
    <m/>
    <m/>
  </r>
  <r>
    <x v="5"/>
    <s v="Coupleur bistable"/>
    <n v="857"/>
    <n v="22722"/>
    <s v="Bague M4x0,5-6f &quot;NEP&quot; monte"/>
    <x v="5"/>
    <n v="2"/>
    <x v="4"/>
    <x v="0"/>
    <s v="Janvier"/>
    <n v="100"/>
    <n v="70"/>
    <x v="5"/>
    <n v="188.2"/>
    <x v="5"/>
    <m/>
    <m/>
  </r>
  <r>
    <x v="6"/>
    <s v="Bague intérieure"/>
    <n v="952"/>
    <n v="22880"/>
    <s v="Épaulement sur face"/>
    <x v="0"/>
    <n v="1"/>
    <x v="0"/>
    <x v="0"/>
    <s v="Janvier"/>
    <n v="87310"/>
    <n v="61"/>
    <x v="6"/>
    <n v="13.9"/>
    <x v="6"/>
    <m/>
    <m/>
  </r>
  <r>
    <x v="7"/>
    <s v="Tube collecteur"/>
    <n v="990"/>
    <n v="22727"/>
    <s v="55,5 ±0,10 mesuré hors maxi"/>
    <x v="3"/>
    <n v="2"/>
    <x v="2"/>
    <x v="1"/>
    <s v="Janvier"/>
    <n v="69500"/>
    <n v="2400"/>
    <x v="7"/>
    <n v="7.89"/>
    <x v="7"/>
    <n v="1921"/>
    <m/>
  </r>
  <r>
    <x v="8"/>
    <s v="Spacer"/>
    <n v="1009"/>
    <n v="23004"/>
    <s v="Ø13 mesuré hors mini"/>
    <x v="6"/>
    <n v="1"/>
    <x v="3"/>
    <x v="1"/>
    <s v="Janvier"/>
    <n v="6713"/>
    <n v="2016"/>
    <x v="8"/>
    <n v="9.4"/>
    <x v="8"/>
    <m/>
    <m/>
  </r>
  <r>
    <x v="9"/>
    <s v="Boitier"/>
    <n v="1009"/>
    <n v="22974"/>
    <s v="12,70 mesuré hors maxi"/>
    <x v="7"/>
    <n v="1"/>
    <x v="3"/>
    <x v="1"/>
    <s v="Janvier"/>
    <n v="31775"/>
    <n v="670"/>
    <x v="9"/>
    <n v="13.42"/>
    <x v="9"/>
    <m/>
    <m/>
  </r>
  <r>
    <x v="10"/>
    <s v="Vis anneau"/>
    <n v="931"/>
    <n v="23012"/>
    <s v="Chocs et rayures sur tête et corps"/>
    <x v="8"/>
    <n v="2"/>
    <x v="4"/>
    <x v="1"/>
    <s v="Janvier"/>
    <n v="13500"/>
    <n v="382"/>
    <x v="10"/>
    <n v="65.53"/>
    <x v="10"/>
    <m/>
    <m/>
  </r>
  <r>
    <x v="10"/>
    <s v="Vis anneau"/>
    <n v="931"/>
    <n v="23012"/>
    <s v="Bague M6-6g ne monte"/>
    <x v="8"/>
    <n v="2"/>
    <x v="4"/>
    <x v="1"/>
    <s v="Janvier"/>
    <n v="13500"/>
    <n v="104"/>
    <x v="11"/>
    <n v="65.53"/>
    <x v="11"/>
    <m/>
    <m/>
  </r>
  <r>
    <x v="11"/>
    <s v="Pointe acier"/>
    <n v="1034"/>
    <n v="22996"/>
    <s v="21,20 mesuré hors maxi"/>
    <x v="9"/>
    <n v="1"/>
    <x v="3"/>
    <x v="1"/>
    <s v="Janvier"/>
    <n v="88500"/>
    <n v="2361"/>
    <x v="12"/>
    <n v="8.92"/>
    <x v="12"/>
    <m/>
    <m/>
  </r>
  <r>
    <x v="12"/>
    <s v="Rivet"/>
    <n v="931"/>
    <n v="22793"/>
    <s v="Brulures sous la tête"/>
    <x v="1"/>
    <n v="3"/>
    <x v="1"/>
    <x v="1"/>
    <s v="Janvier"/>
    <n v="5810"/>
    <n v="161"/>
    <x v="13"/>
    <n v="57.9"/>
    <x v="13"/>
    <m/>
    <m/>
  </r>
  <r>
    <x v="4"/>
    <s v="Douille"/>
    <n v="521"/>
    <n v="23095"/>
    <s v="Absence de Ø12"/>
    <x v="4"/>
    <n v="1"/>
    <x v="3"/>
    <x v="1"/>
    <s v="Janvier"/>
    <n v="144000"/>
    <n v="3368"/>
    <x v="14"/>
    <n v="8.8800000000000008"/>
    <x v="14"/>
    <m/>
    <m/>
  </r>
  <r>
    <x v="13"/>
    <s v="Axe embrochage"/>
    <n v="800"/>
    <n v="22657"/>
    <s v="Ø15,85 et Ø9,85 mesurés hors maxi"/>
    <x v="10"/>
    <n v="2"/>
    <x v="2"/>
    <x v="1"/>
    <s v="Janvier"/>
    <n v="32110"/>
    <n v="933"/>
    <x v="15"/>
    <n v="56.82"/>
    <x v="15"/>
    <m/>
    <m/>
  </r>
  <r>
    <x v="4"/>
    <s v="Douille"/>
    <n v="521"/>
    <n v="23095"/>
    <s v="Ø13 mesuré hors maxi"/>
    <x v="4"/>
    <n v="1"/>
    <x v="5"/>
    <x v="2"/>
    <s v="Janvier"/>
    <n v="127382"/>
    <n v="40831"/>
    <x v="16"/>
    <n v="8.8800000000000008"/>
    <x v="16"/>
    <n v="2401"/>
    <m/>
  </r>
  <r>
    <x v="14"/>
    <s v="Nozzle 504-01-002"/>
    <n v="990"/>
    <n v="22814"/>
    <s v="7,60 et Ø5,53 mesuré hors maxi"/>
    <x v="11"/>
    <n v="1"/>
    <x v="5"/>
    <x v="2"/>
    <s v="Janvier"/>
    <n v="465007"/>
    <n v="82690"/>
    <x v="17"/>
    <n v="3.6"/>
    <x v="17"/>
    <m/>
    <m/>
  </r>
  <r>
    <x v="15"/>
    <s v="Corps de vis"/>
    <n v="521"/>
    <n v="22443"/>
    <s v="Ra 1,6 mesuré hors maxi dans R0,5"/>
    <x v="12"/>
    <n v="2"/>
    <x v="4"/>
    <x v="2"/>
    <s v="Janvier"/>
    <n v="565"/>
    <n v="300"/>
    <x v="18"/>
    <n v="136.01"/>
    <x v="18"/>
    <m/>
    <m/>
  </r>
  <r>
    <x v="16"/>
    <s v="Embase"/>
    <n v="521"/>
    <n v="22902"/>
    <s v="Ra 3,2 mesuré hors maxi dans alésage"/>
    <x v="1"/>
    <n v="3"/>
    <x v="1"/>
    <x v="2"/>
    <s v="Janvier"/>
    <n v="6000"/>
    <n v="4000"/>
    <x v="19"/>
    <n v="49.8"/>
    <x v="19"/>
    <m/>
    <m/>
  </r>
  <r>
    <x v="11"/>
    <s v="Pointe acier"/>
    <n v="1034"/>
    <n v="22996"/>
    <s v="21,20 mesuré hors maxi"/>
    <x v="9"/>
    <n v="1"/>
    <x v="3"/>
    <x v="3"/>
    <s v="Février"/>
    <n v="62005"/>
    <n v="2117"/>
    <x v="20"/>
    <n v="8.92"/>
    <x v="20"/>
    <n v="618"/>
    <m/>
  </r>
  <r>
    <x v="17"/>
    <s v="Boitier"/>
    <n v="1009"/>
    <n v="22832"/>
    <s v="Ø10,90 hors maxi"/>
    <x v="7"/>
    <n v="1"/>
    <x v="3"/>
    <x v="3"/>
    <s v="Février"/>
    <n v="20152"/>
    <n v="123"/>
    <x v="21"/>
    <n v="10.81"/>
    <x v="21"/>
    <m/>
    <m/>
  </r>
  <r>
    <x v="18"/>
    <s v="Spacer"/>
    <n v="1009"/>
    <n v="21294"/>
    <s v="7 -0,10/-0,20 mesuré hors maxi"/>
    <x v="9"/>
    <n v="1"/>
    <x v="3"/>
    <x v="3"/>
    <s v="Février"/>
    <n v="6417000"/>
    <n v="8035"/>
    <x v="22"/>
    <n v="5.17"/>
    <x v="22"/>
    <m/>
    <m/>
  </r>
  <r>
    <x v="19"/>
    <s v="Douille"/>
    <n v="521"/>
    <n v="21956"/>
    <s v="3,85 et 0,80 mesurés hors maxi"/>
    <x v="13"/>
    <n v="1"/>
    <x v="3"/>
    <x v="4"/>
    <s v="Février"/>
    <n v="575000"/>
    <n v="9529"/>
    <x v="23"/>
    <n v="3.03"/>
    <x v="23"/>
    <n v="484"/>
    <m/>
  </r>
  <r>
    <x v="20"/>
    <s v="Douille"/>
    <n v="521"/>
    <n v="22879"/>
    <s v="1,25 mesuré hors maxi"/>
    <x v="14"/>
    <n v="1"/>
    <x v="3"/>
    <x v="4"/>
    <s v="Février"/>
    <n v="112000"/>
    <n v="1605"/>
    <x v="24"/>
    <n v="5.73"/>
    <x v="24"/>
    <m/>
    <m/>
  </r>
  <r>
    <x v="11"/>
    <s v="Pointe acier"/>
    <n v="1034"/>
    <n v="22996"/>
    <s v="21,20 mesuré hors maxi"/>
    <x v="9"/>
    <n v="1"/>
    <x v="3"/>
    <x v="4"/>
    <s v="Février"/>
    <n v="62005"/>
    <n v="947"/>
    <x v="25"/>
    <n v="8.92"/>
    <x v="25"/>
    <m/>
    <m/>
  </r>
  <r>
    <x v="21"/>
    <s v="Galet mini"/>
    <n v="931"/>
    <n v="22989"/>
    <s v="Épaulement sur face"/>
    <x v="12"/>
    <n v="2"/>
    <x v="2"/>
    <x v="4"/>
    <s v="Février"/>
    <n v="320"/>
    <n v="15"/>
    <x v="26"/>
    <n v="125.5"/>
    <x v="26"/>
    <m/>
    <m/>
  </r>
  <r>
    <x v="20"/>
    <s v="Douille"/>
    <n v="521"/>
    <n v="22879"/>
    <s v="1,25 mesuré hors maxi"/>
    <x v="14"/>
    <n v="1"/>
    <x v="3"/>
    <x v="5"/>
    <s v="Février"/>
    <n v="525000"/>
    <n v="29237"/>
    <x v="27"/>
    <n v="5.73"/>
    <x v="27"/>
    <n v="2499"/>
    <m/>
  </r>
  <r>
    <x v="4"/>
    <s v="Douille"/>
    <n v="521"/>
    <n v="23095"/>
    <s v="Ø13 mesuré hors maxi"/>
    <x v="4"/>
    <n v="1"/>
    <x v="3"/>
    <x v="5"/>
    <s v="Février"/>
    <n v="234000"/>
    <n v="7215"/>
    <x v="28"/>
    <n v="8.8800000000000008"/>
    <x v="28"/>
    <m/>
    <m/>
  </r>
  <r>
    <x v="19"/>
    <s v="Douille"/>
    <n v="521"/>
    <n v="21956"/>
    <s v="3,85 et 0,80 mesurés hors maxi"/>
    <x v="13"/>
    <n v="1"/>
    <x v="3"/>
    <x v="5"/>
    <s v="Février"/>
    <n v="973000"/>
    <n v="3660"/>
    <x v="29"/>
    <n v="3.03"/>
    <x v="29"/>
    <m/>
    <m/>
  </r>
  <r>
    <x v="11"/>
    <s v="Pointe acier"/>
    <n v="1034"/>
    <n v="22996"/>
    <s v="21,20 mesuré hors maxi"/>
    <x v="9"/>
    <n v="1"/>
    <x v="3"/>
    <x v="5"/>
    <s v="Février"/>
    <n v="498000"/>
    <n v="800"/>
    <x v="30"/>
    <n v="8.92"/>
    <x v="30"/>
    <m/>
    <m/>
  </r>
  <r>
    <x v="22"/>
    <s v="Axe de sélection"/>
    <n v="1009"/>
    <n v="22838"/>
    <s v="Chanfrein hors maxi"/>
    <x v="6"/>
    <n v="1"/>
    <x v="3"/>
    <x v="6"/>
    <s v="Février"/>
    <n v="1364000"/>
    <n v="4680"/>
    <x v="31"/>
    <n v="10.36"/>
    <x v="31"/>
    <n v="2326"/>
    <m/>
  </r>
  <r>
    <x v="23"/>
    <s v="Axe crochet"/>
    <n v="952"/>
    <n v="23155"/>
    <s v="Pièces NOK"/>
    <x v="15"/>
    <n v="1"/>
    <x v="0"/>
    <x v="6"/>
    <s v="Février"/>
    <n v="29795"/>
    <n v="1665"/>
    <x v="32"/>
    <n v="17.34"/>
    <x v="32"/>
    <m/>
    <m/>
  </r>
  <r>
    <x v="8"/>
    <s v="Spacer"/>
    <n v="1009"/>
    <n v="23004"/>
    <s v="Ø13 mesuré hors mini"/>
    <x v="6"/>
    <n v="1"/>
    <x v="3"/>
    <x v="6"/>
    <s v="Février"/>
    <n v="66198"/>
    <n v="2381"/>
    <x v="33"/>
    <n v="9.4"/>
    <x v="33"/>
    <m/>
    <m/>
  </r>
  <r>
    <x v="11"/>
    <s v="Pointe acier"/>
    <n v="1034"/>
    <n v="22996"/>
    <s v="21,20 mesuré hors maxi"/>
    <x v="9"/>
    <n v="1"/>
    <x v="3"/>
    <x v="6"/>
    <s v="Février"/>
    <n v="44252"/>
    <n v="568"/>
    <x v="34"/>
    <n v="8.92"/>
    <x v="34"/>
    <m/>
    <m/>
  </r>
  <r>
    <x v="9"/>
    <s v="Boitier"/>
    <n v="1009"/>
    <n v="22899"/>
    <s v="12,70 mesuré hors maxi"/>
    <x v="7"/>
    <n v="1"/>
    <x v="3"/>
    <x v="6"/>
    <s v="Février"/>
    <n v="265390"/>
    <n v="233"/>
    <x v="35"/>
    <n v="13.42"/>
    <x v="35"/>
    <m/>
    <m/>
  </r>
  <r>
    <x v="24"/>
    <s v="Boitier"/>
    <n v="1009"/>
    <n v="22904"/>
    <s v="Pièces NOK"/>
    <x v="9"/>
    <n v="1"/>
    <x v="3"/>
    <x v="6"/>
    <s v="Février"/>
    <n v="26490"/>
    <n v="1023"/>
    <x v="36"/>
    <n v="10.81"/>
    <x v="36"/>
    <m/>
    <m/>
  </r>
  <r>
    <x v="25"/>
    <s v="Bague intérieure"/>
    <n v="952"/>
    <n v="22881"/>
    <s v="13,17 mesuré hors maxi"/>
    <x v="15"/>
    <n v="1"/>
    <x v="0"/>
    <x v="6"/>
    <s v="Février"/>
    <n v="48592"/>
    <n v="3543"/>
    <x v="37"/>
    <n v="11.8"/>
    <x v="37"/>
    <m/>
    <m/>
  </r>
  <r>
    <x v="18"/>
    <s v="Spacer"/>
    <n v="1009"/>
    <n v="21294"/>
    <s v="7 -0,10/-0,20 mesuré hors maxi"/>
    <x v="9"/>
    <n v="1"/>
    <x v="3"/>
    <x v="6"/>
    <s v="Février"/>
    <n v="150000"/>
    <n v="13870"/>
    <x v="38"/>
    <n v="5.17"/>
    <x v="38"/>
    <m/>
    <m/>
  </r>
  <r>
    <x v="26"/>
    <s v="Doigts"/>
    <n v="931"/>
    <n v="22378"/>
    <s v="Visuel non conforme"/>
    <x v="16"/>
    <n v="2"/>
    <x v="4"/>
    <x v="7"/>
    <s v="Mars"/>
    <n v="142425"/>
    <n v="510"/>
    <x v="39"/>
    <n v="80.92"/>
    <x v="39"/>
    <n v="1993"/>
    <m/>
  </r>
  <r>
    <x v="4"/>
    <s v="Douille"/>
    <n v="521"/>
    <n v="23095"/>
    <s v="1,55 mesuré hors mini"/>
    <x v="14"/>
    <n v="1"/>
    <x v="3"/>
    <x v="7"/>
    <s v="Mars"/>
    <n v="750000"/>
    <n v="752"/>
    <x v="40"/>
    <n v="8.8800000000000008"/>
    <x v="40"/>
    <m/>
    <m/>
  </r>
  <r>
    <x v="19"/>
    <s v="Douille"/>
    <n v="521"/>
    <n v="21956"/>
    <s v="3,85 mesuré hors maxi"/>
    <x v="13"/>
    <n v="1"/>
    <x v="3"/>
    <x v="7"/>
    <s v="Mars"/>
    <n v="430702"/>
    <n v="8889"/>
    <x v="41"/>
    <n v="3.03"/>
    <x v="41"/>
    <m/>
    <m/>
  </r>
  <r>
    <x v="27"/>
    <s v="Douille"/>
    <n v="521"/>
    <n v="22817"/>
    <s v="0,45 mesuré hors maxi"/>
    <x v="10"/>
    <n v="2"/>
    <x v="2"/>
    <x v="7"/>
    <s v="Mars"/>
    <n v="18000"/>
    <n v="2475"/>
    <x v="42"/>
    <n v="32.33"/>
    <x v="42"/>
    <m/>
    <m/>
  </r>
  <r>
    <x v="28"/>
    <s v="Doigt de sélection"/>
    <n v="1009"/>
    <n v="22819"/>
    <s v="Ø10,46 mesuré hors mini"/>
    <x v="2"/>
    <n v="2"/>
    <x v="2"/>
    <x v="7"/>
    <s v="Mars"/>
    <n v="89750"/>
    <n v="1042"/>
    <x v="43"/>
    <n v="42.6"/>
    <x v="43"/>
    <m/>
    <m/>
  </r>
  <r>
    <x v="29"/>
    <s v="Moyeu"/>
    <n v="1009"/>
    <n v="22536"/>
    <s v="Ø18,9, Lg 43 et  15,051 mesuré hors maxi"/>
    <x v="10"/>
    <n v="2"/>
    <x v="2"/>
    <x v="8"/>
    <s v="Mars"/>
    <n v="324000"/>
    <n v="9240"/>
    <x v="44"/>
    <n v="81"/>
    <x v="44"/>
    <m/>
    <m/>
  </r>
  <r>
    <x v="11"/>
    <s v="Pointe acier"/>
    <n v="1034"/>
    <n v="22996"/>
    <s v="21,20 mesuré hors maxi"/>
    <x v="9"/>
    <n v="1"/>
    <x v="3"/>
    <x v="9"/>
    <s v="Mars"/>
    <n v="49581"/>
    <n v="3296"/>
    <x v="45"/>
    <n v="8.92"/>
    <x v="45"/>
    <n v="1539.82"/>
    <m/>
  </r>
  <r>
    <x v="30"/>
    <s v="Bouchon"/>
    <n v="857"/>
    <n v="23124"/>
    <s v="Ø12,75 mesuré hors maxi"/>
    <x v="17"/>
    <n v="1"/>
    <x v="3"/>
    <x v="9"/>
    <s v="Mars"/>
    <n v="52413"/>
    <n v="240"/>
    <x v="46"/>
    <n v="5.72"/>
    <x v="46"/>
    <m/>
    <m/>
  </r>
  <r>
    <x v="31"/>
    <s v="Entretoise"/>
    <n v="1035"/>
    <n v="23021"/>
    <s v="Pièces courtes"/>
    <x v="17"/>
    <n v="1"/>
    <x v="3"/>
    <x v="9"/>
    <s v="Mars"/>
    <n v="30810"/>
    <n v="1131"/>
    <x v="47"/>
    <n v="7.32"/>
    <x v="47"/>
    <m/>
    <m/>
  </r>
  <r>
    <x v="18"/>
    <s v="Spacer"/>
    <n v="1009"/>
    <n v="21294"/>
    <s v="7 -0,10/-0,20 mesuré hors maxi"/>
    <x v="9"/>
    <n v="1"/>
    <x v="3"/>
    <x v="9"/>
    <s v="Mars"/>
    <n v="42993"/>
    <n v="564"/>
    <x v="48"/>
    <n v="5.17"/>
    <x v="48"/>
    <m/>
    <m/>
  </r>
  <r>
    <x v="8"/>
    <s v="Spacer"/>
    <n v="1009"/>
    <n v="23004"/>
    <s v="Ø13 mesuré hors mini"/>
    <x v="6"/>
    <n v="1"/>
    <x v="3"/>
    <x v="9"/>
    <s v="Mars"/>
    <n v="13169"/>
    <n v="8991"/>
    <x v="49"/>
    <n v="9.4"/>
    <x v="49"/>
    <m/>
    <m/>
  </r>
  <r>
    <x v="32"/>
    <s v="Valve Spindel"/>
    <n v="857"/>
    <n v="23126"/>
    <s v="La bague ne monte pas à fond"/>
    <x v="12"/>
    <n v="2"/>
    <x v="4"/>
    <x v="9"/>
    <s v="Mars"/>
    <n v="489"/>
    <n v="7"/>
    <x v="50"/>
    <n v="595.4"/>
    <x v="50"/>
    <m/>
    <m/>
  </r>
  <r>
    <x v="33"/>
    <s v="Rotule"/>
    <n v="1009"/>
    <n v="23050"/>
    <s v="Ø hors maxi"/>
    <x v="18"/>
    <n v="1"/>
    <x v="3"/>
    <x v="8"/>
    <s v="Mars"/>
    <n v="466000"/>
    <n v="33620"/>
    <x v="51"/>
    <n v="7.59"/>
    <x v="51"/>
    <m/>
    <m/>
  </r>
  <r>
    <x v="20"/>
    <s v="Douille"/>
    <n v="521"/>
    <n v="22879"/>
    <s v="1,25 mesuré hors maxi"/>
    <x v="14"/>
    <n v="1"/>
    <x v="3"/>
    <x v="9"/>
    <s v="Mars"/>
    <n v="230867"/>
    <n v="656"/>
    <x v="52"/>
    <n v="5.73"/>
    <x v="52"/>
    <m/>
    <m/>
  </r>
  <r>
    <x v="34"/>
    <s v="Prestolock"/>
    <n v="521"/>
    <n v="23172"/>
    <s v="Pièces courtes"/>
    <x v="19"/>
    <n v="1"/>
    <x v="0"/>
    <x v="9"/>
    <s v="Mars"/>
    <n v="45000"/>
    <n v="16"/>
    <x v="53"/>
    <n v="28.03"/>
    <x v="53"/>
    <m/>
    <m/>
  </r>
  <r>
    <x v="35"/>
    <s v="Bras"/>
    <n v="931"/>
    <n v="22939"/>
    <s v="Chocs"/>
    <x v="3"/>
    <n v="2"/>
    <x v="2"/>
    <x v="9"/>
    <s v="Mars"/>
    <n v="23800"/>
    <n v="33"/>
    <x v="54"/>
    <n v="330.14"/>
    <x v="54"/>
    <m/>
    <m/>
  </r>
  <r>
    <x v="36"/>
    <s v="Palier"/>
    <n v="931"/>
    <n v="23180"/>
    <s v="Choc sur Ø15"/>
    <x v="20"/>
    <n v="2"/>
    <x v="4"/>
    <x v="9"/>
    <s v="Mars"/>
    <n v="2000"/>
    <n v="255"/>
    <x v="55"/>
    <n v="32.270000000000003"/>
    <x v="55"/>
    <m/>
    <m/>
  </r>
  <r>
    <x v="37"/>
    <s v="Rotule"/>
    <n v="1009"/>
    <n v="23198"/>
    <s v="Lg hors maxi"/>
    <x v="18"/>
    <n v="1"/>
    <x v="3"/>
    <x v="10"/>
    <s v="Mars"/>
    <n v="106000"/>
    <n v="34680"/>
    <x v="56"/>
    <n v="4.99"/>
    <x v="56"/>
    <n v="3698"/>
    <m/>
  </r>
  <r>
    <x v="19"/>
    <s v="Douille"/>
    <n v="521"/>
    <n v="21956"/>
    <s v="Ø6,47 hors maxi"/>
    <x v="13"/>
    <n v="1"/>
    <x v="3"/>
    <x v="10"/>
    <s v="Mars"/>
    <n v="335708"/>
    <n v="6927"/>
    <x v="57"/>
    <n v="3.03"/>
    <x v="57"/>
    <m/>
    <m/>
  </r>
  <r>
    <x v="18"/>
    <s v="Spacer"/>
    <n v="1009"/>
    <n v="23150"/>
    <s v="Ø9 mesuré hors maxi"/>
    <x v="9"/>
    <n v="1"/>
    <x v="3"/>
    <x v="10"/>
    <s v="Mars"/>
    <n v="49172"/>
    <n v="918"/>
    <x v="58"/>
    <n v="5.17"/>
    <x v="58"/>
    <m/>
    <m/>
  </r>
  <r>
    <x v="4"/>
    <s v="Douille"/>
    <n v="521"/>
    <n v="23095"/>
    <s v="Ø13 et Ø14,95 non conforme"/>
    <x v="14"/>
    <n v="1"/>
    <x v="3"/>
    <x v="10"/>
    <s v="Mars"/>
    <n v="20337"/>
    <n v="17515"/>
    <x v="59"/>
    <n v="8.8800000000000008"/>
    <x v="59"/>
    <m/>
    <m/>
  </r>
  <r>
    <x v="4"/>
    <s v="Douille"/>
    <n v="521"/>
    <n v="23224"/>
    <s v="Ø13 et Ø14,95 non conforme"/>
    <x v="14"/>
    <n v="1"/>
    <x v="3"/>
    <x v="10"/>
    <s v="Mars"/>
    <n v="149941"/>
    <n v="1034"/>
    <x v="60"/>
    <n v="8.8800000000000008"/>
    <x v="60"/>
    <m/>
    <m/>
  </r>
  <r>
    <x v="38"/>
    <s v="Dampening chamber"/>
    <n v="855"/>
    <n v="23215"/>
    <s v="Ø15,93 non conforme"/>
    <x v="21"/>
    <n v="1"/>
    <x v="3"/>
    <x v="10"/>
    <s v="Mars"/>
    <n v="49113"/>
    <n v="534"/>
    <x v="61"/>
    <n v="5.28"/>
    <x v="61"/>
    <m/>
    <m/>
  </r>
  <r>
    <x v="6"/>
    <s v="Bague intérieure"/>
    <n v="952"/>
    <n v="23060"/>
    <s v="Chocs sur Ø"/>
    <x v="0"/>
    <n v="1"/>
    <x v="0"/>
    <x v="10"/>
    <s v="Mars"/>
    <n v="22500"/>
    <n v="244"/>
    <x v="62"/>
    <n v="13.9"/>
    <x v="62"/>
    <m/>
    <m/>
  </r>
  <r>
    <x v="18"/>
    <s v="Spacer"/>
    <n v="1009"/>
    <n v="23150"/>
    <s v="Ø9 mesuré hors maxi"/>
    <x v="9"/>
    <n v="1"/>
    <x v="3"/>
    <x v="11"/>
    <s v="Mars"/>
    <n v="28573"/>
    <n v="810"/>
    <x v="63"/>
    <n v="5.17"/>
    <x v="63"/>
    <n v="3766"/>
    <m/>
  </r>
  <r>
    <x v="38"/>
    <s v="Dampening chamber"/>
    <n v="855"/>
    <n v="23215"/>
    <s v="Ø15,93 non conforme"/>
    <x v="21"/>
    <n v="1"/>
    <x v="3"/>
    <x v="11"/>
    <s v="Mars"/>
    <n v="49113"/>
    <n v="528"/>
    <x v="64"/>
    <n v="5.28"/>
    <x v="64"/>
    <m/>
    <m/>
  </r>
  <r>
    <x v="20"/>
    <s v="Douille"/>
    <n v="521"/>
    <n v="22879"/>
    <s v="1,25 mesuré hors maxi"/>
    <x v="14"/>
    <n v="1"/>
    <x v="3"/>
    <x v="11"/>
    <s v="Mars"/>
    <n v="240247"/>
    <n v="4497"/>
    <x v="65"/>
    <n v="5.73"/>
    <x v="65"/>
    <m/>
    <m/>
  </r>
  <r>
    <x v="7"/>
    <s v="Tube collecteur"/>
    <n v="990"/>
    <n v="22727"/>
    <s v="Non conforme"/>
    <x v="3"/>
    <n v="2"/>
    <x v="2"/>
    <x v="11"/>
    <s v="Mars"/>
    <n v="82773"/>
    <n v="8400"/>
    <x v="66"/>
    <n v="7.89"/>
    <x v="66"/>
    <m/>
    <m/>
  </r>
  <r>
    <x v="39"/>
    <s v="Embout"/>
    <n v="990"/>
    <n v="22726"/>
    <s v="Ø14,05 mesuré hors maxi"/>
    <x v="22"/>
    <n v="1"/>
    <x v="3"/>
    <x v="11"/>
    <s v="Mars"/>
    <n v="96163"/>
    <n v="3770"/>
    <x v="67"/>
    <n v="10.85"/>
    <x v="67"/>
    <m/>
    <m/>
  </r>
  <r>
    <x v="40"/>
    <s v="Pince"/>
    <n v="521"/>
    <n v="23016"/>
    <s v="Ø7,41 mesuré hors maxi"/>
    <x v="23"/>
    <n v="3"/>
    <x v="1"/>
    <x v="11"/>
    <s v="Mars"/>
    <n v="57970"/>
    <n v="9500"/>
    <x v="68"/>
    <n v="13.91"/>
    <x v="68"/>
    <m/>
    <m/>
  </r>
  <r>
    <x v="9"/>
    <s v="Boitier"/>
    <n v="1009"/>
    <n v="22899"/>
    <s v="12,70 mesuré hors maxi"/>
    <x v="7"/>
    <n v="1"/>
    <x v="3"/>
    <x v="11"/>
    <s v="Mars"/>
    <n v="269390"/>
    <n v="231"/>
    <x v="69"/>
    <n v="13.42"/>
    <x v="69"/>
    <m/>
    <m/>
  </r>
  <r>
    <x v="14"/>
    <s v="Nozzle 504-01-002"/>
    <n v="990"/>
    <n v="22814"/>
    <s v="7,60 et Ø5,53 mesuré hors maxi"/>
    <x v="11"/>
    <n v="1"/>
    <x v="3"/>
    <x v="8"/>
    <s v="Mars"/>
    <n v="465007"/>
    <n v="131413"/>
    <x v="70"/>
    <n v="3.6"/>
    <x v="70"/>
    <m/>
    <m/>
  </r>
  <r>
    <x v="41"/>
    <s v="Embout de cable"/>
    <n v="1010"/>
    <n v="23149"/>
    <s v="Pièces courtes"/>
    <x v="21"/>
    <n v="1"/>
    <x v="3"/>
    <x v="11"/>
    <s v="Mars"/>
    <n v="180000"/>
    <n v="325"/>
    <x v="71"/>
    <n v="5.64"/>
    <x v="71"/>
    <m/>
    <m/>
  </r>
  <r>
    <x v="34"/>
    <s v="Prestolock"/>
    <n v="521"/>
    <n v="23172"/>
    <s v="Pièces courtes"/>
    <x v="19"/>
    <n v="1"/>
    <x v="0"/>
    <x v="11"/>
    <s v="Mars"/>
    <n v="45000"/>
    <n v="55"/>
    <x v="72"/>
    <n v="28.03"/>
    <x v="72"/>
    <m/>
    <m/>
  </r>
  <r>
    <x v="29"/>
    <s v="Moyeu"/>
    <n v="1009"/>
    <n v="22536"/>
    <s v="Pièces courtes"/>
    <x v="10"/>
    <n v="2"/>
    <x v="2"/>
    <x v="11"/>
    <s v="Mars"/>
    <n v="324000"/>
    <n v="14"/>
    <x v="73"/>
    <n v="81"/>
    <x v="73"/>
    <m/>
    <m/>
  </r>
  <r>
    <x v="42"/>
    <s v="Chemise"/>
    <n v="857"/>
    <n v="23028"/>
    <s v="Pièces rayées"/>
    <x v="24"/>
    <n v="2"/>
    <x v="4"/>
    <x v="11"/>
    <s v="Mars"/>
    <n v="6552"/>
    <n v="61"/>
    <x v="74"/>
    <n v="108.01"/>
    <x v="74"/>
    <m/>
    <m/>
  </r>
  <r>
    <x v="43"/>
    <s v="Pince"/>
    <n v="521"/>
    <n v="23018"/>
    <s v="Pièces écrasées"/>
    <x v="25"/>
    <n v="3"/>
    <x v="1"/>
    <x v="11"/>
    <s v="Mars"/>
    <n v="99920"/>
    <n v="1551"/>
    <x v="75"/>
    <n v="9.69"/>
    <x v="75"/>
    <m/>
    <m/>
  </r>
  <r>
    <x v="44"/>
    <s v="Vis imperdable"/>
    <n v="521"/>
    <n v="23104"/>
    <s v="Rayure sur Ø"/>
    <x v="15"/>
    <n v="1"/>
    <x v="0"/>
    <x v="11"/>
    <s v="Mars"/>
    <n v="18475"/>
    <n v="53"/>
    <x v="76"/>
    <n v="76.31"/>
    <x v="76"/>
    <m/>
    <m/>
  </r>
  <r>
    <x v="45"/>
    <s v="Embase"/>
    <n v="521"/>
    <n v="23052"/>
    <s v="Pièces courtes et écrasées"/>
    <x v="19"/>
    <n v="1"/>
    <x v="0"/>
    <x v="11"/>
    <s v="Mars"/>
    <n v="12296"/>
    <n v="253"/>
    <x v="77"/>
    <n v="71.72"/>
    <x v="77"/>
    <m/>
    <m/>
  </r>
  <r>
    <x v="10"/>
    <s v="Vis anneau"/>
    <n v="931"/>
    <n v="23012"/>
    <s v="Chocs et rayures sur tête et corps"/>
    <x v="8"/>
    <n v="2"/>
    <x v="4"/>
    <x v="11"/>
    <s v="Mars"/>
    <n v="20220"/>
    <n v="810"/>
    <x v="78"/>
    <n v="65.53"/>
    <x v="78"/>
    <m/>
    <m/>
  </r>
  <r>
    <x v="38"/>
    <s v="Dampening chamber"/>
    <n v="855"/>
    <n v="23215"/>
    <s v="1,98 et 3,69 mesuré hors maxi et Ø15,93 mesuré hors mini + téton"/>
    <x v="21"/>
    <n v="1"/>
    <x v="3"/>
    <x v="12"/>
    <s v="Mars"/>
    <n v="79169"/>
    <n v="390"/>
    <x v="79"/>
    <n v="5.28"/>
    <x v="79"/>
    <n v="1536"/>
    <m/>
  </r>
  <r>
    <x v="20"/>
    <s v="Douille"/>
    <n v="521"/>
    <n v="22879"/>
    <s v="1,25 mesuré hors maxi"/>
    <x v="14"/>
    <n v="1"/>
    <x v="3"/>
    <x v="12"/>
    <s v="Mars"/>
    <n v="63652"/>
    <n v="1231"/>
    <x v="80"/>
    <n v="5.73"/>
    <x v="80"/>
    <m/>
    <m/>
  </r>
  <r>
    <x v="46"/>
    <s v="Douille"/>
    <n v="521"/>
    <n v="23176"/>
    <s v="Ø4,68 hors maxi"/>
    <x v="11"/>
    <n v="1"/>
    <x v="3"/>
    <x v="12"/>
    <s v="Mars"/>
    <n v="48840"/>
    <n v="1143"/>
    <x v="81"/>
    <n v="4.4800000000000004"/>
    <x v="81"/>
    <m/>
    <m/>
  </r>
  <r>
    <x v="18"/>
    <s v="Spacer"/>
    <n v="1009"/>
    <n v="23150"/>
    <s v="Ø9 mesuré hors maxi"/>
    <x v="9"/>
    <n v="1"/>
    <x v="3"/>
    <x v="12"/>
    <s v="Mars"/>
    <n v="79019"/>
    <n v="1489"/>
    <x v="82"/>
    <n v="5.17"/>
    <x v="82"/>
    <m/>
    <m/>
  </r>
  <r>
    <x v="47"/>
    <s v="Support FM C"/>
    <n v="931"/>
    <n v="23182"/>
    <s v="Ø19 mesuré hors maxi"/>
    <x v="3"/>
    <n v="2"/>
    <x v="2"/>
    <x v="12"/>
    <s v="Mars"/>
    <n v="9813"/>
    <n v="453"/>
    <x v="83"/>
    <n v="84.1"/>
    <x v="83"/>
    <m/>
    <m/>
  </r>
  <r>
    <x v="44"/>
    <s v="Vis imperdable"/>
    <n v="521"/>
    <n v="23104"/>
    <s v="Épaulement sur Ø4,63"/>
    <x v="15"/>
    <n v="1"/>
    <x v="0"/>
    <x v="12"/>
    <s v="Mars"/>
    <n v="23475"/>
    <n v="545"/>
    <x v="84"/>
    <n v="76.31"/>
    <x v="84"/>
    <m/>
    <m/>
  </r>
  <r>
    <x v="41"/>
    <s v="Embout de cable"/>
    <n v="1010"/>
    <n v="23149"/>
    <s v="Ø3,40 mesuré hors maxi"/>
    <x v="21"/>
    <n v="1"/>
    <x v="3"/>
    <x v="12"/>
    <s v="Mars"/>
    <n v="203460"/>
    <n v="158"/>
    <x v="85"/>
    <n v="5.64"/>
    <x v="85"/>
    <m/>
    <m/>
  </r>
  <r>
    <x v="36"/>
    <s v="Palier"/>
    <n v="931"/>
    <n v="23180"/>
    <s v="Choc sur Ø15"/>
    <x v="20"/>
    <n v="2"/>
    <x v="4"/>
    <x v="12"/>
    <s v="Mars"/>
    <n v="3400"/>
    <n v="98"/>
    <x v="86"/>
    <n v="32.270000000000003"/>
    <x v="86"/>
    <m/>
    <m/>
  </r>
  <r>
    <x v="48"/>
    <s v="Axe bras lock"/>
    <n v="931"/>
    <n v="23034"/>
    <s v="Trace sur Ø"/>
    <x v="26"/>
    <n v="3"/>
    <x v="1"/>
    <x v="12"/>
    <s v="Mars"/>
    <n v="21200"/>
    <n v="112"/>
    <x v="87"/>
    <n v="35.83"/>
    <x v="87"/>
    <m/>
    <m/>
  </r>
  <r>
    <x v="49"/>
    <s v="Bague"/>
    <n v="1015"/>
    <n v="23023"/>
    <s v="Pièces courtes"/>
    <x v="21"/>
    <n v="1"/>
    <x v="3"/>
    <x v="12"/>
    <s v="Mars"/>
    <n v="60000"/>
    <n v="121"/>
    <x v="88"/>
    <n v="17.649999999999999"/>
    <x v="88"/>
    <m/>
    <m/>
  </r>
  <r>
    <x v="29"/>
    <s v="Moyeu"/>
    <n v="1009"/>
    <n v="22536"/>
    <s v="Pièces courtes"/>
    <x v="10"/>
    <n v="2"/>
    <x v="2"/>
    <x v="12"/>
    <s v="Mars"/>
    <n v="324000"/>
    <n v="46"/>
    <x v="89"/>
    <n v="81"/>
    <x v="89"/>
    <m/>
    <m/>
  </r>
  <r>
    <x v="22"/>
    <s v="Axe de sélection"/>
    <n v="1009"/>
    <n v="23168"/>
    <s v="Chanfrein hors maxi + moletage NOK"/>
    <x v="6"/>
    <n v="1"/>
    <x v="3"/>
    <x v="12"/>
    <s v="Mars"/>
    <n v="40400"/>
    <n v="750"/>
    <x v="90"/>
    <n v="10.36"/>
    <x v="90"/>
    <m/>
    <m/>
  </r>
  <r>
    <x v="6"/>
    <s v="Bague intérieure"/>
    <n v="952"/>
    <n v="23060"/>
    <s v="Épaulement sur face"/>
    <x v="0"/>
    <n v="1"/>
    <x v="0"/>
    <x v="12"/>
    <s v="Mars"/>
    <n v="25288"/>
    <n v="2173"/>
    <x v="91"/>
    <n v="13.9"/>
    <x v="91"/>
    <m/>
    <m/>
  </r>
  <r>
    <x v="46"/>
    <s v="Douille"/>
    <n v="521"/>
    <n v="23176"/>
    <s v="Ø4,68 hors maxi"/>
    <x v="11"/>
    <n v="1"/>
    <x v="3"/>
    <x v="13"/>
    <s v="Avril"/>
    <n v="70932"/>
    <n v="437"/>
    <x v="92"/>
    <n v="4.4800000000000004"/>
    <x v="92"/>
    <n v="1176"/>
    <m/>
  </r>
  <r>
    <x v="50"/>
    <s v="Rotule"/>
    <n v="1009"/>
    <n v="23122"/>
    <s v="Pièces NOK"/>
    <x v="7"/>
    <n v="1"/>
    <x v="3"/>
    <x v="13"/>
    <s v="Avril"/>
    <n v="4990"/>
    <n v="600"/>
    <x v="93"/>
    <n v="18.18"/>
    <x v="93"/>
    <m/>
    <m/>
  </r>
  <r>
    <x v="18"/>
    <s v="Spacer"/>
    <n v="1009"/>
    <n v="23150"/>
    <s v="Ø9 mesuré hors maxi"/>
    <x v="9"/>
    <n v="1"/>
    <x v="3"/>
    <x v="13"/>
    <s v="Avril"/>
    <n v="210807"/>
    <n v="1147"/>
    <x v="94"/>
    <n v="5.17"/>
    <x v="94"/>
    <m/>
    <m/>
  </r>
  <r>
    <x v="49"/>
    <s v="Bague"/>
    <n v="1015"/>
    <n v="23023"/>
    <s v="Ø20 mesuré hors maxi"/>
    <x v="21"/>
    <n v="1"/>
    <x v="3"/>
    <x v="13"/>
    <s v="Avril"/>
    <n v="7550"/>
    <n v="2261"/>
    <x v="95"/>
    <n v="17.649999999999999"/>
    <x v="95"/>
    <m/>
    <m/>
  </r>
  <r>
    <x v="34"/>
    <s v="Prestolock"/>
    <n v="521"/>
    <n v="23172"/>
    <s v="Pièces courtes"/>
    <x v="19"/>
    <n v="1"/>
    <x v="0"/>
    <x v="13"/>
    <s v="Avril"/>
    <n v="45000"/>
    <n v="12"/>
    <x v="96"/>
    <n v="28.03"/>
    <x v="96"/>
    <m/>
    <m/>
  </r>
  <r>
    <x v="51"/>
    <s v="Corps de réduction"/>
    <n v="521"/>
    <n v="22949"/>
    <s v="Chocs"/>
    <x v="10"/>
    <n v="2"/>
    <x v="2"/>
    <x v="13"/>
    <s v="Avril"/>
    <n v="3500"/>
    <n v="3"/>
    <x v="97"/>
    <n v="282.06"/>
    <x v="97"/>
    <m/>
    <m/>
  </r>
  <r>
    <x v="10"/>
    <s v="Vis anneau"/>
    <n v="931"/>
    <n v="23115"/>
    <s v="Chocs et rayures sur tête et corps"/>
    <x v="8"/>
    <n v="2"/>
    <x v="4"/>
    <x v="13"/>
    <s v="Avril"/>
    <n v="15000"/>
    <n v="382"/>
    <x v="98"/>
    <n v="65.53"/>
    <x v="10"/>
    <m/>
    <m/>
  </r>
  <r>
    <x v="4"/>
    <s v="Douille"/>
    <n v="521"/>
    <n v="23224"/>
    <s v="Ø14,95 non conforme + vibration dans chanfrein + bavure"/>
    <x v="14"/>
    <n v="1"/>
    <x v="3"/>
    <x v="13"/>
    <s v="Avril"/>
    <n v="45999"/>
    <n v="2244"/>
    <x v="99"/>
    <n v="8.8800000000000008"/>
    <x v="98"/>
    <m/>
    <m/>
  </r>
  <r>
    <x v="41"/>
    <s v="Embout de cable"/>
    <n v="1010"/>
    <n v="23149"/>
    <s v="Pièces courtes"/>
    <x v="21"/>
    <n v="1"/>
    <x v="3"/>
    <x v="13"/>
    <s v="Avril"/>
    <n v="203460"/>
    <n v="47"/>
    <x v="100"/>
    <n v="5.64"/>
    <x v="99"/>
    <m/>
    <m/>
  </r>
  <r>
    <x v="37"/>
    <s v="Rotule"/>
    <n v="1009"/>
    <n v="23003"/>
    <s v="Ø5,85 hors maxi"/>
    <x v="18"/>
    <n v="1"/>
    <x v="3"/>
    <x v="13"/>
    <s v="Avril"/>
    <n v="40000"/>
    <n v="1560"/>
    <x v="101"/>
    <n v="7.99"/>
    <x v="100"/>
    <m/>
    <m/>
  </r>
  <r>
    <x v="52"/>
    <s v="Douille"/>
    <n v="521"/>
    <n v="23157"/>
    <s v="Ø6,78 non conforme"/>
    <x v="11"/>
    <n v="1"/>
    <x v="3"/>
    <x v="14"/>
    <s v="Avril"/>
    <n v="77557"/>
    <n v="281"/>
    <x v="102"/>
    <n v="4.59"/>
    <x v="101"/>
    <n v="676"/>
    <m/>
  </r>
  <r>
    <x v="38"/>
    <s v="Dampening chamber"/>
    <n v="855"/>
    <n v="23215"/>
    <s v="Ø16,709 non conforme"/>
    <x v="21"/>
    <n v="1"/>
    <x v="3"/>
    <x v="14"/>
    <s v="Avril"/>
    <n v="126456"/>
    <n v="169"/>
    <x v="103"/>
    <n v="5.28"/>
    <x v="102"/>
    <m/>
    <m/>
  </r>
  <r>
    <x v="22"/>
    <s v="Axe de sélection"/>
    <n v="1009"/>
    <n v="23168"/>
    <s v="Moletage NOK"/>
    <x v="6"/>
    <n v="1"/>
    <x v="3"/>
    <x v="14"/>
    <s v="Avril"/>
    <n v="40400"/>
    <n v="450"/>
    <x v="104"/>
    <n v="10.36"/>
    <x v="103"/>
    <m/>
    <m/>
  </r>
  <r>
    <x v="10"/>
    <s v="Vis anneau"/>
    <n v="931"/>
    <n v="23115"/>
    <s v="Chocs et rayures sur tête et corps"/>
    <x v="8"/>
    <n v="2"/>
    <x v="4"/>
    <x v="14"/>
    <s v="Avril"/>
    <n v="15000"/>
    <n v="30"/>
    <x v="105"/>
    <n v="65.53"/>
    <x v="104"/>
    <m/>
    <m/>
  </r>
  <r>
    <x v="17"/>
    <s v="Boitier"/>
    <n v="1009"/>
    <n v="22832"/>
    <s v="Ø10,90 hors maxi"/>
    <x v="7"/>
    <n v="1"/>
    <x v="3"/>
    <x v="14"/>
    <s v="Avril"/>
    <n v="14160"/>
    <n v="1802"/>
    <x v="106"/>
    <n v="10.81"/>
    <x v="105"/>
    <m/>
    <m/>
  </r>
  <r>
    <x v="4"/>
    <s v="Douille"/>
    <n v="521"/>
    <n v="23224"/>
    <s v="Ø14,95 non conforme + vibration dans chanfrein + bavure"/>
    <x v="14"/>
    <n v="1"/>
    <x v="3"/>
    <x v="14"/>
    <s v="Avril"/>
    <n v="87976"/>
    <n v="442"/>
    <x v="107"/>
    <n v="8.8800000000000008"/>
    <x v="106"/>
    <m/>
    <m/>
  </r>
  <r>
    <x v="53"/>
    <s v="Bouchon"/>
    <n v="416"/>
    <n v="23054"/>
    <s v="Ø35,90 hors maxi"/>
    <x v="27"/>
    <n v="2"/>
    <x v="2"/>
    <x v="14"/>
    <s v="Avril"/>
    <n v="358"/>
    <n v="28"/>
    <x v="108"/>
    <n v="696"/>
    <x v="107"/>
    <m/>
    <m/>
  </r>
  <r>
    <x v="25"/>
    <s v="Bague intérieure"/>
    <n v="952"/>
    <n v="22881"/>
    <s v="10,32 hors maxi"/>
    <x v="15"/>
    <n v="1"/>
    <x v="0"/>
    <x v="14"/>
    <s v="Avril"/>
    <n v="34220"/>
    <n v="1267"/>
    <x v="109"/>
    <n v="11.8"/>
    <x v="108"/>
    <m/>
    <m/>
  </r>
  <r>
    <x v="11"/>
    <s v="Pointe acier"/>
    <n v="1034"/>
    <n v="22996"/>
    <s v="21,20 mesuré hors maxi"/>
    <x v="9"/>
    <n v="1"/>
    <x v="3"/>
    <x v="14"/>
    <s v="Avril"/>
    <n v="39142"/>
    <n v="103"/>
    <x v="110"/>
    <n v="8.92"/>
    <x v="109"/>
    <m/>
    <m/>
  </r>
  <r>
    <x v="42"/>
    <s v="Chemise"/>
    <n v="857"/>
    <n v="23229"/>
    <s v="Pièces rayées"/>
    <x v="24"/>
    <n v="2"/>
    <x v="4"/>
    <x v="15"/>
    <s v="Avril"/>
    <n v="1404"/>
    <n v="26"/>
    <x v="111"/>
    <n v="108.01"/>
    <x v="110"/>
    <n v="304"/>
    <m/>
  </r>
  <r>
    <x v="54"/>
    <s v="Axe de porte"/>
    <n v="416"/>
    <n v="23068"/>
    <s v="Pièce courte"/>
    <x v="27"/>
    <n v="2"/>
    <x v="2"/>
    <x v="15"/>
    <s v="Avril"/>
    <n v="505"/>
    <n v="1"/>
    <x v="112"/>
    <n v="375.87"/>
    <x v="111"/>
    <m/>
    <m/>
  </r>
  <r>
    <x v="55"/>
    <s v="Embase"/>
    <n v="521"/>
    <n v="23147"/>
    <s v="Pièces écrasées"/>
    <x v="10"/>
    <n v="2"/>
    <x v="2"/>
    <x v="15"/>
    <s v="Avril"/>
    <n v="31080"/>
    <n v="120"/>
    <x v="113"/>
    <n v="56.23"/>
    <x v="112"/>
    <m/>
    <m/>
  </r>
  <r>
    <x v="56"/>
    <s v="Prestolock"/>
    <n v="521"/>
    <n v="23172"/>
    <s v="Pièce courte"/>
    <x v="19"/>
    <n v="1"/>
    <x v="0"/>
    <x v="15"/>
    <s v="Avril"/>
    <n v="49000"/>
    <n v="56"/>
    <x v="114"/>
    <n v="28.03"/>
    <x v="113"/>
    <m/>
    <m/>
  </r>
  <r>
    <x v="57"/>
    <s v="Axe"/>
    <n v="931"/>
    <n v="23181"/>
    <s v="Pièce courte"/>
    <x v="19"/>
    <n v="1"/>
    <x v="0"/>
    <x v="15"/>
    <s v="Avril"/>
    <n v="9150"/>
    <n v="100"/>
    <x v="115"/>
    <n v="76.22"/>
    <x v="114"/>
    <m/>
    <m/>
  </r>
  <r>
    <x v="44"/>
    <s v="Vis imperdable"/>
    <n v="521"/>
    <n v="23104"/>
    <s v="Bavure dans 6 pans"/>
    <x v="15"/>
    <n v="1"/>
    <x v="0"/>
    <x v="15"/>
    <s v="Avril"/>
    <n v="30475"/>
    <n v="65"/>
    <x v="116"/>
    <n v="76.31"/>
    <x v="115"/>
    <m/>
    <m/>
  </r>
  <r>
    <x v="10"/>
    <s v="Vis anneau"/>
    <n v="931"/>
    <n v="23115"/>
    <s v="Chocs et rayures sur tête et corps"/>
    <x v="8"/>
    <n v="2"/>
    <x v="4"/>
    <x v="15"/>
    <s v="Avril"/>
    <n v="24000"/>
    <n v="95"/>
    <x v="117"/>
    <n v="65.53"/>
    <x v="116"/>
    <m/>
    <m/>
  </r>
  <r>
    <x v="58"/>
    <s v="Douille"/>
    <n v="857"/>
    <n v="23067"/>
    <s v="Ø8,10 mesuré hors mini"/>
    <x v="28"/>
    <n v="2"/>
    <x v="4"/>
    <x v="8"/>
    <s v="Avril"/>
    <n v="6480"/>
    <n v="1530"/>
    <x v="118"/>
    <n v="108.98"/>
    <x v="117"/>
    <n v="1755"/>
    <m/>
  </r>
  <r>
    <x v="59"/>
    <s v="Corps de vis"/>
    <n v="521"/>
    <n v="2311"/>
    <s v="Chocs Ø10"/>
    <x v="24"/>
    <n v="2"/>
    <x v="4"/>
    <x v="16"/>
    <s v="Avril"/>
    <n v="1270"/>
    <n v="35"/>
    <x v="119"/>
    <n v="171.44"/>
    <x v="118"/>
    <n v="183"/>
    <m/>
  </r>
  <r>
    <x v="60"/>
    <s v="Douille mâle"/>
    <n v="521"/>
    <n v="23212"/>
    <s v="Chanfrein hors maxi"/>
    <x v="12"/>
    <n v="2"/>
    <x v="4"/>
    <x v="16"/>
    <s v="Avril"/>
    <n v="3000"/>
    <n v="7"/>
    <x v="120"/>
    <n v="191.42"/>
    <x v="119"/>
    <m/>
    <m/>
  </r>
  <r>
    <x v="4"/>
    <s v="Douille"/>
    <n v="521"/>
    <n v="23224"/>
    <s v="Ø13 et Ø15,30 non conforme"/>
    <x v="14"/>
    <n v="1"/>
    <x v="3"/>
    <x v="16"/>
    <s v="Avril"/>
    <n v="72083"/>
    <n v="83"/>
    <x v="121"/>
    <n v="8.8800000000000008"/>
    <x v="120"/>
    <m/>
    <m/>
  </r>
  <r>
    <x v="17"/>
    <s v="Boitier"/>
    <n v="1009"/>
    <n v="23162"/>
    <s v="Ø10,90 hors maxi"/>
    <x v="7"/>
    <n v="1"/>
    <x v="3"/>
    <x v="16"/>
    <s v="Avril"/>
    <n v="16529"/>
    <n v="62"/>
    <x v="122"/>
    <n v="10.81"/>
    <x v="121"/>
    <m/>
    <m/>
  </r>
  <r>
    <x v="38"/>
    <s v="Dampening chamber"/>
    <n v="855"/>
    <n v="23215"/>
    <s v="Ø16,709 non conforme"/>
    <x v="21"/>
    <n v="1"/>
    <x v="3"/>
    <x v="16"/>
    <s v="Avril"/>
    <n v="102603"/>
    <n v="44"/>
    <x v="123"/>
    <n v="5.28"/>
    <x v="122"/>
    <m/>
    <m/>
  </r>
  <r>
    <x v="36"/>
    <s v="Palier"/>
    <n v="931"/>
    <n v="23303"/>
    <s v="Choc sur Ø15 + 6,25 mesuré hors mini"/>
    <x v="20"/>
    <n v="2"/>
    <x v="4"/>
    <x v="16"/>
    <s v="Avril"/>
    <n v="1617"/>
    <n v="287"/>
    <x v="124"/>
    <n v="32.270000000000003"/>
    <x v="123"/>
    <m/>
    <m/>
  </r>
  <r>
    <x v="61"/>
    <s v="Arbre actionneur"/>
    <n v="842"/>
    <n v="22500"/>
    <s v="Chanfrein coté fraisage hors maxi"/>
    <x v="29"/>
    <n v="3"/>
    <x v="1"/>
    <x v="17"/>
    <s v="Mai"/>
    <n v="66346"/>
    <n v="6"/>
    <x v="125"/>
    <n v="17.7"/>
    <x v="124"/>
    <n v="551"/>
    <m/>
  </r>
  <r>
    <x v="48"/>
    <s v="Axe bras lock"/>
    <n v="931"/>
    <n v="23183"/>
    <s v="Trace sur Ø"/>
    <x v="26"/>
    <n v="3"/>
    <x v="1"/>
    <x v="17"/>
    <s v="Mai"/>
    <n v="7600"/>
    <n v="25"/>
    <x v="126"/>
    <n v="35.83"/>
    <x v="125"/>
    <m/>
    <m/>
  </r>
  <r>
    <x v="62"/>
    <s v="Pince"/>
    <n v="521"/>
    <n v="23202"/>
    <s v="Pièces écrasées"/>
    <x v="23"/>
    <n v="3"/>
    <x v="1"/>
    <x v="17"/>
    <s v="Mai"/>
    <n v="1200"/>
    <n v="10"/>
    <x v="127"/>
    <n v="29.43"/>
    <x v="126"/>
    <m/>
    <m/>
  </r>
  <r>
    <x v="63"/>
    <s v="Pince"/>
    <n v="521"/>
    <n v="23051"/>
    <s v="Pièces écrasées"/>
    <x v="30"/>
    <n v="3"/>
    <x v="1"/>
    <x v="17"/>
    <s v="Mai"/>
    <n v="42557"/>
    <n v="200"/>
    <x v="128"/>
    <n v="7.98"/>
    <x v="127"/>
    <m/>
    <m/>
  </r>
  <r>
    <x v="44"/>
    <s v="Vis imperdable"/>
    <n v="521"/>
    <n v="23104"/>
    <s v="Bavure dans 6 pans et épaulement sur Ø4,63"/>
    <x v="15"/>
    <n v="1"/>
    <x v="0"/>
    <x v="17"/>
    <s v="Mai"/>
    <n v="30745"/>
    <n v="196"/>
    <x v="129"/>
    <n v="76.31"/>
    <x v="128"/>
    <m/>
    <m/>
  </r>
  <r>
    <x v="10"/>
    <s v="Vis anneau"/>
    <n v="931"/>
    <n v="23115"/>
    <s v="Chocs et rayures sur tête et corps"/>
    <x v="8"/>
    <n v="2"/>
    <x v="4"/>
    <x v="17"/>
    <s v="Mai"/>
    <n v="30000"/>
    <n v="110"/>
    <x v="130"/>
    <n v="65.53"/>
    <x v="129"/>
    <m/>
    <m/>
  </r>
  <r>
    <x v="64"/>
    <s v="Entretoise"/>
    <n v="1009"/>
    <n v="23090"/>
    <s v="11,95 hors maxi et Ø10,40 hors mini"/>
    <x v="6"/>
    <n v="1"/>
    <x v="3"/>
    <x v="17"/>
    <s v="Mai"/>
    <n v="55811"/>
    <n v="2171"/>
    <x v="131"/>
    <n v="5.95"/>
    <x v="130"/>
    <m/>
    <m/>
  </r>
  <r>
    <x v="17"/>
    <s v="Boitier"/>
    <n v="1009"/>
    <n v="23162"/>
    <s v="Ø17,50 hors mini (bavure)"/>
    <x v="7"/>
    <n v="1"/>
    <x v="3"/>
    <x v="17"/>
    <s v="Mai"/>
    <n v="54361"/>
    <n v="329"/>
    <x v="132"/>
    <n v="10.81"/>
    <x v="131"/>
    <m/>
    <m/>
  </r>
  <r>
    <x v="38"/>
    <s v="Dampening chamber"/>
    <n v="855"/>
    <n v="23215"/>
    <s v="Ø16,709 non conforme"/>
    <x v="21"/>
    <n v="1"/>
    <x v="3"/>
    <x v="17"/>
    <s v="Mai"/>
    <n v="110519"/>
    <n v="2172"/>
    <x v="133"/>
    <n v="5.28"/>
    <x v="132"/>
    <m/>
    <m/>
  </r>
  <r>
    <x v="36"/>
    <s v="Palier"/>
    <n v="931"/>
    <n v="23303"/>
    <s v="6,25 mesuré hors mini"/>
    <x v="20"/>
    <n v="2"/>
    <x v="4"/>
    <x v="17"/>
    <s v="Mai"/>
    <n v="1617"/>
    <n v="54"/>
    <x v="134"/>
    <n v="32.270000000000003"/>
    <x v="133"/>
    <m/>
    <m/>
  </r>
  <r>
    <x v="65"/>
    <s v="Insert"/>
    <n v="857"/>
    <n v="23225"/>
    <s v="Pièces courtes"/>
    <x v="17"/>
    <n v="1"/>
    <x v="3"/>
    <x v="17"/>
    <s v="Mai"/>
    <n v="7123"/>
    <n v="24"/>
    <x v="135"/>
    <n v="14.34"/>
    <x v="134"/>
    <m/>
    <m/>
  </r>
  <r>
    <x v="56"/>
    <s v="Prestolock"/>
    <n v="521"/>
    <n v="23172"/>
    <s v="Épaulement coté Ø5,30"/>
    <x v="19"/>
    <n v="1"/>
    <x v="0"/>
    <x v="18"/>
    <s v="Mai"/>
    <n v="49000"/>
    <n v="345"/>
    <x v="136"/>
    <n v="28.03"/>
    <x v="135"/>
    <n v="292"/>
    <m/>
  </r>
  <r>
    <x v="56"/>
    <s v="Prestolock"/>
    <n v="521"/>
    <n v="23172"/>
    <s v="Épaulement coté Ø5,30 + bavure dans Ø2,50"/>
    <x v="31"/>
    <n v="1"/>
    <x v="0"/>
    <x v="18"/>
    <s v="Mai"/>
    <n v="49000"/>
    <n v="320"/>
    <x v="137"/>
    <n v="29.03"/>
    <x v="136"/>
    <m/>
    <m/>
  </r>
  <r>
    <x v="66"/>
    <s v="Tirant"/>
    <n v="857"/>
    <n v="23125"/>
    <s v="Pièces courtes"/>
    <x v="32"/>
    <n v="3"/>
    <x v="1"/>
    <x v="18"/>
    <s v="Mai"/>
    <n v="5000"/>
    <n v="22"/>
    <x v="138"/>
    <n v="55.17"/>
    <x v="137"/>
    <m/>
    <m/>
  </r>
  <r>
    <x v="44"/>
    <s v="Vis imperdable"/>
    <n v="521"/>
    <n v="23104"/>
    <s v="Bavure dans 6 pans"/>
    <x v="15"/>
    <n v="1"/>
    <x v="0"/>
    <x v="18"/>
    <s v="Mai"/>
    <n v="30475"/>
    <n v="40"/>
    <x v="139"/>
    <n v="76.31"/>
    <x v="138"/>
    <m/>
    <m/>
  </r>
  <r>
    <x v="10"/>
    <s v="Vis anneau"/>
    <n v="931"/>
    <n v="23289"/>
    <s v="Chocs et rayures sur tête et corps"/>
    <x v="8"/>
    <n v="2"/>
    <x v="4"/>
    <x v="18"/>
    <s v="Mai"/>
    <n v="6000"/>
    <n v="7"/>
    <x v="140"/>
    <n v="65.53"/>
    <x v="139"/>
    <m/>
    <m/>
  </r>
  <r>
    <x v="9"/>
    <s v="Boitier"/>
    <n v="1009"/>
    <n v="22899"/>
    <s v="Bavure Ø14,48"/>
    <x v="7"/>
    <n v="1"/>
    <x v="3"/>
    <x v="18"/>
    <s v="Mai"/>
    <n v="89501"/>
    <n v="238"/>
    <x v="141"/>
    <n v="13.42"/>
    <x v="140"/>
    <m/>
    <m/>
  </r>
  <r>
    <x v="67"/>
    <s v="Rotule"/>
    <n v="1017"/>
    <n v="23216"/>
    <s v="Ø8 et Ø 5,98 hors maxi"/>
    <x v="6"/>
    <n v="1"/>
    <x v="3"/>
    <x v="18"/>
    <s v="Mai"/>
    <n v="84000"/>
    <n v="150"/>
    <x v="142"/>
    <n v="15.42"/>
    <x v="141"/>
    <m/>
    <m/>
  </r>
  <r>
    <x v="68"/>
    <m/>
    <m/>
    <m/>
    <m/>
    <x v="33"/>
    <m/>
    <x v="6"/>
    <x v="19"/>
    <s v="Mai"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  <r>
    <x v="68"/>
    <m/>
    <m/>
    <m/>
    <m/>
    <x v="33"/>
    <m/>
    <x v="6"/>
    <x v="8"/>
    <m/>
    <m/>
    <m/>
    <x v="143"/>
    <m/>
    <x v="142"/>
    <n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0EFF3C7-F1D5-4FAA-BED4-6D594369768B}" name="Tableau croisé dynamique5" cacheId="46" applyNumberFormats="0" applyBorderFormats="0" applyFontFormats="0" applyPatternFormats="0" applyAlignmentFormats="0" applyWidthHeightFormats="1" dataCaption="Données" updatedVersion="7" minRefreshableVersion="3" showMemberPropertyTips="0" useAutoFormatting="1" itemPrintTitles="1" createdVersion="7" indent="0" compact="0" compactData="0" gridDropZones="1">
  <location ref="A41:G64" firstHeaderRow="2" firstDataRow="2" firstDataCol="6"/>
  <pivotFields count="17">
    <pivotField axis="axisRow" compact="0" outline="0" showAll="0" includeNewItemsInFilter="1">
      <items count="70">
        <item x="67"/>
        <item x="60"/>
        <item x="6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4"/>
        <item x="45"/>
        <item x="46"/>
        <item x="47"/>
        <item x="49"/>
        <item x="50"/>
        <item x="43"/>
        <item x="51"/>
        <item x="52"/>
        <item x="53"/>
        <item x="54"/>
        <item x="55"/>
        <item x="56"/>
        <item x="57"/>
        <item x="58"/>
        <item x="59"/>
        <item x="48"/>
        <item x="61"/>
        <item x="62"/>
        <item x="63"/>
        <item x="64"/>
        <item x="65"/>
        <item x="66"/>
        <item t="default"/>
      </items>
    </pivotField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ubtotalTop="0" showAll="0" includeNewItemsInFilter="1" defaultSubtotal="0"/>
    <pivotField axis="axisRow" compact="0" outline="0" showAll="0" includeNewItemsInFilter="1">
      <items count="35">
        <item x="5"/>
        <item x="30"/>
        <item x="23"/>
        <item x="15"/>
        <item x="0"/>
        <item x="19"/>
        <item x="31"/>
        <item x="1"/>
        <item x="25"/>
        <item x="26"/>
        <item x="32"/>
        <item x="29"/>
        <item x="21"/>
        <item x="18"/>
        <item x="6"/>
        <item x="22"/>
        <item x="7"/>
        <item x="3"/>
        <item x="10"/>
        <item x="2"/>
        <item x="11"/>
        <item x="14"/>
        <item x="9"/>
        <item x="17"/>
        <item x="4"/>
        <item x="13"/>
        <item x="12"/>
        <item x="20"/>
        <item x="28"/>
        <item x="27"/>
        <item x="24"/>
        <item x="8"/>
        <item x="16"/>
        <item x="33"/>
        <item t="default"/>
      </items>
    </pivotField>
    <pivotField compact="0" outline="0" subtotalTop="0" showAll="0" includeNewItemsInFilter="1" defaultSubtotal="0"/>
    <pivotField axis="axisRow" compact="0" outline="0" subtotalTop="0" showAll="0" includeNewItemsInFilter="1" defaultSubtotal="0">
      <items count="7">
        <item x="2"/>
        <item x="3"/>
        <item x="4"/>
        <item x="1"/>
        <item x="5"/>
        <item x="0"/>
        <item h="1" x="6"/>
      </items>
    </pivotField>
    <pivotField axis="axisRow" compact="0" outline="0" subtotalTop="0" showAll="0" includeNewItemsInFilter="1" sortType="ascending" defaultSubtotal="0">
      <items count="20">
        <item h="1" x="0"/>
        <item h="1" x="1"/>
        <item h="1" x="2"/>
        <item h="1" x="3"/>
        <item h="1" x="4"/>
        <item h="1" x="5"/>
        <item h="1" x="6"/>
        <item h="1" x="7"/>
        <item h="1" x="9"/>
        <item h="1" x="10"/>
        <item h="1" x="11"/>
        <item h="1" x="12"/>
        <item h="1" x="13"/>
        <item h="1" x="14"/>
        <item h="1" x="15"/>
        <item h="1" x="16"/>
        <item h="1" x="17"/>
        <item x="18"/>
        <item h="1" x="19"/>
        <item h="1" x="8"/>
      </items>
    </pivotField>
    <pivotField compact="0" outline="0" showAll="0" includeNewItemsInFilter="1"/>
    <pivotField compact="0" outline="0" showAll="0" includeNewItemsInFilter="1"/>
    <pivotField compact="0" outline="0" showAll="0" includeNewItemsInFilter="1"/>
    <pivotField axis="axisRow" dataField="1" compact="0" outline="0" subtotalTop="0" showAll="0" includeNewItemsInFilter="1" defaultSubtotal="0">
      <items count="144">
        <item x="73"/>
        <item x="125"/>
        <item x="89"/>
        <item x="100"/>
        <item x="96"/>
        <item x="53"/>
        <item x="123"/>
        <item x="6"/>
        <item x="85"/>
        <item x="97"/>
        <item x="69"/>
        <item x="4"/>
        <item x="35"/>
        <item x="40"/>
        <item x="114"/>
        <item x="121"/>
        <item x="140"/>
        <item x="72"/>
        <item x="22"/>
        <item x="139"/>
        <item x="103"/>
        <item x="54"/>
        <item x="30"/>
        <item x="142"/>
        <item x="71"/>
        <item x="112"/>
        <item x="105"/>
        <item x="88"/>
        <item x="116"/>
        <item x="120"/>
        <item x="110"/>
        <item x="141"/>
        <item x="52"/>
        <item x="76"/>
        <item x="126"/>
        <item x="135"/>
        <item x="31"/>
        <item x="39"/>
        <item x="102"/>
        <item x="130"/>
        <item x="122"/>
        <item x="29"/>
        <item x="113"/>
        <item x="117"/>
        <item x="138"/>
        <item x="46"/>
        <item x="128"/>
        <item x="79"/>
        <item x="107"/>
        <item x="87"/>
        <item x="94"/>
        <item x="132"/>
        <item x="21"/>
        <item x="92"/>
        <item x="129"/>
        <item x="137"/>
        <item x="60"/>
        <item x="136"/>
        <item x="11"/>
        <item x="127"/>
        <item x="74"/>
        <item x="64"/>
        <item x="62"/>
        <item x="61"/>
        <item x="115"/>
        <item x="104"/>
        <item x="43"/>
        <item x="34"/>
        <item x="48"/>
        <item x="50"/>
        <item x="24"/>
        <item x="25"/>
        <item x="3"/>
        <item x="75"/>
        <item x="23"/>
        <item x="111"/>
        <item x="90"/>
        <item x="58"/>
        <item x="65"/>
        <item x="82"/>
        <item x="80"/>
        <item x="133"/>
        <item x="77"/>
        <item x="57"/>
        <item x="41"/>
        <item x="9"/>
        <item x="84"/>
        <item x="14"/>
        <item x="81"/>
        <item x="98"/>
        <item x="12"/>
        <item x="119"/>
        <item x="13"/>
        <item x="10"/>
        <item x="63"/>
        <item x="44"/>
        <item x="86"/>
        <item x="15"/>
        <item x="28"/>
        <item x="134"/>
        <item x="20"/>
        <item x="7"/>
        <item x="33"/>
        <item x="47"/>
        <item x="109"/>
        <item x="36"/>
        <item x="131"/>
        <item x="101"/>
        <item x="67"/>
        <item x="78"/>
        <item x="83"/>
        <item x="26"/>
        <item x="2"/>
        <item x="99"/>
        <item x="27"/>
        <item x="32"/>
        <item x="45"/>
        <item x="51"/>
        <item x="37"/>
        <item x="108"/>
        <item x="91"/>
        <item x="38"/>
        <item x="66"/>
        <item x="93"/>
        <item x="106"/>
        <item x="55"/>
        <item x="42"/>
        <item x="68"/>
        <item x="0"/>
        <item x="124"/>
        <item x="17"/>
        <item x="118"/>
        <item x="70"/>
        <item x="95"/>
        <item x="8"/>
        <item x="16"/>
        <item x="56"/>
        <item x="18"/>
        <item x="19"/>
        <item x="49"/>
        <item x="5"/>
        <item x="59"/>
        <item x="1"/>
        <item x="143"/>
      </items>
    </pivotField>
    <pivotField compact="0" outline="0" showAll="0" includeNewItemsInFilter="1"/>
    <pivotField axis="axisRow" compact="0" numFmtId="44" outline="0" subtotalTop="0" showAll="0" includeNewItemsInFilter="1" sortType="ascending" defaultSubtotal="0">
      <items count="143">
        <item x="142"/>
        <item x="124"/>
        <item x="122"/>
        <item x="99"/>
        <item x="126"/>
        <item x="96"/>
        <item x="134"/>
        <item x="111"/>
        <item x="53"/>
        <item x="139"/>
        <item x="121"/>
        <item x="120"/>
        <item x="97"/>
        <item x="6"/>
        <item x="85"/>
        <item x="102"/>
        <item x="125"/>
        <item x="109"/>
        <item x="73"/>
        <item x="137"/>
        <item x="101"/>
        <item x="21"/>
        <item x="119"/>
        <item x="46"/>
        <item x="72"/>
        <item x="113"/>
        <item x="127"/>
        <item x="133"/>
        <item x="71"/>
        <item x="26"/>
        <item x="92"/>
        <item x="104"/>
        <item x="79"/>
        <item x="88"/>
        <item x="141"/>
        <item x="64"/>
        <item x="110"/>
        <item x="61"/>
        <item x="48"/>
        <item x="138"/>
        <item x="69"/>
        <item x="35"/>
        <item x="86"/>
        <item x="140"/>
        <item x="62"/>
        <item x="131"/>
        <item x="89"/>
        <item x="52"/>
        <item x="106"/>
        <item x="87"/>
        <item x="76"/>
        <item x="50"/>
        <item x="63"/>
        <item x="103"/>
        <item x="58"/>
        <item x="115"/>
        <item x="34"/>
        <item x="81"/>
        <item x="94"/>
        <item x="118"/>
        <item x="116"/>
        <item x="74"/>
        <item x="40"/>
        <item x="112"/>
        <item x="11"/>
        <item x="80"/>
        <item x="30"/>
        <item x="129"/>
        <item x="114"/>
        <item x="82"/>
        <item x="90"/>
        <item x="55"/>
        <item x="47"/>
        <item x="25"/>
        <item x="9"/>
        <item x="60"/>
        <item x="24"/>
        <item x="123"/>
        <item x="136"/>
        <item x="13"/>
        <item x="135"/>
        <item x="54"/>
        <item x="93"/>
        <item x="36"/>
        <item x="29"/>
        <item x="132"/>
        <item x="100"/>
        <item x="130"/>
        <item x="4"/>
        <item x="5"/>
        <item x="108"/>
        <item x="128"/>
        <item x="75"/>
        <item x="3"/>
        <item x="77"/>
        <item x="20"/>
        <item x="7"/>
        <item x="8"/>
        <item x="105"/>
        <item x="107"/>
        <item x="98"/>
        <item x="57"/>
        <item x="12"/>
        <item x="33"/>
        <item x="10"/>
        <item x="65"/>
        <item x="41"/>
        <item x="32"/>
        <item x="23"/>
        <item x="45"/>
        <item x="14"/>
        <item x="91"/>
        <item x="2"/>
        <item x="83"/>
        <item x="95"/>
        <item x="18"/>
        <item x="67"/>
        <item x="39"/>
        <item x="22"/>
        <item x="84"/>
        <item x="37"/>
        <item x="43"/>
        <item x="31"/>
        <item x="15"/>
        <item x="78"/>
        <item x="28"/>
        <item x="66"/>
        <item x="38"/>
        <item x="42"/>
        <item x="49"/>
        <item x="0"/>
        <item x="68"/>
        <item x="59"/>
        <item x="117"/>
        <item x="27"/>
        <item x="56"/>
        <item x="19"/>
        <item x="51"/>
        <item x="17"/>
        <item x="16"/>
        <item x="1"/>
        <item x="70"/>
        <item x="44"/>
      </items>
    </pivotField>
    <pivotField compact="0" outline="0" subtotalTop="0" showAll="0" includeNewItemsInFilter="1" defaultSubtotal="0"/>
    <pivotField compact="0" outline="0" subtotalTop="0" showAll="0" includeNewItemsInFilter="1" defaultSubtotal="0"/>
  </pivotFields>
  <rowFields count="6">
    <field x="8"/>
    <field x="12"/>
    <field x="14"/>
    <field x="0"/>
    <field x="5"/>
    <field x="7"/>
  </rowFields>
  <rowItems count="22">
    <i>
      <x v="17"/>
      <x v="16"/>
      <x v="9"/>
      <x v="13"/>
      <x v="31"/>
      <x v="2"/>
    </i>
    <i t="default" r="4">
      <x v="31"/>
    </i>
    <i t="default" r="3">
      <x v="13"/>
    </i>
    <i r="1">
      <x v="19"/>
      <x v="39"/>
      <x v="46"/>
      <x v="3"/>
      <x v="5"/>
    </i>
    <i t="default" r="4">
      <x v="3"/>
    </i>
    <i t="default" r="3">
      <x v="46"/>
    </i>
    <i r="1">
      <x v="23"/>
      <x v="34"/>
      <x/>
      <x v="14"/>
      <x v="1"/>
    </i>
    <i t="default" r="4">
      <x v="14"/>
    </i>
    <i t="default" r="3">
      <x/>
    </i>
    <i r="1">
      <x v="31"/>
      <x v="43"/>
      <x v="12"/>
      <x v="16"/>
      <x v="1"/>
    </i>
    <i t="default" r="4">
      <x v="16"/>
    </i>
    <i t="default" r="3">
      <x v="12"/>
    </i>
    <i r="1">
      <x v="44"/>
      <x v="19"/>
      <x v="68"/>
      <x v="10"/>
      <x v="3"/>
    </i>
    <i t="default" r="4">
      <x v="10"/>
    </i>
    <i t="default" r="3">
      <x v="68"/>
    </i>
    <i r="1">
      <x v="55"/>
      <x v="78"/>
      <x v="58"/>
      <x v="6"/>
      <x v="5"/>
    </i>
    <i t="default" r="4">
      <x v="6"/>
    </i>
    <i t="default" r="3">
      <x v="58"/>
    </i>
    <i r="1">
      <x v="57"/>
      <x v="80"/>
      <x v="58"/>
      <x v="5"/>
      <x v="5"/>
    </i>
    <i t="default" r="4">
      <x v="5"/>
    </i>
    <i t="default" r="3">
      <x v="58"/>
    </i>
    <i t="grand">
      <x/>
    </i>
  </rowItems>
  <colItems count="1">
    <i/>
  </colItems>
  <dataFields count="1">
    <dataField name="Somme de Pourcentage de rebuts" fld="12" baseField="8" baseItem="27" numFmtId="10"/>
  </dataFields>
  <formats count="1">
    <format dxfId="0">
      <pivotArea dataOnly="0" labelOnly="1" outline="0" fieldPosition="0">
        <references count="2">
          <reference field="8" count="0" selected="0"/>
          <reference field="12" count="1">
            <x v="16"/>
          </reference>
        </references>
      </pivotArea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  <pageSetUpPr fitToPage="1"/>
  </sheetPr>
  <dimension ref="A1:AQ277"/>
  <sheetViews>
    <sheetView showGridLines="0" zoomScale="83" zoomScaleNormal="83" workbookViewId="0">
      <pane ySplit="5" topLeftCell="A133" activePane="bottomLeft" state="frozen"/>
      <selection activeCell="A88" sqref="A88"/>
      <selection pane="bottomLeft" activeCell="M146" sqref="M146"/>
    </sheetView>
  </sheetViews>
  <sheetFormatPr baseColWidth="10" defaultRowHeight="42" customHeight="1" x14ac:dyDescent="0.25"/>
  <cols>
    <col min="1" max="1" width="27.42578125" style="2" bestFit="1" customWidth="1"/>
    <col min="2" max="2" width="32.42578125" style="2" customWidth="1"/>
    <col min="3" max="3" width="13.140625" style="1" bestFit="1" customWidth="1"/>
    <col min="4" max="4" width="9.7109375" style="1" customWidth="1"/>
    <col min="5" max="5" width="68.85546875" style="2" customWidth="1"/>
    <col min="6" max="6" width="14" style="1" customWidth="1"/>
    <col min="7" max="7" width="9.7109375" style="5" customWidth="1"/>
    <col min="8" max="8" width="24.85546875" style="1" customWidth="1"/>
    <col min="9" max="9" width="12.7109375" style="1" bestFit="1" customWidth="1"/>
    <col min="10" max="10" width="14" style="1" customWidth="1"/>
    <col min="11" max="12" width="13.7109375" style="1" customWidth="1"/>
    <col min="13" max="13" width="13.7109375" style="125" customWidth="1"/>
    <col min="14" max="16" width="13.7109375" style="6" customWidth="1"/>
    <col min="17" max="17" width="12.5703125" style="4" hidden="1" customWidth="1"/>
    <col min="18" max="32" width="13.7109375" style="1" customWidth="1"/>
    <col min="33" max="16384" width="11.42578125" style="1"/>
  </cols>
  <sheetData>
    <row r="1" spans="1:43" s="3" customFormat="1" ht="42" customHeight="1" x14ac:dyDescent="0.25">
      <c r="A1" s="188"/>
      <c r="B1" s="189"/>
      <c r="C1" s="189"/>
      <c r="D1" s="189"/>
      <c r="E1" s="189" t="s">
        <v>51</v>
      </c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4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17"/>
      <c r="AE1" s="193" t="s">
        <v>12</v>
      </c>
      <c r="AF1" s="193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</row>
    <row r="2" spans="1:43" ht="42" customHeight="1" thickBot="1" x14ac:dyDescent="0.3">
      <c r="A2" s="190"/>
      <c r="B2" s="191"/>
      <c r="C2" s="191"/>
      <c r="D2" s="191"/>
      <c r="E2" s="191">
        <v>2022</v>
      </c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82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9"/>
      <c r="AE2" s="194"/>
      <c r="AF2" s="194"/>
    </row>
    <row r="3" spans="1:43" ht="0.75" customHeight="1" x14ac:dyDescent="0.3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124"/>
      <c r="N3" s="8"/>
      <c r="O3" s="8"/>
      <c r="P3" s="8"/>
      <c r="R3" s="8"/>
      <c r="S3" s="8"/>
      <c r="T3" s="8"/>
      <c r="U3" s="8"/>
      <c r="V3" s="8"/>
      <c r="W3" s="8"/>
      <c r="X3" s="8"/>
      <c r="Y3" s="8"/>
      <c r="Z3" s="12" t="s">
        <v>55</v>
      </c>
      <c r="AA3" s="12"/>
      <c r="AB3" s="12" t="s">
        <v>28</v>
      </c>
      <c r="AC3" s="12" t="s">
        <v>11</v>
      </c>
      <c r="AD3" s="12" t="s">
        <v>21</v>
      </c>
      <c r="AE3" s="12" t="s">
        <v>14</v>
      </c>
      <c r="AF3" s="12" t="s">
        <v>38</v>
      </c>
    </row>
    <row r="4" spans="1:43" ht="42" customHeight="1" thickBot="1" x14ac:dyDescent="0.35">
      <c r="G4" s="1"/>
      <c r="N4" s="1"/>
      <c r="O4" s="1"/>
      <c r="P4" s="1"/>
      <c r="Z4" s="22">
        <f t="shared" ref="Z4:AF4" si="0">SUM(Z6:Z266)</f>
        <v>0</v>
      </c>
      <c r="AA4" s="22">
        <f t="shared" si="0"/>
        <v>0</v>
      </c>
      <c r="AB4" s="22">
        <f t="shared" si="0"/>
        <v>3522.1926999999996</v>
      </c>
      <c r="AC4" s="22">
        <f t="shared" si="0"/>
        <v>11419.129000000001</v>
      </c>
      <c r="AD4" s="22">
        <f t="shared" si="0"/>
        <v>2577.7558000000004</v>
      </c>
      <c r="AE4" s="22">
        <f t="shared" si="0"/>
        <v>25022.3197</v>
      </c>
      <c r="AF4" s="22">
        <f t="shared" si="0"/>
        <v>7632.0354000000007</v>
      </c>
    </row>
    <row r="5" spans="1:43" s="11" customFormat="1" ht="52.5" customHeight="1" thickBot="1" x14ac:dyDescent="0.3">
      <c r="A5" s="44" t="s">
        <v>0</v>
      </c>
      <c r="B5" s="45" t="s">
        <v>9</v>
      </c>
      <c r="C5" s="45" t="s">
        <v>7</v>
      </c>
      <c r="D5" s="45" t="s">
        <v>1</v>
      </c>
      <c r="E5" s="45" t="s">
        <v>29</v>
      </c>
      <c r="F5" s="45" t="s">
        <v>8</v>
      </c>
      <c r="G5" s="45" t="s">
        <v>48</v>
      </c>
      <c r="H5" s="45" t="s">
        <v>45</v>
      </c>
      <c r="I5" s="45" t="s">
        <v>46</v>
      </c>
      <c r="J5" s="45" t="s">
        <v>10</v>
      </c>
      <c r="K5" s="45" t="s">
        <v>22</v>
      </c>
      <c r="L5" s="46" t="s">
        <v>23</v>
      </c>
      <c r="M5" s="47" t="s">
        <v>53</v>
      </c>
      <c r="N5" s="44" t="s">
        <v>24</v>
      </c>
      <c r="O5" s="45" t="s">
        <v>47</v>
      </c>
      <c r="P5" s="45" t="s">
        <v>49</v>
      </c>
      <c r="Q5" s="45" t="s">
        <v>52</v>
      </c>
      <c r="R5" s="46" t="s">
        <v>50</v>
      </c>
      <c r="S5" s="44" t="s">
        <v>68</v>
      </c>
      <c r="T5" s="48" t="s">
        <v>57</v>
      </c>
      <c r="U5" s="45" t="s">
        <v>28</v>
      </c>
      <c r="V5" s="45" t="s">
        <v>11</v>
      </c>
      <c r="W5" s="45" t="s">
        <v>21</v>
      </c>
      <c r="X5" s="45" t="s">
        <v>14</v>
      </c>
      <c r="Y5" s="46" t="s">
        <v>38</v>
      </c>
      <c r="Z5" s="44" t="s">
        <v>68</v>
      </c>
      <c r="AA5" s="45" t="s">
        <v>57</v>
      </c>
      <c r="AB5" s="45" t="s">
        <v>28</v>
      </c>
      <c r="AC5" s="45" t="s">
        <v>11</v>
      </c>
      <c r="AD5" s="45" t="s">
        <v>21</v>
      </c>
      <c r="AE5" s="45" t="s">
        <v>14</v>
      </c>
      <c r="AF5" s="47" t="s">
        <v>38</v>
      </c>
    </row>
    <row r="6" spans="1:43" ht="24.95" customHeight="1" x14ac:dyDescent="0.25">
      <c r="A6" s="24" t="s">
        <v>58</v>
      </c>
      <c r="B6" s="25" t="s">
        <v>17</v>
      </c>
      <c r="C6" s="7">
        <v>521</v>
      </c>
      <c r="D6" s="7">
        <v>22776</v>
      </c>
      <c r="E6" s="25" t="s">
        <v>59</v>
      </c>
      <c r="F6" s="30" t="s">
        <v>42</v>
      </c>
      <c r="G6" s="7">
        <v>1</v>
      </c>
      <c r="H6" s="26" t="s">
        <v>28</v>
      </c>
      <c r="I6" s="153" t="s">
        <v>233</v>
      </c>
      <c r="J6" s="26" t="s">
        <v>6</v>
      </c>
      <c r="K6" s="7">
        <v>19456</v>
      </c>
      <c r="L6" s="20">
        <v>3400</v>
      </c>
      <c r="M6" s="126">
        <f>IF(K6="","",((L6*100)/K6)/100)</f>
        <v>0.17475328947368421</v>
      </c>
      <c r="N6" s="204">
        <v>33.799999999999997</v>
      </c>
      <c r="O6" s="205">
        <f t="shared" ref="O6:O40" si="1">+(N6/100)*L6</f>
        <v>1149.1999999999998</v>
      </c>
      <c r="P6" s="195">
        <f>ROUNDUP(SUM(O6:O12),0)</f>
        <v>5891</v>
      </c>
      <c r="Q6" s="196">
        <v>1000</v>
      </c>
      <c r="R6" s="198">
        <f>ROUNDUP(SUM(P6:P25),0)</f>
        <v>10213</v>
      </c>
      <c r="S6" s="116"/>
      <c r="T6" s="117"/>
      <c r="U6" s="118">
        <v>1</v>
      </c>
      <c r="V6" s="118"/>
      <c r="W6" s="118"/>
      <c r="X6" s="118"/>
      <c r="Y6" s="119"/>
      <c r="Z6" s="210">
        <f t="shared" ref="Z6:Z69" si="2">+S6*O6</f>
        <v>0</v>
      </c>
      <c r="AA6" s="211">
        <f t="shared" ref="AA6:AA69" si="3">+T6*P6</f>
        <v>0</v>
      </c>
      <c r="AB6" s="212">
        <f>+U6*O6</f>
        <v>1149.1999999999998</v>
      </c>
      <c r="AC6" s="212">
        <f t="shared" ref="AC6:AC69" si="4">+V6*O6</f>
        <v>0</v>
      </c>
      <c r="AD6" s="212">
        <f t="shared" ref="AD6:AD49" si="5">+W6*O6</f>
        <v>0</v>
      </c>
      <c r="AE6" s="212">
        <f t="shared" ref="AE6:AE69" si="6">+X6*O6</f>
        <v>0</v>
      </c>
      <c r="AF6" s="213">
        <f t="shared" ref="AF6:AF69" si="7">+Y6*O6</f>
        <v>0</v>
      </c>
    </row>
    <row r="7" spans="1:43" ht="24.95" customHeight="1" x14ac:dyDescent="0.25">
      <c r="A7" s="24" t="s">
        <v>60</v>
      </c>
      <c r="B7" s="25" t="s">
        <v>61</v>
      </c>
      <c r="C7" s="7">
        <v>521</v>
      </c>
      <c r="D7" s="7">
        <v>22986</v>
      </c>
      <c r="E7" s="25" t="s">
        <v>62</v>
      </c>
      <c r="F7" s="26" t="s">
        <v>40</v>
      </c>
      <c r="G7" s="7">
        <v>3</v>
      </c>
      <c r="H7" s="26" t="s">
        <v>38</v>
      </c>
      <c r="I7" s="153" t="s">
        <v>233</v>
      </c>
      <c r="J7" s="26" t="s">
        <v>6</v>
      </c>
      <c r="K7" s="7">
        <v>1000</v>
      </c>
      <c r="L7" s="20">
        <v>2170</v>
      </c>
      <c r="M7" s="126">
        <f t="shared" ref="M7:M70" si="8">IF(K7="","",((L7*100)/K7)/100)</f>
        <v>2.17</v>
      </c>
      <c r="N7" s="204">
        <v>184.05</v>
      </c>
      <c r="O7" s="205">
        <f t="shared" si="1"/>
        <v>3993.8850000000002</v>
      </c>
      <c r="P7" s="196"/>
      <c r="Q7" s="196"/>
      <c r="R7" s="186"/>
      <c r="S7" s="116"/>
      <c r="T7" s="117"/>
      <c r="U7" s="118"/>
      <c r="V7" s="118"/>
      <c r="W7" s="118"/>
      <c r="X7" s="118"/>
      <c r="Y7" s="119">
        <v>1</v>
      </c>
      <c r="Z7" s="214">
        <f t="shared" si="2"/>
        <v>0</v>
      </c>
      <c r="AA7" s="211">
        <f t="shared" si="3"/>
        <v>0</v>
      </c>
      <c r="AB7" s="212">
        <f t="shared" ref="AB7:AB69" si="9">+U7*O7</f>
        <v>0</v>
      </c>
      <c r="AC7" s="212">
        <f t="shared" si="4"/>
        <v>0</v>
      </c>
      <c r="AD7" s="212">
        <f t="shared" si="5"/>
        <v>0</v>
      </c>
      <c r="AE7" s="212">
        <f t="shared" si="6"/>
        <v>0</v>
      </c>
      <c r="AF7" s="213">
        <f t="shared" si="7"/>
        <v>3993.8850000000002</v>
      </c>
    </row>
    <row r="8" spans="1:43" ht="24.95" customHeight="1" x14ac:dyDescent="0.25">
      <c r="A8" s="24" t="s">
        <v>41</v>
      </c>
      <c r="B8" s="25" t="s">
        <v>63</v>
      </c>
      <c r="C8" s="7">
        <v>857</v>
      </c>
      <c r="D8" s="7">
        <v>22944</v>
      </c>
      <c r="E8" s="25" t="s">
        <v>65</v>
      </c>
      <c r="F8" s="26" t="s">
        <v>33</v>
      </c>
      <c r="G8" s="7">
        <v>2</v>
      </c>
      <c r="H8" s="26" t="s">
        <v>11</v>
      </c>
      <c r="I8" s="153" t="s">
        <v>233</v>
      </c>
      <c r="J8" s="26" t="s">
        <v>6</v>
      </c>
      <c r="K8" s="7">
        <v>7000</v>
      </c>
      <c r="L8" s="20">
        <v>340</v>
      </c>
      <c r="M8" s="126">
        <f t="shared" si="8"/>
        <v>4.8571428571428571E-2</v>
      </c>
      <c r="N8" s="204">
        <v>92.5</v>
      </c>
      <c r="O8" s="205">
        <f t="shared" si="1"/>
        <v>314.5</v>
      </c>
      <c r="P8" s="196"/>
      <c r="Q8" s="196"/>
      <c r="R8" s="186"/>
      <c r="S8" s="116"/>
      <c r="T8" s="117"/>
      <c r="U8" s="118"/>
      <c r="V8" s="118">
        <v>1</v>
      </c>
      <c r="W8" s="118"/>
      <c r="X8" s="118"/>
      <c r="Y8" s="119"/>
      <c r="Z8" s="214">
        <f t="shared" si="2"/>
        <v>0</v>
      </c>
      <c r="AA8" s="211">
        <f t="shared" si="3"/>
        <v>0</v>
      </c>
      <c r="AB8" s="212">
        <f t="shared" si="9"/>
        <v>0</v>
      </c>
      <c r="AC8" s="212">
        <f t="shared" si="4"/>
        <v>314.5</v>
      </c>
      <c r="AD8" s="212">
        <f t="shared" si="5"/>
        <v>0</v>
      </c>
      <c r="AE8" s="212">
        <f t="shared" si="6"/>
        <v>0</v>
      </c>
      <c r="AF8" s="213">
        <f t="shared" si="7"/>
        <v>0</v>
      </c>
    </row>
    <row r="9" spans="1:43" ht="24.95" customHeight="1" x14ac:dyDescent="0.25">
      <c r="A9" s="27" t="s">
        <v>66</v>
      </c>
      <c r="B9" s="25" t="s">
        <v>67</v>
      </c>
      <c r="C9" s="7">
        <v>1035</v>
      </c>
      <c r="D9" s="7">
        <v>22979</v>
      </c>
      <c r="E9" s="25" t="s">
        <v>64</v>
      </c>
      <c r="F9" s="26" t="s">
        <v>31</v>
      </c>
      <c r="G9" s="7">
        <v>2</v>
      </c>
      <c r="H9" s="26" t="s">
        <v>11</v>
      </c>
      <c r="I9" s="153" t="s">
        <v>233</v>
      </c>
      <c r="J9" s="26" t="s">
        <v>6</v>
      </c>
      <c r="K9" s="7">
        <v>19460</v>
      </c>
      <c r="L9" s="20">
        <v>299</v>
      </c>
      <c r="M9" s="126">
        <f t="shared" si="8"/>
        <v>1.5364850976361769E-2</v>
      </c>
      <c r="N9" s="204">
        <v>54.18</v>
      </c>
      <c r="O9" s="205">
        <f t="shared" si="1"/>
        <v>161.9982</v>
      </c>
      <c r="P9" s="196"/>
      <c r="Q9" s="196"/>
      <c r="R9" s="186"/>
      <c r="S9" s="116"/>
      <c r="T9" s="117"/>
      <c r="U9" s="118"/>
      <c r="V9" s="118">
        <v>1</v>
      </c>
      <c r="W9" s="118"/>
      <c r="X9" s="118"/>
      <c r="Y9" s="119"/>
      <c r="Z9" s="214">
        <f t="shared" si="2"/>
        <v>0</v>
      </c>
      <c r="AA9" s="211">
        <f t="shared" si="3"/>
        <v>0</v>
      </c>
      <c r="AB9" s="212">
        <f t="shared" si="9"/>
        <v>0</v>
      </c>
      <c r="AC9" s="212">
        <f t="shared" si="4"/>
        <v>161.9982</v>
      </c>
      <c r="AD9" s="212">
        <f t="shared" si="5"/>
        <v>0</v>
      </c>
      <c r="AE9" s="212">
        <f t="shared" si="6"/>
        <v>0</v>
      </c>
      <c r="AF9" s="213">
        <f t="shared" si="7"/>
        <v>0</v>
      </c>
    </row>
    <row r="10" spans="1:43" ht="24.95" customHeight="1" x14ac:dyDescent="0.25">
      <c r="A10" s="24" t="s">
        <v>16</v>
      </c>
      <c r="B10" s="25" t="s">
        <v>17</v>
      </c>
      <c r="C10" s="7">
        <v>521</v>
      </c>
      <c r="D10" s="7">
        <v>22718</v>
      </c>
      <c r="E10" s="25" t="s">
        <v>69</v>
      </c>
      <c r="F10" s="26" t="s">
        <v>35</v>
      </c>
      <c r="G10" s="7">
        <v>1</v>
      </c>
      <c r="H10" s="26" t="s">
        <v>14</v>
      </c>
      <c r="I10" s="153" t="s">
        <v>233</v>
      </c>
      <c r="J10" s="26" t="s">
        <v>6</v>
      </c>
      <c r="K10" s="7">
        <v>1722000</v>
      </c>
      <c r="L10" s="20">
        <v>1477</v>
      </c>
      <c r="M10" s="126">
        <f t="shared" si="8"/>
        <v>8.5772357723577232E-4</v>
      </c>
      <c r="N10" s="204">
        <v>8.8800000000000008</v>
      </c>
      <c r="O10" s="205">
        <f t="shared" si="1"/>
        <v>131.1576</v>
      </c>
      <c r="P10" s="196"/>
      <c r="Q10" s="196"/>
      <c r="R10" s="186"/>
      <c r="S10" s="116"/>
      <c r="T10" s="117"/>
      <c r="U10" s="118"/>
      <c r="V10" s="118"/>
      <c r="W10" s="118"/>
      <c r="X10" s="118">
        <v>1</v>
      </c>
      <c r="Y10" s="119"/>
      <c r="Z10" s="214">
        <f t="shared" si="2"/>
        <v>0</v>
      </c>
      <c r="AA10" s="211">
        <f t="shared" si="3"/>
        <v>0</v>
      </c>
      <c r="AB10" s="212">
        <f t="shared" si="9"/>
        <v>0</v>
      </c>
      <c r="AC10" s="212">
        <f t="shared" si="4"/>
        <v>0</v>
      </c>
      <c r="AD10" s="212">
        <f t="shared" si="5"/>
        <v>0</v>
      </c>
      <c r="AE10" s="212">
        <f t="shared" si="6"/>
        <v>131.1576</v>
      </c>
      <c r="AF10" s="213">
        <f t="shared" si="7"/>
        <v>0</v>
      </c>
    </row>
    <row r="11" spans="1:43" ht="24.95" customHeight="1" x14ac:dyDescent="0.25">
      <c r="A11" s="28" t="s">
        <v>70</v>
      </c>
      <c r="B11" s="25" t="s">
        <v>71</v>
      </c>
      <c r="C11" s="7">
        <v>857</v>
      </c>
      <c r="D11" s="7">
        <v>22722</v>
      </c>
      <c r="E11" s="25" t="s">
        <v>72</v>
      </c>
      <c r="F11" s="7">
        <v>304</v>
      </c>
      <c r="G11" s="7">
        <v>2</v>
      </c>
      <c r="H11" s="26" t="s">
        <v>21</v>
      </c>
      <c r="I11" s="153" t="s">
        <v>233</v>
      </c>
      <c r="J11" s="26" t="s">
        <v>6</v>
      </c>
      <c r="K11" s="7">
        <v>100</v>
      </c>
      <c r="L11" s="20">
        <v>70</v>
      </c>
      <c r="M11" s="126">
        <f t="shared" si="8"/>
        <v>0.7</v>
      </c>
      <c r="N11" s="204">
        <v>188.2</v>
      </c>
      <c r="O11" s="205">
        <f t="shared" si="1"/>
        <v>131.73999999999998</v>
      </c>
      <c r="P11" s="196"/>
      <c r="Q11" s="196"/>
      <c r="R11" s="186"/>
      <c r="S11" s="116"/>
      <c r="T11" s="117"/>
      <c r="U11" s="118"/>
      <c r="V11" s="118"/>
      <c r="W11" s="118">
        <v>1</v>
      </c>
      <c r="X11" s="118"/>
      <c r="Y11" s="119"/>
      <c r="Z11" s="214">
        <f t="shared" si="2"/>
        <v>0</v>
      </c>
      <c r="AA11" s="211">
        <f t="shared" si="3"/>
        <v>0</v>
      </c>
      <c r="AB11" s="212">
        <f t="shared" si="9"/>
        <v>0</v>
      </c>
      <c r="AC11" s="212">
        <f t="shared" si="4"/>
        <v>0</v>
      </c>
      <c r="AD11" s="212">
        <f t="shared" si="5"/>
        <v>131.73999999999998</v>
      </c>
      <c r="AE11" s="212">
        <f t="shared" si="6"/>
        <v>0</v>
      </c>
      <c r="AF11" s="213">
        <f t="shared" si="7"/>
        <v>0</v>
      </c>
    </row>
    <row r="12" spans="1:43" ht="24.95" customHeight="1" x14ac:dyDescent="0.25">
      <c r="A12" s="28" t="s">
        <v>56</v>
      </c>
      <c r="B12" s="29" t="s">
        <v>73</v>
      </c>
      <c r="C12" s="7">
        <v>952</v>
      </c>
      <c r="D12" s="7">
        <v>22880</v>
      </c>
      <c r="E12" s="29" t="s">
        <v>30</v>
      </c>
      <c r="F12" s="7" t="s">
        <v>42</v>
      </c>
      <c r="G12" s="7">
        <v>1</v>
      </c>
      <c r="H12" s="30" t="s">
        <v>28</v>
      </c>
      <c r="I12" s="153" t="s">
        <v>233</v>
      </c>
      <c r="J12" s="26" t="s">
        <v>6</v>
      </c>
      <c r="K12" s="7">
        <v>87310</v>
      </c>
      <c r="L12" s="20">
        <v>61</v>
      </c>
      <c r="M12" s="126">
        <f t="shared" si="8"/>
        <v>6.9865994731416789E-4</v>
      </c>
      <c r="N12" s="204">
        <v>13.9</v>
      </c>
      <c r="O12" s="205">
        <f t="shared" si="1"/>
        <v>8.479000000000001</v>
      </c>
      <c r="P12" s="197"/>
      <c r="Q12" s="196"/>
      <c r="R12" s="186"/>
      <c r="S12" s="116"/>
      <c r="T12" s="117"/>
      <c r="U12" s="118">
        <v>1</v>
      </c>
      <c r="V12" s="118"/>
      <c r="W12" s="118"/>
      <c r="X12" s="118"/>
      <c r="Y12" s="119"/>
      <c r="Z12" s="214">
        <f t="shared" si="2"/>
        <v>0</v>
      </c>
      <c r="AA12" s="211">
        <f t="shared" si="3"/>
        <v>0</v>
      </c>
      <c r="AB12" s="212">
        <f t="shared" si="9"/>
        <v>8.479000000000001</v>
      </c>
      <c r="AC12" s="212">
        <f t="shared" si="4"/>
        <v>0</v>
      </c>
      <c r="AD12" s="212">
        <f t="shared" si="5"/>
        <v>0</v>
      </c>
      <c r="AE12" s="212">
        <f t="shared" si="6"/>
        <v>0</v>
      </c>
      <c r="AF12" s="213">
        <f t="shared" si="7"/>
        <v>0</v>
      </c>
    </row>
    <row r="13" spans="1:43" ht="24.95" customHeight="1" x14ac:dyDescent="0.25">
      <c r="A13" s="33" t="s">
        <v>76</v>
      </c>
      <c r="B13" s="32" t="s">
        <v>75</v>
      </c>
      <c r="C13" s="7">
        <v>990</v>
      </c>
      <c r="D13" s="7">
        <v>22727</v>
      </c>
      <c r="E13" s="32" t="s">
        <v>74</v>
      </c>
      <c r="F13" s="31" t="s">
        <v>31</v>
      </c>
      <c r="G13" s="7">
        <v>2</v>
      </c>
      <c r="H13" s="31" t="s">
        <v>11</v>
      </c>
      <c r="I13" s="153" t="s">
        <v>234</v>
      </c>
      <c r="J13" s="26" t="s">
        <v>6</v>
      </c>
      <c r="K13" s="7">
        <v>69500</v>
      </c>
      <c r="L13" s="20">
        <v>2400</v>
      </c>
      <c r="M13" s="126">
        <f t="shared" si="8"/>
        <v>3.4532374100719423E-2</v>
      </c>
      <c r="N13" s="204">
        <v>7.89</v>
      </c>
      <c r="O13" s="205">
        <f t="shared" si="1"/>
        <v>189.35999999999999</v>
      </c>
      <c r="P13" s="192">
        <f>ROUNDUP(SUM(O13:O21),0)</f>
        <v>1921</v>
      </c>
      <c r="Q13" s="196"/>
      <c r="R13" s="186"/>
      <c r="S13" s="116"/>
      <c r="T13" s="117"/>
      <c r="U13" s="118"/>
      <c r="V13" s="118">
        <v>1</v>
      </c>
      <c r="W13" s="118"/>
      <c r="X13" s="118"/>
      <c r="Y13" s="119"/>
      <c r="Z13" s="214">
        <f t="shared" si="2"/>
        <v>0</v>
      </c>
      <c r="AA13" s="211">
        <f t="shared" si="3"/>
        <v>0</v>
      </c>
      <c r="AB13" s="212">
        <f t="shared" si="9"/>
        <v>0</v>
      </c>
      <c r="AC13" s="212">
        <f t="shared" si="4"/>
        <v>189.35999999999999</v>
      </c>
      <c r="AD13" s="212">
        <f t="shared" si="5"/>
        <v>0</v>
      </c>
      <c r="AE13" s="212">
        <f t="shared" si="6"/>
        <v>0</v>
      </c>
      <c r="AF13" s="213">
        <f t="shared" si="7"/>
        <v>0</v>
      </c>
    </row>
    <row r="14" spans="1:43" ht="24.95" customHeight="1" x14ac:dyDescent="0.25">
      <c r="A14" s="34" t="s">
        <v>18</v>
      </c>
      <c r="B14" s="51" t="s">
        <v>104</v>
      </c>
      <c r="C14" s="7">
        <v>1009</v>
      </c>
      <c r="D14" s="7">
        <v>23004</v>
      </c>
      <c r="E14" s="35" t="s">
        <v>77</v>
      </c>
      <c r="F14" s="36" t="s">
        <v>34</v>
      </c>
      <c r="G14" s="7">
        <v>1</v>
      </c>
      <c r="H14" s="36" t="s">
        <v>14</v>
      </c>
      <c r="I14" s="153" t="s">
        <v>234</v>
      </c>
      <c r="J14" s="26" t="s">
        <v>6</v>
      </c>
      <c r="K14" s="7">
        <v>6713</v>
      </c>
      <c r="L14" s="20">
        <v>2016</v>
      </c>
      <c r="M14" s="126">
        <f t="shared" si="8"/>
        <v>0.30031282586027108</v>
      </c>
      <c r="N14" s="204">
        <v>9.4</v>
      </c>
      <c r="O14" s="205">
        <f t="shared" si="1"/>
        <v>189.50399999999999</v>
      </c>
      <c r="P14" s="183"/>
      <c r="Q14" s="196"/>
      <c r="R14" s="186"/>
      <c r="S14" s="116"/>
      <c r="T14" s="117"/>
      <c r="U14" s="118"/>
      <c r="V14" s="118"/>
      <c r="W14" s="118"/>
      <c r="X14" s="118">
        <v>1</v>
      </c>
      <c r="Y14" s="119"/>
      <c r="Z14" s="214">
        <f t="shared" si="2"/>
        <v>0</v>
      </c>
      <c r="AA14" s="211">
        <f t="shared" si="3"/>
        <v>0</v>
      </c>
      <c r="AB14" s="212">
        <f t="shared" si="9"/>
        <v>0</v>
      </c>
      <c r="AC14" s="212">
        <f t="shared" si="4"/>
        <v>0</v>
      </c>
      <c r="AD14" s="212">
        <f t="shared" si="5"/>
        <v>0</v>
      </c>
      <c r="AE14" s="212">
        <f t="shared" si="6"/>
        <v>189.50399999999999</v>
      </c>
      <c r="AF14" s="213">
        <f t="shared" si="7"/>
        <v>0</v>
      </c>
    </row>
    <row r="15" spans="1:43" ht="24.95" customHeight="1" x14ac:dyDescent="0.25">
      <c r="A15" s="34" t="s">
        <v>25</v>
      </c>
      <c r="B15" s="35" t="s">
        <v>13</v>
      </c>
      <c r="C15" s="7">
        <v>1009</v>
      </c>
      <c r="D15" s="7">
        <v>22974</v>
      </c>
      <c r="E15" s="35" t="s">
        <v>78</v>
      </c>
      <c r="F15" s="36" t="s">
        <v>79</v>
      </c>
      <c r="G15" s="7">
        <v>1</v>
      </c>
      <c r="H15" s="36" t="s">
        <v>14</v>
      </c>
      <c r="I15" s="153" t="s">
        <v>234</v>
      </c>
      <c r="J15" s="26" t="s">
        <v>6</v>
      </c>
      <c r="K15" s="7">
        <v>31775</v>
      </c>
      <c r="L15" s="20">
        <v>670</v>
      </c>
      <c r="M15" s="126">
        <f t="shared" si="8"/>
        <v>2.1085759244689219E-2</v>
      </c>
      <c r="N15" s="204">
        <v>13.42</v>
      </c>
      <c r="O15" s="205">
        <f t="shared" si="1"/>
        <v>89.913999999999987</v>
      </c>
      <c r="P15" s="183"/>
      <c r="Q15" s="196"/>
      <c r="R15" s="186"/>
      <c r="S15" s="116"/>
      <c r="T15" s="117"/>
      <c r="U15" s="118"/>
      <c r="V15" s="118"/>
      <c r="W15" s="118"/>
      <c r="X15" s="118">
        <v>1</v>
      </c>
      <c r="Y15" s="119"/>
      <c r="Z15" s="214">
        <f t="shared" si="2"/>
        <v>0</v>
      </c>
      <c r="AA15" s="211">
        <f t="shared" si="3"/>
        <v>0</v>
      </c>
      <c r="AB15" s="212">
        <f t="shared" si="9"/>
        <v>0</v>
      </c>
      <c r="AC15" s="212">
        <f t="shared" si="4"/>
        <v>0</v>
      </c>
      <c r="AD15" s="212">
        <f t="shared" si="5"/>
        <v>0</v>
      </c>
      <c r="AE15" s="212">
        <f t="shared" si="6"/>
        <v>89.913999999999987</v>
      </c>
      <c r="AF15" s="213">
        <f t="shared" si="7"/>
        <v>0</v>
      </c>
    </row>
    <row r="16" spans="1:43" ht="24.95" customHeight="1" x14ac:dyDescent="0.25">
      <c r="A16" s="34" t="s">
        <v>80</v>
      </c>
      <c r="B16" s="35" t="s">
        <v>81</v>
      </c>
      <c r="C16" s="7">
        <v>931</v>
      </c>
      <c r="D16" s="7">
        <v>23012</v>
      </c>
      <c r="E16" s="35" t="s">
        <v>83</v>
      </c>
      <c r="F16" s="36" t="s">
        <v>82</v>
      </c>
      <c r="G16" s="7">
        <v>2</v>
      </c>
      <c r="H16" s="36" t="s">
        <v>21</v>
      </c>
      <c r="I16" s="153" t="s">
        <v>234</v>
      </c>
      <c r="J16" s="26" t="s">
        <v>6</v>
      </c>
      <c r="K16" s="7">
        <v>13500</v>
      </c>
      <c r="L16" s="20">
        <v>382</v>
      </c>
      <c r="M16" s="126">
        <f t="shared" si="8"/>
        <v>2.8296296296296295E-2</v>
      </c>
      <c r="N16" s="204">
        <v>65.53</v>
      </c>
      <c r="O16" s="205">
        <f t="shared" si="1"/>
        <v>250.3246</v>
      </c>
      <c r="P16" s="183"/>
      <c r="Q16" s="196"/>
      <c r="R16" s="186"/>
      <c r="S16" s="116"/>
      <c r="T16" s="117"/>
      <c r="U16" s="118"/>
      <c r="V16" s="118"/>
      <c r="W16" s="118">
        <v>1</v>
      </c>
      <c r="X16" s="118"/>
      <c r="Y16" s="119"/>
      <c r="Z16" s="214">
        <f t="shared" si="2"/>
        <v>0</v>
      </c>
      <c r="AA16" s="211">
        <f t="shared" si="3"/>
        <v>0</v>
      </c>
      <c r="AB16" s="212">
        <f t="shared" si="9"/>
        <v>0</v>
      </c>
      <c r="AC16" s="212">
        <f t="shared" si="4"/>
        <v>0</v>
      </c>
      <c r="AD16" s="212">
        <f t="shared" si="5"/>
        <v>250.3246</v>
      </c>
      <c r="AE16" s="212">
        <f t="shared" si="6"/>
        <v>0</v>
      </c>
      <c r="AF16" s="213">
        <f t="shared" si="7"/>
        <v>0</v>
      </c>
    </row>
    <row r="17" spans="1:32" ht="24.95" customHeight="1" x14ac:dyDescent="0.25">
      <c r="A17" s="34" t="s">
        <v>80</v>
      </c>
      <c r="B17" s="35" t="s">
        <v>81</v>
      </c>
      <c r="C17" s="7">
        <v>931</v>
      </c>
      <c r="D17" s="7">
        <v>23012</v>
      </c>
      <c r="E17" s="35" t="s">
        <v>84</v>
      </c>
      <c r="F17" s="36" t="s">
        <v>82</v>
      </c>
      <c r="G17" s="7">
        <v>2</v>
      </c>
      <c r="H17" s="36" t="s">
        <v>21</v>
      </c>
      <c r="I17" s="153" t="s">
        <v>234</v>
      </c>
      <c r="J17" s="26" t="s">
        <v>6</v>
      </c>
      <c r="K17" s="7">
        <v>13500</v>
      </c>
      <c r="L17" s="20">
        <v>104</v>
      </c>
      <c r="M17" s="126">
        <f t="shared" si="8"/>
        <v>7.7037037037037039E-3</v>
      </c>
      <c r="N17" s="204">
        <v>65.53</v>
      </c>
      <c r="O17" s="205">
        <f t="shared" si="1"/>
        <v>68.151200000000003</v>
      </c>
      <c r="P17" s="183"/>
      <c r="Q17" s="196"/>
      <c r="R17" s="186"/>
      <c r="S17" s="116"/>
      <c r="T17" s="117"/>
      <c r="U17" s="118"/>
      <c r="V17" s="118"/>
      <c r="W17" s="118">
        <v>1</v>
      </c>
      <c r="X17" s="118"/>
      <c r="Y17" s="119"/>
      <c r="Z17" s="214">
        <f t="shared" si="2"/>
        <v>0</v>
      </c>
      <c r="AA17" s="211">
        <f t="shared" si="3"/>
        <v>0</v>
      </c>
      <c r="AB17" s="212">
        <f t="shared" si="9"/>
        <v>0</v>
      </c>
      <c r="AC17" s="212">
        <f t="shared" si="4"/>
        <v>0</v>
      </c>
      <c r="AD17" s="212">
        <f t="shared" si="5"/>
        <v>68.151200000000003</v>
      </c>
      <c r="AE17" s="212">
        <f t="shared" si="6"/>
        <v>0</v>
      </c>
      <c r="AF17" s="213">
        <f t="shared" si="7"/>
        <v>0</v>
      </c>
    </row>
    <row r="18" spans="1:32" ht="24.95" customHeight="1" x14ac:dyDescent="0.25">
      <c r="A18" s="34" t="s">
        <v>43</v>
      </c>
      <c r="B18" s="35" t="s">
        <v>44</v>
      </c>
      <c r="C18" s="7">
        <v>1034</v>
      </c>
      <c r="D18" s="7">
        <v>22996</v>
      </c>
      <c r="E18" s="35" t="s">
        <v>85</v>
      </c>
      <c r="F18" s="36" t="s">
        <v>37</v>
      </c>
      <c r="G18" s="7">
        <v>1</v>
      </c>
      <c r="H18" s="36" t="s">
        <v>14</v>
      </c>
      <c r="I18" s="153" t="s">
        <v>234</v>
      </c>
      <c r="J18" s="26" t="s">
        <v>6</v>
      </c>
      <c r="K18" s="7">
        <v>88500</v>
      </c>
      <c r="L18" s="20">
        <v>2361</v>
      </c>
      <c r="M18" s="126">
        <f t="shared" si="8"/>
        <v>2.6677966101694914E-2</v>
      </c>
      <c r="N18" s="204">
        <v>8.92</v>
      </c>
      <c r="O18" s="205">
        <f t="shared" si="1"/>
        <v>210.60120000000001</v>
      </c>
      <c r="P18" s="183"/>
      <c r="Q18" s="196"/>
      <c r="R18" s="186"/>
      <c r="S18" s="116"/>
      <c r="T18" s="117"/>
      <c r="U18" s="118"/>
      <c r="V18" s="118"/>
      <c r="W18" s="118"/>
      <c r="X18" s="118">
        <v>1</v>
      </c>
      <c r="Y18" s="119"/>
      <c r="Z18" s="214">
        <f t="shared" si="2"/>
        <v>0</v>
      </c>
      <c r="AA18" s="211">
        <f t="shared" si="3"/>
        <v>0</v>
      </c>
      <c r="AB18" s="212">
        <f t="shared" si="9"/>
        <v>0</v>
      </c>
      <c r="AC18" s="212">
        <f t="shared" si="4"/>
        <v>0</v>
      </c>
      <c r="AD18" s="212">
        <f t="shared" si="5"/>
        <v>0</v>
      </c>
      <c r="AE18" s="212">
        <f t="shared" si="6"/>
        <v>210.60120000000001</v>
      </c>
      <c r="AF18" s="213">
        <f t="shared" si="7"/>
        <v>0</v>
      </c>
    </row>
    <row r="19" spans="1:32" ht="24.95" customHeight="1" x14ac:dyDescent="0.25">
      <c r="A19" s="34" t="s">
        <v>19</v>
      </c>
      <c r="B19" s="35" t="s">
        <v>20</v>
      </c>
      <c r="C19" s="7">
        <v>931</v>
      </c>
      <c r="D19" s="7">
        <v>22793</v>
      </c>
      <c r="E19" s="35" t="s">
        <v>86</v>
      </c>
      <c r="F19" s="36" t="s">
        <v>40</v>
      </c>
      <c r="G19" s="7">
        <v>3</v>
      </c>
      <c r="H19" s="36" t="s">
        <v>38</v>
      </c>
      <c r="I19" s="153" t="s">
        <v>234</v>
      </c>
      <c r="J19" s="26" t="s">
        <v>6</v>
      </c>
      <c r="K19" s="7">
        <v>5810</v>
      </c>
      <c r="L19" s="20">
        <v>161</v>
      </c>
      <c r="M19" s="126">
        <f t="shared" si="8"/>
        <v>2.7710843373493974E-2</v>
      </c>
      <c r="N19" s="204">
        <v>57.9</v>
      </c>
      <c r="O19" s="205">
        <f t="shared" si="1"/>
        <v>93.218999999999994</v>
      </c>
      <c r="P19" s="183"/>
      <c r="Q19" s="196"/>
      <c r="R19" s="186"/>
      <c r="S19" s="116"/>
      <c r="T19" s="117"/>
      <c r="U19" s="118"/>
      <c r="V19" s="118"/>
      <c r="W19" s="118"/>
      <c r="X19" s="118"/>
      <c r="Y19" s="119">
        <v>1</v>
      </c>
      <c r="Z19" s="214">
        <f t="shared" si="2"/>
        <v>0</v>
      </c>
      <c r="AA19" s="211">
        <f t="shared" si="3"/>
        <v>0</v>
      </c>
      <c r="AB19" s="212">
        <f t="shared" si="9"/>
        <v>0</v>
      </c>
      <c r="AC19" s="212">
        <f t="shared" si="4"/>
        <v>0</v>
      </c>
      <c r="AD19" s="212">
        <f t="shared" si="5"/>
        <v>0</v>
      </c>
      <c r="AE19" s="212">
        <f t="shared" si="6"/>
        <v>0</v>
      </c>
      <c r="AF19" s="213">
        <f t="shared" si="7"/>
        <v>93.218999999999994</v>
      </c>
    </row>
    <row r="20" spans="1:32" ht="24.95" customHeight="1" x14ac:dyDescent="0.25">
      <c r="A20" s="34" t="s">
        <v>16</v>
      </c>
      <c r="B20" s="35" t="s">
        <v>17</v>
      </c>
      <c r="C20" s="7">
        <v>521</v>
      </c>
      <c r="D20" s="7">
        <v>23095</v>
      </c>
      <c r="E20" s="35" t="s">
        <v>87</v>
      </c>
      <c r="F20" s="26" t="s">
        <v>35</v>
      </c>
      <c r="G20" s="7">
        <v>1</v>
      </c>
      <c r="H20" s="26" t="s">
        <v>14</v>
      </c>
      <c r="I20" s="153" t="s">
        <v>234</v>
      </c>
      <c r="J20" s="26" t="s">
        <v>6</v>
      </c>
      <c r="K20" s="7">
        <v>144000</v>
      </c>
      <c r="L20" s="20">
        <v>3368</v>
      </c>
      <c r="M20" s="126">
        <f t="shared" si="8"/>
        <v>2.338888888888889E-2</v>
      </c>
      <c r="N20" s="204">
        <v>8.8800000000000008</v>
      </c>
      <c r="O20" s="205">
        <f t="shared" si="1"/>
        <v>299.07839999999999</v>
      </c>
      <c r="P20" s="183"/>
      <c r="Q20" s="196"/>
      <c r="R20" s="186"/>
      <c r="S20" s="116"/>
      <c r="T20" s="117"/>
      <c r="U20" s="118"/>
      <c r="V20" s="118"/>
      <c r="W20" s="118"/>
      <c r="X20" s="118">
        <v>1</v>
      </c>
      <c r="Y20" s="119"/>
      <c r="Z20" s="214">
        <f t="shared" si="2"/>
        <v>0</v>
      </c>
      <c r="AA20" s="211">
        <f t="shared" si="3"/>
        <v>0</v>
      </c>
      <c r="AB20" s="212">
        <f t="shared" si="9"/>
        <v>0</v>
      </c>
      <c r="AC20" s="212">
        <f t="shared" si="4"/>
        <v>0</v>
      </c>
      <c r="AD20" s="212">
        <f t="shared" si="5"/>
        <v>0</v>
      </c>
      <c r="AE20" s="212">
        <f t="shared" si="6"/>
        <v>299.07839999999999</v>
      </c>
      <c r="AF20" s="213">
        <f t="shared" si="7"/>
        <v>0</v>
      </c>
    </row>
    <row r="21" spans="1:32" ht="24.95" customHeight="1" x14ac:dyDescent="0.25">
      <c r="A21" s="37" t="s">
        <v>88</v>
      </c>
      <c r="B21" s="35" t="s">
        <v>89</v>
      </c>
      <c r="C21" s="7">
        <v>800</v>
      </c>
      <c r="D21" s="7">
        <v>22657</v>
      </c>
      <c r="E21" s="35" t="s">
        <v>90</v>
      </c>
      <c r="F21" s="36" t="s">
        <v>32</v>
      </c>
      <c r="G21" s="7">
        <v>2</v>
      </c>
      <c r="H21" s="26" t="s">
        <v>11</v>
      </c>
      <c r="I21" s="153" t="s">
        <v>234</v>
      </c>
      <c r="J21" s="26" t="s">
        <v>6</v>
      </c>
      <c r="K21" s="7">
        <v>32110</v>
      </c>
      <c r="L21" s="20">
        <v>933</v>
      </c>
      <c r="M21" s="126">
        <f t="shared" si="8"/>
        <v>2.9056368732482091E-2</v>
      </c>
      <c r="N21" s="204">
        <v>56.82</v>
      </c>
      <c r="O21" s="205">
        <f t="shared" si="1"/>
        <v>530.13060000000007</v>
      </c>
      <c r="P21" s="184"/>
      <c r="Q21" s="196"/>
      <c r="R21" s="186"/>
      <c r="S21" s="116"/>
      <c r="T21" s="117"/>
      <c r="U21" s="118"/>
      <c r="V21" s="118">
        <v>1</v>
      </c>
      <c r="W21" s="118"/>
      <c r="X21" s="118"/>
      <c r="Y21" s="119"/>
      <c r="Z21" s="214">
        <f t="shared" si="2"/>
        <v>0</v>
      </c>
      <c r="AA21" s="211">
        <f t="shared" si="3"/>
        <v>0</v>
      </c>
      <c r="AB21" s="212">
        <f t="shared" si="9"/>
        <v>0</v>
      </c>
      <c r="AC21" s="212">
        <f t="shared" si="4"/>
        <v>530.13060000000007</v>
      </c>
      <c r="AD21" s="212">
        <f t="shared" si="5"/>
        <v>0</v>
      </c>
      <c r="AE21" s="212">
        <f t="shared" si="6"/>
        <v>0</v>
      </c>
      <c r="AF21" s="213">
        <f t="shared" si="7"/>
        <v>0</v>
      </c>
    </row>
    <row r="22" spans="1:32" ht="24.95" customHeight="1" x14ac:dyDescent="0.25">
      <c r="A22" s="39" t="s">
        <v>16</v>
      </c>
      <c r="B22" s="35" t="s">
        <v>17</v>
      </c>
      <c r="C22" s="7">
        <v>521</v>
      </c>
      <c r="D22" s="7">
        <v>23095</v>
      </c>
      <c r="E22" s="40" t="s">
        <v>91</v>
      </c>
      <c r="F22" s="26" t="s">
        <v>35</v>
      </c>
      <c r="G22" s="7">
        <v>1</v>
      </c>
      <c r="H22" s="43" t="s">
        <v>95</v>
      </c>
      <c r="I22" s="153" t="s">
        <v>235</v>
      </c>
      <c r="J22" s="38" t="s">
        <v>6</v>
      </c>
      <c r="K22" s="7">
        <v>127382</v>
      </c>
      <c r="L22" s="20">
        <v>40831</v>
      </c>
      <c r="M22" s="126">
        <f t="shared" si="8"/>
        <v>0.32053979369141639</v>
      </c>
      <c r="N22" s="204">
        <v>8.8800000000000008</v>
      </c>
      <c r="O22" s="205">
        <f t="shared" si="1"/>
        <v>3625.7928000000002</v>
      </c>
      <c r="P22" s="192">
        <f>ROUNDUP(SUM(O24:O25),0)</f>
        <v>2401</v>
      </c>
      <c r="Q22" s="196"/>
      <c r="R22" s="186"/>
      <c r="S22" s="116"/>
      <c r="T22" s="117"/>
      <c r="U22" s="118"/>
      <c r="V22" s="118"/>
      <c r="W22" s="118"/>
      <c r="X22" s="118">
        <v>1</v>
      </c>
      <c r="Y22" s="119"/>
      <c r="Z22" s="214">
        <f t="shared" si="2"/>
        <v>0</v>
      </c>
      <c r="AA22" s="211">
        <f t="shared" si="3"/>
        <v>0</v>
      </c>
      <c r="AB22" s="212">
        <f t="shared" si="9"/>
        <v>0</v>
      </c>
      <c r="AC22" s="212">
        <f t="shared" si="4"/>
        <v>0</v>
      </c>
      <c r="AD22" s="212">
        <f t="shared" si="5"/>
        <v>0</v>
      </c>
      <c r="AE22" s="212">
        <f t="shared" si="6"/>
        <v>3625.7928000000002</v>
      </c>
      <c r="AF22" s="213">
        <f t="shared" si="7"/>
        <v>0</v>
      </c>
    </row>
    <row r="23" spans="1:32" ht="24.95" customHeight="1" x14ac:dyDescent="0.25">
      <c r="A23" s="41" t="s">
        <v>92</v>
      </c>
      <c r="B23" s="42" t="s">
        <v>93</v>
      </c>
      <c r="C23" s="7">
        <v>990</v>
      </c>
      <c r="D23" s="7">
        <v>22814</v>
      </c>
      <c r="E23" s="42" t="s">
        <v>94</v>
      </c>
      <c r="F23" s="43" t="s">
        <v>39</v>
      </c>
      <c r="G23" s="7">
        <v>1</v>
      </c>
      <c r="H23" s="43" t="s">
        <v>95</v>
      </c>
      <c r="I23" s="153" t="s">
        <v>235</v>
      </c>
      <c r="J23" s="38" t="s">
        <v>6</v>
      </c>
      <c r="K23" s="7">
        <v>465007</v>
      </c>
      <c r="L23" s="20">
        <v>82690</v>
      </c>
      <c r="M23" s="126">
        <f t="shared" si="8"/>
        <v>0.17782528004954762</v>
      </c>
      <c r="N23" s="204">
        <v>3.6</v>
      </c>
      <c r="O23" s="205">
        <f t="shared" si="1"/>
        <v>2976.84</v>
      </c>
      <c r="P23" s="183"/>
      <c r="Q23" s="196"/>
      <c r="R23" s="186"/>
      <c r="S23" s="116"/>
      <c r="T23" s="117"/>
      <c r="U23" s="118"/>
      <c r="V23" s="118"/>
      <c r="W23" s="118"/>
      <c r="X23" s="118"/>
      <c r="Y23" s="119"/>
      <c r="Z23" s="214">
        <f t="shared" si="2"/>
        <v>0</v>
      </c>
      <c r="AA23" s="211">
        <f t="shared" si="3"/>
        <v>0</v>
      </c>
      <c r="AB23" s="212">
        <f t="shared" si="9"/>
        <v>0</v>
      </c>
      <c r="AC23" s="212">
        <f t="shared" si="4"/>
        <v>0</v>
      </c>
      <c r="AD23" s="212">
        <f t="shared" si="5"/>
        <v>0</v>
      </c>
      <c r="AE23" s="212">
        <f t="shared" si="6"/>
        <v>0</v>
      </c>
      <c r="AF23" s="213">
        <f t="shared" si="7"/>
        <v>0</v>
      </c>
    </row>
    <row r="24" spans="1:32" ht="24.95" customHeight="1" x14ac:dyDescent="0.25">
      <c r="A24" s="41" t="s">
        <v>96</v>
      </c>
      <c r="B24" s="42" t="s">
        <v>97</v>
      </c>
      <c r="C24" s="7">
        <v>521</v>
      </c>
      <c r="D24" s="7">
        <v>22443</v>
      </c>
      <c r="E24" s="42" t="s">
        <v>98</v>
      </c>
      <c r="F24" s="43" t="s">
        <v>36</v>
      </c>
      <c r="G24" s="7">
        <v>2</v>
      </c>
      <c r="H24" s="43" t="s">
        <v>21</v>
      </c>
      <c r="I24" s="153" t="s">
        <v>235</v>
      </c>
      <c r="J24" s="38" t="s">
        <v>6</v>
      </c>
      <c r="K24" s="7">
        <v>565</v>
      </c>
      <c r="L24" s="20">
        <v>300</v>
      </c>
      <c r="M24" s="126">
        <f t="shared" si="8"/>
        <v>0.53097345132743368</v>
      </c>
      <c r="N24" s="204">
        <v>136.01</v>
      </c>
      <c r="O24" s="205">
        <f t="shared" si="1"/>
        <v>408.03</v>
      </c>
      <c r="P24" s="183"/>
      <c r="Q24" s="196"/>
      <c r="R24" s="186"/>
      <c r="S24" s="116"/>
      <c r="T24" s="117"/>
      <c r="U24" s="118"/>
      <c r="V24" s="118"/>
      <c r="W24" s="118">
        <v>1</v>
      </c>
      <c r="X24" s="118"/>
      <c r="Y24" s="119"/>
      <c r="Z24" s="214">
        <f t="shared" si="2"/>
        <v>0</v>
      </c>
      <c r="AA24" s="211">
        <f t="shared" si="3"/>
        <v>0</v>
      </c>
      <c r="AB24" s="212">
        <f t="shared" si="9"/>
        <v>0</v>
      </c>
      <c r="AC24" s="212">
        <f t="shared" si="4"/>
        <v>0</v>
      </c>
      <c r="AD24" s="212">
        <f t="shared" si="5"/>
        <v>408.03</v>
      </c>
      <c r="AE24" s="212">
        <f t="shared" si="6"/>
        <v>0</v>
      </c>
      <c r="AF24" s="213">
        <f t="shared" si="7"/>
        <v>0</v>
      </c>
    </row>
    <row r="25" spans="1:32" ht="24.95" customHeight="1" x14ac:dyDescent="0.25">
      <c r="A25" s="41" t="s">
        <v>99</v>
      </c>
      <c r="B25" s="42" t="s">
        <v>15</v>
      </c>
      <c r="C25" s="7">
        <v>521</v>
      </c>
      <c r="D25" s="7">
        <v>22902</v>
      </c>
      <c r="E25" s="42" t="s">
        <v>100</v>
      </c>
      <c r="F25" s="43" t="s">
        <v>40</v>
      </c>
      <c r="G25" s="7">
        <v>3</v>
      </c>
      <c r="H25" s="43" t="s">
        <v>38</v>
      </c>
      <c r="I25" s="153" t="s">
        <v>235</v>
      </c>
      <c r="J25" s="38" t="s">
        <v>6</v>
      </c>
      <c r="K25" s="7">
        <v>6000</v>
      </c>
      <c r="L25" s="20">
        <v>4000</v>
      </c>
      <c r="M25" s="126">
        <f t="shared" si="8"/>
        <v>0.66666666666666674</v>
      </c>
      <c r="N25" s="204">
        <v>49.8</v>
      </c>
      <c r="O25" s="205">
        <f t="shared" si="1"/>
        <v>1992</v>
      </c>
      <c r="P25" s="184"/>
      <c r="Q25" s="196"/>
      <c r="R25" s="187"/>
      <c r="S25" s="116"/>
      <c r="T25" s="117"/>
      <c r="U25" s="118"/>
      <c r="V25" s="118"/>
      <c r="W25" s="118"/>
      <c r="X25" s="118"/>
      <c r="Y25" s="119">
        <v>1</v>
      </c>
      <c r="Z25" s="214">
        <f t="shared" si="2"/>
        <v>0</v>
      </c>
      <c r="AA25" s="211">
        <f t="shared" si="3"/>
        <v>0</v>
      </c>
      <c r="AB25" s="212">
        <f t="shared" si="9"/>
        <v>0</v>
      </c>
      <c r="AC25" s="212">
        <f t="shared" si="4"/>
        <v>0</v>
      </c>
      <c r="AD25" s="212">
        <f t="shared" si="5"/>
        <v>0</v>
      </c>
      <c r="AE25" s="212">
        <f t="shared" si="6"/>
        <v>0</v>
      </c>
      <c r="AF25" s="213">
        <f t="shared" si="7"/>
        <v>1992</v>
      </c>
    </row>
    <row r="26" spans="1:32" ht="24.95" customHeight="1" x14ac:dyDescent="0.25">
      <c r="A26" s="50" t="s">
        <v>43</v>
      </c>
      <c r="B26" s="51" t="s">
        <v>44</v>
      </c>
      <c r="C26" s="7">
        <v>1034</v>
      </c>
      <c r="D26" s="7">
        <v>22996</v>
      </c>
      <c r="E26" s="35" t="s">
        <v>85</v>
      </c>
      <c r="F26" s="36" t="s">
        <v>37</v>
      </c>
      <c r="G26" s="7">
        <v>1</v>
      </c>
      <c r="H26" s="36" t="s">
        <v>14</v>
      </c>
      <c r="I26" s="153" t="s">
        <v>236</v>
      </c>
      <c r="J26" s="49" t="s">
        <v>2</v>
      </c>
      <c r="K26" s="7">
        <v>62005</v>
      </c>
      <c r="L26" s="20">
        <v>2117</v>
      </c>
      <c r="M26" s="126">
        <f t="shared" si="8"/>
        <v>3.4142407870333041E-2</v>
      </c>
      <c r="N26" s="204">
        <v>8.92</v>
      </c>
      <c r="O26" s="205">
        <f t="shared" si="1"/>
        <v>188.8364</v>
      </c>
      <c r="P26" s="192">
        <f>ROUNDUP(SUM(O26:O28),0)</f>
        <v>618</v>
      </c>
      <c r="Q26" s="196"/>
      <c r="R26" s="185">
        <f>ROUNDUP(SUM(P26:P44),0)</f>
        <v>5927</v>
      </c>
      <c r="S26" s="116"/>
      <c r="T26" s="117"/>
      <c r="U26" s="118"/>
      <c r="V26" s="118"/>
      <c r="W26" s="118"/>
      <c r="X26" s="118">
        <v>1</v>
      </c>
      <c r="Y26" s="119"/>
      <c r="Z26" s="214">
        <f t="shared" si="2"/>
        <v>0</v>
      </c>
      <c r="AA26" s="211">
        <f t="shared" si="3"/>
        <v>0</v>
      </c>
      <c r="AB26" s="212">
        <f t="shared" si="9"/>
        <v>0</v>
      </c>
      <c r="AC26" s="212">
        <f t="shared" si="4"/>
        <v>0</v>
      </c>
      <c r="AD26" s="212">
        <f t="shared" si="5"/>
        <v>0</v>
      </c>
      <c r="AE26" s="212">
        <f t="shared" si="6"/>
        <v>188.8364</v>
      </c>
      <c r="AF26" s="213">
        <f t="shared" si="7"/>
        <v>0</v>
      </c>
    </row>
    <row r="27" spans="1:32" ht="24.95" customHeight="1" x14ac:dyDescent="0.25">
      <c r="A27" s="53" t="s">
        <v>101</v>
      </c>
      <c r="B27" s="51" t="s">
        <v>13</v>
      </c>
      <c r="C27" s="7">
        <v>1009</v>
      </c>
      <c r="D27" s="7">
        <v>22832</v>
      </c>
      <c r="E27" s="51" t="s">
        <v>102</v>
      </c>
      <c r="F27" s="52" t="s">
        <v>79</v>
      </c>
      <c r="G27" s="7">
        <v>1</v>
      </c>
      <c r="H27" s="52" t="s">
        <v>14</v>
      </c>
      <c r="I27" s="153" t="s">
        <v>236</v>
      </c>
      <c r="J27" s="49" t="s">
        <v>2</v>
      </c>
      <c r="K27" s="7">
        <v>20152</v>
      </c>
      <c r="L27" s="20">
        <v>123</v>
      </c>
      <c r="M27" s="126">
        <f t="shared" si="8"/>
        <v>6.1036125446605792E-3</v>
      </c>
      <c r="N27" s="204">
        <v>10.81</v>
      </c>
      <c r="O27" s="205">
        <f t="shared" si="1"/>
        <v>13.2963</v>
      </c>
      <c r="P27" s="183"/>
      <c r="Q27" s="196"/>
      <c r="R27" s="186"/>
      <c r="S27" s="116"/>
      <c r="T27" s="117"/>
      <c r="U27" s="118"/>
      <c r="V27" s="118"/>
      <c r="W27" s="118"/>
      <c r="X27" s="118">
        <v>1</v>
      </c>
      <c r="Y27" s="119"/>
      <c r="Z27" s="214">
        <f t="shared" si="2"/>
        <v>0</v>
      </c>
      <c r="AA27" s="211">
        <f t="shared" si="3"/>
        <v>0</v>
      </c>
      <c r="AB27" s="212">
        <f t="shared" si="9"/>
        <v>0</v>
      </c>
      <c r="AC27" s="212">
        <f t="shared" si="4"/>
        <v>0</v>
      </c>
      <c r="AD27" s="212">
        <f t="shared" si="5"/>
        <v>0</v>
      </c>
      <c r="AE27" s="212">
        <f t="shared" si="6"/>
        <v>13.2963</v>
      </c>
      <c r="AF27" s="213">
        <f t="shared" si="7"/>
        <v>0</v>
      </c>
    </row>
    <row r="28" spans="1:32" ht="24.95" customHeight="1" x14ac:dyDescent="0.25">
      <c r="A28" s="50" t="s">
        <v>103</v>
      </c>
      <c r="B28" s="51" t="s">
        <v>104</v>
      </c>
      <c r="C28" s="7">
        <v>1009</v>
      </c>
      <c r="D28" s="7">
        <v>21294</v>
      </c>
      <c r="E28" s="51" t="s">
        <v>105</v>
      </c>
      <c r="F28" s="36" t="s">
        <v>37</v>
      </c>
      <c r="G28" s="7">
        <v>1</v>
      </c>
      <c r="H28" s="36" t="s">
        <v>14</v>
      </c>
      <c r="I28" s="153" t="s">
        <v>236</v>
      </c>
      <c r="J28" s="49" t="s">
        <v>2</v>
      </c>
      <c r="K28" s="7">
        <v>6417000</v>
      </c>
      <c r="L28" s="20">
        <v>8035</v>
      </c>
      <c r="M28" s="126">
        <f t="shared" si="8"/>
        <v>1.2521427458313855E-3</v>
      </c>
      <c r="N28" s="204">
        <v>5.17</v>
      </c>
      <c r="O28" s="205">
        <f t="shared" si="1"/>
        <v>415.40949999999998</v>
      </c>
      <c r="P28" s="184"/>
      <c r="Q28" s="196"/>
      <c r="R28" s="186"/>
      <c r="S28" s="116"/>
      <c r="T28" s="117"/>
      <c r="U28" s="118"/>
      <c r="V28" s="118"/>
      <c r="W28" s="118"/>
      <c r="X28" s="118">
        <v>1</v>
      </c>
      <c r="Y28" s="119"/>
      <c r="Z28" s="214">
        <f t="shared" si="2"/>
        <v>0</v>
      </c>
      <c r="AA28" s="211">
        <f t="shared" si="3"/>
        <v>0</v>
      </c>
      <c r="AB28" s="212">
        <f t="shared" si="9"/>
        <v>0</v>
      </c>
      <c r="AC28" s="212">
        <f t="shared" si="4"/>
        <v>0</v>
      </c>
      <c r="AD28" s="212">
        <f t="shared" si="5"/>
        <v>0</v>
      </c>
      <c r="AE28" s="212">
        <f t="shared" si="6"/>
        <v>415.40949999999998</v>
      </c>
      <c r="AF28" s="213">
        <f t="shared" si="7"/>
        <v>0</v>
      </c>
    </row>
    <row r="29" spans="1:32" ht="24.95" customHeight="1" x14ac:dyDescent="0.25">
      <c r="A29" s="54" t="s">
        <v>106</v>
      </c>
      <c r="B29" s="55" t="s">
        <v>17</v>
      </c>
      <c r="C29" s="7">
        <v>521</v>
      </c>
      <c r="D29" s="7">
        <v>21956</v>
      </c>
      <c r="E29" s="55" t="s">
        <v>107</v>
      </c>
      <c r="F29" s="56" t="s">
        <v>108</v>
      </c>
      <c r="G29" s="7">
        <v>1</v>
      </c>
      <c r="H29" s="56" t="s">
        <v>14</v>
      </c>
      <c r="I29" s="153" t="s">
        <v>237</v>
      </c>
      <c r="J29" s="49" t="s">
        <v>2</v>
      </c>
      <c r="K29" s="7">
        <v>575000</v>
      </c>
      <c r="L29" s="20">
        <v>9529</v>
      </c>
      <c r="M29" s="126">
        <f t="shared" si="8"/>
        <v>1.6572173913043477E-2</v>
      </c>
      <c r="N29" s="204">
        <v>3.03</v>
      </c>
      <c r="O29" s="205">
        <f t="shared" si="1"/>
        <v>288.72869999999995</v>
      </c>
      <c r="P29" s="192">
        <f>ROUNDUP(SUM(O29:O32),0)</f>
        <v>484</v>
      </c>
      <c r="Q29" s="196"/>
      <c r="R29" s="186"/>
      <c r="S29" s="116"/>
      <c r="T29" s="117"/>
      <c r="U29" s="118"/>
      <c r="V29" s="118"/>
      <c r="W29" s="118"/>
      <c r="X29" s="118">
        <v>1</v>
      </c>
      <c r="Y29" s="119"/>
      <c r="Z29" s="214">
        <f t="shared" si="2"/>
        <v>0</v>
      </c>
      <c r="AA29" s="211">
        <f t="shared" si="3"/>
        <v>0</v>
      </c>
      <c r="AB29" s="212">
        <f t="shared" si="9"/>
        <v>0</v>
      </c>
      <c r="AC29" s="212">
        <f t="shared" si="4"/>
        <v>0</v>
      </c>
      <c r="AD29" s="212">
        <f t="shared" si="5"/>
        <v>0</v>
      </c>
      <c r="AE29" s="212">
        <f t="shared" si="6"/>
        <v>288.72869999999995</v>
      </c>
      <c r="AF29" s="213">
        <f t="shared" si="7"/>
        <v>0</v>
      </c>
    </row>
    <row r="30" spans="1:32" ht="24.95" customHeight="1" x14ac:dyDescent="0.25">
      <c r="A30" s="58" t="s">
        <v>109</v>
      </c>
      <c r="B30" s="55" t="s">
        <v>17</v>
      </c>
      <c r="C30" s="7">
        <v>521</v>
      </c>
      <c r="D30" s="7">
        <v>22879</v>
      </c>
      <c r="E30" s="59" t="s">
        <v>110</v>
      </c>
      <c r="F30" s="57" t="s">
        <v>111</v>
      </c>
      <c r="G30" s="7">
        <v>1</v>
      </c>
      <c r="H30" s="56" t="s">
        <v>14</v>
      </c>
      <c r="I30" s="153" t="s">
        <v>237</v>
      </c>
      <c r="J30" s="49" t="s">
        <v>2</v>
      </c>
      <c r="K30" s="7">
        <v>112000</v>
      </c>
      <c r="L30" s="20">
        <v>1605</v>
      </c>
      <c r="M30" s="126">
        <f t="shared" si="8"/>
        <v>1.4330357142857141E-2</v>
      </c>
      <c r="N30" s="204">
        <v>5.73</v>
      </c>
      <c r="O30" s="205">
        <f t="shared" si="1"/>
        <v>91.966500000000011</v>
      </c>
      <c r="P30" s="183"/>
      <c r="Q30" s="196"/>
      <c r="R30" s="186"/>
      <c r="S30" s="116"/>
      <c r="T30" s="117"/>
      <c r="U30" s="118"/>
      <c r="V30" s="118"/>
      <c r="W30" s="118"/>
      <c r="X30" s="118">
        <v>1</v>
      </c>
      <c r="Y30" s="119"/>
      <c r="Z30" s="214">
        <f t="shared" si="2"/>
        <v>0</v>
      </c>
      <c r="AA30" s="211">
        <f t="shared" si="3"/>
        <v>0</v>
      </c>
      <c r="AB30" s="212">
        <f t="shared" si="9"/>
        <v>0</v>
      </c>
      <c r="AC30" s="212">
        <f t="shared" si="4"/>
        <v>0</v>
      </c>
      <c r="AD30" s="212">
        <f t="shared" si="5"/>
        <v>0</v>
      </c>
      <c r="AE30" s="212">
        <f t="shared" si="6"/>
        <v>91.966500000000011</v>
      </c>
      <c r="AF30" s="213">
        <f t="shared" si="7"/>
        <v>0</v>
      </c>
    </row>
    <row r="31" spans="1:32" ht="24.95" customHeight="1" x14ac:dyDescent="0.25">
      <c r="A31" s="50" t="s">
        <v>43</v>
      </c>
      <c r="B31" s="51" t="s">
        <v>44</v>
      </c>
      <c r="C31" s="7">
        <v>1034</v>
      </c>
      <c r="D31" s="7">
        <v>22996</v>
      </c>
      <c r="E31" s="35" t="s">
        <v>85</v>
      </c>
      <c r="F31" s="36" t="s">
        <v>37</v>
      </c>
      <c r="G31" s="7">
        <v>1</v>
      </c>
      <c r="H31" s="36" t="s">
        <v>14</v>
      </c>
      <c r="I31" s="153" t="s">
        <v>237</v>
      </c>
      <c r="J31" s="49" t="s">
        <v>2</v>
      </c>
      <c r="K31" s="7">
        <v>62005</v>
      </c>
      <c r="L31" s="20">
        <v>947</v>
      </c>
      <c r="M31" s="126">
        <f t="shared" si="8"/>
        <v>1.5272961857914684E-2</v>
      </c>
      <c r="N31" s="204">
        <v>8.92</v>
      </c>
      <c r="O31" s="205">
        <f t="shared" si="1"/>
        <v>84.472400000000007</v>
      </c>
      <c r="P31" s="183"/>
      <c r="Q31" s="196"/>
      <c r="R31" s="186"/>
      <c r="S31" s="116"/>
      <c r="T31" s="117"/>
      <c r="U31" s="118"/>
      <c r="V31" s="118"/>
      <c r="W31" s="118"/>
      <c r="X31" s="118">
        <v>1</v>
      </c>
      <c r="Y31" s="119"/>
      <c r="Z31" s="214">
        <f t="shared" si="2"/>
        <v>0</v>
      </c>
      <c r="AA31" s="211">
        <f t="shared" si="3"/>
        <v>0</v>
      </c>
      <c r="AB31" s="212">
        <f t="shared" si="9"/>
        <v>0</v>
      </c>
      <c r="AC31" s="212">
        <f t="shared" si="4"/>
        <v>0</v>
      </c>
      <c r="AD31" s="212">
        <f t="shared" si="5"/>
        <v>0</v>
      </c>
      <c r="AE31" s="212">
        <f t="shared" si="6"/>
        <v>84.472400000000007</v>
      </c>
      <c r="AF31" s="213">
        <f t="shared" si="7"/>
        <v>0</v>
      </c>
    </row>
    <row r="32" spans="1:32" ht="24.95" customHeight="1" x14ac:dyDescent="0.25">
      <c r="A32" s="60" t="s">
        <v>112</v>
      </c>
      <c r="B32" s="61" t="s">
        <v>113</v>
      </c>
      <c r="C32" s="7">
        <v>931</v>
      </c>
      <c r="D32" s="7">
        <v>22989</v>
      </c>
      <c r="E32" s="61" t="s">
        <v>30</v>
      </c>
      <c r="F32" s="62" t="s">
        <v>36</v>
      </c>
      <c r="G32" s="7">
        <v>2</v>
      </c>
      <c r="H32" s="62" t="s">
        <v>11</v>
      </c>
      <c r="I32" s="153" t="s">
        <v>237</v>
      </c>
      <c r="J32" s="49" t="s">
        <v>2</v>
      </c>
      <c r="K32" s="7">
        <v>320</v>
      </c>
      <c r="L32" s="20">
        <v>15</v>
      </c>
      <c r="M32" s="126">
        <f t="shared" si="8"/>
        <v>4.6875E-2</v>
      </c>
      <c r="N32" s="204">
        <v>125.5</v>
      </c>
      <c r="O32" s="205">
        <f t="shared" si="1"/>
        <v>18.824999999999999</v>
      </c>
      <c r="P32" s="184"/>
      <c r="Q32" s="196"/>
      <c r="R32" s="186"/>
      <c r="S32" s="116"/>
      <c r="T32" s="117"/>
      <c r="U32" s="118"/>
      <c r="V32" s="118">
        <v>1</v>
      </c>
      <c r="W32" s="118"/>
      <c r="X32" s="118"/>
      <c r="Y32" s="119"/>
      <c r="Z32" s="214">
        <f t="shared" si="2"/>
        <v>0</v>
      </c>
      <c r="AA32" s="211">
        <f t="shared" si="3"/>
        <v>0</v>
      </c>
      <c r="AB32" s="212">
        <f t="shared" si="9"/>
        <v>0</v>
      </c>
      <c r="AC32" s="212">
        <f t="shared" si="4"/>
        <v>18.824999999999999</v>
      </c>
      <c r="AD32" s="212">
        <f t="shared" si="5"/>
        <v>0</v>
      </c>
      <c r="AE32" s="212">
        <f t="shared" si="6"/>
        <v>0</v>
      </c>
      <c r="AF32" s="213">
        <f t="shared" si="7"/>
        <v>0</v>
      </c>
    </row>
    <row r="33" spans="1:32" ht="24.95" customHeight="1" x14ac:dyDescent="0.25">
      <c r="A33" s="63" t="s">
        <v>109</v>
      </c>
      <c r="B33" s="64" t="s">
        <v>17</v>
      </c>
      <c r="C33" s="7">
        <v>521</v>
      </c>
      <c r="D33" s="7">
        <v>22879</v>
      </c>
      <c r="E33" s="59" t="s">
        <v>110</v>
      </c>
      <c r="F33" s="57" t="s">
        <v>111</v>
      </c>
      <c r="G33" s="7">
        <v>1</v>
      </c>
      <c r="H33" s="56" t="s">
        <v>14</v>
      </c>
      <c r="I33" s="153" t="s">
        <v>238</v>
      </c>
      <c r="J33" s="49" t="s">
        <v>2</v>
      </c>
      <c r="K33" s="7">
        <v>525000</v>
      </c>
      <c r="L33" s="20">
        <v>29237</v>
      </c>
      <c r="M33" s="126">
        <f t="shared" si="8"/>
        <v>5.5689523809523814E-2</v>
      </c>
      <c r="N33" s="204">
        <v>5.73</v>
      </c>
      <c r="O33" s="205">
        <f t="shared" si="1"/>
        <v>1675.2801000000002</v>
      </c>
      <c r="P33" s="192">
        <f>ROUNDUP(SUM(O33:O36),0)</f>
        <v>2499</v>
      </c>
      <c r="Q33" s="196"/>
      <c r="R33" s="186"/>
      <c r="S33" s="116"/>
      <c r="T33" s="117"/>
      <c r="U33" s="118"/>
      <c r="V33" s="118"/>
      <c r="W33" s="118"/>
      <c r="X33" s="118">
        <v>1</v>
      </c>
      <c r="Y33" s="119"/>
      <c r="Z33" s="214">
        <f t="shared" si="2"/>
        <v>0</v>
      </c>
      <c r="AA33" s="211">
        <f t="shared" si="3"/>
        <v>0</v>
      </c>
      <c r="AB33" s="212">
        <f t="shared" si="9"/>
        <v>0</v>
      </c>
      <c r="AC33" s="212">
        <f t="shared" si="4"/>
        <v>0</v>
      </c>
      <c r="AD33" s="212">
        <f t="shared" si="5"/>
        <v>0</v>
      </c>
      <c r="AE33" s="212">
        <f t="shared" si="6"/>
        <v>1675.2801000000002</v>
      </c>
      <c r="AF33" s="213">
        <f t="shared" si="7"/>
        <v>0</v>
      </c>
    </row>
    <row r="34" spans="1:32" ht="24.95" customHeight="1" x14ac:dyDescent="0.25">
      <c r="A34" s="65" t="s">
        <v>16</v>
      </c>
      <c r="B34" s="35" t="s">
        <v>17</v>
      </c>
      <c r="C34" s="7">
        <v>521</v>
      </c>
      <c r="D34" s="7">
        <v>23095</v>
      </c>
      <c r="E34" s="40" t="s">
        <v>91</v>
      </c>
      <c r="F34" s="26" t="s">
        <v>35</v>
      </c>
      <c r="G34" s="7">
        <v>1</v>
      </c>
      <c r="H34" s="56" t="s">
        <v>14</v>
      </c>
      <c r="I34" s="153" t="s">
        <v>238</v>
      </c>
      <c r="J34" s="49" t="s">
        <v>2</v>
      </c>
      <c r="K34" s="7">
        <v>234000</v>
      </c>
      <c r="L34" s="20">
        <v>7215</v>
      </c>
      <c r="M34" s="126">
        <f t="shared" si="8"/>
        <v>3.0833333333333334E-2</v>
      </c>
      <c r="N34" s="204">
        <v>8.8800000000000008</v>
      </c>
      <c r="O34" s="205">
        <f t="shared" si="1"/>
        <v>640.69200000000001</v>
      </c>
      <c r="P34" s="183"/>
      <c r="Q34" s="196"/>
      <c r="R34" s="186"/>
      <c r="S34" s="116"/>
      <c r="T34" s="117"/>
      <c r="U34" s="118"/>
      <c r="V34" s="118"/>
      <c r="W34" s="118"/>
      <c r="X34" s="118">
        <v>1</v>
      </c>
      <c r="Y34" s="119"/>
      <c r="Z34" s="214">
        <f t="shared" si="2"/>
        <v>0</v>
      </c>
      <c r="AA34" s="211">
        <f t="shared" si="3"/>
        <v>0</v>
      </c>
      <c r="AB34" s="212">
        <f t="shared" si="9"/>
        <v>0</v>
      </c>
      <c r="AC34" s="212">
        <f t="shared" si="4"/>
        <v>0</v>
      </c>
      <c r="AD34" s="212">
        <f t="shared" si="5"/>
        <v>0</v>
      </c>
      <c r="AE34" s="212">
        <f t="shared" si="6"/>
        <v>640.69200000000001</v>
      </c>
      <c r="AF34" s="213">
        <f t="shared" si="7"/>
        <v>0</v>
      </c>
    </row>
    <row r="35" spans="1:32" ht="24.95" customHeight="1" x14ac:dyDescent="0.25">
      <c r="A35" s="54" t="s">
        <v>106</v>
      </c>
      <c r="B35" s="55" t="s">
        <v>17</v>
      </c>
      <c r="C35" s="7">
        <v>521</v>
      </c>
      <c r="D35" s="7">
        <v>21956</v>
      </c>
      <c r="E35" s="55" t="s">
        <v>107</v>
      </c>
      <c r="F35" s="56" t="s">
        <v>108</v>
      </c>
      <c r="G35" s="7">
        <v>1</v>
      </c>
      <c r="H35" s="56" t="s">
        <v>14</v>
      </c>
      <c r="I35" s="153" t="s">
        <v>238</v>
      </c>
      <c r="J35" s="49" t="s">
        <v>2</v>
      </c>
      <c r="K35" s="7">
        <v>973000</v>
      </c>
      <c r="L35" s="20">
        <v>3660</v>
      </c>
      <c r="M35" s="126">
        <f t="shared" si="8"/>
        <v>3.7615621788283662E-3</v>
      </c>
      <c r="N35" s="204">
        <v>3.03</v>
      </c>
      <c r="O35" s="205">
        <f t="shared" si="1"/>
        <v>110.898</v>
      </c>
      <c r="P35" s="183"/>
      <c r="Q35" s="196"/>
      <c r="R35" s="186"/>
      <c r="S35" s="116"/>
      <c r="T35" s="117"/>
      <c r="U35" s="118"/>
      <c r="V35" s="118"/>
      <c r="W35" s="118"/>
      <c r="X35" s="118">
        <v>1</v>
      </c>
      <c r="Y35" s="119"/>
      <c r="Z35" s="214">
        <f t="shared" si="2"/>
        <v>0</v>
      </c>
      <c r="AA35" s="211">
        <f t="shared" si="3"/>
        <v>0</v>
      </c>
      <c r="AB35" s="212">
        <f t="shared" si="9"/>
        <v>0</v>
      </c>
      <c r="AC35" s="212">
        <f t="shared" si="4"/>
        <v>0</v>
      </c>
      <c r="AD35" s="212">
        <f t="shared" si="5"/>
        <v>0</v>
      </c>
      <c r="AE35" s="212">
        <f t="shared" si="6"/>
        <v>110.898</v>
      </c>
      <c r="AF35" s="213">
        <f t="shared" si="7"/>
        <v>0</v>
      </c>
    </row>
    <row r="36" spans="1:32" ht="24.95" customHeight="1" x14ac:dyDescent="0.25">
      <c r="A36" s="50" t="s">
        <v>43</v>
      </c>
      <c r="B36" s="51" t="s">
        <v>44</v>
      </c>
      <c r="C36" s="7">
        <v>1034</v>
      </c>
      <c r="D36" s="7">
        <v>22996</v>
      </c>
      <c r="E36" s="35" t="s">
        <v>85</v>
      </c>
      <c r="F36" s="36" t="s">
        <v>37</v>
      </c>
      <c r="G36" s="7">
        <v>1</v>
      </c>
      <c r="H36" s="36" t="s">
        <v>14</v>
      </c>
      <c r="I36" s="153" t="s">
        <v>238</v>
      </c>
      <c r="J36" s="49" t="s">
        <v>2</v>
      </c>
      <c r="K36" s="7">
        <v>498000</v>
      </c>
      <c r="L36" s="20">
        <v>800</v>
      </c>
      <c r="M36" s="126">
        <f t="shared" si="8"/>
        <v>1.606425702811245E-3</v>
      </c>
      <c r="N36" s="204">
        <v>8.92</v>
      </c>
      <c r="O36" s="205">
        <f t="shared" si="1"/>
        <v>71.36</v>
      </c>
      <c r="P36" s="183"/>
      <c r="Q36" s="196"/>
      <c r="R36" s="186"/>
      <c r="S36" s="116"/>
      <c r="T36" s="117"/>
      <c r="U36" s="118"/>
      <c r="V36" s="118"/>
      <c r="W36" s="118"/>
      <c r="X36" s="118">
        <v>1</v>
      </c>
      <c r="Y36" s="119"/>
      <c r="Z36" s="214">
        <f t="shared" si="2"/>
        <v>0</v>
      </c>
      <c r="AA36" s="211">
        <f t="shared" si="3"/>
        <v>0</v>
      </c>
      <c r="AB36" s="212">
        <f t="shared" si="9"/>
        <v>0</v>
      </c>
      <c r="AC36" s="212">
        <f t="shared" si="4"/>
        <v>0</v>
      </c>
      <c r="AD36" s="212">
        <f t="shared" si="5"/>
        <v>0</v>
      </c>
      <c r="AE36" s="212">
        <f t="shared" si="6"/>
        <v>71.36</v>
      </c>
      <c r="AF36" s="213">
        <f t="shared" si="7"/>
        <v>0</v>
      </c>
    </row>
    <row r="37" spans="1:32" ht="24.95" customHeight="1" x14ac:dyDescent="0.25">
      <c r="A37" s="65" t="s">
        <v>114</v>
      </c>
      <c r="B37" s="108" t="s">
        <v>200</v>
      </c>
      <c r="C37" s="7">
        <v>1009</v>
      </c>
      <c r="D37" s="7">
        <v>22838</v>
      </c>
      <c r="E37" s="108" t="s">
        <v>201</v>
      </c>
      <c r="F37" s="67" t="s">
        <v>34</v>
      </c>
      <c r="G37" s="7">
        <v>1</v>
      </c>
      <c r="H37" s="56" t="s">
        <v>14</v>
      </c>
      <c r="I37" s="153" t="s">
        <v>239</v>
      </c>
      <c r="J37" s="49" t="s">
        <v>2</v>
      </c>
      <c r="K37" s="7">
        <v>1364000</v>
      </c>
      <c r="L37" s="20">
        <v>4680</v>
      </c>
      <c r="M37" s="126">
        <f t="shared" si="8"/>
        <v>3.4310850439882696E-3</v>
      </c>
      <c r="N37" s="204">
        <v>10.36</v>
      </c>
      <c r="O37" s="205">
        <f t="shared" si="1"/>
        <v>484.84800000000001</v>
      </c>
      <c r="P37" s="183">
        <f>ROUNDUP(SUM(O37:O44),0)</f>
        <v>2326</v>
      </c>
      <c r="Q37" s="196"/>
      <c r="R37" s="186"/>
      <c r="S37" s="116"/>
      <c r="T37" s="117"/>
      <c r="U37" s="118"/>
      <c r="V37" s="118"/>
      <c r="W37" s="118"/>
      <c r="X37" s="118">
        <v>1</v>
      </c>
      <c r="Y37" s="119"/>
      <c r="Z37" s="214">
        <f t="shared" si="2"/>
        <v>0</v>
      </c>
      <c r="AA37" s="211">
        <f t="shared" si="3"/>
        <v>0</v>
      </c>
      <c r="AB37" s="212">
        <f t="shared" si="9"/>
        <v>0</v>
      </c>
      <c r="AC37" s="212">
        <f t="shared" si="4"/>
        <v>0</v>
      </c>
      <c r="AD37" s="212">
        <f t="shared" si="5"/>
        <v>0</v>
      </c>
      <c r="AE37" s="212">
        <f t="shared" si="6"/>
        <v>484.84800000000001</v>
      </c>
      <c r="AF37" s="213">
        <f t="shared" si="7"/>
        <v>0</v>
      </c>
    </row>
    <row r="38" spans="1:32" ht="24.95" customHeight="1" x14ac:dyDescent="0.25">
      <c r="A38" s="65" t="s">
        <v>115</v>
      </c>
      <c r="B38" s="66" t="s">
        <v>116</v>
      </c>
      <c r="C38" s="7">
        <v>952</v>
      </c>
      <c r="D38" s="7">
        <v>23155</v>
      </c>
      <c r="E38" s="112" t="s">
        <v>206</v>
      </c>
      <c r="F38" s="67" t="s">
        <v>117</v>
      </c>
      <c r="G38" s="7">
        <v>1</v>
      </c>
      <c r="H38" s="67" t="s">
        <v>28</v>
      </c>
      <c r="I38" s="153" t="s">
        <v>239</v>
      </c>
      <c r="J38" s="49" t="s">
        <v>2</v>
      </c>
      <c r="K38" s="7">
        <v>29795</v>
      </c>
      <c r="L38" s="20">
        <v>1665</v>
      </c>
      <c r="M38" s="126">
        <f t="shared" si="8"/>
        <v>5.5881859372377912E-2</v>
      </c>
      <c r="N38" s="204">
        <v>17.34</v>
      </c>
      <c r="O38" s="205">
        <f t="shared" si="1"/>
        <v>288.71100000000001</v>
      </c>
      <c r="P38" s="183"/>
      <c r="Q38" s="196"/>
      <c r="R38" s="186"/>
      <c r="S38" s="116"/>
      <c r="T38" s="117"/>
      <c r="U38" s="118">
        <v>1</v>
      </c>
      <c r="V38" s="118"/>
      <c r="W38" s="118"/>
      <c r="X38" s="118"/>
      <c r="Y38" s="119"/>
      <c r="Z38" s="214">
        <f t="shared" si="2"/>
        <v>0</v>
      </c>
      <c r="AA38" s="211">
        <f>+T38*P37</f>
        <v>0</v>
      </c>
      <c r="AB38" s="212">
        <f t="shared" si="9"/>
        <v>288.71100000000001</v>
      </c>
      <c r="AC38" s="212">
        <f t="shared" si="4"/>
        <v>0</v>
      </c>
      <c r="AD38" s="212">
        <f t="shared" si="5"/>
        <v>0</v>
      </c>
      <c r="AE38" s="212">
        <f t="shared" si="6"/>
        <v>0</v>
      </c>
      <c r="AF38" s="213">
        <f t="shared" si="7"/>
        <v>0</v>
      </c>
    </row>
    <row r="39" spans="1:32" ht="24.95" customHeight="1" x14ac:dyDescent="0.25">
      <c r="A39" s="68" t="s">
        <v>18</v>
      </c>
      <c r="B39" s="51" t="s">
        <v>104</v>
      </c>
      <c r="C39" s="7">
        <v>1009</v>
      </c>
      <c r="D39" s="7">
        <v>23004</v>
      </c>
      <c r="E39" s="35" t="s">
        <v>77</v>
      </c>
      <c r="F39" s="36" t="s">
        <v>34</v>
      </c>
      <c r="G39" s="7">
        <v>1</v>
      </c>
      <c r="H39" s="36" t="s">
        <v>14</v>
      </c>
      <c r="I39" s="153" t="s">
        <v>239</v>
      </c>
      <c r="J39" s="49" t="s">
        <v>2</v>
      </c>
      <c r="K39" s="7">
        <v>66198</v>
      </c>
      <c r="L39" s="20">
        <v>2381</v>
      </c>
      <c r="M39" s="126">
        <f t="shared" si="8"/>
        <v>3.5967854013716424E-2</v>
      </c>
      <c r="N39" s="204">
        <v>9.4</v>
      </c>
      <c r="O39" s="205">
        <f t="shared" si="1"/>
        <v>223.81399999999999</v>
      </c>
      <c r="P39" s="183"/>
      <c r="Q39" s="196"/>
      <c r="R39" s="186"/>
      <c r="S39" s="116"/>
      <c r="T39" s="117"/>
      <c r="U39" s="118"/>
      <c r="V39" s="118"/>
      <c r="W39" s="118"/>
      <c r="X39" s="118">
        <v>1</v>
      </c>
      <c r="Y39" s="119"/>
      <c r="Z39" s="214">
        <f t="shared" si="2"/>
        <v>0</v>
      </c>
      <c r="AA39" s="211">
        <f t="shared" si="3"/>
        <v>0</v>
      </c>
      <c r="AB39" s="212">
        <f t="shared" si="9"/>
        <v>0</v>
      </c>
      <c r="AC39" s="212">
        <f t="shared" si="4"/>
        <v>0</v>
      </c>
      <c r="AD39" s="212">
        <f t="shared" si="5"/>
        <v>0</v>
      </c>
      <c r="AE39" s="212">
        <f t="shared" si="6"/>
        <v>223.81399999999999</v>
      </c>
      <c r="AF39" s="213">
        <f t="shared" si="7"/>
        <v>0</v>
      </c>
    </row>
    <row r="40" spans="1:32" ht="24.95" customHeight="1" x14ac:dyDescent="0.25">
      <c r="A40" s="34" t="s">
        <v>43</v>
      </c>
      <c r="B40" s="35" t="s">
        <v>44</v>
      </c>
      <c r="C40" s="7">
        <v>1034</v>
      </c>
      <c r="D40" s="7">
        <v>22996</v>
      </c>
      <c r="E40" s="35" t="s">
        <v>85</v>
      </c>
      <c r="F40" s="36" t="s">
        <v>37</v>
      </c>
      <c r="G40" s="7">
        <v>1</v>
      </c>
      <c r="H40" s="36" t="s">
        <v>14</v>
      </c>
      <c r="I40" s="153" t="s">
        <v>239</v>
      </c>
      <c r="J40" s="49" t="s">
        <v>2</v>
      </c>
      <c r="K40" s="7">
        <v>44252</v>
      </c>
      <c r="L40" s="20">
        <v>568</v>
      </c>
      <c r="M40" s="126">
        <f t="shared" si="8"/>
        <v>1.2835578052969357E-2</v>
      </c>
      <c r="N40" s="204">
        <v>8.92</v>
      </c>
      <c r="O40" s="205">
        <f t="shared" si="1"/>
        <v>50.665599999999998</v>
      </c>
      <c r="P40" s="183"/>
      <c r="Q40" s="196"/>
      <c r="R40" s="186"/>
      <c r="S40" s="116"/>
      <c r="T40" s="117"/>
      <c r="U40" s="118"/>
      <c r="V40" s="118"/>
      <c r="W40" s="118"/>
      <c r="X40" s="118">
        <v>1</v>
      </c>
      <c r="Y40" s="119"/>
      <c r="Z40" s="214">
        <f t="shared" si="2"/>
        <v>0</v>
      </c>
      <c r="AA40" s="211">
        <f t="shared" si="3"/>
        <v>0</v>
      </c>
      <c r="AB40" s="212">
        <f t="shared" si="9"/>
        <v>0</v>
      </c>
      <c r="AC40" s="212">
        <f t="shared" si="4"/>
        <v>0</v>
      </c>
      <c r="AD40" s="212">
        <f t="shared" si="5"/>
        <v>0</v>
      </c>
      <c r="AE40" s="212">
        <f t="shared" si="6"/>
        <v>50.665599999999998</v>
      </c>
      <c r="AF40" s="213">
        <f t="shared" si="7"/>
        <v>0</v>
      </c>
    </row>
    <row r="41" spans="1:32" ht="24.95" customHeight="1" x14ac:dyDescent="0.25">
      <c r="A41" s="34" t="s">
        <v>25</v>
      </c>
      <c r="B41" s="35" t="s">
        <v>13</v>
      </c>
      <c r="C41" s="7">
        <v>1009</v>
      </c>
      <c r="D41" s="7">
        <v>22899</v>
      </c>
      <c r="E41" s="35" t="s">
        <v>78</v>
      </c>
      <c r="F41" s="36" t="s">
        <v>79</v>
      </c>
      <c r="G41" s="7">
        <v>1</v>
      </c>
      <c r="H41" s="36" t="s">
        <v>14</v>
      </c>
      <c r="I41" s="153" t="s">
        <v>239</v>
      </c>
      <c r="J41" s="49" t="s">
        <v>2</v>
      </c>
      <c r="K41" s="7">
        <v>265390</v>
      </c>
      <c r="L41" s="20">
        <v>233</v>
      </c>
      <c r="M41" s="126">
        <f t="shared" si="8"/>
        <v>8.7795320094954596E-4</v>
      </c>
      <c r="N41" s="204">
        <v>13.42</v>
      </c>
      <c r="O41" s="205">
        <f t="shared" ref="O41:O91" si="10">+(N41/100)*L41</f>
        <v>31.268599999999996</v>
      </c>
      <c r="P41" s="183"/>
      <c r="Q41" s="196"/>
      <c r="R41" s="186"/>
      <c r="S41" s="116"/>
      <c r="T41" s="117"/>
      <c r="U41" s="118"/>
      <c r="V41" s="118"/>
      <c r="W41" s="118"/>
      <c r="X41" s="118">
        <v>1</v>
      </c>
      <c r="Y41" s="119"/>
      <c r="Z41" s="214">
        <f t="shared" si="2"/>
        <v>0</v>
      </c>
      <c r="AA41" s="211">
        <f t="shared" si="3"/>
        <v>0</v>
      </c>
      <c r="AB41" s="212">
        <f t="shared" si="9"/>
        <v>0</v>
      </c>
      <c r="AC41" s="212">
        <f t="shared" si="4"/>
        <v>0</v>
      </c>
      <c r="AD41" s="212">
        <f t="shared" si="5"/>
        <v>0</v>
      </c>
      <c r="AE41" s="212">
        <f t="shared" si="6"/>
        <v>31.268599999999996</v>
      </c>
      <c r="AF41" s="213">
        <f t="shared" si="7"/>
        <v>0</v>
      </c>
    </row>
    <row r="42" spans="1:32" ht="24.95" customHeight="1" x14ac:dyDescent="0.25">
      <c r="A42" s="68" t="s">
        <v>118</v>
      </c>
      <c r="B42" s="35" t="s">
        <v>13</v>
      </c>
      <c r="C42" s="7">
        <v>1009</v>
      </c>
      <c r="D42" s="7">
        <v>22904</v>
      </c>
      <c r="E42" s="112" t="s">
        <v>206</v>
      </c>
      <c r="F42" s="36" t="s">
        <v>37</v>
      </c>
      <c r="G42" s="7">
        <v>1</v>
      </c>
      <c r="H42" s="36" t="s">
        <v>14</v>
      </c>
      <c r="I42" s="153" t="s">
        <v>239</v>
      </c>
      <c r="J42" s="49" t="s">
        <v>2</v>
      </c>
      <c r="K42" s="7">
        <v>26490</v>
      </c>
      <c r="L42" s="20">
        <v>1023</v>
      </c>
      <c r="M42" s="126">
        <f t="shared" si="8"/>
        <v>3.8618346545866364E-2</v>
      </c>
      <c r="N42" s="204">
        <v>10.81</v>
      </c>
      <c r="O42" s="205">
        <f t="shared" si="10"/>
        <v>110.58630000000001</v>
      </c>
      <c r="P42" s="183"/>
      <c r="Q42" s="196"/>
      <c r="R42" s="186"/>
      <c r="S42" s="116"/>
      <c r="T42" s="117"/>
      <c r="U42" s="118"/>
      <c r="V42" s="118"/>
      <c r="W42" s="118"/>
      <c r="X42" s="118">
        <v>1</v>
      </c>
      <c r="Y42" s="119"/>
      <c r="Z42" s="214">
        <f t="shared" si="2"/>
        <v>0</v>
      </c>
      <c r="AA42" s="211">
        <f t="shared" si="3"/>
        <v>0</v>
      </c>
      <c r="AB42" s="212">
        <f t="shared" si="9"/>
        <v>0</v>
      </c>
      <c r="AC42" s="212">
        <f t="shared" si="4"/>
        <v>0</v>
      </c>
      <c r="AD42" s="212">
        <f t="shared" si="5"/>
        <v>0</v>
      </c>
      <c r="AE42" s="212">
        <f t="shared" si="6"/>
        <v>110.58630000000001</v>
      </c>
      <c r="AF42" s="213">
        <f t="shared" si="7"/>
        <v>0</v>
      </c>
    </row>
    <row r="43" spans="1:32" ht="24.95" customHeight="1" x14ac:dyDescent="0.25">
      <c r="A43" s="68" t="s">
        <v>119</v>
      </c>
      <c r="B43" s="69" t="s">
        <v>73</v>
      </c>
      <c r="C43" s="7">
        <v>952</v>
      </c>
      <c r="D43" s="7">
        <v>22881</v>
      </c>
      <c r="E43" s="69" t="s">
        <v>120</v>
      </c>
      <c r="F43" s="67" t="s">
        <v>117</v>
      </c>
      <c r="G43" s="7">
        <v>1</v>
      </c>
      <c r="H43" s="67" t="s">
        <v>28</v>
      </c>
      <c r="I43" s="153" t="s">
        <v>239</v>
      </c>
      <c r="J43" s="49" t="s">
        <v>2</v>
      </c>
      <c r="K43" s="7">
        <v>48592</v>
      </c>
      <c r="L43" s="20">
        <v>3543</v>
      </c>
      <c r="M43" s="126">
        <f t="shared" si="8"/>
        <v>7.2913236746789595E-2</v>
      </c>
      <c r="N43" s="204">
        <v>11.8</v>
      </c>
      <c r="O43" s="205">
        <f t="shared" si="10"/>
        <v>418.07400000000001</v>
      </c>
      <c r="P43" s="183"/>
      <c r="Q43" s="196"/>
      <c r="R43" s="186"/>
      <c r="S43" s="116"/>
      <c r="T43" s="117"/>
      <c r="U43" s="118">
        <v>1</v>
      </c>
      <c r="V43" s="118"/>
      <c r="W43" s="118"/>
      <c r="X43" s="118"/>
      <c r="Y43" s="119"/>
      <c r="Z43" s="214">
        <f t="shared" si="2"/>
        <v>0</v>
      </c>
      <c r="AA43" s="211">
        <f t="shared" si="3"/>
        <v>0</v>
      </c>
      <c r="AB43" s="212">
        <f t="shared" si="9"/>
        <v>418.07400000000001</v>
      </c>
      <c r="AC43" s="212">
        <f t="shared" si="4"/>
        <v>0</v>
      </c>
      <c r="AD43" s="212">
        <f t="shared" si="5"/>
        <v>0</v>
      </c>
      <c r="AE43" s="212">
        <f t="shared" si="6"/>
        <v>0</v>
      </c>
      <c r="AF43" s="213">
        <f t="shared" si="7"/>
        <v>0</v>
      </c>
    </row>
    <row r="44" spans="1:32" ht="24.95" customHeight="1" x14ac:dyDescent="0.25">
      <c r="A44" s="68" t="s">
        <v>103</v>
      </c>
      <c r="B44" s="51" t="s">
        <v>104</v>
      </c>
      <c r="C44" s="7">
        <v>1009</v>
      </c>
      <c r="D44" s="7">
        <v>21294</v>
      </c>
      <c r="E44" s="51" t="s">
        <v>105</v>
      </c>
      <c r="F44" s="36" t="s">
        <v>37</v>
      </c>
      <c r="G44" s="7">
        <v>1</v>
      </c>
      <c r="H44" s="36" t="s">
        <v>14</v>
      </c>
      <c r="I44" s="153" t="s">
        <v>239</v>
      </c>
      <c r="J44" s="49" t="s">
        <v>2</v>
      </c>
      <c r="K44" s="7">
        <v>150000</v>
      </c>
      <c r="L44" s="20">
        <v>13870</v>
      </c>
      <c r="M44" s="126">
        <f t="shared" si="8"/>
        <v>9.2466666666666655E-2</v>
      </c>
      <c r="N44" s="204">
        <v>5.17</v>
      </c>
      <c r="O44" s="205">
        <f t="shared" si="10"/>
        <v>717.07899999999995</v>
      </c>
      <c r="P44" s="184"/>
      <c r="Q44" s="196"/>
      <c r="R44" s="187"/>
      <c r="S44" s="116"/>
      <c r="T44" s="117"/>
      <c r="U44" s="118"/>
      <c r="V44" s="118"/>
      <c r="W44" s="118"/>
      <c r="X44" s="118">
        <v>1</v>
      </c>
      <c r="Y44" s="119"/>
      <c r="Z44" s="214">
        <f t="shared" si="2"/>
        <v>0</v>
      </c>
      <c r="AA44" s="211">
        <f t="shared" si="3"/>
        <v>0</v>
      </c>
      <c r="AB44" s="212">
        <f t="shared" si="9"/>
        <v>0</v>
      </c>
      <c r="AC44" s="212">
        <f t="shared" si="4"/>
        <v>0</v>
      </c>
      <c r="AD44" s="212">
        <f t="shared" si="5"/>
        <v>0</v>
      </c>
      <c r="AE44" s="212">
        <f t="shared" si="6"/>
        <v>717.07899999999995</v>
      </c>
      <c r="AF44" s="213">
        <f t="shared" si="7"/>
        <v>0</v>
      </c>
    </row>
    <row r="45" spans="1:32" ht="24.95" customHeight="1" x14ac:dyDescent="0.25">
      <c r="A45" s="74" t="s">
        <v>121</v>
      </c>
      <c r="B45" s="75" t="s">
        <v>122</v>
      </c>
      <c r="C45" s="7">
        <v>931</v>
      </c>
      <c r="D45" s="7">
        <v>22378</v>
      </c>
      <c r="E45" s="75" t="s">
        <v>123</v>
      </c>
      <c r="F45" s="76" t="s">
        <v>124</v>
      </c>
      <c r="G45" s="7">
        <v>2</v>
      </c>
      <c r="H45" s="76" t="s">
        <v>21</v>
      </c>
      <c r="I45" s="153" t="s">
        <v>240</v>
      </c>
      <c r="J45" s="76" t="s">
        <v>3</v>
      </c>
      <c r="K45" s="7">
        <v>142425</v>
      </c>
      <c r="L45" s="20">
        <v>510</v>
      </c>
      <c r="M45" s="126">
        <f t="shared" si="8"/>
        <v>3.5808320168509745E-3</v>
      </c>
      <c r="N45" s="204">
        <v>80.92</v>
      </c>
      <c r="O45" s="205">
        <f t="shared" si="10"/>
        <v>412.69200000000001</v>
      </c>
      <c r="P45" s="192">
        <f>ROUNDUP(SUM(O45:O49),0)</f>
        <v>1993</v>
      </c>
      <c r="Q45" s="196"/>
      <c r="R45" s="185">
        <f>ROUNDUP(SUM(P45:P97),0)</f>
        <v>12533</v>
      </c>
      <c r="S45" s="116"/>
      <c r="T45" s="117"/>
      <c r="U45" s="118"/>
      <c r="V45" s="118"/>
      <c r="W45" s="118">
        <v>1</v>
      </c>
      <c r="X45" s="118"/>
      <c r="Y45" s="119"/>
      <c r="Z45" s="214">
        <f t="shared" si="2"/>
        <v>0</v>
      </c>
      <c r="AA45" s="211">
        <f t="shared" si="3"/>
        <v>0</v>
      </c>
      <c r="AB45" s="212">
        <f t="shared" si="9"/>
        <v>0</v>
      </c>
      <c r="AC45" s="212">
        <f t="shared" si="4"/>
        <v>0</v>
      </c>
      <c r="AD45" s="212">
        <f t="shared" si="5"/>
        <v>412.69200000000001</v>
      </c>
      <c r="AE45" s="212">
        <f t="shared" si="6"/>
        <v>0</v>
      </c>
      <c r="AF45" s="213">
        <f t="shared" si="7"/>
        <v>0</v>
      </c>
    </row>
    <row r="46" spans="1:32" ht="24.95" customHeight="1" x14ac:dyDescent="0.25">
      <c r="A46" s="74" t="s">
        <v>16</v>
      </c>
      <c r="B46" s="75" t="s">
        <v>17</v>
      </c>
      <c r="C46" s="7">
        <v>521</v>
      </c>
      <c r="D46" s="7">
        <v>23095</v>
      </c>
      <c r="E46" s="75" t="s">
        <v>125</v>
      </c>
      <c r="F46" s="76" t="s">
        <v>111</v>
      </c>
      <c r="G46" s="7">
        <v>1</v>
      </c>
      <c r="H46" s="76" t="s">
        <v>14</v>
      </c>
      <c r="I46" s="153" t="s">
        <v>240</v>
      </c>
      <c r="J46" s="76" t="s">
        <v>3</v>
      </c>
      <c r="K46" s="7">
        <v>750000</v>
      </c>
      <c r="L46" s="20">
        <v>752</v>
      </c>
      <c r="M46" s="126">
        <f t="shared" si="8"/>
        <v>1.0026666666666667E-3</v>
      </c>
      <c r="N46" s="204">
        <v>8.8800000000000008</v>
      </c>
      <c r="O46" s="205">
        <f t="shared" si="10"/>
        <v>66.777600000000007</v>
      </c>
      <c r="P46" s="183"/>
      <c r="Q46" s="196"/>
      <c r="R46" s="186"/>
      <c r="S46" s="116"/>
      <c r="T46" s="117"/>
      <c r="U46" s="118"/>
      <c r="V46" s="118"/>
      <c r="W46" s="118"/>
      <c r="X46" s="118">
        <v>1</v>
      </c>
      <c r="Y46" s="119"/>
      <c r="Z46" s="214">
        <f t="shared" si="2"/>
        <v>0</v>
      </c>
      <c r="AA46" s="211">
        <f t="shared" si="3"/>
        <v>0</v>
      </c>
      <c r="AB46" s="212">
        <f t="shared" si="9"/>
        <v>0</v>
      </c>
      <c r="AC46" s="212">
        <f t="shared" si="4"/>
        <v>0</v>
      </c>
      <c r="AD46" s="212">
        <f t="shared" si="5"/>
        <v>0</v>
      </c>
      <c r="AE46" s="212">
        <f t="shared" si="6"/>
        <v>66.777600000000007</v>
      </c>
      <c r="AF46" s="213">
        <f t="shared" si="7"/>
        <v>0</v>
      </c>
    </row>
    <row r="47" spans="1:32" ht="24.95" customHeight="1" x14ac:dyDescent="0.25">
      <c r="A47" s="74" t="s">
        <v>106</v>
      </c>
      <c r="B47" s="75" t="s">
        <v>17</v>
      </c>
      <c r="C47" s="7">
        <v>521</v>
      </c>
      <c r="D47" s="7">
        <v>21956</v>
      </c>
      <c r="E47" s="75" t="s">
        <v>126</v>
      </c>
      <c r="F47" s="56" t="s">
        <v>108</v>
      </c>
      <c r="G47" s="7">
        <v>1</v>
      </c>
      <c r="H47" s="56" t="s">
        <v>14</v>
      </c>
      <c r="I47" s="153" t="s">
        <v>240</v>
      </c>
      <c r="J47" s="76" t="s">
        <v>3</v>
      </c>
      <c r="K47" s="7">
        <v>430702</v>
      </c>
      <c r="L47" s="20">
        <v>8889</v>
      </c>
      <c r="M47" s="126">
        <f t="shared" si="8"/>
        <v>2.0638399635943182E-2</v>
      </c>
      <c r="N47" s="204">
        <v>3.03</v>
      </c>
      <c r="O47" s="205">
        <f t="shared" si="10"/>
        <v>269.33669999999995</v>
      </c>
      <c r="P47" s="183"/>
      <c r="Q47" s="196"/>
      <c r="R47" s="186"/>
      <c r="S47" s="116"/>
      <c r="T47" s="117"/>
      <c r="U47" s="118"/>
      <c r="V47" s="118"/>
      <c r="W47" s="118"/>
      <c r="X47" s="118">
        <v>1</v>
      </c>
      <c r="Y47" s="119"/>
      <c r="Z47" s="214">
        <f t="shared" si="2"/>
        <v>0</v>
      </c>
      <c r="AA47" s="211">
        <f t="shared" si="3"/>
        <v>0</v>
      </c>
      <c r="AB47" s="212">
        <f t="shared" si="9"/>
        <v>0</v>
      </c>
      <c r="AC47" s="212">
        <f t="shared" si="4"/>
        <v>0</v>
      </c>
      <c r="AD47" s="212">
        <f t="shared" si="5"/>
        <v>0</v>
      </c>
      <c r="AE47" s="212">
        <f t="shared" si="6"/>
        <v>269.33669999999995</v>
      </c>
      <c r="AF47" s="213">
        <f t="shared" si="7"/>
        <v>0</v>
      </c>
    </row>
    <row r="48" spans="1:32" ht="24.95" customHeight="1" x14ac:dyDescent="0.25">
      <c r="A48" s="74" t="s">
        <v>127</v>
      </c>
      <c r="B48" s="75" t="s">
        <v>17</v>
      </c>
      <c r="C48" s="7">
        <v>521</v>
      </c>
      <c r="D48" s="7">
        <v>22817</v>
      </c>
      <c r="E48" s="75" t="s">
        <v>128</v>
      </c>
      <c r="F48" s="76" t="s">
        <v>32</v>
      </c>
      <c r="G48" s="7">
        <v>2</v>
      </c>
      <c r="H48" s="76" t="s">
        <v>11</v>
      </c>
      <c r="I48" s="153" t="s">
        <v>240</v>
      </c>
      <c r="J48" s="76" t="s">
        <v>3</v>
      </c>
      <c r="K48" s="7">
        <v>18000</v>
      </c>
      <c r="L48" s="20">
        <v>2475</v>
      </c>
      <c r="M48" s="126">
        <f t="shared" si="8"/>
        <v>0.13750000000000001</v>
      </c>
      <c r="N48" s="204">
        <v>32.33</v>
      </c>
      <c r="O48" s="205">
        <f t="shared" si="10"/>
        <v>800.1674999999999</v>
      </c>
      <c r="P48" s="183"/>
      <c r="Q48" s="196"/>
      <c r="R48" s="186"/>
      <c r="S48" s="116"/>
      <c r="T48" s="117"/>
      <c r="U48" s="118"/>
      <c r="V48" s="118">
        <v>1</v>
      </c>
      <c r="W48" s="118"/>
      <c r="X48" s="118"/>
      <c r="Y48" s="119"/>
      <c r="Z48" s="214">
        <f t="shared" si="2"/>
        <v>0</v>
      </c>
      <c r="AA48" s="211">
        <f t="shared" si="3"/>
        <v>0</v>
      </c>
      <c r="AB48" s="212">
        <f t="shared" si="9"/>
        <v>0</v>
      </c>
      <c r="AC48" s="212">
        <f t="shared" si="4"/>
        <v>800.1674999999999</v>
      </c>
      <c r="AD48" s="212">
        <f t="shared" si="5"/>
        <v>0</v>
      </c>
      <c r="AE48" s="212">
        <f t="shared" si="6"/>
        <v>0</v>
      </c>
      <c r="AF48" s="213">
        <f t="shared" si="7"/>
        <v>0</v>
      </c>
    </row>
    <row r="49" spans="1:32" ht="24.95" customHeight="1" x14ac:dyDescent="0.25">
      <c r="A49" s="74" t="s">
        <v>129</v>
      </c>
      <c r="B49" s="75" t="s">
        <v>130</v>
      </c>
      <c r="C49" s="7">
        <v>1009</v>
      </c>
      <c r="D49" s="7">
        <v>22819</v>
      </c>
      <c r="E49" s="75" t="s">
        <v>131</v>
      </c>
      <c r="F49" s="76" t="s">
        <v>33</v>
      </c>
      <c r="G49" s="7">
        <v>2</v>
      </c>
      <c r="H49" s="76" t="s">
        <v>11</v>
      </c>
      <c r="I49" s="153" t="s">
        <v>240</v>
      </c>
      <c r="J49" s="76" t="s">
        <v>3</v>
      </c>
      <c r="K49" s="7">
        <v>89750</v>
      </c>
      <c r="L49" s="20">
        <v>1042</v>
      </c>
      <c r="M49" s="126">
        <f t="shared" si="8"/>
        <v>1.1610027855153204E-2</v>
      </c>
      <c r="N49" s="204">
        <v>42.6</v>
      </c>
      <c r="O49" s="205">
        <f t="shared" si="10"/>
        <v>443.892</v>
      </c>
      <c r="P49" s="183"/>
      <c r="Q49" s="196"/>
      <c r="R49" s="186"/>
      <c r="S49" s="116"/>
      <c r="T49" s="117"/>
      <c r="U49" s="118"/>
      <c r="V49" s="118">
        <v>1</v>
      </c>
      <c r="W49" s="118"/>
      <c r="X49" s="118"/>
      <c r="Y49" s="119"/>
      <c r="Z49" s="214">
        <f t="shared" si="2"/>
        <v>0</v>
      </c>
      <c r="AA49" s="211">
        <f t="shared" si="3"/>
        <v>0</v>
      </c>
      <c r="AB49" s="212">
        <f t="shared" si="9"/>
        <v>0</v>
      </c>
      <c r="AC49" s="212">
        <f t="shared" si="4"/>
        <v>443.892</v>
      </c>
      <c r="AD49" s="212">
        <f t="shared" si="5"/>
        <v>0</v>
      </c>
      <c r="AE49" s="212">
        <f t="shared" si="6"/>
        <v>0</v>
      </c>
      <c r="AF49" s="213">
        <f t="shared" si="7"/>
        <v>0</v>
      </c>
    </row>
    <row r="50" spans="1:32" ht="24.95" customHeight="1" x14ac:dyDescent="0.25">
      <c r="A50" s="74" t="s">
        <v>132</v>
      </c>
      <c r="B50" s="75" t="s">
        <v>133</v>
      </c>
      <c r="C50" s="7">
        <v>1009</v>
      </c>
      <c r="D50" s="7">
        <v>22536</v>
      </c>
      <c r="E50" s="75" t="s">
        <v>134</v>
      </c>
      <c r="F50" s="76" t="s">
        <v>32</v>
      </c>
      <c r="G50" s="7">
        <v>2</v>
      </c>
      <c r="H50" s="76" t="s">
        <v>11</v>
      </c>
      <c r="I50" s="88"/>
      <c r="J50" s="76" t="s">
        <v>3</v>
      </c>
      <c r="K50" s="7">
        <v>324000</v>
      </c>
      <c r="L50" s="20">
        <v>9240</v>
      </c>
      <c r="M50" s="126">
        <f t="shared" si="8"/>
        <v>2.8518518518518516E-2</v>
      </c>
      <c r="N50" s="204">
        <v>81</v>
      </c>
      <c r="O50" s="205">
        <f t="shared" si="10"/>
        <v>7484.4000000000005</v>
      </c>
      <c r="P50" s="184"/>
      <c r="Q50" s="196"/>
      <c r="R50" s="186"/>
      <c r="S50" s="116"/>
      <c r="T50" s="117"/>
      <c r="U50" s="118"/>
      <c r="V50" s="118">
        <v>1</v>
      </c>
      <c r="W50" s="118"/>
      <c r="X50" s="118"/>
      <c r="Y50" s="119"/>
      <c r="Z50" s="214">
        <f t="shared" si="2"/>
        <v>0</v>
      </c>
      <c r="AA50" s="211">
        <f t="shared" si="3"/>
        <v>0</v>
      </c>
      <c r="AB50" s="212">
        <f t="shared" si="9"/>
        <v>0</v>
      </c>
      <c r="AC50" s="212">
        <f t="shared" si="4"/>
        <v>7484.4000000000005</v>
      </c>
      <c r="AD50" s="212"/>
      <c r="AE50" s="212">
        <f t="shared" si="6"/>
        <v>0</v>
      </c>
      <c r="AF50" s="213">
        <f t="shared" si="7"/>
        <v>0</v>
      </c>
    </row>
    <row r="51" spans="1:32" ht="24.95" customHeight="1" x14ac:dyDescent="0.25">
      <c r="A51" s="34" t="s">
        <v>43</v>
      </c>
      <c r="B51" s="35" t="s">
        <v>44</v>
      </c>
      <c r="C51" s="7">
        <v>1034</v>
      </c>
      <c r="D51" s="7">
        <v>22996</v>
      </c>
      <c r="E51" s="35" t="s">
        <v>85</v>
      </c>
      <c r="F51" s="36" t="s">
        <v>37</v>
      </c>
      <c r="G51" s="7">
        <v>1</v>
      </c>
      <c r="H51" s="36" t="s">
        <v>14</v>
      </c>
      <c r="I51" s="81" t="s">
        <v>141</v>
      </c>
      <c r="J51" s="77" t="s">
        <v>3</v>
      </c>
      <c r="K51" s="7">
        <v>49581</v>
      </c>
      <c r="L51" s="20">
        <v>3296</v>
      </c>
      <c r="M51" s="126">
        <f t="shared" si="8"/>
        <v>6.6477077912910187E-2</v>
      </c>
      <c r="N51" s="204">
        <v>8.92</v>
      </c>
      <c r="O51" s="205">
        <f t="shared" si="10"/>
        <v>294.00319999999999</v>
      </c>
      <c r="P51" s="192">
        <v>1539.82</v>
      </c>
      <c r="Q51" s="196"/>
      <c r="R51" s="186"/>
      <c r="S51" s="116"/>
      <c r="T51" s="117"/>
      <c r="U51" s="118"/>
      <c r="V51" s="118"/>
      <c r="W51" s="118"/>
      <c r="X51" s="118">
        <v>1</v>
      </c>
      <c r="Y51" s="119"/>
      <c r="Z51" s="214">
        <f t="shared" si="2"/>
        <v>0</v>
      </c>
      <c r="AA51" s="211">
        <f t="shared" si="3"/>
        <v>0</v>
      </c>
      <c r="AB51" s="212">
        <f t="shared" si="9"/>
        <v>0</v>
      </c>
      <c r="AC51" s="212">
        <f t="shared" si="4"/>
        <v>0</v>
      </c>
      <c r="AD51" s="212"/>
      <c r="AE51" s="212">
        <f t="shared" si="6"/>
        <v>294.00319999999999</v>
      </c>
      <c r="AF51" s="213">
        <f t="shared" si="7"/>
        <v>0</v>
      </c>
    </row>
    <row r="52" spans="1:32" ht="24.95" customHeight="1" x14ac:dyDescent="0.25">
      <c r="A52" s="78" t="s">
        <v>135</v>
      </c>
      <c r="B52" s="79" t="s">
        <v>136</v>
      </c>
      <c r="C52" s="7">
        <v>857</v>
      </c>
      <c r="D52" s="7">
        <v>23124</v>
      </c>
      <c r="E52" s="89" t="s">
        <v>142</v>
      </c>
      <c r="F52" s="77" t="s">
        <v>137</v>
      </c>
      <c r="G52" s="7">
        <v>1</v>
      </c>
      <c r="H52" s="36" t="s">
        <v>14</v>
      </c>
      <c r="I52" s="81" t="s">
        <v>141</v>
      </c>
      <c r="J52" s="77" t="s">
        <v>3</v>
      </c>
      <c r="K52" s="7">
        <v>52413</v>
      </c>
      <c r="L52" s="20">
        <v>240</v>
      </c>
      <c r="M52" s="126">
        <f t="shared" si="8"/>
        <v>4.5790166561730863E-3</v>
      </c>
      <c r="N52" s="204">
        <v>5.72</v>
      </c>
      <c r="O52" s="205">
        <f t="shared" si="10"/>
        <v>13.728</v>
      </c>
      <c r="P52" s="183"/>
      <c r="Q52" s="196"/>
      <c r="R52" s="186"/>
      <c r="S52" s="116"/>
      <c r="T52" s="117"/>
      <c r="U52" s="118"/>
      <c r="V52" s="118"/>
      <c r="W52" s="118"/>
      <c r="X52" s="118">
        <v>1</v>
      </c>
      <c r="Y52" s="119"/>
      <c r="Z52" s="214">
        <f t="shared" si="2"/>
        <v>0</v>
      </c>
      <c r="AA52" s="211">
        <f t="shared" si="3"/>
        <v>0</v>
      </c>
      <c r="AB52" s="212">
        <f t="shared" si="9"/>
        <v>0</v>
      </c>
      <c r="AC52" s="212">
        <f t="shared" si="4"/>
        <v>0</v>
      </c>
      <c r="AD52" s="212">
        <f t="shared" ref="AD52:AD116" si="11">+W52*O52</f>
        <v>0</v>
      </c>
      <c r="AE52" s="212">
        <f t="shared" si="6"/>
        <v>13.728</v>
      </c>
      <c r="AF52" s="213">
        <f t="shared" si="7"/>
        <v>0</v>
      </c>
    </row>
    <row r="53" spans="1:32" ht="24.95" customHeight="1" x14ac:dyDescent="0.25">
      <c r="A53" s="80" t="s">
        <v>140</v>
      </c>
      <c r="B53" s="79" t="s">
        <v>138</v>
      </c>
      <c r="C53" s="7">
        <v>1035</v>
      </c>
      <c r="D53" s="7">
        <v>23021</v>
      </c>
      <c r="E53" s="79" t="s">
        <v>139</v>
      </c>
      <c r="F53" s="77" t="s">
        <v>137</v>
      </c>
      <c r="G53" s="7">
        <v>1</v>
      </c>
      <c r="H53" s="36" t="s">
        <v>14</v>
      </c>
      <c r="I53" s="81" t="s">
        <v>141</v>
      </c>
      <c r="J53" s="77" t="s">
        <v>3</v>
      </c>
      <c r="K53" s="7">
        <v>30810</v>
      </c>
      <c r="L53" s="20">
        <v>1131</v>
      </c>
      <c r="M53" s="126">
        <f t="shared" si="8"/>
        <v>3.6708860759493672E-2</v>
      </c>
      <c r="N53" s="204">
        <v>7.32</v>
      </c>
      <c r="O53" s="205">
        <f t="shared" si="10"/>
        <v>82.789200000000008</v>
      </c>
      <c r="P53" s="183"/>
      <c r="Q53" s="196"/>
      <c r="R53" s="186"/>
      <c r="S53" s="116"/>
      <c r="T53" s="117"/>
      <c r="U53" s="118"/>
      <c r="V53" s="118"/>
      <c r="W53" s="118"/>
      <c r="X53" s="118">
        <v>1</v>
      </c>
      <c r="Y53" s="119"/>
      <c r="Z53" s="214">
        <f t="shared" si="2"/>
        <v>0</v>
      </c>
      <c r="AA53" s="211">
        <f t="shared" si="3"/>
        <v>0</v>
      </c>
      <c r="AB53" s="212">
        <f t="shared" si="9"/>
        <v>0</v>
      </c>
      <c r="AC53" s="212">
        <f t="shared" si="4"/>
        <v>0</v>
      </c>
      <c r="AD53" s="212">
        <f t="shared" si="11"/>
        <v>0</v>
      </c>
      <c r="AE53" s="212">
        <f t="shared" si="6"/>
        <v>82.789200000000008</v>
      </c>
      <c r="AF53" s="213">
        <f t="shared" si="7"/>
        <v>0</v>
      </c>
    </row>
    <row r="54" spans="1:32" ht="24.95" customHeight="1" x14ac:dyDescent="0.25">
      <c r="A54" s="68" t="s">
        <v>103</v>
      </c>
      <c r="B54" s="51" t="s">
        <v>104</v>
      </c>
      <c r="C54" s="7">
        <v>1009</v>
      </c>
      <c r="D54" s="7">
        <v>21294</v>
      </c>
      <c r="E54" s="51" t="s">
        <v>105</v>
      </c>
      <c r="F54" s="36" t="s">
        <v>37</v>
      </c>
      <c r="G54" s="7">
        <v>1</v>
      </c>
      <c r="H54" s="36" t="s">
        <v>14</v>
      </c>
      <c r="I54" s="81" t="s">
        <v>141</v>
      </c>
      <c r="J54" s="77" t="s">
        <v>3</v>
      </c>
      <c r="K54" s="7">
        <v>42993</v>
      </c>
      <c r="L54" s="20">
        <v>564</v>
      </c>
      <c r="M54" s="126">
        <f t="shared" si="8"/>
        <v>1.3118414625636732E-2</v>
      </c>
      <c r="N54" s="204">
        <v>5.17</v>
      </c>
      <c r="O54" s="205">
        <f t="shared" si="10"/>
        <v>29.158799999999999</v>
      </c>
      <c r="P54" s="183"/>
      <c r="Q54" s="196"/>
      <c r="R54" s="186"/>
      <c r="S54" s="116"/>
      <c r="T54" s="117"/>
      <c r="U54" s="118"/>
      <c r="V54" s="118"/>
      <c r="W54" s="118"/>
      <c r="X54" s="118">
        <v>1</v>
      </c>
      <c r="Y54" s="119"/>
      <c r="Z54" s="214">
        <f t="shared" si="2"/>
        <v>0</v>
      </c>
      <c r="AA54" s="211">
        <f t="shared" si="3"/>
        <v>0</v>
      </c>
      <c r="AB54" s="212">
        <f t="shared" si="9"/>
        <v>0</v>
      </c>
      <c r="AC54" s="212">
        <f t="shared" si="4"/>
        <v>0</v>
      </c>
      <c r="AD54" s="212">
        <f t="shared" si="11"/>
        <v>0</v>
      </c>
      <c r="AE54" s="212">
        <f t="shared" si="6"/>
        <v>29.158799999999999</v>
      </c>
      <c r="AF54" s="213">
        <f t="shared" si="7"/>
        <v>0</v>
      </c>
    </row>
    <row r="55" spans="1:32" ht="24.95" customHeight="1" x14ac:dyDescent="0.25">
      <c r="A55" s="68" t="s">
        <v>18</v>
      </c>
      <c r="B55" s="51" t="s">
        <v>104</v>
      </c>
      <c r="C55" s="7">
        <v>1009</v>
      </c>
      <c r="D55" s="7">
        <v>23004</v>
      </c>
      <c r="E55" s="35" t="s">
        <v>77</v>
      </c>
      <c r="F55" s="36" t="s">
        <v>34</v>
      </c>
      <c r="G55" s="7">
        <v>1</v>
      </c>
      <c r="H55" s="36" t="s">
        <v>14</v>
      </c>
      <c r="I55" s="81" t="s">
        <v>141</v>
      </c>
      <c r="J55" s="77" t="s">
        <v>3</v>
      </c>
      <c r="K55" s="7">
        <v>13169</v>
      </c>
      <c r="L55" s="20">
        <v>8991</v>
      </c>
      <c r="M55" s="126">
        <f t="shared" si="8"/>
        <v>0.6827397676361151</v>
      </c>
      <c r="N55" s="204">
        <v>9.4</v>
      </c>
      <c r="O55" s="205">
        <f t="shared" si="10"/>
        <v>845.154</v>
      </c>
      <c r="P55" s="183"/>
      <c r="Q55" s="196"/>
      <c r="R55" s="186"/>
      <c r="S55" s="116"/>
      <c r="T55" s="117"/>
      <c r="U55" s="118"/>
      <c r="V55" s="118"/>
      <c r="W55" s="118"/>
      <c r="X55" s="118">
        <v>1</v>
      </c>
      <c r="Y55" s="119"/>
      <c r="Z55" s="214">
        <f t="shared" si="2"/>
        <v>0</v>
      </c>
      <c r="AA55" s="211">
        <f t="shared" si="3"/>
        <v>0</v>
      </c>
      <c r="AB55" s="212">
        <f t="shared" si="9"/>
        <v>0</v>
      </c>
      <c r="AC55" s="212">
        <f t="shared" si="4"/>
        <v>0</v>
      </c>
      <c r="AD55" s="212">
        <f t="shared" si="11"/>
        <v>0</v>
      </c>
      <c r="AE55" s="212">
        <f t="shared" si="6"/>
        <v>845.154</v>
      </c>
      <c r="AF55" s="213">
        <f t="shared" si="7"/>
        <v>0</v>
      </c>
    </row>
    <row r="56" spans="1:32" ht="24.95" customHeight="1" x14ac:dyDescent="0.25">
      <c r="A56" s="78">
        <v>1613890900</v>
      </c>
      <c r="B56" s="89" t="s">
        <v>144</v>
      </c>
      <c r="C56" s="7">
        <v>857</v>
      </c>
      <c r="D56" s="7">
        <v>23126</v>
      </c>
      <c r="E56" s="89" t="s">
        <v>143</v>
      </c>
      <c r="F56" s="90" t="s">
        <v>36</v>
      </c>
      <c r="G56" s="7">
        <v>2</v>
      </c>
      <c r="H56" s="90" t="s">
        <v>21</v>
      </c>
      <c r="I56" s="81" t="s">
        <v>141</v>
      </c>
      <c r="J56" s="77" t="s">
        <v>3</v>
      </c>
      <c r="K56" s="7">
        <v>489</v>
      </c>
      <c r="L56" s="20">
        <v>7</v>
      </c>
      <c r="M56" s="126">
        <f t="shared" si="8"/>
        <v>1.4314928425357873E-2</v>
      </c>
      <c r="N56" s="204">
        <v>595.4</v>
      </c>
      <c r="O56" s="205">
        <f t="shared" si="10"/>
        <v>41.677999999999997</v>
      </c>
      <c r="P56" s="183"/>
      <c r="Q56" s="196"/>
      <c r="R56" s="186"/>
      <c r="S56" s="116"/>
      <c r="T56" s="117"/>
      <c r="U56" s="118"/>
      <c r="V56" s="118"/>
      <c r="W56" s="118">
        <v>1</v>
      </c>
      <c r="X56" s="118"/>
      <c r="Y56" s="119"/>
      <c r="Z56" s="214">
        <f t="shared" si="2"/>
        <v>0</v>
      </c>
      <c r="AA56" s="211">
        <f t="shared" si="3"/>
        <v>0</v>
      </c>
      <c r="AB56" s="212">
        <f t="shared" si="9"/>
        <v>0</v>
      </c>
      <c r="AC56" s="212">
        <f t="shared" si="4"/>
        <v>0</v>
      </c>
      <c r="AD56" s="212">
        <f t="shared" si="11"/>
        <v>41.677999999999997</v>
      </c>
      <c r="AE56" s="212">
        <f t="shared" si="6"/>
        <v>0</v>
      </c>
      <c r="AF56" s="213">
        <f t="shared" si="7"/>
        <v>0</v>
      </c>
    </row>
    <row r="57" spans="1:32" ht="24.95" customHeight="1" x14ac:dyDescent="0.25">
      <c r="A57" s="91" t="s">
        <v>145</v>
      </c>
      <c r="B57" s="92" t="s">
        <v>147</v>
      </c>
      <c r="C57" s="7">
        <v>1009</v>
      </c>
      <c r="D57" s="7">
        <v>23050</v>
      </c>
      <c r="E57" s="92" t="s">
        <v>146</v>
      </c>
      <c r="F57" s="93" t="s">
        <v>148</v>
      </c>
      <c r="G57" s="7">
        <v>1</v>
      </c>
      <c r="H57" s="93" t="s">
        <v>14</v>
      </c>
      <c r="I57" s="81"/>
      <c r="J57" s="77" t="s">
        <v>3</v>
      </c>
      <c r="K57" s="7">
        <v>466000</v>
      </c>
      <c r="L57" s="20">
        <v>33620</v>
      </c>
      <c r="M57" s="126">
        <f t="shared" si="8"/>
        <v>7.2145922746781124E-2</v>
      </c>
      <c r="N57" s="204">
        <v>7.59</v>
      </c>
      <c r="O57" s="205">
        <f t="shared" si="10"/>
        <v>2551.7579999999998</v>
      </c>
      <c r="P57" s="183"/>
      <c r="Q57" s="196"/>
      <c r="R57" s="186"/>
      <c r="S57" s="116"/>
      <c r="T57" s="117"/>
      <c r="U57" s="118"/>
      <c r="V57" s="118"/>
      <c r="W57" s="118"/>
      <c r="X57" s="118">
        <v>1</v>
      </c>
      <c r="Y57" s="119"/>
      <c r="Z57" s="214">
        <f t="shared" si="2"/>
        <v>0</v>
      </c>
      <c r="AA57" s="211">
        <f t="shared" si="3"/>
        <v>0</v>
      </c>
      <c r="AB57" s="212">
        <f t="shared" si="9"/>
        <v>0</v>
      </c>
      <c r="AC57" s="212">
        <f t="shared" si="4"/>
        <v>0</v>
      </c>
      <c r="AD57" s="212">
        <f t="shared" si="11"/>
        <v>0</v>
      </c>
      <c r="AE57" s="212">
        <f t="shared" si="6"/>
        <v>2551.7579999999998</v>
      </c>
      <c r="AF57" s="213">
        <f t="shared" si="7"/>
        <v>0</v>
      </c>
    </row>
    <row r="58" spans="1:32" ht="24.95" customHeight="1" x14ac:dyDescent="0.25">
      <c r="A58" s="63" t="s">
        <v>109</v>
      </c>
      <c r="B58" s="64" t="s">
        <v>17</v>
      </c>
      <c r="C58" s="7">
        <v>521</v>
      </c>
      <c r="D58" s="7">
        <v>22879</v>
      </c>
      <c r="E58" s="59" t="s">
        <v>110</v>
      </c>
      <c r="F58" s="57" t="s">
        <v>111</v>
      </c>
      <c r="G58" s="7">
        <v>1</v>
      </c>
      <c r="H58" s="56" t="s">
        <v>14</v>
      </c>
      <c r="I58" s="81" t="s">
        <v>141</v>
      </c>
      <c r="J58" s="77" t="s">
        <v>3</v>
      </c>
      <c r="K58" s="7">
        <v>230867</v>
      </c>
      <c r="L58" s="20">
        <v>656</v>
      </c>
      <c r="M58" s="126">
        <f t="shared" si="8"/>
        <v>2.8414628335795065E-3</v>
      </c>
      <c r="N58" s="204">
        <v>5.73</v>
      </c>
      <c r="O58" s="205">
        <f>+(N58/100)*L58</f>
        <v>37.588799999999999</v>
      </c>
      <c r="P58" s="183"/>
      <c r="Q58" s="196"/>
      <c r="R58" s="186"/>
      <c r="S58" s="116"/>
      <c r="T58" s="117"/>
      <c r="U58" s="118"/>
      <c r="V58" s="118"/>
      <c r="W58" s="118"/>
      <c r="X58" s="118">
        <v>1</v>
      </c>
      <c r="Y58" s="119"/>
      <c r="Z58" s="214">
        <f t="shared" si="2"/>
        <v>0</v>
      </c>
      <c r="AA58" s="211">
        <f t="shared" si="3"/>
        <v>0</v>
      </c>
      <c r="AB58" s="212">
        <f t="shared" si="9"/>
        <v>0</v>
      </c>
      <c r="AC58" s="212">
        <f t="shared" si="4"/>
        <v>0</v>
      </c>
      <c r="AD58" s="212">
        <f t="shared" si="11"/>
        <v>0</v>
      </c>
      <c r="AE58" s="212">
        <f t="shared" si="6"/>
        <v>37.588799999999999</v>
      </c>
      <c r="AF58" s="213">
        <f t="shared" si="7"/>
        <v>0</v>
      </c>
    </row>
    <row r="59" spans="1:32" ht="24.95" customHeight="1" x14ac:dyDescent="0.25">
      <c r="A59" s="91" t="s">
        <v>149</v>
      </c>
      <c r="B59" s="92" t="s">
        <v>150</v>
      </c>
      <c r="C59" s="7">
        <v>521</v>
      </c>
      <c r="D59" s="7">
        <v>23172</v>
      </c>
      <c r="E59" s="92" t="s">
        <v>139</v>
      </c>
      <c r="F59" s="93" t="s">
        <v>151</v>
      </c>
      <c r="G59" s="7">
        <v>1</v>
      </c>
      <c r="H59" s="67" t="s">
        <v>28</v>
      </c>
      <c r="I59" s="81" t="s">
        <v>141</v>
      </c>
      <c r="J59" s="77" t="s">
        <v>3</v>
      </c>
      <c r="K59" s="7">
        <v>45000</v>
      </c>
      <c r="L59" s="20">
        <v>16</v>
      </c>
      <c r="M59" s="126">
        <f t="shared" si="8"/>
        <v>3.5555555555555557E-4</v>
      </c>
      <c r="N59" s="204">
        <v>28.03</v>
      </c>
      <c r="O59" s="205">
        <f t="shared" si="10"/>
        <v>4.4847999999999999</v>
      </c>
      <c r="P59" s="183"/>
      <c r="Q59" s="196"/>
      <c r="R59" s="186"/>
      <c r="S59" s="116"/>
      <c r="T59" s="117"/>
      <c r="U59" s="118">
        <v>1</v>
      </c>
      <c r="V59" s="118"/>
      <c r="W59" s="118"/>
      <c r="X59" s="118"/>
      <c r="Y59" s="119"/>
      <c r="Z59" s="214">
        <f t="shared" si="2"/>
        <v>0</v>
      </c>
      <c r="AA59" s="211">
        <f t="shared" si="3"/>
        <v>0</v>
      </c>
      <c r="AB59" s="212">
        <f t="shared" si="9"/>
        <v>4.4847999999999999</v>
      </c>
      <c r="AC59" s="212">
        <f t="shared" si="4"/>
        <v>0</v>
      </c>
      <c r="AD59" s="212">
        <f t="shared" si="11"/>
        <v>0</v>
      </c>
      <c r="AE59" s="212">
        <f t="shared" si="6"/>
        <v>0</v>
      </c>
      <c r="AF59" s="213">
        <f t="shared" si="7"/>
        <v>0</v>
      </c>
    </row>
    <row r="60" spans="1:32" ht="24.95" customHeight="1" x14ac:dyDescent="0.25">
      <c r="A60" s="91" t="s">
        <v>152</v>
      </c>
      <c r="B60" s="92" t="s">
        <v>153</v>
      </c>
      <c r="C60" s="7">
        <v>931</v>
      </c>
      <c r="D60" s="7">
        <v>22939</v>
      </c>
      <c r="E60" s="92" t="s">
        <v>154</v>
      </c>
      <c r="F60" s="93" t="s">
        <v>31</v>
      </c>
      <c r="G60" s="7">
        <v>2</v>
      </c>
      <c r="H60" s="93" t="s">
        <v>11</v>
      </c>
      <c r="I60" s="81" t="s">
        <v>141</v>
      </c>
      <c r="J60" s="77" t="s">
        <v>3</v>
      </c>
      <c r="K60" s="7">
        <v>23800</v>
      </c>
      <c r="L60" s="20">
        <v>33</v>
      </c>
      <c r="M60" s="126">
        <f t="shared" si="8"/>
        <v>1.3865546218487395E-3</v>
      </c>
      <c r="N60" s="204">
        <v>330.14</v>
      </c>
      <c r="O60" s="205">
        <f t="shared" si="10"/>
        <v>108.94619999999999</v>
      </c>
      <c r="P60" s="183"/>
      <c r="Q60" s="196"/>
      <c r="R60" s="186"/>
      <c r="S60" s="116"/>
      <c r="T60" s="117"/>
      <c r="U60" s="118"/>
      <c r="V60" s="118">
        <v>1</v>
      </c>
      <c r="W60" s="118"/>
      <c r="X60" s="118"/>
      <c r="Y60" s="119"/>
      <c r="Z60" s="214">
        <f t="shared" si="2"/>
        <v>0</v>
      </c>
      <c r="AA60" s="211">
        <f t="shared" si="3"/>
        <v>0</v>
      </c>
      <c r="AB60" s="212">
        <f t="shared" si="9"/>
        <v>0</v>
      </c>
      <c r="AC60" s="212">
        <f t="shared" si="4"/>
        <v>108.94619999999999</v>
      </c>
      <c r="AD60" s="212">
        <f t="shared" si="11"/>
        <v>0</v>
      </c>
      <c r="AE60" s="212">
        <f t="shared" si="6"/>
        <v>0</v>
      </c>
      <c r="AF60" s="213">
        <f t="shared" si="7"/>
        <v>0</v>
      </c>
    </row>
    <row r="61" spans="1:32" ht="24.95" customHeight="1" x14ac:dyDescent="0.25">
      <c r="A61" s="91" t="s">
        <v>157</v>
      </c>
      <c r="B61" s="92" t="s">
        <v>158</v>
      </c>
      <c r="C61" s="7">
        <v>931</v>
      </c>
      <c r="D61" s="7">
        <v>23180</v>
      </c>
      <c r="E61" s="92" t="s">
        <v>155</v>
      </c>
      <c r="F61" s="93" t="s">
        <v>156</v>
      </c>
      <c r="G61" s="7">
        <v>2</v>
      </c>
      <c r="H61" s="90" t="s">
        <v>21</v>
      </c>
      <c r="I61" s="81" t="s">
        <v>141</v>
      </c>
      <c r="J61" s="77" t="s">
        <v>3</v>
      </c>
      <c r="K61" s="7">
        <v>2000</v>
      </c>
      <c r="L61" s="20">
        <v>255</v>
      </c>
      <c r="M61" s="126">
        <f t="shared" si="8"/>
        <v>0.1275</v>
      </c>
      <c r="N61" s="204">
        <v>32.270000000000003</v>
      </c>
      <c r="O61" s="205">
        <f t="shared" si="10"/>
        <v>82.288500000000013</v>
      </c>
      <c r="P61" s="184"/>
      <c r="Q61" s="196"/>
      <c r="R61" s="186"/>
      <c r="S61" s="116"/>
      <c r="T61" s="117"/>
      <c r="U61" s="118"/>
      <c r="V61" s="118"/>
      <c r="W61" s="118">
        <v>1</v>
      </c>
      <c r="X61" s="118"/>
      <c r="Y61" s="119"/>
      <c r="Z61" s="214">
        <f t="shared" si="2"/>
        <v>0</v>
      </c>
      <c r="AA61" s="211">
        <f t="shared" si="3"/>
        <v>0</v>
      </c>
      <c r="AB61" s="212">
        <f t="shared" si="9"/>
        <v>0</v>
      </c>
      <c r="AC61" s="212">
        <f t="shared" si="4"/>
        <v>0</v>
      </c>
      <c r="AD61" s="212">
        <f t="shared" si="11"/>
        <v>82.288500000000013</v>
      </c>
      <c r="AE61" s="212">
        <f t="shared" si="6"/>
        <v>0</v>
      </c>
      <c r="AF61" s="213">
        <f t="shared" si="7"/>
        <v>0</v>
      </c>
    </row>
    <row r="62" spans="1:32" ht="24.95" customHeight="1" x14ac:dyDescent="0.25">
      <c r="A62" s="95" t="s">
        <v>160</v>
      </c>
      <c r="B62" s="96" t="s">
        <v>147</v>
      </c>
      <c r="C62" s="7">
        <v>1009</v>
      </c>
      <c r="D62" s="7">
        <v>23198</v>
      </c>
      <c r="E62" s="96" t="s">
        <v>161</v>
      </c>
      <c r="F62" s="94" t="s">
        <v>148</v>
      </c>
      <c r="G62" s="7">
        <v>1</v>
      </c>
      <c r="H62" s="94" t="s">
        <v>14</v>
      </c>
      <c r="I62" s="94" t="s">
        <v>159</v>
      </c>
      <c r="J62" s="94" t="s">
        <v>3</v>
      </c>
      <c r="K62" s="7">
        <v>106000</v>
      </c>
      <c r="L62" s="20">
        <v>34680</v>
      </c>
      <c r="M62" s="126">
        <f t="shared" si="8"/>
        <v>0.32716981132075473</v>
      </c>
      <c r="N62" s="204">
        <v>4.99</v>
      </c>
      <c r="O62" s="205">
        <f t="shared" si="10"/>
        <v>1730.5319999999999</v>
      </c>
      <c r="P62" s="199">
        <f>ROUNDUP(SUM(O62:O68),0)</f>
        <v>3698</v>
      </c>
      <c r="Q62" s="196"/>
      <c r="R62" s="186"/>
      <c r="S62" s="116"/>
      <c r="T62" s="117"/>
      <c r="U62" s="118"/>
      <c r="V62" s="118"/>
      <c r="W62" s="118"/>
      <c r="X62" s="118">
        <v>1</v>
      </c>
      <c r="Y62" s="119"/>
      <c r="Z62" s="214">
        <f t="shared" si="2"/>
        <v>0</v>
      </c>
      <c r="AA62" s="211">
        <f t="shared" si="3"/>
        <v>0</v>
      </c>
      <c r="AB62" s="212">
        <f t="shared" si="9"/>
        <v>0</v>
      </c>
      <c r="AC62" s="212">
        <f t="shared" si="4"/>
        <v>0</v>
      </c>
      <c r="AD62" s="212">
        <f t="shared" si="11"/>
        <v>0</v>
      </c>
      <c r="AE62" s="212">
        <f t="shared" si="6"/>
        <v>1730.5319999999999</v>
      </c>
      <c r="AF62" s="213">
        <f t="shared" si="7"/>
        <v>0</v>
      </c>
    </row>
    <row r="63" spans="1:32" ht="24.95" customHeight="1" x14ac:dyDescent="0.25">
      <c r="A63" s="95" t="s">
        <v>106</v>
      </c>
      <c r="B63" s="96" t="s">
        <v>17</v>
      </c>
      <c r="C63" s="7">
        <v>521</v>
      </c>
      <c r="D63" s="7">
        <v>21956</v>
      </c>
      <c r="E63" s="96" t="s">
        <v>162</v>
      </c>
      <c r="F63" s="94" t="s">
        <v>108</v>
      </c>
      <c r="G63" s="7">
        <v>1</v>
      </c>
      <c r="H63" s="94" t="s">
        <v>14</v>
      </c>
      <c r="I63" s="94" t="s">
        <v>159</v>
      </c>
      <c r="J63" s="94" t="s">
        <v>3</v>
      </c>
      <c r="K63" s="7">
        <v>335708</v>
      </c>
      <c r="L63" s="20">
        <v>6927</v>
      </c>
      <c r="M63" s="126">
        <f t="shared" si="8"/>
        <v>2.0634003360062915E-2</v>
      </c>
      <c r="N63" s="204">
        <v>3.03</v>
      </c>
      <c r="O63" s="205">
        <f t="shared" si="10"/>
        <v>209.88809999999998</v>
      </c>
      <c r="P63" s="200"/>
      <c r="Q63" s="196"/>
      <c r="R63" s="186"/>
      <c r="S63" s="116"/>
      <c r="T63" s="117"/>
      <c r="U63" s="118"/>
      <c r="V63" s="118"/>
      <c r="W63" s="118"/>
      <c r="X63" s="118">
        <v>1</v>
      </c>
      <c r="Y63" s="119"/>
      <c r="Z63" s="214">
        <f t="shared" si="2"/>
        <v>0</v>
      </c>
      <c r="AA63" s="211">
        <f t="shared" si="3"/>
        <v>0</v>
      </c>
      <c r="AB63" s="212">
        <f t="shared" si="9"/>
        <v>0</v>
      </c>
      <c r="AC63" s="212">
        <f t="shared" si="4"/>
        <v>0</v>
      </c>
      <c r="AD63" s="212">
        <f t="shared" si="11"/>
        <v>0</v>
      </c>
      <c r="AE63" s="212">
        <f t="shared" si="6"/>
        <v>209.88809999999998</v>
      </c>
      <c r="AF63" s="213">
        <f t="shared" si="7"/>
        <v>0</v>
      </c>
    </row>
    <row r="64" spans="1:32" ht="24.95" customHeight="1" x14ac:dyDescent="0.25">
      <c r="A64" s="95" t="s">
        <v>103</v>
      </c>
      <c r="B64" s="51" t="s">
        <v>104</v>
      </c>
      <c r="C64" s="7">
        <v>1009</v>
      </c>
      <c r="D64" s="7">
        <v>23150</v>
      </c>
      <c r="E64" s="96" t="s">
        <v>163</v>
      </c>
      <c r="F64" s="36" t="s">
        <v>37</v>
      </c>
      <c r="G64" s="7">
        <v>1</v>
      </c>
      <c r="H64" s="36" t="s">
        <v>14</v>
      </c>
      <c r="I64" s="94" t="s">
        <v>159</v>
      </c>
      <c r="J64" s="94" t="s">
        <v>3</v>
      </c>
      <c r="K64" s="7">
        <v>49172</v>
      </c>
      <c r="L64" s="20">
        <v>918</v>
      </c>
      <c r="M64" s="126">
        <f t="shared" si="8"/>
        <v>1.8669161311315383E-2</v>
      </c>
      <c r="N64" s="204">
        <v>5.17</v>
      </c>
      <c r="O64" s="205">
        <f t="shared" si="10"/>
        <v>47.460599999999999</v>
      </c>
      <c r="P64" s="200"/>
      <c r="Q64" s="196"/>
      <c r="R64" s="186"/>
      <c r="S64" s="116"/>
      <c r="T64" s="117"/>
      <c r="U64" s="118"/>
      <c r="V64" s="118"/>
      <c r="W64" s="118"/>
      <c r="X64" s="118">
        <v>1</v>
      </c>
      <c r="Y64" s="119"/>
      <c r="Z64" s="214">
        <f t="shared" si="2"/>
        <v>0</v>
      </c>
      <c r="AA64" s="211">
        <f t="shared" si="3"/>
        <v>0</v>
      </c>
      <c r="AB64" s="212">
        <f t="shared" si="9"/>
        <v>0</v>
      </c>
      <c r="AC64" s="212">
        <f t="shared" si="4"/>
        <v>0</v>
      </c>
      <c r="AD64" s="212">
        <f t="shared" si="11"/>
        <v>0</v>
      </c>
      <c r="AE64" s="212">
        <f t="shared" si="6"/>
        <v>47.460599999999999</v>
      </c>
      <c r="AF64" s="213">
        <f t="shared" si="7"/>
        <v>0</v>
      </c>
    </row>
    <row r="65" spans="1:32" ht="24.95" customHeight="1" x14ac:dyDescent="0.25">
      <c r="A65" s="95" t="s">
        <v>16</v>
      </c>
      <c r="B65" s="75" t="s">
        <v>17</v>
      </c>
      <c r="C65" s="7">
        <v>521</v>
      </c>
      <c r="D65" s="7">
        <v>23095</v>
      </c>
      <c r="E65" s="131" t="s">
        <v>213</v>
      </c>
      <c r="F65" s="76" t="s">
        <v>111</v>
      </c>
      <c r="G65" s="7">
        <v>1</v>
      </c>
      <c r="H65" s="76" t="s">
        <v>14</v>
      </c>
      <c r="I65" s="94" t="s">
        <v>159</v>
      </c>
      <c r="J65" s="94" t="s">
        <v>3</v>
      </c>
      <c r="K65" s="7">
        <v>20337</v>
      </c>
      <c r="L65" s="20">
        <v>17515</v>
      </c>
      <c r="M65" s="126">
        <f t="shared" si="8"/>
        <v>0.86123813738506172</v>
      </c>
      <c r="N65" s="204">
        <v>8.8800000000000008</v>
      </c>
      <c r="O65" s="205">
        <f t="shared" si="10"/>
        <v>1555.3320000000001</v>
      </c>
      <c r="P65" s="200"/>
      <c r="Q65" s="196"/>
      <c r="R65" s="186"/>
      <c r="S65" s="116"/>
      <c r="T65" s="117"/>
      <c r="U65" s="118"/>
      <c r="V65" s="118"/>
      <c r="W65" s="118"/>
      <c r="X65" s="118">
        <v>1</v>
      </c>
      <c r="Y65" s="119"/>
      <c r="Z65" s="214">
        <f t="shared" si="2"/>
        <v>0</v>
      </c>
      <c r="AA65" s="211">
        <f t="shared" si="3"/>
        <v>0</v>
      </c>
      <c r="AB65" s="212">
        <f t="shared" si="9"/>
        <v>0</v>
      </c>
      <c r="AC65" s="212">
        <f t="shared" si="4"/>
        <v>0</v>
      </c>
      <c r="AD65" s="212">
        <f t="shared" si="11"/>
        <v>0</v>
      </c>
      <c r="AE65" s="212">
        <f t="shared" si="6"/>
        <v>1555.3320000000001</v>
      </c>
      <c r="AF65" s="213">
        <f t="shared" si="7"/>
        <v>0</v>
      </c>
    </row>
    <row r="66" spans="1:32" ht="24.95" customHeight="1" x14ac:dyDescent="0.25">
      <c r="A66" s="95" t="s">
        <v>16</v>
      </c>
      <c r="B66" s="75" t="s">
        <v>17</v>
      </c>
      <c r="C66" s="7">
        <v>521</v>
      </c>
      <c r="D66" s="7">
        <v>23224</v>
      </c>
      <c r="E66" s="131" t="s">
        <v>213</v>
      </c>
      <c r="F66" s="76" t="s">
        <v>111</v>
      </c>
      <c r="G66" s="7">
        <v>1</v>
      </c>
      <c r="H66" s="76" t="s">
        <v>14</v>
      </c>
      <c r="I66" s="94" t="s">
        <v>159</v>
      </c>
      <c r="J66" s="94" t="s">
        <v>3</v>
      </c>
      <c r="K66" s="7">
        <v>149941</v>
      </c>
      <c r="L66" s="20">
        <v>1034</v>
      </c>
      <c r="M66" s="126">
        <f t="shared" si="8"/>
        <v>6.8960457780060155E-3</v>
      </c>
      <c r="N66" s="204">
        <v>8.8800000000000008</v>
      </c>
      <c r="O66" s="205">
        <f t="shared" si="10"/>
        <v>91.819200000000009</v>
      </c>
      <c r="P66" s="200"/>
      <c r="Q66" s="196"/>
      <c r="R66" s="186"/>
      <c r="S66" s="116"/>
      <c r="T66" s="117"/>
      <c r="U66" s="118"/>
      <c r="V66" s="118"/>
      <c r="W66" s="118"/>
      <c r="X66" s="118">
        <v>1</v>
      </c>
      <c r="Y66" s="119"/>
      <c r="Z66" s="214">
        <f t="shared" si="2"/>
        <v>0</v>
      </c>
      <c r="AA66" s="211">
        <f t="shared" si="3"/>
        <v>0</v>
      </c>
      <c r="AB66" s="212">
        <f t="shared" si="9"/>
        <v>0</v>
      </c>
      <c r="AC66" s="212">
        <f t="shared" si="4"/>
        <v>0</v>
      </c>
      <c r="AD66" s="212">
        <f t="shared" si="11"/>
        <v>0</v>
      </c>
      <c r="AE66" s="212">
        <f t="shared" si="6"/>
        <v>91.819200000000009</v>
      </c>
      <c r="AF66" s="213">
        <f t="shared" si="7"/>
        <v>0</v>
      </c>
    </row>
    <row r="67" spans="1:32" ht="24.95" customHeight="1" x14ac:dyDescent="0.25">
      <c r="A67" s="97" t="s">
        <v>164</v>
      </c>
      <c r="B67" s="98" t="s">
        <v>165</v>
      </c>
      <c r="C67" s="7">
        <v>855</v>
      </c>
      <c r="D67" s="7">
        <v>23215</v>
      </c>
      <c r="E67" s="98" t="s">
        <v>166</v>
      </c>
      <c r="F67" s="99" t="s">
        <v>167</v>
      </c>
      <c r="G67" s="7">
        <v>1</v>
      </c>
      <c r="H67" s="36" t="s">
        <v>14</v>
      </c>
      <c r="I67" s="94" t="s">
        <v>159</v>
      </c>
      <c r="J67" s="94" t="s">
        <v>3</v>
      </c>
      <c r="K67" s="7">
        <v>49113</v>
      </c>
      <c r="L67" s="20">
        <v>534</v>
      </c>
      <c r="M67" s="126">
        <f t="shared" si="8"/>
        <v>1.0872884979536986E-2</v>
      </c>
      <c r="N67" s="204">
        <v>5.28</v>
      </c>
      <c r="O67" s="205">
        <f t="shared" si="10"/>
        <v>28.1952</v>
      </c>
      <c r="P67" s="200"/>
      <c r="Q67" s="196"/>
      <c r="R67" s="186"/>
      <c r="S67" s="116"/>
      <c r="T67" s="117"/>
      <c r="U67" s="118"/>
      <c r="V67" s="118"/>
      <c r="W67" s="118"/>
      <c r="X67" s="118">
        <v>1</v>
      </c>
      <c r="Y67" s="119"/>
      <c r="Z67" s="214">
        <f t="shared" si="2"/>
        <v>0</v>
      </c>
      <c r="AA67" s="211">
        <f t="shared" si="3"/>
        <v>0</v>
      </c>
      <c r="AB67" s="212">
        <f t="shared" si="9"/>
        <v>0</v>
      </c>
      <c r="AC67" s="212">
        <f t="shared" si="4"/>
        <v>0</v>
      </c>
      <c r="AD67" s="212">
        <f t="shared" si="11"/>
        <v>0</v>
      </c>
      <c r="AE67" s="212">
        <f t="shared" si="6"/>
        <v>28.1952</v>
      </c>
      <c r="AF67" s="213">
        <f t="shared" si="7"/>
        <v>0</v>
      </c>
    </row>
    <row r="68" spans="1:32" ht="24.95" customHeight="1" x14ac:dyDescent="0.25">
      <c r="A68" s="100" t="s">
        <v>56</v>
      </c>
      <c r="B68" s="69" t="s">
        <v>73</v>
      </c>
      <c r="C68" s="7">
        <v>952</v>
      </c>
      <c r="D68" s="7">
        <v>23060</v>
      </c>
      <c r="E68" s="101" t="s">
        <v>168</v>
      </c>
      <c r="F68" s="102" t="s">
        <v>42</v>
      </c>
      <c r="G68" s="7">
        <v>1</v>
      </c>
      <c r="H68" s="102" t="s">
        <v>28</v>
      </c>
      <c r="I68" s="94" t="s">
        <v>159</v>
      </c>
      <c r="J68" s="94" t="s">
        <v>3</v>
      </c>
      <c r="K68" s="7">
        <v>22500</v>
      </c>
      <c r="L68" s="20">
        <v>244</v>
      </c>
      <c r="M68" s="126">
        <f t="shared" si="8"/>
        <v>1.0844444444444445E-2</v>
      </c>
      <c r="N68" s="204">
        <v>13.9</v>
      </c>
      <c r="O68" s="205">
        <f t="shared" si="10"/>
        <v>33.916000000000004</v>
      </c>
      <c r="P68" s="201"/>
      <c r="Q68" s="196"/>
      <c r="R68" s="186"/>
      <c r="S68" s="116"/>
      <c r="T68" s="117"/>
      <c r="U68" s="118">
        <v>1</v>
      </c>
      <c r="V68" s="118"/>
      <c r="W68" s="118"/>
      <c r="X68" s="118"/>
      <c r="Y68" s="119"/>
      <c r="Z68" s="214">
        <f t="shared" si="2"/>
        <v>0</v>
      </c>
      <c r="AA68" s="211">
        <f t="shared" si="3"/>
        <v>0</v>
      </c>
      <c r="AB68" s="212">
        <f t="shared" si="9"/>
        <v>33.916000000000004</v>
      </c>
      <c r="AC68" s="212">
        <f t="shared" si="4"/>
        <v>0</v>
      </c>
      <c r="AD68" s="212">
        <f t="shared" si="11"/>
        <v>0</v>
      </c>
      <c r="AE68" s="212">
        <f t="shared" si="6"/>
        <v>0</v>
      </c>
      <c r="AF68" s="213">
        <f t="shared" si="7"/>
        <v>0</v>
      </c>
    </row>
    <row r="69" spans="1:32" ht="24.95" customHeight="1" x14ac:dyDescent="0.25">
      <c r="A69" s="103" t="s">
        <v>103</v>
      </c>
      <c r="B69" s="51" t="s">
        <v>104</v>
      </c>
      <c r="C69" s="7">
        <v>1009</v>
      </c>
      <c r="D69" s="7">
        <v>23150</v>
      </c>
      <c r="E69" s="96" t="s">
        <v>163</v>
      </c>
      <c r="F69" s="36" t="s">
        <v>37</v>
      </c>
      <c r="G69" s="7">
        <v>1</v>
      </c>
      <c r="H69" s="36" t="s">
        <v>14</v>
      </c>
      <c r="I69" s="102" t="s">
        <v>169</v>
      </c>
      <c r="J69" s="102" t="s">
        <v>3</v>
      </c>
      <c r="K69" s="7">
        <v>28573</v>
      </c>
      <c r="L69" s="20">
        <v>810</v>
      </c>
      <c r="M69" s="126">
        <f t="shared" si="8"/>
        <v>2.8348440835754034E-2</v>
      </c>
      <c r="N69" s="204">
        <v>5.17</v>
      </c>
      <c r="O69" s="205">
        <f t="shared" si="10"/>
        <v>41.876999999999995</v>
      </c>
      <c r="P69" s="192">
        <f>ROUNDUP(SUM(O69:O75,O77:O84),0)</f>
        <v>3766</v>
      </c>
      <c r="Q69" s="196"/>
      <c r="R69" s="186"/>
      <c r="S69" s="116"/>
      <c r="T69" s="117"/>
      <c r="U69" s="118"/>
      <c r="V69" s="118"/>
      <c r="W69" s="118"/>
      <c r="X69" s="118">
        <v>1</v>
      </c>
      <c r="Y69" s="119"/>
      <c r="Z69" s="214">
        <f t="shared" si="2"/>
        <v>0</v>
      </c>
      <c r="AA69" s="211">
        <f t="shared" si="3"/>
        <v>0</v>
      </c>
      <c r="AB69" s="212">
        <f t="shared" si="9"/>
        <v>0</v>
      </c>
      <c r="AC69" s="212">
        <f t="shared" si="4"/>
        <v>0</v>
      </c>
      <c r="AD69" s="212">
        <f t="shared" si="11"/>
        <v>0</v>
      </c>
      <c r="AE69" s="212">
        <f t="shared" si="6"/>
        <v>41.876999999999995</v>
      </c>
      <c r="AF69" s="213">
        <f t="shared" si="7"/>
        <v>0</v>
      </c>
    </row>
    <row r="70" spans="1:32" ht="24.95" customHeight="1" x14ac:dyDescent="0.25">
      <c r="A70" s="97" t="s">
        <v>164</v>
      </c>
      <c r="B70" s="98" t="s">
        <v>165</v>
      </c>
      <c r="C70" s="7">
        <v>855</v>
      </c>
      <c r="D70" s="7">
        <v>23215</v>
      </c>
      <c r="E70" s="98" t="s">
        <v>166</v>
      </c>
      <c r="F70" s="99" t="s">
        <v>167</v>
      </c>
      <c r="G70" s="7">
        <v>1</v>
      </c>
      <c r="H70" s="36" t="s">
        <v>14</v>
      </c>
      <c r="I70" s="102" t="s">
        <v>169</v>
      </c>
      <c r="J70" s="102" t="s">
        <v>3</v>
      </c>
      <c r="K70" s="7">
        <v>49113</v>
      </c>
      <c r="L70" s="20">
        <v>528</v>
      </c>
      <c r="M70" s="126">
        <f t="shared" si="8"/>
        <v>1.0750717732575896E-2</v>
      </c>
      <c r="N70" s="204">
        <v>5.28</v>
      </c>
      <c r="O70" s="205">
        <f t="shared" si="10"/>
        <v>27.878399999999999</v>
      </c>
      <c r="P70" s="183"/>
      <c r="Q70" s="196"/>
      <c r="R70" s="186"/>
      <c r="S70" s="116"/>
      <c r="T70" s="117"/>
      <c r="U70" s="118"/>
      <c r="V70" s="118"/>
      <c r="W70" s="118"/>
      <c r="X70" s="118">
        <v>1</v>
      </c>
      <c r="Y70" s="119"/>
      <c r="Z70" s="214">
        <f t="shared" ref="Z70:Z132" si="12">+S70*O70</f>
        <v>0</v>
      </c>
      <c r="AA70" s="211">
        <f t="shared" ref="AA70:AA132" si="13">+T70*P70</f>
        <v>0</v>
      </c>
      <c r="AB70" s="212">
        <f t="shared" ref="AB70:AB132" si="14">+U70*O70</f>
        <v>0</v>
      </c>
      <c r="AC70" s="212">
        <f t="shared" ref="AC70:AC132" si="15">+V70*O70</f>
        <v>0</v>
      </c>
      <c r="AD70" s="212">
        <f t="shared" si="11"/>
        <v>0</v>
      </c>
      <c r="AE70" s="212">
        <f t="shared" ref="AE70:AE132" si="16">+X70*O70</f>
        <v>27.878399999999999</v>
      </c>
      <c r="AF70" s="213">
        <f t="shared" ref="AF70:AF132" si="17">+Y70*O70</f>
        <v>0</v>
      </c>
    </row>
    <row r="71" spans="1:32" ht="24.95" customHeight="1" x14ac:dyDescent="0.25">
      <c r="A71" s="63" t="s">
        <v>109</v>
      </c>
      <c r="B71" s="64" t="s">
        <v>17</v>
      </c>
      <c r="C71" s="7">
        <v>521</v>
      </c>
      <c r="D71" s="7">
        <v>22879</v>
      </c>
      <c r="E71" s="59" t="s">
        <v>110</v>
      </c>
      <c r="F71" s="57" t="s">
        <v>111</v>
      </c>
      <c r="G71" s="7">
        <v>1</v>
      </c>
      <c r="H71" s="56" t="s">
        <v>14</v>
      </c>
      <c r="I71" s="102" t="s">
        <v>169</v>
      </c>
      <c r="J71" s="102" t="s">
        <v>3</v>
      </c>
      <c r="K71" s="7">
        <v>240247</v>
      </c>
      <c r="L71" s="20">
        <v>4497</v>
      </c>
      <c r="M71" s="126">
        <f t="shared" ref="M71:M133" si="18">IF(K71="","",((L71*100)/K71)/100)</f>
        <v>1.8718235815639736E-2</v>
      </c>
      <c r="N71" s="204">
        <v>5.73</v>
      </c>
      <c r="O71" s="205">
        <f t="shared" si="10"/>
        <v>257.67810000000003</v>
      </c>
      <c r="P71" s="183"/>
      <c r="Q71" s="196"/>
      <c r="R71" s="186"/>
      <c r="S71" s="116"/>
      <c r="T71" s="117"/>
      <c r="U71" s="118"/>
      <c r="V71" s="118"/>
      <c r="W71" s="118"/>
      <c r="X71" s="118">
        <v>1</v>
      </c>
      <c r="Y71" s="119"/>
      <c r="Z71" s="214">
        <f t="shared" si="12"/>
        <v>0</v>
      </c>
      <c r="AA71" s="211">
        <f t="shared" si="13"/>
        <v>0</v>
      </c>
      <c r="AB71" s="212">
        <f t="shared" si="14"/>
        <v>0</v>
      </c>
      <c r="AC71" s="212">
        <f t="shared" si="15"/>
        <v>0</v>
      </c>
      <c r="AD71" s="212">
        <f t="shared" si="11"/>
        <v>0</v>
      </c>
      <c r="AE71" s="212">
        <f t="shared" si="16"/>
        <v>257.67810000000003</v>
      </c>
      <c r="AF71" s="213">
        <f t="shared" si="17"/>
        <v>0</v>
      </c>
    </row>
    <row r="72" spans="1:32" ht="24.95" customHeight="1" x14ac:dyDescent="0.25">
      <c r="A72" s="104" t="s">
        <v>76</v>
      </c>
      <c r="B72" s="105" t="s">
        <v>75</v>
      </c>
      <c r="C72" s="7">
        <v>990</v>
      </c>
      <c r="D72" s="7">
        <v>22727</v>
      </c>
      <c r="E72" s="112" t="s">
        <v>207</v>
      </c>
      <c r="F72" s="106" t="s">
        <v>31</v>
      </c>
      <c r="G72" s="7">
        <v>2</v>
      </c>
      <c r="H72" s="106" t="s">
        <v>11</v>
      </c>
      <c r="I72" s="102" t="s">
        <v>169</v>
      </c>
      <c r="J72" s="102" t="s">
        <v>3</v>
      </c>
      <c r="K72" s="7">
        <v>82773</v>
      </c>
      <c r="L72" s="20">
        <v>8400</v>
      </c>
      <c r="M72" s="126">
        <f t="shared" si="18"/>
        <v>0.10148236743865753</v>
      </c>
      <c r="N72" s="204">
        <v>7.89</v>
      </c>
      <c r="O72" s="205">
        <f t="shared" si="10"/>
        <v>662.76</v>
      </c>
      <c r="P72" s="183"/>
      <c r="Q72" s="196"/>
      <c r="R72" s="186"/>
      <c r="S72" s="116"/>
      <c r="T72" s="117"/>
      <c r="U72" s="118"/>
      <c r="V72" s="118">
        <v>1</v>
      </c>
      <c r="W72" s="118"/>
      <c r="X72" s="118"/>
      <c r="Y72" s="119"/>
      <c r="Z72" s="214">
        <f t="shared" si="12"/>
        <v>0</v>
      </c>
      <c r="AA72" s="211">
        <f t="shared" si="13"/>
        <v>0</v>
      </c>
      <c r="AB72" s="212">
        <f t="shared" si="14"/>
        <v>0</v>
      </c>
      <c r="AC72" s="212">
        <f t="shared" si="15"/>
        <v>662.76</v>
      </c>
      <c r="AD72" s="212">
        <f t="shared" si="11"/>
        <v>0</v>
      </c>
      <c r="AE72" s="212">
        <f t="shared" si="16"/>
        <v>0</v>
      </c>
      <c r="AF72" s="213">
        <f t="shared" si="17"/>
        <v>0</v>
      </c>
    </row>
    <row r="73" spans="1:32" ht="24.95" customHeight="1" x14ac:dyDescent="0.25">
      <c r="A73" s="104" t="s">
        <v>170</v>
      </c>
      <c r="B73" s="105" t="s">
        <v>172</v>
      </c>
      <c r="C73" s="7">
        <v>990</v>
      </c>
      <c r="D73" s="7">
        <v>22726</v>
      </c>
      <c r="E73" s="105" t="s">
        <v>171</v>
      </c>
      <c r="F73" s="106" t="s">
        <v>173</v>
      </c>
      <c r="G73" s="7">
        <v>1</v>
      </c>
      <c r="H73" s="106" t="s">
        <v>14</v>
      </c>
      <c r="I73" s="102" t="s">
        <v>169</v>
      </c>
      <c r="J73" s="102" t="s">
        <v>3</v>
      </c>
      <c r="K73" s="7">
        <v>96163</v>
      </c>
      <c r="L73" s="20">
        <v>3770</v>
      </c>
      <c r="M73" s="126">
        <f t="shared" si="18"/>
        <v>3.9204267753709846E-2</v>
      </c>
      <c r="N73" s="204">
        <v>10.85</v>
      </c>
      <c r="O73" s="205">
        <f t="shared" si="10"/>
        <v>409.04500000000002</v>
      </c>
      <c r="P73" s="183"/>
      <c r="Q73" s="196"/>
      <c r="R73" s="186"/>
      <c r="S73" s="116"/>
      <c r="T73" s="117"/>
      <c r="U73" s="118"/>
      <c r="V73" s="118"/>
      <c r="W73" s="118"/>
      <c r="X73" s="118">
        <v>1</v>
      </c>
      <c r="Y73" s="119"/>
      <c r="Z73" s="214">
        <f t="shared" si="12"/>
        <v>0</v>
      </c>
      <c r="AA73" s="211">
        <f t="shared" si="13"/>
        <v>0</v>
      </c>
      <c r="AB73" s="212">
        <f t="shared" si="14"/>
        <v>0</v>
      </c>
      <c r="AC73" s="212">
        <f t="shared" si="15"/>
        <v>0</v>
      </c>
      <c r="AD73" s="212">
        <f t="shared" si="11"/>
        <v>0</v>
      </c>
      <c r="AE73" s="212">
        <f t="shared" si="16"/>
        <v>409.04500000000002</v>
      </c>
      <c r="AF73" s="213">
        <f t="shared" si="17"/>
        <v>0</v>
      </c>
    </row>
    <row r="74" spans="1:32" ht="24.95" customHeight="1" x14ac:dyDescent="0.25">
      <c r="A74" s="103" t="s">
        <v>174</v>
      </c>
      <c r="B74" s="105" t="s">
        <v>175</v>
      </c>
      <c r="C74" s="7">
        <v>521</v>
      </c>
      <c r="D74" s="7">
        <v>23016</v>
      </c>
      <c r="E74" s="105" t="s">
        <v>176</v>
      </c>
      <c r="F74" s="106" t="s">
        <v>177</v>
      </c>
      <c r="G74" s="7">
        <v>3</v>
      </c>
      <c r="H74" s="106" t="s">
        <v>38</v>
      </c>
      <c r="I74" s="102" t="s">
        <v>169</v>
      </c>
      <c r="J74" s="102" t="s">
        <v>3</v>
      </c>
      <c r="K74" s="7">
        <v>57970</v>
      </c>
      <c r="L74" s="20">
        <v>9500</v>
      </c>
      <c r="M74" s="126">
        <f t="shared" si="18"/>
        <v>0.1638778678626876</v>
      </c>
      <c r="N74" s="204">
        <v>13.91</v>
      </c>
      <c r="O74" s="205">
        <f>+(N74/100)*L74</f>
        <v>1321.45</v>
      </c>
      <c r="P74" s="183"/>
      <c r="Q74" s="196"/>
      <c r="R74" s="186"/>
      <c r="S74" s="116"/>
      <c r="T74" s="117"/>
      <c r="U74" s="118"/>
      <c r="V74" s="118"/>
      <c r="W74" s="118"/>
      <c r="X74" s="118"/>
      <c r="Y74" s="119">
        <v>1</v>
      </c>
      <c r="Z74" s="214">
        <f t="shared" si="12"/>
        <v>0</v>
      </c>
      <c r="AA74" s="211">
        <f t="shared" si="13"/>
        <v>0</v>
      </c>
      <c r="AB74" s="212">
        <f t="shared" si="14"/>
        <v>0</v>
      </c>
      <c r="AC74" s="212">
        <f t="shared" si="15"/>
        <v>0</v>
      </c>
      <c r="AD74" s="212">
        <f t="shared" si="11"/>
        <v>0</v>
      </c>
      <c r="AE74" s="212">
        <f t="shared" si="16"/>
        <v>0</v>
      </c>
      <c r="AF74" s="213">
        <f t="shared" si="17"/>
        <v>1321.45</v>
      </c>
    </row>
    <row r="75" spans="1:32" ht="24.95" customHeight="1" x14ac:dyDescent="0.25">
      <c r="A75" s="34" t="s">
        <v>25</v>
      </c>
      <c r="B75" s="35" t="s">
        <v>13</v>
      </c>
      <c r="C75" s="7">
        <v>1009</v>
      </c>
      <c r="D75" s="7">
        <v>22899</v>
      </c>
      <c r="E75" s="35" t="s">
        <v>78</v>
      </c>
      <c r="F75" s="36" t="s">
        <v>79</v>
      </c>
      <c r="G75" s="7">
        <v>1</v>
      </c>
      <c r="H75" s="36" t="s">
        <v>14</v>
      </c>
      <c r="I75" s="102" t="s">
        <v>169</v>
      </c>
      <c r="J75" s="102" t="s">
        <v>3</v>
      </c>
      <c r="K75" s="7">
        <v>269390</v>
      </c>
      <c r="L75" s="20">
        <v>231</v>
      </c>
      <c r="M75" s="126">
        <f t="shared" si="18"/>
        <v>8.5749285422621478E-4</v>
      </c>
      <c r="N75" s="204">
        <v>13.42</v>
      </c>
      <c r="O75" s="205">
        <f t="shared" si="10"/>
        <v>31.000199999999996</v>
      </c>
      <c r="P75" s="183"/>
      <c r="Q75" s="196"/>
      <c r="R75" s="186"/>
      <c r="S75" s="116"/>
      <c r="T75" s="117"/>
      <c r="U75" s="118"/>
      <c r="V75" s="118"/>
      <c r="W75" s="118"/>
      <c r="X75" s="118">
        <v>1</v>
      </c>
      <c r="Y75" s="119"/>
      <c r="Z75" s="214">
        <f t="shared" si="12"/>
        <v>0</v>
      </c>
      <c r="AA75" s="211">
        <f t="shared" si="13"/>
        <v>0</v>
      </c>
      <c r="AB75" s="212">
        <f t="shared" si="14"/>
        <v>0</v>
      </c>
      <c r="AC75" s="212">
        <f t="shared" si="15"/>
        <v>0</v>
      </c>
      <c r="AD75" s="212">
        <f t="shared" si="11"/>
        <v>0</v>
      </c>
      <c r="AE75" s="212">
        <f t="shared" si="16"/>
        <v>31.000199999999996</v>
      </c>
      <c r="AF75" s="213">
        <f t="shared" si="17"/>
        <v>0</v>
      </c>
    </row>
    <row r="76" spans="1:32" ht="24.95" customHeight="1" x14ac:dyDescent="0.25">
      <c r="A76" s="103" t="s">
        <v>92</v>
      </c>
      <c r="B76" s="42" t="s">
        <v>93</v>
      </c>
      <c r="C76" s="7">
        <v>990</v>
      </c>
      <c r="D76" s="7">
        <v>22814</v>
      </c>
      <c r="E76" s="42" t="s">
        <v>94</v>
      </c>
      <c r="F76" s="43" t="s">
        <v>39</v>
      </c>
      <c r="G76" s="7">
        <v>1</v>
      </c>
      <c r="H76" s="106" t="s">
        <v>14</v>
      </c>
      <c r="I76" s="102"/>
      <c r="J76" s="102" t="s">
        <v>3</v>
      </c>
      <c r="K76" s="7">
        <v>465007</v>
      </c>
      <c r="L76" s="20">
        <v>131413</v>
      </c>
      <c r="M76" s="126">
        <f t="shared" si="18"/>
        <v>0.28260434789153716</v>
      </c>
      <c r="N76" s="204">
        <v>3.6</v>
      </c>
      <c r="O76" s="205">
        <f>+(N76/100)*L76</f>
        <v>4730.8680000000004</v>
      </c>
      <c r="P76" s="183"/>
      <c r="Q76" s="196"/>
      <c r="R76" s="186"/>
      <c r="S76" s="116"/>
      <c r="T76" s="117"/>
      <c r="U76" s="118"/>
      <c r="V76" s="118"/>
      <c r="W76" s="118"/>
      <c r="X76" s="118">
        <v>1</v>
      </c>
      <c r="Y76" s="119"/>
      <c r="Z76" s="214">
        <f t="shared" si="12"/>
        <v>0</v>
      </c>
      <c r="AA76" s="211">
        <f t="shared" si="13"/>
        <v>0</v>
      </c>
      <c r="AB76" s="212">
        <f t="shared" si="14"/>
        <v>0</v>
      </c>
      <c r="AC76" s="212">
        <f t="shared" si="15"/>
        <v>0</v>
      </c>
      <c r="AD76" s="212">
        <f t="shared" si="11"/>
        <v>0</v>
      </c>
      <c r="AE76" s="212">
        <f t="shared" si="16"/>
        <v>4730.8680000000004</v>
      </c>
      <c r="AF76" s="213">
        <f t="shared" si="17"/>
        <v>0</v>
      </c>
    </row>
    <row r="77" spans="1:32" ht="24.95" customHeight="1" x14ac:dyDescent="0.25">
      <c r="A77" s="13">
        <v>561157</v>
      </c>
      <c r="B77" s="105" t="s">
        <v>178</v>
      </c>
      <c r="C77" s="7">
        <v>1010</v>
      </c>
      <c r="D77" s="7">
        <v>23149</v>
      </c>
      <c r="E77" s="105" t="s">
        <v>139</v>
      </c>
      <c r="F77" s="106" t="s">
        <v>167</v>
      </c>
      <c r="G77" s="7">
        <v>1</v>
      </c>
      <c r="H77" s="36" t="s">
        <v>14</v>
      </c>
      <c r="I77" s="102" t="s">
        <v>169</v>
      </c>
      <c r="J77" s="102" t="s">
        <v>3</v>
      </c>
      <c r="K77" s="7">
        <v>180000</v>
      </c>
      <c r="L77" s="20">
        <v>325</v>
      </c>
      <c r="M77" s="126">
        <f t="shared" si="18"/>
        <v>1.8055555555555555E-3</v>
      </c>
      <c r="N77" s="204">
        <v>5.64</v>
      </c>
      <c r="O77" s="205">
        <f>+(N77/100)*L77</f>
        <v>18.329999999999998</v>
      </c>
      <c r="P77" s="183"/>
      <c r="Q77" s="196"/>
      <c r="R77" s="186"/>
      <c r="S77" s="116"/>
      <c r="T77" s="117"/>
      <c r="U77" s="118"/>
      <c r="V77" s="118"/>
      <c r="W77" s="118"/>
      <c r="X77" s="118">
        <v>1</v>
      </c>
      <c r="Y77" s="119"/>
      <c r="Z77" s="214">
        <f t="shared" si="12"/>
        <v>0</v>
      </c>
      <c r="AA77" s="211">
        <f t="shared" si="13"/>
        <v>0</v>
      </c>
      <c r="AB77" s="212">
        <f t="shared" si="14"/>
        <v>0</v>
      </c>
      <c r="AC77" s="212">
        <f t="shared" si="15"/>
        <v>0</v>
      </c>
      <c r="AD77" s="212">
        <f t="shared" si="11"/>
        <v>0</v>
      </c>
      <c r="AE77" s="212">
        <f t="shared" si="16"/>
        <v>18.329999999999998</v>
      </c>
      <c r="AF77" s="213">
        <f t="shared" si="17"/>
        <v>0</v>
      </c>
    </row>
    <row r="78" spans="1:32" ht="24.95" customHeight="1" x14ac:dyDescent="0.25">
      <c r="A78" s="103" t="s">
        <v>149</v>
      </c>
      <c r="B78" s="92" t="s">
        <v>150</v>
      </c>
      <c r="C78" s="7">
        <v>521</v>
      </c>
      <c r="D78" s="7">
        <v>23172</v>
      </c>
      <c r="E78" s="92" t="s">
        <v>139</v>
      </c>
      <c r="F78" s="93" t="s">
        <v>151</v>
      </c>
      <c r="G78" s="7">
        <v>1</v>
      </c>
      <c r="H78" s="67" t="s">
        <v>28</v>
      </c>
      <c r="I78" s="102" t="s">
        <v>169</v>
      </c>
      <c r="J78" s="102" t="s">
        <v>3</v>
      </c>
      <c r="K78" s="7">
        <v>45000</v>
      </c>
      <c r="L78" s="20">
        <v>55</v>
      </c>
      <c r="M78" s="126">
        <f t="shared" si="18"/>
        <v>1.2222222222222222E-3</v>
      </c>
      <c r="N78" s="204">
        <v>28.03</v>
      </c>
      <c r="O78" s="205">
        <f t="shared" ref="O78:O89" si="19">+(N78/100)*L78</f>
        <v>15.416499999999999</v>
      </c>
      <c r="P78" s="183"/>
      <c r="Q78" s="196"/>
      <c r="R78" s="186"/>
      <c r="S78" s="116"/>
      <c r="T78" s="117"/>
      <c r="U78" s="118">
        <v>1</v>
      </c>
      <c r="V78" s="118"/>
      <c r="W78" s="118"/>
      <c r="X78" s="118"/>
      <c r="Y78" s="119"/>
      <c r="Z78" s="214">
        <f t="shared" si="12"/>
        <v>0</v>
      </c>
      <c r="AA78" s="211">
        <f t="shared" si="13"/>
        <v>0</v>
      </c>
      <c r="AB78" s="212">
        <f t="shared" si="14"/>
        <v>15.416499999999999</v>
      </c>
      <c r="AC78" s="212">
        <f t="shared" si="15"/>
        <v>0</v>
      </c>
      <c r="AD78" s="212">
        <f t="shared" si="11"/>
        <v>0</v>
      </c>
      <c r="AE78" s="212">
        <f t="shared" si="16"/>
        <v>0</v>
      </c>
      <c r="AF78" s="213">
        <f t="shared" si="17"/>
        <v>0</v>
      </c>
    </row>
    <row r="79" spans="1:32" ht="24.95" customHeight="1" x14ac:dyDescent="0.25">
      <c r="A79" s="103" t="s">
        <v>132</v>
      </c>
      <c r="B79" s="75" t="s">
        <v>133</v>
      </c>
      <c r="C79" s="7">
        <v>1009</v>
      </c>
      <c r="D79" s="7">
        <v>22536</v>
      </c>
      <c r="E79" s="105" t="s">
        <v>139</v>
      </c>
      <c r="F79" s="76" t="s">
        <v>32</v>
      </c>
      <c r="G79" s="7">
        <v>2</v>
      </c>
      <c r="H79" s="76" t="s">
        <v>11</v>
      </c>
      <c r="I79" s="102" t="s">
        <v>169</v>
      </c>
      <c r="J79" s="102" t="s">
        <v>3</v>
      </c>
      <c r="K79" s="7">
        <v>324000</v>
      </c>
      <c r="L79" s="20">
        <v>14</v>
      </c>
      <c r="M79" s="126">
        <f t="shared" si="18"/>
        <v>4.3209876543209875E-5</v>
      </c>
      <c r="N79" s="204">
        <v>81</v>
      </c>
      <c r="O79" s="205">
        <f t="shared" si="19"/>
        <v>11.34</v>
      </c>
      <c r="P79" s="183"/>
      <c r="Q79" s="196"/>
      <c r="R79" s="186"/>
      <c r="S79" s="116"/>
      <c r="T79" s="117"/>
      <c r="U79" s="118"/>
      <c r="V79" s="118">
        <v>1</v>
      </c>
      <c r="W79" s="118"/>
      <c r="X79" s="118"/>
      <c r="Y79" s="119"/>
      <c r="Z79" s="214">
        <f t="shared" si="12"/>
        <v>0</v>
      </c>
      <c r="AA79" s="211">
        <f t="shared" si="13"/>
        <v>0</v>
      </c>
      <c r="AB79" s="212">
        <f t="shared" si="14"/>
        <v>0</v>
      </c>
      <c r="AC79" s="212">
        <f t="shared" si="15"/>
        <v>11.34</v>
      </c>
      <c r="AD79" s="212">
        <f t="shared" si="11"/>
        <v>0</v>
      </c>
      <c r="AE79" s="212">
        <f t="shared" si="16"/>
        <v>0</v>
      </c>
      <c r="AF79" s="213">
        <f t="shared" si="17"/>
        <v>0</v>
      </c>
    </row>
    <row r="80" spans="1:32" ht="24.95" customHeight="1" x14ac:dyDescent="0.25">
      <c r="A80" s="103" t="s">
        <v>179</v>
      </c>
      <c r="B80" s="105" t="s">
        <v>180</v>
      </c>
      <c r="C80" s="7">
        <v>857</v>
      </c>
      <c r="D80" s="7">
        <v>23028</v>
      </c>
      <c r="E80" s="105" t="s">
        <v>182</v>
      </c>
      <c r="F80" s="106" t="s">
        <v>181</v>
      </c>
      <c r="G80" s="7">
        <v>2</v>
      </c>
      <c r="H80" s="106" t="s">
        <v>21</v>
      </c>
      <c r="I80" s="102" t="s">
        <v>169</v>
      </c>
      <c r="J80" s="102" t="s">
        <v>3</v>
      </c>
      <c r="K80" s="7">
        <v>6552</v>
      </c>
      <c r="L80" s="20">
        <v>61</v>
      </c>
      <c r="M80" s="126">
        <f t="shared" si="18"/>
        <v>9.31013431013431E-3</v>
      </c>
      <c r="N80" s="204">
        <v>108.01</v>
      </c>
      <c r="O80" s="205">
        <f t="shared" si="19"/>
        <v>65.886099999999999</v>
      </c>
      <c r="P80" s="183"/>
      <c r="Q80" s="196"/>
      <c r="R80" s="186"/>
      <c r="S80" s="116"/>
      <c r="T80" s="117"/>
      <c r="U80" s="118"/>
      <c r="V80" s="118"/>
      <c r="W80" s="118"/>
      <c r="X80" s="118"/>
      <c r="Y80" s="119"/>
      <c r="Z80" s="214">
        <f t="shared" si="12"/>
        <v>0</v>
      </c>
      <c r="AA80" s="211">
        <f t="shared" si="13"/>
        <v>0</v>
      </c>
      <c r="AB80" s="212">
        <f t="shared" si="14"/>
        <v>0</v>
      </c>
      <c r="AC80" s="212">
        <f t="shared" si="15"/>
        <v>0</v>
      </c>
      <c r="AD80" s="212">
        <f t="shared" si="11"/>
        <v>0</v>
      </c>
      <c r="AE80" s="212">
        <f t="shared" si="16"/>
        <v>0</v>
      </c>
      <c r="AF80" s="213">
        <f t="shared" si="17"/>
        <v>0</v>
      </c>
    </row>
    <row r="81" spans="1:32" ht="24.95" customHeight="1" x14ac:dyDescent="0.25">
      <c r="A81" s="111" t="s">
        <v>209</v>
      </c>
      <c r="B81" s="112" t="s">
        <v>175</v>
      </c>
      <c r="C81" s="7">
        <v>521</v>
      </c>
      <c r="D81" s="7">
        <v>23018</v>
      </c>
      <c r="E81" s="112" t="s">
        <v>210</v>
      </c>
      <c r="F81" s="110" t="s">
        <v>211</v>
      </c>
      <c r="G81" s="7">
        <v>3</v>
      </c>
      <c r="H81" s="110" t="s">
        <v>38</v>
      </c>
      <c r="I81" s="102" t="s">
        <v>169</v>
      </c>
      <c r="J81" s="102" t="s">
        <v>3</v>
      </c>
      <c r="K81" s="7">
        <v>99920</v>
      </c>
      <c r="L81" s="20">
        <v>1551</v>
      </c>
      <c r="M81" s="126">
        <f t="shared" si="18"/>
        <v>1.5522417934347478E-2</v>
      </c>
      <c r="N81" s="204">
        <v>9.69</v>
      </c>
      <c r="O81" s="205">
        <f t="shared" si="19"/>
        <v>150.2919</v>
      </c>
      <c r="P81" s="183"/>
      <c r="Q81" s="196"/>
      <c r="R81" s="186"/>
      <c r="S81" s="116"/>
      <c r="T81" s="117"/>
      <c r="U81" s="118"/>
      <c r="V81" s="118"/>
      <c r="W81" s="118"/>
      <c r="X81" s="118"/>
      <c r="Y81" s="119">
        <v>1</v>
      </c>
      <c r="Z81" s="214">
        <f t="shared" si="12"/>
        <v>0</v>
      </c>
      <c r="AA81" s="211"/>
      <c r="AB81" s="212">
        <f t="shared" si="14"/>
        <v>0</v>
      </c>
      <c r="AC81" s="212">
        <f t="shared" si="15"/>
        <v>0</v>
      </c>
      <c r="AD81" s="212">
        <f t="shared" si="11"/>
        <v>0</v>
      </c>
      <c r="AE81" s="212">
        <f t="shared" si="16"/>
        <v>0</v>
      </c>
      <c r="AF81" s="213">
        <f t="shared" si="17"/>
        <v>150.2919</v>
      </c>
    </row>
    <row r="82" spans="1:32" ht="24.95" customHeight="1" x14ac:dyDescent="0.25">
      <c r="A82" s="103" t="s">
        <v>183</v>
      </c>
      <c r="B82" s="105" t="s">
        <v>184</v>
      </c>
      <c r="C82" s="7">
        <v>521</v>
      </c>
      <c r="D82" s="7">
        <v>23104</v>
      </c>
      <c r="E82" s="105" t="s">
        <v>185</v>
      </c>
      <c r="F82" s="106" t="s">
        <v>117</v>
      </c>
      <c r="G82" s="7">
        <v>1</v>
      </c>
      <c r="H82" s="67" t="s">
        <v>28</v>
      </c>
      <c r="I82" s="102" t="s">
        <v>169</v>
      </c>
      <c r="J82" s="102" t="s">
        <v>3</v>
      </c>
      <c r="K82" s="7">
        <v>18475</v>
      </c>
      <c r="L82" s="20">
        <v>53</v>
      </c>
      <c r="M82" s="126">
        <f t="shared" si="18"/>
        <v>2.8687415426251689E-3</v>
      </c>
      <c r="N82" s="204">
        <v>76.31</v>
      </c>
      <c r="O82" s="205">
        <f t="shared" si="19"/>
        <v>40.444299999999998</v>
      </c>
      <c r="P82" s="183"/>
      <c r="Q82" s="196"/>
      <c r="R82" s="186"/>
      <c r="S82" s="116"/>
      <c r="T82" s="117"/>
      <c r="U82" s="118">
        <v>1</v>
      </c>
      <c r="V82" s="118"/>
      <c r="W82" s="118"/>
      <c r="X82" s="118"/>
      <c r="Y82" s="119"/>
      <c r="Z82" s="214">
        <f t="shared" si="12"/>
        <v>0</v>
      </c>
      <c r="AA82" s="211">
        <f t="shared" si="13"/>
        <v>0</v>
      </c>
      <c r="AB82" s="212">
        <f t="shared" si="14"/>
        <v>40.444299999999998</v>
      </c>
      <c r="AC82" s="212">
        <f t="shared" si="15"/>
        <v>0</v>
      </c>
      <c r="AD82" s="212">
        <f t="shared" si="11"/>
        <v>0</v>
      </c>
      <c r="AE82" s="212">
        <f t="shared" si="16"/>
        <v>0</v>
      </c>
      <c r="AF82" s="213">
        <f t="shared" si="17"/>
        <v>0</v>
      </c>
    </row>
    <row r="83" spans="1:32" ht="24.95" customHeight="1" x14ac:dyDescent="0.25">
      <c r="A83" s="103" t="s">
        <v>186</v>
      </c>
      <c r="B83" s="105" t="s">
        <v>15</v>
      </c>
      <c r="C83" s="7">
        <v>521</v>
      </c>
      <c r="D83" s="7">
        <v>23052</v>
      </c>
      <c r="E83" s="105" t="s">
        <v>187</v>
      </c>
      <c r="F83" s="106" t="s">
        <v>151</v>
      </c>
      <c r="G83" s="7">
        <v>1</v>
      </c>
      <c r="H83" s="67" t="s">
        <v>28</v>
      </c>
      <c r="I83" s="102" t="s">
        <v>169</v>
      </c>
      <c r="J83" s="102" t="s">
        <v>3</v>
      </c>
      <c r="K83" s="7">
        <v>12296</v>
      </c>
      <c r="L83" s="20">
        <v>253</v>
      </c>
      <c r="M83" s="126">
        <f t="shared" si="18"/>
        <v>2.0575797007156796E-2</v>
      </c>
      <c r="N83" s="204">
        <v>71.72</v>
      </c>
      <c r="O83" s="205">
        <f t="shared" si="19"/>
        <v>181.45159999999998</v>
      </c>
      <c r="P83" s="183"/>
      <c r="Q83" s="196"/>
      <c r="R83" s="186"/>
      <c r="S83" s="116"/>
      <c r="T83" s="117"/>
      <c r="U83" s="118">
        <v>1</v>
      </c>
      <c r="V83" s="118"/>
      <c r="W83" s="118"/>
      <c r="X83" s="118"/>
      <c r="Y83" s="119"/>
      <c r="Z83" s="214">
        <f t="shared" si="12"/>
        <v>0</v>
      </c>
      <c r="AA83" s="211">
        <f t="shared" si="13"/>
        <v>0</v>
      </c>
      <c r="AB83" s="212">
        <f t="shared" si="14"/>
        <v>181.45159999999998</v>
      </c>
      <c r="AC83" s="212">
        <f t="shared" si="15"/>
        <v>0</v>
      </c>
      <c r="AD83" s="212">
        <f t="shared" si="11"/>
        <v>0</v>
      </c>
      <c r="AE83" s="212">
        <f t="shared" si="16"/>
        <v>0</v>
      </c>
      <c r="AF83" s="213">
        <f t="shared" si="17"/>
        <v>0</v>
      </c>
    </row>
    <row r="84" spans="1:32" ht="24.95" customHeight="1" x14ac:dyDescent="0.25">
      <c r="A84" s="103" t="s">
        <v>80</v>
      </c>
      <c r="B84" s="35" t="s">
        <v>81</v>
      </c>
      <c r="C84" s="7">
        <v>931</v>
      </c>
      <c r="D84" s="7">
        <v>23012</v>
      </c>
      <c r="E84" s="105" t="s">
        <v>83</v>
      </c>
      <c r="F84" s="36" t="s">
        <v>82</v>
      </c>
      <c r="G84" s="7">
        <v>2</v>
      </c>
      <c r="H84" s="36" t="s">
        <v>21</v>
      </c>
      <c r="I84" s="102" t="s">
        <v>169</v>
      </c>
      <c r="J84" s="102" t="s">
        <v>3</v>
      </c>
      <c r="K84" s="7">
        <v>20220</v>
      </c>
      <c r="L84" s="20">
        <v>810</v>
      </c>
      <c r="M84" s="126">
        <f t="shared" si="18"/>
        <v>4.0059347181008904E-2</v>
      </c>
      <c r="N84" s="204">
        <v>65.53</v>
      </c>
      <c r="O84" s="205">
        <f t="shared" si="19"/>
        <v>530.79300000000001</v>
      </c>
      <c r="P84" s="184"/>
      <c r="Q84" s="196"/>
      <c r="R84" s="186"/>
      <c r="S84" s="116"/>
      <c r="T84" s="117"/>
      <c r="U84" s="118"/>
      <c r="V84" s="118"/>
      <c r="W84" s="118">
        <v>1</v>
      </c>
      <c r="X84" s="118"/>
      <c r="Y84" s="119"/>
      <c r="Z84" s="214">
        <f t="shared" si="12"/>
        <v>0</v>
      </c>
      <c r="AA84" s="211">
        <f t="shared" si="13"/>
        <v>0</v>
      </c>
      <c r="AB84" s="212">
        <f t="shared" si="14"/>
        <v>0</v>
      </c>
      <c r="AC84" s="212">
        <f t="shared" si="15"/>
        <v>0</v>
      </c>
      <c r="AD84" s="212">
        <f t="shared" si="11"/>
        <v>530.79300000000001</v>
      </c>
      <c r="AE84" s="212">
        <f t="shared" si="16"/>
        <v>0</v>
      </c>
      <c r="AF84" s="213">
        <f t="shared" si="17"/>
        <v>0</v>
      </c>
    </row>
    <row r="85" spans="1:32" ht="24.95" customHeight="1" x14ac:dyDescent="0.25">
      <c r="A85" s="107" t="s">
        <v>164</v>
      </c>
      <c r="B85" s="98" t="s">
        <v>165</v>
      </c>
      <c r="C85" s="7">
        <v>855</v>
      </c>
      <c r="D85" s="7">
        <v>23215</v>
      </c>
      <c r="E85" s="108" t="s">
        <v>202</v>
      </c>
      <c r="F85" s="99" t="s">
        <v>167</v>
      </c>
      <c r="G85" s="7">
        <v>1</v>
      </c>
      <c r="H85" s="36" t="s">
        <v>14</v>
      </c>
      <c r="I85" s="106" t="s">
        <v>188</v>
      </c>
      <c r="J85" s="106" t="s">
        <v>3</v>
      </c>
      <c r="K85" s="7">
        <v>79169</v>
      </c>
      <c r="L85" s="20">
        <v>390</v>
      </c>
      <c r="M85" s="126">
        <f t="shared" si="18"/>
        <v>4.9261705970771383E-3</v>
      </c>
      <c r="N85" s="204">
        <v>5.28</v>
      </c>
      <c r="O85" s="205">
        <f t="shared" si="19"/>
        <v>20.591999999999999</v>
      </c>
      <c r="P85" s="192">
        <f>ROUNDUP(SUM(O85:O97),0)</f>
        <v>1536</v>
      </c>
      <c r="Q85" s="196"/>
      <c r="R85" s="186"/>
      <c r="S85" s="116"/>
      <c r="T85" s="117"/>
      <c r="U85" s="118"/>
      <c r="V85" s="118"/>
      <c r="W85" s="118"/>
      <c r="X85" s="118">
        <v>1</v>
      </c>
      <c r="Y85" s="119"/>
      <c r="Z85" s="214">
        <f t="shared" si="12"/>
        <v>0</v>
      </c>
      <c r="AA85" s="211">
        <f t="shared" si="13"/>
        <v>0</v>
      </c>
      <c r="AB85" s="212">
        <f t="shared" si="14"/>
        <v>0</v>
      </c>
      <c r="AC85" s="212">
        <f t="shared" si="15"/>
        <v>0</v>
      </c>
      <c r="AD85" s="212">
        <f t="shared" si="11"/>
        <v>0</v>
      </c>
      <c r="AE85" s="212">
        <f t="shared" si="16"/>
        <v>20.591999999999999</v>
      </c>
      <c r="AF85" s="213">
        <f t="shared" si="17"/>
        <v>0</v>
      </c>
    </row>
    <row r="86" spans="1:32" ht="24.95" customHeight="1" x14ac:dyDescent="0.25">
      <c r="A86" s="107" t="s">
        <v>109</v>
      </c>
      <c r="B86" s="64" t="s">
        <v>17</v>
      </c>
      <c r="C86" s="7">
        <v>521</v>
      </c>
      <c r="D86" s="7">
        <v>22879</v>
      </c>
      <c r="E86" s="59" t="s">
        <v>110</v>
      </c>
      <c r="F86" s="57" t="s">
        <v>111</v>
      </c>
      <c r="G86" s="7">
        <v>1</v>
      </c>
      <c r="H86" s="56" t="s">
        <v>14</v>
      </c>
      <c r="I86" s="106" t="s">
        <v>188</v>
      </c>
      <c r="J86" s="106" t="s">
        <v>3</v>
      </c>
      <c r="K86" s="7">
        <v>63652</v>
      </c>
      <c r="L86" s="20">
        <v>1231</v>
      </c>
      <c r="M86" s="126">
        <f t="shared" si="18"/>
        <v>1.933953371457299E-2</v>
      </c>
      <c r="N86" s="204">
        <v>5.73</v>
      </c>
      <c r="O86" s="205">
        <f t="shared" si="19"/>
        <v>70.536300000000011</v>
      </c>
      <c r="P86" s="183"/>
      <c r="Q86" s="196"/>
      <c r="R86" s="186"/>
      <c r="S86" s="116"/>
      <c r="T86" s="117"/>
      <c r="U86" s="118"/>
      <c r="V86" s="118"/>
      <c r="W86" s="118"/>
      <c r="X86" s="118">
        <v>1</v>
      </c>
      <c r="Y86" s="119"/>
      <c r="Z86" s="214">
        <f t="shared" si="12"/>
        <v>0</v>
      </c>
      <c r="AA86" s="211">
        <f t="shared" si="13"/>
        <v>0</v>
      </c>
      <c r="AB86" s="212">
        <f t="shared" si="14"/>
        <v>0</v>
      </c>
      <c r="AC86" s="212">
        <f t="shared" si="15"/>
        <v>0</v>
      </c>
      <c r="AD86" s="212">
        <f t="shared" si="11"/>
        <v>0</v>
      </c>
      <c r="AE86" s="212">
        <f t="shared" si="16"/>
        <v>70.536300000000011</v>
      </c>
      <c r="AF86" s="213">
        <f t="shared" si="17"/>
        <v>0</v>
      </c>
    </row>
    <row r="87" spans="1:32" ht="24.95" customHeight="1" x14ac:dyDescent="0.25">
      <c r="A87" s="107" t="s">
        <v>189</v>
      </c>
      <c r="B87" s="108" t="s">
        <v>17</v>
      </c>
      <c r="C87" s="7">
        <v>521</v>
      </c>
      <c r="D87" s="7">
        <v>23176</v>
      </c>
      <c r="E87" s="108" t="s">
        <v>190</v>
      </c>
      <c r="F87" s="109" t="s">
        <v>39</v>
      </c>
      <c r="G87" s="7">
        <v>1</v>
      </c>
      <c r="H87" s="56" t="s">
        <v>14</v>
      </c>
      <c r="I87" s="106" t="s">
        <v>188</v>
      </c>
      <c r="J87" s="106" t="s">
        <v>3</v>
      </c>
      <c r="K87" s="7">
        <v>48840</v>
      </c>
      <c r="L87" s="20">
        <v>1143</v>
      </c>
      <c r="M87" s="126">
        <f t="shared" si="18"/>
        <v>2.3402948402948404E-2</v>
      </c>
      <c r="N87" s="204">
        <v>4.4800000000000004</v>
      </c>
      <c r="O87" s="205">
        <f t="shared" si="19"/>
        <v>51.206400000000009</v>
      </c>
      <c r="P87" s="183"/>
      <c r="Q87" s="196"/>
      <c r="R87" s="186"/>
      <c r="S87" s="116"/>
      <c r="T87" s="117"/>
      <c r="U87" s="118"/>
      <c r="V87" s="118"/>
      <c r="W87" s="118"/>
      <c r="X87" s="118">
        <v>1</v>
      </c>
      <c r="Y87" s="119"/>
      <c r="Z87" s="214">
        <f t="shared" si="12"/>
        <v>0</v>
      </c>
      <c r="AA87" s="211">
        <f t="shared" si="13"/>
        <v>0</v>
      </c>
      <c r="AB87" s="212">
        <f t="shared" si="14"/>
        <v>0</v>
      </c>
      <c r="AC87" s="212">
        <f t="shared" si="15"/>
        <v>0</v>
      </c>
      <c r="AD87" s="212">
        <f t="shared" si="11"/>
        <v>0</v>
      </c>
      <c r="AE87" s="212">
        <f t="shared" si="16"/>
        <v>51.206400000000009</v>
      </c>
      <c r="AF87" s="213">
        <f t="shared" si="17"/>
        <v>0</v>
      </c>
    </row>
    <row r="88" spans="1:32" ht="24.95" customHeight="1" x14ac:dyDescent="0.25">
      <c r="A88" s="107" t="s">
        <v>103</v>
      </c>
      <c r="B88" s="51" t="s">
        <v>104</v>
      </c>
      <c r="C88" s="7">
        <v>1009</v>
      </c>
      <c r="D88" s="7">
        <v>23150</v>
      </c>
      <c r="E88" s="96" t="s">
        <v>163</v>
      </c>
      <c r="F88" s="36" t="s">
        <v>37</v>
      </c>
      <c r="G88" s="7">
        <v>1</v>
      </c>
      <c r="H88" s="36" t="s">
        <v>14</v>
      </c>
      <c r="I88" s="106" t="s">
        <v>188</v>
      </c>
      <c r="J88" s="106" t="s">
        <v>3</v>
      </c>
      <c r="K88" s="7">
        <v>79019</v>
      </c>
      <c r="L88" s="20">
        <v>1489</v>
      </c>
      <c r="M88" s="126">
        <f t="shared" si="18"/>
        <v>1.8843569268150697E-2</v>
      </c>
      <c r="N88" s="204">
        <v>5.17</v>
      </c>
      <c r="O88" s="205">
        <f>+(N88/100)*L88</f>
        <v>76.98129999999999</v>
      </c>
      <c r="P88" s="183"/>
      <c r="Q88" s="196"/>
      <c r="R88" s="186"/>
      <c r="S88" s="116"/>
      <c r="T88" s="117"/>
      <c r="U88" s="118"/>
      <c r="V88" s="118"/>
      <c r="W88" s="118"/>
      <c r="X88" s="118">
        <v>1</v>
      </c>
      <c r="Y88" s="119"/>
      <c r="Z88" s="214">
        <f t="shared" si="12"/>
        <v>0</v>
      </c>
      <c r="AA88" s="211">
        <f t="shared" si="13"/>
        <v>0</v>
      </c>
      <c r="AB88" s="212">
        <f t="shared" si="14"/>
        <v>0</v>
      </c>
      <c r="AC88" s="212">
        <f t="shared" si="15"/>
        <v>0</v>
      </c>
      <c r="AD88" s="212">
        <f t="shared" si="11"/>
        <v>0</v>
      </c>
      <c r="AE88" s="212">
        <f t="shared" si="16"/>
        <v>76.98129999999999</v>
      </c>
      <c r="AF88" s="213">
        <f t="shared" si="17"/>
        <v>0</v>
      </c>
    </row>
    <row r="89" spans="1:32" ht="24.95" customHeight="1" x14ac:dyDescent="0.25">
      <c r="A89" s="107" t="s">
        <v>191</v>
      </c>
      <c r="B89" s="108" t="s">
        <v>192</v>
      </c>
      <c r="C89" s="7">
        <v>931</v>
      </c>
      <c r="D89" s="7">
        <v>23182</v>
      </c>
      <c r="E89" s="108" t="s">
        <v>193</v>
      </c>
      <c r="F89" s="109" t="s">
        <v>31</v>
      </c>
      <c r="G89" s="7">
        <v>2</v>
      </c>
      <c r="H89" s="109" t="s">
        <v>11</v>
      </c>
      <c r="I89" s="106" t="s">
        <v>188</v>
      </c>
      <c r="J89" s="106" t="s">
        <v>3</v>
      </c>
      <c r="K89" s="7">
        <v>9813</v>
      </c>
      <c r="L89" s="20">
        <v>453</v>
      </c>
      <c r="M89" s="126">
        <f t="shared" si="18"/>
        <v>4.6163252827881383E-2</v>
      </c>
      <c r="N89" s="204">
        <v>84.1</v>
      </c>
      <c r="O89" s="205">
        <f t="shared" si="19"/>
        <v>380.97300000000001</v>
      </c>
      <c r="P89" s="183"/>
      <c r="Q89" s="196"/>
      <c r="R89" s="186"/>
      <c r="S89" s="116"/>
      <c r="T89" s="117"/>
      <c r="U89" s="118"/>
      <c r="V89" s="118">
        <v>1</v>
      </c>
      <c r="W89" s="118"/>
      <c r="X89" s="118"/>
      <c r="Y89" s="119"/>
      <c r="Z89" s="214">
        <f t="shared" si="12"/>
        <v>0</v>
      </c>
      <c r="AA89" s="211">
        <f t="shared" si="13"/>
        <v>0</v>
      </c>
      <c r="AB89" s="212">
        <f t="shared" si="14"/>
        <v>0</v>
      </c>
      <c r="AC89" s="212">
        <f t="shared" si="15"/>
        <v>380.97300000000001</v>
      </c>
      <c r="AD89" s="212">
        <f t="shared" si="11"/>
        <v>0</v>
      </c>
      <c r="AE89" s="212">
        <f t="shared" si="16"/>
        <v>0</v>
      </c>
      <c r="AF89" s="213">
        <f t="shared" si="17"/>
        <v>0</v>
      </c>
    </row>
    <row r="90" spans="1:32" ht="24.95" customHeight="1" x14ac:dyDescent="0.25">
      <c r="A90" s="107" t="s">
        <v>183</v>
      </c>
      <c r="B90" s="105" t="s">
        <v>184</v>
      </c>
      <c r="C90" s="7">
        <v>521</v>
      </c>
      <c r="D90" s="7">
        <v>23104</v>
      </c>
      <c r="E90" s="169" t="s">
        <v>194</v>
      </c>
      <c r="F90" s="106" t="s">
        <v>117</v>
      </c>
      <c r="G90" s="7">
        <v>1</v>
      </c>
      <c r="H90" s="67" t="s">
        <v>28</v>
      </c>
      <c r="I90" s="106" t="s">
        <v>188</v>
      </c>
      <c r="J90" s="106" t="s">
        <v>3</v>
      </c>
      <c r="K90" s="7">
        <v>23475</v>
      </c>
      <c r="L90" s="20">
        <v>545</v>
      </c>
      <c r="M90" s="126">
        <f t="shared" si="18"/>
        <v>2.3216187433439828E-2</v>
      </c>
      <c r="N90" s="204">
        <v>76.31</v>
      </c>
      <c r="O90" s="205">
        <f>+(N90/100)*L90</f>
        <v>415.8895</v>
      </c>
      <c r="P90" s="183"/>
      <c r="Q90" s="196"/>
      <c r="R90" s="186"/>
      <c r="S90" s="116"/>
      <c r="T90" s="117"/>
      <c r="U90" s="118">
        <v>1</v>
      </c>
      <c r="V90" s="118"/>
      <c r="W90" s="118"/>
      <c r="X90" s="118"/>
      <c r="Y90" s="119"/>
      <c r="Z90" s="214">
        <f t="shared" si="12"/>
        <v>0</v>
      </c>
      <c r="AA90" s="211">
        <f t="shared" si="13"/>
        <v>0</v>
      </c>
      <c r="AB90" s="212">
        <f t="shared" si="14"/>
        <v>415.8895</v>
      </c>
      <c r="AC90" s="212">
        <f t="shared" si="15"/>
        <v>0</v>
      </c>
      <c r="AD90" s="212">
        <f t="shared" si="11"/>
        <v>0</v>
      </c>
      <c r="AE90" s="212">
        <f t="shared" si="16"/>
        <v>0</v>
      </c>
      <c r="AF90" s="213">
        <f t="shared" si="17"/>
        <v>0</v>
      </c>
    </row>
    <row r="91" spans="1:32" ht="24.95" customHeight="1" x14ac:dyDescent="0.25">
      <c r="A91" s="13">
        <v>561157</v>
      </c>
      <c r="B91" s="105" t="s">
        <v>178</v>
      </c>
      <c r="C91" s="7">
        <v>1010</v>
      </c>
      <c r="D91" s="7">
        <v>23149</v>
      </c>
      <c r="E91" s="108" t="s">
        <v>195</v>
      </c>
      <c r="F91" s="106" t="s">
        <v>167</v>
      </c>
      <c r="G91" s="7">
        <v>1</v>
      </c>
      <c r="H91" s="36" t="s">
        <v>14</v>
      </c>
      <c r="I91" s="106" t="s">
        <v>188</v>
      </c>
      <c r="J91" s="106" t="s">
        <v>3</v>
      </c>
      <c r="K91" s="7">
        <v>203460</v>
      </c>
      <c r="L91" s="20">
        <v>158</v>
      </c>
      <c r="M91" s="126">
        <f t="shared" si="18"/>
        <v>7.7656541826403224E-4</v>
      </c>
      <c r="N91" s="204">
        <v>5.64</v>
      </c>
      <c r="O91" s="205">
        <f t="shared" si="10"/>
        <v>8.9111999999999991</v>
      </c>
      <c r="P91" s="183"/>
      <c r="Q91" s="196"/>
      <c r="R91" s="186"/>
      <c r="S91" s="116"/>
      <c r="T91" s="117"/>
      <c r="U91" s="118"/>
      <c r="V91" s="118"/>
      <c r="W91" s="118"/>
      <c r="X91" s="118">
        <v>1</v>
      </c>
      <c r="Y91" s="119"/>
      <c r="Z91" s="214">
        <f t="shared" si="12"/>
        <v>0</v>
      </c>
      <c r="AA91" s="211">
        <f t="shared" si="13"/>
        <v>0</v>
      </c>
      <c r="AB91" s="212">
        <f t="shared" si="14"/>
        <v>0</v>
      </c>
      <c r="AC91" s="212">
        <f t="shared" si="15"/>
        <v>0</v>
      </c>
      <c r="AD91" s="212">
        <f t="shared" si="11"/>
        <v>0</v>
      </c>
      <c r="AE91" s="212">
        <f t="shared" si="16"/>
        <v>8.9111999999999991</v>
      </c>
      <c r="AF91" s="213">
        <f t="shared" si="17"/>
        <v>0</v>
      </c>
    </row>
    <row r="92" spans="1:32" ht="24.95" customHeight="1" x14ac:dyDescent="0.25">
      <c r="A92" s="107" t="s">
        <v>157</v>
      </c>
      <c r="B92" s="108" t="s">
        <v>158</v>
      </c>
      <c r="C92" s="7">
        <v>931</v>
      </c>
      <c r="D92" s="7">
        <v>23180</v>
      </c>
      <c r="E92" s="92" t="s">
        <v>155</v>
      </c>
      <c r="F92" s="109" t="s">
        <v>156</v>
      </c>
      <c r="G92" s="7">
        <v>2</v>
      </c>
      <c r="H92" s="109" t="s">
        <v>21</v>
      </c>
      <c r="I92" s="106" t="s">
        <v>188</v>
      </c>
      <c r="J92" s="106" t="s">
        <v>3</v>
      </c>
      <c r="K92" s="7">
        <v>3400</v>
      </c>
      <c r="L92" s="20">
        <v>98</v>
      </c>
      <c r="M92" s="126">
        <f t="shared" si="18"/>
        <v>2.8823529411764706E-2</v>
      </c>
      <c r="N92" s="204">
        <v>32.270000000000003</v>
      </c>
      <c r="O92" s="205">
        <f t="shared" ref="O92:O176" si="20">+(N92/100)*L92</f>
        <v>31.624600000000004</v>
      </c>
      <c r="P92" s="183"/>
      <c r="Q92" s="196"/>
      <c r="R92" s="186"/>
      <c r="S92" s="116"/>
      <c r="T92" s="117"/>
      <c r="U92" s="118"/>
      <c r="V92" s="118"/>
      <c r="W92" s="118">
        <v>1</v>
      </c>
      <c r="X92" s="118"/>
      <c r="Y92" s="119"/>
      <c r="Z92" s="214">
        <f t="shared" si="12"/>
        <v>0</v>
      </c>
      <c r="AA92" s="211">
        <f t="shared" si="13"/>
        <v>0</v>
      </c>
      <c r="AB92" s="212">
        <f t="shared" si="14"/>
        <v>0</v>
      </c>
      <c r="AC92" s="212">
        <f t="shared" si="15"/>
        <v>0</v>
      </c>
      <c r="AD92" s="212">
        <f t="shared" si="11"/>
        <v>31.624600000000004</v>
      </c>
      <c r="AE92" s="212">
        <f t="shared" si="16"/>
        <v>0</v>
      </c>
      <c r="AF92" s="213">
        <f t="shared" si="17"/>
        <v>0</v>
      </c>
    </row>
    <row r="93" spans="1:32" ht="24.95" customHeight="1" x14ac:dyDescent="0.25">
      <c r="A93" s="168" t="s">
        <v>255</v>
      </c>
      <c r="B93" s="108" t="s">
        <v>197</v>
      </c>
      <c r="C93" s="7">
        <v>931</v>
      </c>
      <c r="D93" s="7">
        <v>23034</v>
      </c>
      <c r="E93" s="108" t="s">
        <v>196</v>
      </c>
      <c r="F93" s="109" t="s">
        <v>198</v>
      </c>
      <c r="G93" s="7">
        <v>3</v>
      </c>
      <c r="H93" s="109" t="s">
        <v>38</v>
      </c>
      <c r="I93" s="106" t="s">
        <v>188</v>
      </c>
      <c r="J93" s="106" t="s">
        <v>3</v>
      </c>
      <c r="K93" s="7">
        <v>21200</v>
      </c>
      <c r="L93" s="20">
        <v>112</v>
      </c>
      <c r="M93" s="126">
        <f t="shared" si="18"/>
        <v>5.2830188679245278E-3</v>
      </c>
      <c r="N93" s="204">
        <v>35.83</v>
      </c>
      <c r="O93" s="205">
        <f t="shared" si="20"/>
        <v>40.129600000000003</v>
      </c>
      <c r="P93" s="183"/>
      <c r="Q93" s="196"/>
      <c r="R93" s="186"/>
      <c r="S93" s="116"/>
      <c r="T93" s="117"/>
      <c r="U93" s="118"/>
      <c r="V93" s="118"/>
      <c r="W93" s="118"/>
      <c r="X93" s="118"/>
      <c r="Y93" s="119">
        <v>1</v>
      </c>
      <c r="Z93" s="214">
        <f t="shared" si="12"/>
        <v>0</v>
      </c>
      <c r="AA93" s="211">
        <f t="shared" si="13"/>
        <v>0</v>
      </c>
      <c r="AB93" s="212">
        <f t="shared" si="14"/>
        <v>0</v>
      </c>
      <c r="AC93" s="212">
        <f t="shared" si="15"/>
        <v>0</v>
      </c>
      <c r="AD93" s="212">
        <f t="shared" si="11"/>
        <v>0</v>
      </c>
      <c r="AE93" s="212">
        <f t="shared" si="16"/>
        <v>0</v>
      </c>
      <c r="AF93" s="213">
        <f t="shared" si="17"/>
        <v>40.129600000000003</v>
      </c>
    </row>
    <row r="94" spans="1:32" ht="24.95" customHeight="1" x14ac:dyDescent="0.25">
      <c r="A94" s="107">
        <v>21706856</v>
      </c>
      <c r="B94" s="108" t="s">
        <v>199</v>
      </c>
      <c r="C94" s="7">
        <v>1015</v>
      </c>
      <c r="D94" s="7">
        <v>23023</v>
      </c>
      <c r="E94" s="108" t="s">
        <v>139</v>
      </c>
      <c r="F94" s="109" t="s">
        <v>167</v>
      </c>
      <c r="G94" s="7">
        <v>1</v>
      </c>
      <c r="H94" s="36" t="s">
        <v>14</v>
      </c>
      <c r="I94" s="106" t="s">
        <v>188</v>
      </c>
      <c r="J94" s="106" t="s">
        <v>3</v>
      </c>
      <c r="K94" s="7">
        <v>60000</v>
      </c>
      <c r="L94" s="20">
        <v>121</v>
      </c>
      <c r="M94" s="126">
        <f t="shared" si="18"/>
        <v>2.0166666666666666E-3</v>
      </c>
      <c r="N94" s="204">
        <v>17.649999999999999</v>
      </c>
      <c r="O94" s="205">
        <f t="shared" si="20"/>
        <v>21.3565</v>
      </c>
      <c r="P94" s="183"/>
      <c r="Q94" s="196"/>
      <c r="R94" s="186"/>
      <c r="S94" s="116"/>
      <c r="T94" s="117"/>
      <c r="U94" s="118"/>
      <c r="V94" s="118"/>
      <c r="W94" s="118"/>
      <c r="X94" s="118">
        <v>1</v>
      </c>
      <c r="Y94" s="119"/>
      <c r="Z94" s="214">
        <f t="shared" si="12"/>
        <v>0</v>
      </c>
      <c r="AA94" s="211">
        <f t="shared" si="13"/>
        <v>0</v>
      </c>
      <c r="AB94" s="212">
        <f t="shared" si="14"/>
        <v>0</v>
      </c>
      <c r="AC94" s="212">
        <f t="shared" si="15"/>
        <v>0</v>
      </c>
      <c r="AD94" s="212">
        <f t="shared" si="11"/>
        <v>0</v>
      </c>
      <c r="AE94" s="212">
        <f t="shared" si="16"/>
        <v>21.3565</v>
      </c>
      <c r="AF94" s="213">
        <f t="shared" si="17"/>
        <v>0</v>
      </c>
    </row>
    <row r="95" spans="1:32" ht="24.95" customHeight="1" x14ac:dyDescent="0.25">
      <c r="A95" s="103" t="s">
        <v>132</v>
      </c>
      <c r="B95" s="75" t="s">
        <v>133</v>
      </c>
      <c r="C95" s="7">
        <v>1009</v>
      </c>
      <c r="D95" s="7">
        <v>22536</v>
      </c>
      <c r="E95" s="105" t="s">
        <v>139</v>
      </c>
      <c r="F95" s="76" t="s">
        <v>32</v>
      </c>
      <c r="G95" s="7">
        <v>2</v>
      </c>
      <c r="H95" s="76" t="s">
        <v>11</v>
      </c>
      <c r="I95" s="106" t="s">
        <v>188</v>
      </c>
      <c r="J95" s="106" t="s">
        <v>3</v>
      </c>
      <c r="K95" s="7">
        <v>324000</v>
      </c>
      <c r="L95" s="20">
        <v>46</v>
      </c>
      <c r="M95" s="126">
        <f t="shared" si="18"/>
        <v>1.4197530864197531E-4</v>
      </c>
      <c r="N95" s="204">
        <v>81</v>
      </c>
      <c r="O95" s="205">
        <f t="shared" si="20"/>
        <v>37.260000000000005</v>
      </c>
      <c r="P95" s="183"/>
      <c r="Q95" s="196"/>
      <c r="R95" s="186"/>
      <c r="S95" s="116"/>
      <c r="T95" s="117"/>
      <c r="U95" s="118"/>
      <c r="V95" s="118">
        <v>1</v>
      </c>
      <c r="W95" s="118"/>
      <c r="X95" s="118"/>
      <c r="Y95" s="119"/>
      <c r="Z95" s="214">
        <f t="shared" si="12"/>
        <v>0</v>
      </c>
      <c r="AA95" s="211">
        <f t="shared" si="13"/>
        <v>0</v>
      </c>
      <c r="AB95" s="212">
        <f t="shared" si="14"/>
        <v>0</v>
      </c>
      <c r="AC95" s="212">
        <f t="shared" si="15"/>
        <v>37.260000000000005</v>
      </c>
      <c r="AD95" s="212">
        <f t="shared" si="11"/>
        <v>0</v>
      </c>
      <c r="AE95" s="212">
        <f t="shared" si="16"/>
        <v>0</v>
      </c>
      <c r="AF95" s="213">
        <f t="shared" si="17"/>
        <v>0</v>
      </c>
    </row>
    <row r="96" spans="1:32" ht="24.95" customHeight="1" x14ac:dyDescent="0.25">
      <c r="A96" s="107" t="s">
        <v>114</v>
      </c>
      <c r="B96" s="108" t="s">
        <v>200</v>
      </c>
      <c r="C96" s="7">
        <v>1009</v>
      </c>
      <c r="D96" s="7">
        <v>23168</v>
      </c>
      <c r="E96" s="108" t="s">
        <v>203</v>
      </c>
      <c r="F96" s="67" t="s">
        <v>34</v>
      </c>
      <c r="G96" s="7">
        <v>1</v>
      </c>
      <c r="H96" s="56" t="s">
        <v>14</v>
      </c>
      <c r="I96" s="106" t="s">
        <v>188</v>
      </c>
      <c r="J96" s="106" t="s">
        <v>3</v>
      </c>
      <c r="K96" s="7">
        <v>40400</v>
      </c>
      <c r="L96" s="20">
        <v>750</v>
      </c>
      <c r="M96" s="126">
        <f t="shared" si="18"/>
        <v>1.8564356435643567E-2</v>
      </c>
      <c r="N96" s="204">
        <v>10.36</v>
      </c>
      <c r="O96" s="205">
        <f t="shared" si="20"/>
        <v>77.7</v>
      </c>
      <c r="P96" s="183"/>
      <c r="Q96" s="196"/>
      <c r="R96" s="186"/>
      <c r="S96" s="116"/>
      <c r="T96" s="117"/>
      <c r="U96" s="118"/>
      <c r="V96" s="118"/>
      <c r="W96" s="118"/>
      <c r="X96" s="118">
        <v>1</v>
      </c>
      <c r="Y96" s="119"/>
      <c r="Z96" s="214">
        <f t="shared" si="12"/>
        <v>0</v>
      </c>
      <c r="AA96" s="211">
        <f t="shared" si="13"/>
        <v>0</v>
      </c>
      <c r="AB96" s="212">
        <f t="shared" si="14"/>
        <v>0</v>
      </c>
      <c r="AC96" s="212">
        <f t="shared" si="15"/>
        <v>0</v>
      </c>
      <c r="AD96" s="212">
        <f t="shared" si="11"/>
        <v>0</v>
      </c>
      <c r="AE96" s="212">
        <f t="shared" si="16"/>
        <v>77.7</v>
      </c>
      <c r="AF96" s="213">
        <f t="shared" si="17"/>
        <v>0</v>
      </c>
    </row>
    <row r="97" spans="1:32" ht="24.95" customHeight="1" x14ac:dyDescent="0.25">
      <c r="A97" s="107" t="s">
        <v>56</v>
      </c>
      <c r="B97" s="69" t="s">
        <v>73</v>
      </c>
      <c r="C97" s="7">
        <v>952</v>
      </c>
      <c r="D97" s="7">
        <v>23060</v>
      </c>
      <c r="E97" s="29" t="s">
        <v>30</v>
      </c>
      <c r="F97" s="102" t="s">
        <v>42</v>
      </c>
      <c r="G97" s="7">
        <v>1</v>
      </c>
      <c r="H97" s="102" t="s">
        <v>28</v>
      </c>
      <c r="I97" s="106" t="s">
        <v>188</v>
      </c>
      <c r="J97" s="106" t="s">
        <v>3</v>
      </c>
      <c r="K97" s="7">
        <v>25288</v>
      </c>
      <c r="L97" s="20">
        <v>2173</v>
      </c>
      <c r="M97" s="126">
        <f t="shared" si="18"/>
        <v>8.5930085416007607E-2</v>
      </c>
      <c r="N97" s="204">
        <v>13.9</v>
      </c>
      <c r="O97" s="205">
        <f t="shared" si="20"/>
        <v>302.04700000000003</v>
      </c>
      <c r="P97" s="184"/>
      <c r="Q97" s="196"/>
      <c r="R97" s="187"/>
      <c r="S97" s="116"/>
      <c r="T97" s="117"/>
      <c r="U97" s="118">
        <v>1</v>
      </c>
      <c r="V97" s="118"/>
      <c r="W97" s="118"/>
      <c r="X97" s="118"/>
      <c r="Y97" s="119"/>
      <c r="Z97" s="214">
        <f t="shared" si="12"/>
        <v>0</v>
      </c>
      <c r="AA97" s="211">
        <f t="shared" si="13"/>
        <v>0</v>
      </c>
      <c r="AB97" s="212">
        <f t="shared" si="14"/>
        <v>302.04700000000003</v>
      </c>
      <c r="AC97" s="212">
        <f t="shared" si="15"/>
        <v>0</v>
      </c>
      <c r="AD97" s="212">
        <f t="shared" si="11"/>
        <v>0</v>
      </c>
      <c r="AE97" s="212">
        <f t="shared" si="16"/>
        <v>0</v>
      </c>
      <c r="AF97" s="213">
        <f t="shared" si="17"/>
        <v>0</v>
      </c>
    </row>
    <row r="98" spans="1:32" ht="24.95" customHeight="1" x14ac:dyDescent="0.25">
      <c r="A98" s="111" t="s">
        <v>189</v>
      </c>
      <c r="B98" s="108" t="s">
        <v>17</v>
      </c>
      <c r="C98" s="7">
        <v>521</v>
      </c>
      <c r="D98" s="7">
        <v>23176</v>
      </c>
      <c r="E98" s="108" t="s">
        <v>190</v>
      </c>
      <c r="F98" s="109" t="s">
        <v>39</v>
      </c>
      <c r="G98" s="7">
        <v>1</v>
      </c>
      <c r="H98" s="56" t="s">
        <v>14</v>
      </c>
      <c r="I98" s="110" t="s">
        <v>204</v>
      </c>
      <c r="J98" s="110" t="s">
        <v>4</v>
      </c>
      <c r="K98" s="7">
        <v>70932</v>
      </c>
      <c r="L98" s="20">
        <v>437</v>
      </c>
      <c r="M98" s="126">
        <f t="shared" si="18"/>
        <v>6.1608300907911809E-3</v>
      </c>
      <c r="N98" s="204">
        <v>4.4800000000000004</v>
      </c>
      <c r="O98" s="205">
        <f t="shared" si="20"/>
        <v>19.577600000000004</v>
      </c>
      <c r="P98" s="192">
        <f>ROUNDUP(SUM(O98:O107),0)</f>
        <v>1176</v>
      </c>
      <c r="Q98" s="196"/>
      <c r="R98" s="185">
        <f>ROUNDUP(SUM(P98,P108,P117,P125),0)</f>
        <v>2339</v>
      </c>
      <c r="S98" s="116"/>
      <c r="T98" s="117"/>
      <c r="U98" s="118"/>
      <c r="V98" s="118"/>
      <c r="W98" s="118"/>
      <c r="X98" s="118">
        <v>1</v>
      </c>
      <c r="Y98" s="119"/>
      <c r="Z98" s="214">
        <f t="shared" si="12"/>
        <v>0</v>
      </c>
      <c r="AA98" s="211">
        <f t="shared" si="13"/>
        <v>0</v>
      </c>
      <c r="AB98" s="212">
        <f t="shared" si="14"/>
        <v>0</v>
      </c>
      <c r="AC98" s="212">
        <f t="shared" si="15"/>
        <v>0</v>
      </c>
      <c r="AD98" s="212">
        <f t="shared" si="11"/>
        <v>0</v>
      </c>
      <c r="AE98" s="212">
        <f t="shared" si="16"/>
        <v>19.577600000000004</v>
      </c>
      <c r="AF98" s="213">
        <f t="shared" si="17"/>
        <v>0</v>
      </c>
    </row>
    <row r="99" spans="1:32" ht="24.95" customHeight="1" x14ac:dyDescent="0.25">
      <c r="A99" s="111" t="s">
        <v>205</v>
      </c>
      <c r="B99" s="112" t="s">
        <v>147</v>
      </c>
      <c r="C99" s="7">
        <v>1009</v>
      </c>
      <c r="D99" s="7">
        <v>23122</v>
      </c>
      <c r="E99" s="112" t="s">
        <v>206</v>
      </c>
      <c r="F99" s="110" t="s">
        <v>79</v>
      </c>
      <c r="G99" s="7">
        <v>1</v>
      </c>
      <c r="H99" s="56" t="s">
        <v>14</v>
      </c>
      <c r="I99" s="110" t="s">
        <v>204</v>
      </c>
      <c r="J99" s="110" t="s">
        <v>4</v>
      </c>
      <c r="K99" s="7">
        <v>4990</v>
      </c>
      <c r="L99" s="20">
        <v>600</v>
      </c>
      <c r="M99" s="126">
        <f t="shared" si="18"/>
        <v>0.12024048096192384</v>
      </c>
      <c r="N99" s="204">
        <v>18.18</v>
      </c>
      <c r="O99" s="205">
        <f t="shared" si="20"/>
        <v>109.08</v>
      </c>
      <c r="P99" s="183"/>
      <c r="Q99" s="196"/>
      <c r="R99" s="186"/>
      <c r="S99" s="116"/>
      <c r="T99" s="117"/>
      <c r="U99" s="118"/>
      <c r="V99" s="118"/>
      <c r="W99" s="118"/>
      <c r="X99" s="118">
        <v>1</v>
      </c>
      <c r="Y99" s="119"/>
      <c r="Z99" s="214">
        <f t="shared" si="12"/>
        <v>0</v>
      </c>
      <c r="AA99" s="211">
        <f t="shared" si="13"/>
        <v>0</v>
      </c>
      <c r="AB99" s="212">
        <f t="shared" si="14"/>
        <v>0</v>
      </c>
      <c r="AC99" s="212">
        <f t="shared" si="15"/>
        <v>0</v>
      </c>
      <c r="AD99" s="212">
        <f t="shared" si="11"/>
        <v>0</v>
      </c>
      <c r="AE99" s="212">
        <f t="shared" si="16"/>
        <v>109.08</v>
      </c>
      <c r="AF99" s="213">
        <f t="shared" si="17"/>
        <v>0</v>
      </c>
    </row>
    <row r="100" spans="1:32" ht="24.95" customHeight="1" x14ac:dyDescent="0.25">
      <c r="A100" s="111" t="s">
        <v>103</v>
      </c>
      <c r="B100" s="51" t="s">
        <v>104</v>
      </c>
      <c r="C100" s="7">
        <v>1009</v>
      </c>
      <c r="D100" s="7">
        <v>23150</v>
      </c>
      <c r="E100" s="96" t="s">
        <v>163</v>
      </c>
      <c r="F100" s="36" t="s">
        <v>37</v>
      </c>
      <c r="G100" s="7">
        <v>1</v>
      </c>
      <c r="H100" s="36" t="s">
        <v>14</v>
      </c>
      <c r="I100" s="110" t="s">
        <v>204</v>
      </c>
      <c r="J100" s="110" t="s">
        <v>4</v>
      </c>
      <c r="K100" s="7">
        <v>210807</v>
      </c>
      <c r="L100" s="20">
        <v>1147</v>
      </c>
      <c r="M100" s="126">
        <f t="shared" si="18"/>
        <v>5.4409957923598363E-3</v>
      </c>
      <c r="N100" s="204">
        <v>5.17</v>
      </c>
      <c r="O100" s="205">
        <f t="shared" si="20"/>
        <v>59.299899999999994</v>
      </c>
      <c r="P100" s="183"/>
      <c r="Q100" s="196"/>
      <c r="R100" s="186"/>
      <c r="S100" s="116"/>
      <c r="T100" s="117"/>
      <c r="U100" s="118"/>
      <c r="V100" s="118"/>
      <c r="W100" s="118"/>
      <c r="X100" s="118">
        <v>1</v>
      </c>
      <c r="Y100" s="119"/>
      <c r="Z100" s="214">
        <f t="shared" si="12"/>
        <v>0</v>
      </c>
      <c r="AA100" s="211">
        <f t="shared" si="13"/>
        <v>0</v>
      </c>
      <c r="AB100" s="212">
        <f t="shared" si="14"/>
        <v>0</v>
      </c>
      <c r="AC100" s="212">
        <f t="shared" si="15"/>
        <v>0</v>
      </c>
      <c r="AD100" s="212">
        <f t="shared" si="11"/>
        <v>0</v>
      </c>
      <c r="AE100" s="212">
        <f t="shared" si="16"/>
        <v>59.299899999999994</v>
      </c>
      <c r="AF100" s="213">
        <f t="shared" si="17"/>
        <v>0</v>
      </c>
    </row>
    <row r="101" spans="1:32" ht="24.95" customHeight="1" x14ac:dyDescent="0.25">
      <c r="A101" s="107">
        <v>21706856</v>
      </c>
      <c r="B101" s="108" t="s">
        <v>199</v>
      </c>
      <c r="C101" s="7">
        <v>1015</v>
      </c>
      <c r="D101" s="7">
        <v>23023</v>
      </c>
      <c r="E101" s="112" t="s">
        <v>208</v>
      </c>
      <c r="F101" s="109" t="s">
        <v>167</v>
      </c>
      <c r="G101" s="7">
        <v>1</v>
      </c>
      <c r="H101" s="36" t="s">
        <v>14</v>
      </c>
      <c r="I101" s="110" t="s">
        <v>204</v>
      </c>
      <c r="J101" s="110" t="s">
        <v>4</v>
      </c>
      <c r="K101" s="7">
        <v>7550</v>
      </c>
      <c r="L101" s="20">
        <v>2261</v>
      </c>
      <c r="M101" s="126">
        <f t="shared" si="18"/>
        <v>0.29947019867549668</v>
      </c>
      <c r="N101" s="204">
        <v>17.649999999999999</v>
      </c>
      <c r="O101" s="205">
        <f t="shared" si="20"/>
        <v>399.06649999999996</v>
      </c>
      <c r="P101" s="183"/>
      <c r="Q101" s="196"/>
      <c r="R101" s="186"/>
      <c r="S101" s="116"/>
      <c r="T101" s="117"/>
      <c r="U101" s="118"/>
      <c r="V101" s="118"/>
      <c r="W101" s="118"/>
      <c r="X101" s="118">
        <v>1</v>
      </c>
      <c r="Y101" s="119"/>
      <c r="Z101" s="214">
        <f t="shared" si="12"/>
        <v>0</v>
      </c>
      <c r="AA101" s="211">
        <f t="shared" si="13"/>
        <v>0</v>
      </c>
      <c r="AB101" s="212">
        <f t="shared" si="14"/>
        <v>0</v>
      </c>
      <c r="AC101" s="212">
        <f t="shared" si="15"/>
        <v>0</v>
      </c>
      <c r="AD101" s="212">
        <f t="shared" si="11"/>
        <v>0</v>
      </c>
      <c r="AE101" s="212">
        <f t="shared" si="16"/>
        <v>399.06649999999996</v>
      </c>
      <c r="AF101" s="213">
        <f t="shared" si="17"/>
        <v>0</v>
      </c>
    </row>
    <row r="102" spans="1:32" ht="24.95" customHeight="1" x14ac:dyDescent="0.25">
      <c r="A102" s="111" t="s">
        <v>149</v>
      </c>
      <c r="B102" s="92" t="s">
        <v>150</v>
      </c>
      <c r="C102" s="7">
        <v>521</v>
      </c>
      <c r="D102" s="7">
        <v>23172</v>
      </c>
      <c r="E102" s="92" t="s">
        <v>139</v>
      </c>
      <c r="F102" s="93" t="s">
        <v>151</v>
      </c>
      <c r="G102" s="7">
        <v>1</v>
      </c>
      <c r="H102" s="67" t="s">
        <v>28</v>
      </c>
      <c r="I102" s="110" t="s">
        <v>204</v>
      </c>
      <c r="J102" s="110" t="s">
        <v>4</v>
      </c>
      <c r="K102" s="7">
        <v>45000</v>
      </c>
      <c r="L102" s="20">
        <v>12</v>
      </c>
      <c r="M102" s="126">
        <f t="shared" si="18"/>
        <v>2.6666666666666668E-4</v>
      </c>
      <c r="N102" s="204">
        <v>28.03</v>
      </c>
      <c r="O102" s="205">
        <f t="shared" si="20"/>
        <v>3.3635999999999999</v>
      </c>
      <c r="P102" s="183"/>
      <c r="Q102" s="196"/>
      <c r="R102" s="186"/>
      <c r="S102" s="116"/>
      <c r="T102" s="117"/>
      <c r="U102" s="118">
        <v>1</v>
      </c>
      <c r="V102" s="118"/>
      <c r="W102" s="118"/>
      <c r="X102" s="118"/>
      <c r="Y102" s="119"/>
      <c r="Z102" s="214">
        <f t="shared" si="12"/>
        <v>0</v>
      </c>
      <c r="AA102" s="211">
        <f t="shared" si="13"/>
        <v>0</v>
      </c>
      <c r="AB102" s="212">
        <f t="shared" si="14"/>
        <v>3.3635999999999999</v>
      </c>
      <c r="AC102" s="212">
        <f t="shared" si="15"/>
        <v>0</v>
      </c>
      <c r="AD102" s="212">
        <f t="shared" si="11"/>
        <v>0</v>
      </c>
      <c r="AE102" s="212">
        <f t="shared" si="16"/>
        <v>0</v>
      </c>
      <c r="AF102" s="213">
        <f t="shared" si="17"/>
        <v>0</v>
      </c>
    </row>
    <row r="103" spans="1:32" ht="24.95" customHeight="1" x14ac:dyDescent="0.25">
      <c r="A103" s="111">
        <v>41734</v>
      </c>
      <c r="B103" s="112" t="s">
        <v>212</v>
      </c>
      <c r="C103" s="7">
        <v>521</v>
      </c>
      <c r="D103" s="7">
        <v>22949</v>
      </c>
      <c r="E103" s="112" t="s">
        <v>154</v>
      </c>
      <c r="F103" s="110" t="s">
        <v>32</v>
      </c>
      <c r="G103" s="7">
        <v>2</v>
      </c>
      <c r="H103" s="128" t="s">
        <v>11</v>
      </c>
      <c r="I103" s="110" t="s">
        <v>204</v>
      </c>
      <c r="J103" s="110" t="s">
        <v>4</v>
      </c>
      <c r="K103" s="7">
        <v>3500</v>
      </c>
      <c r="L103" s="20">
        <v>3</v>
      </c>
      <c r="M103" s="126">
        <f t="shared" si="18"/>
        <v>8.571428571428571E-4</v>
      </c>
      <c r="N103" s="204">
        <v>282.06</v>
      </c>
      <c r="O103" s="205">
        <f t="shared" si="20"/>
        <v>8.4618000000000002</v>
      </c>
      <c r="P103" s="183"/>
      <c r="Q103" s="196"/>
      <c r="R103" s="186"/>
      <c r="S103" s="116"/>
      <c r="T103" s="117"/>
      <c r="U103" s="118"/>
      <c r="V103" s="118">
        <v>1</v>
      </c>
      <c r="W103" s="118"/>
      <c r="X103" s="118"/>
      <c r="Y103" s="119"/>
      <c r="Z103" s="214">
        <f t="shared" si="12"/>
        <v>0</v>
      </c>
      <c r="AA103" s="211">
        <f t="shared" si="13"/>
        <v>0</v>
      </c>
      <c r="AB103" s="212">
        <f t="shared" si="14"/>
        <v>0</v>
      </c>
      <c r="AC103" s="212">
        <f t="shared" si="15"/>
        <v>8.4618000000000002</v>
      </c>
      <c r="AD103" s="212">
        <f t="shared" si="11"/>
        <v>0</v>
      </c>
      <c r="AE103" s="212">
        <f t="shared" si="16"/>
        <v>0</v>
      </c>
      <c r="AF103" s="213">
        <f t="shared" si="17"/>
        <v>0</v>
      </c>
    </row>
    <row r="104" spans="1:32" ht="24.95" customHeight="1" x14ac:dyDescent="0.25">
      <c r="A104" s="129" t="s">
        <v>80</v>
      </c>
      <c r="B104" s="35" t="s">
        <v>81</v>
      </c>
      <c r="C104" s="7">
        <v>931</v>
      </c>
      <c r="D104" s="7">
        <v>23115</v>
      </c>
      <c r="E104" s="105" t="s">
        <v>83</v>
      </c>
      <c r="F104" s="36" t="s">
        <v>82</v>
      </c>
      <c r="G104" s="7">
        <v>2</v>
      </c>
      <c r="H104" s="36" t="s">
        <v>21</v>
      </c>
      <c r="I104" s="128" t="s">
        <v>204</v>
      </c>
      <c r="J104" s="128" t="s">
        <v>4</v>
      </c>
      <c r="K104" s="7">
        <v>15000</v>
      </c>
      <c r="L104" s="20">
        <v>382</v>
      </c>
      <c r="M104" s="126">
        <f t="shared" si="18"/>
        <v>2.5466666666666669E-2</v>
      </c>
      <c r="N104" s="204">
        <v>65.53</v>
      </c>
      <c r="O104" s="205">
        <f t="shared" si="20"/>
        <v>250.3246</v>
      </c>
      <c r="P104" s="183"/>
      <c r="Q104" s="196"/>
      <c r="R104" s="186"/>
      <c r="S104" s="116"/>
      <c r="T104" s="117"/>
      <c r="U104" s="118"/>
      <c r="V104" s="118"/>
      <c r="W104" s="118">
        <v>1</v>
      </c>
      <c r="X104" s="118"/>
      <c r="Y104" s="119"/>
      <c r="Z104" s="214">
        <f t="shared" si="12"/>
        <v>0</v>
      </c>
      <c r="AA104" s="211">
        <f t="shared" si="13"/>
        <v>0</v>
      </c>
      <c r="AB104" s="212">
        <f t="shared" si="14"/>
        <v>0</v>
      </c>
      <c r="AC104" s="212">
        <f t="shared" si="15"/>
        <v>0</v>
      </c>
      <c r="AD104" s="212">
        <f t="shared" si="11"/>
        <v>250.3246</v>
      </c>
      <c r="AE104" s="212">
        <f t="shared" si="16"/>
        <v>0</v>
      </c>
      <c r="AF104" s="213">
        <f t="shared" si="17"/>
        <v>0</v>
      </c>
    </row>
    <row r="105" spans="1:32" ht="24.95" customHeight="1" x14ac:dyDescent="0.25">
      <c r="A105" s="130" t="s">
        <v>16</v>
      </c>
      <c r="B105" s="75" t="s">
        <v>17</v>
      </c>
      <c r="C105" s="7">
        <v>521</v>
      </c>
      <c r="D105" s="7">
        <v>23224</v>
      </c>
      <c r="E105" s="131" t="s">
        <v>214</v>
      </c>
      <c r="F105" s="76" t="s">
        <v>111</v>
      </c>
      <c r="G105" s="7">
        <v>1</v>
      </c>
      <c r="H105" s="76" t="s">
        <v>14</v>
      </c>
      <c r="I105" s="128" t="s">
        <v>204</v>
      </c>
      <c r="J105" s="128" t="s">
        <v>4</v>
      </c>
      <c r="K105" s="7">
        <v>45999</v>
      </c>
      <c r="L105" s="20">
        <v>2244</v>
      </c>
      <c r="M105" s="126">
        <f t="shared" si="18"/>
        <v>4.878366921020022E-2</v>
      </c>
      <c r="N105" s="204">
        <v>8.8800000000000008</v>
      </c>
      <c r="O105" s="205">
        <f t="shared" si="20"/>
        <v>199.2672</v>
      </c>
      <c r="P105" s="183"/>
      <c r="Q105" s="196"/>
      <c r="R105" s="186"/>
      <c r="S105" s="116"/>
      <c r="T105" s="117"/>
      <c r="U105" s="118"/>
      <c r="V105" s="118"/>
      <c r="W105" s="118"/>
      <c r="X105" s="118">
        <v>1</v>
      </c>
      <c r="Y105" s="119"/>
      <c r="Z105" s="214">
        <f t="shared" si="12"/>
        <v>0</v>
      </c>
      <c r="AA105" s="211">
        <f t="shared" si="13"/>
        <v>0</v>
      </c>
      <c r="AB105" s="212">
        <f t="shared" si="14"/>
        <v>0</v>
      </c>
      <c r="AC105" s="212">
        <f t="shared" si="15"/>
        <v>0</v>
      </c>
      <c r="AD105" s="212">
        <f t="shared" si="11"/>
        <v>0</v>
      </c>
      <c r="AE105" s="212">
        <f t="shared" si="16"/>
        <v>199.2672</v>
      </c>
      <c r="AF105" s="213">
        <f t="shared" si="17"/>
        <v>0</v>
      </c>
    </row>
    <row r="106" spans="1:32" ht="24.95" customHeight="1" x14ac:dyDescent="0.25">
      <c r="A106" s="13">
        <v>561157</v>
      </c>
      <c r="B106" s="105" t="s">
        <v>178</v>
      </c>
      <c r="C106" s="7">
        <v>1010</v>
      </c>
      <c r="D106" s="7">
        <v>23149</v>
      </c>
      <c r="E106" s="105" t="s">
        <v>139</v>
      </c>
      <c r="F106" s="106" t="s">
        <v>167</v>
      </c>
      <c r="G106" s="7">
        <v>1</v>
      </c>
      <c r="H106" s="36" t="s">
        <v>14</v>
      </c>
      <c r="I106" s="132" t="s">
        <v>204</v>
      </c>
      <c r="J106" s="132" t="s">
        <v>4</v>
      </c>
      <c r="K106" s="7">
        <v>203460</v>
      </c>
      <c r="L106" s="20">
        <v>47</v>
      </c>
      <c r="M106" s="126">
        <f t="shared" si="18"/>
        <v>2.3100363707854126E-4</v>
      </c>
      <c r="N106" s="204">
        <v>5.64</v>
      </c>
      <c r="O106" s="205">
        <f t="shared" si="20"/>
        <v>2.6507999999999998</v>
      </c>
      <c r="P106" s="183"/>
      <c r="Q106" s="196"/>
      <c r="R106" s="186"/>
      <c r="S106" s="116"/>
      <c r="T106" s="117"/>
      <c r="U106" s="118"/>
      <c r="V106" s="118"/>
      <c r="W106" s="118"/>
      <c r="X106" s="118">
        <v>1</v>
      </c>
      <c r="Y106" s="119"/>
      <c r="Z106" s="214">
        <f t="shared" si="12"/>
        <v>0</v>
      </c>
      <c r="AA106" s="211">
        <f t="shared" si="13"/>
        <v>0</v>
      </c>
      <c r="AB106" s="212">
        <f t="shared" si="14"/>
        <v>0</v>
      </c>
      <c r="AC106" s="212">
        <f t="shared" si="15"/>
        <v>0</v>
      </c>
      <c r="AD106" s="212">
        <f t="shared" si="11"/>
        <v>0</v>
      </c>
      <c r="AE106" s="212">
        <f t="shared" si="16"/>
        <v>2.6507999999999998</v>
      </c>
      <c r="AF106" s="213">
        <f t="shared" si="17"/>
        <v>0</v>
      </c>
    </row>
    <row r="107" spans="1:32" ht="24.95" customHeight="1" x14ac:dyDescent="0.25">
      <c r="A107" s="130" t="s">
        <v>160</v>
      </c>
      <c r="B107" s="96" t="s">
        <v>147</v>
      </c>
      <c r="C107" s="7">
        <v>1009</v>
      </c>
      <c r="D107" s="7">
        <v>23003</v>
      </c>
      <c r="E107" s="131" t="s">
        <v>215</v>
      </c>
      <c r="F107" s="94" t="s">
        <v>148</v>
      </c>
      <c r="G107" s="7">
        <v>1</v>
      </c>
      <c r="H107" s="94" t="s">
        <v>14</v>
      </c>
      <c r="I107" s="132" t="s">
        <v>204</v>
      </c>
      <c r="J107" s="132" t="s">
        <v>4</v>
      </c>
      <c r="K107" s="7">
        <v>40000</v>
      </c>
      <c r="L107" s="20">
        <v>1560</v>
      </c>
      <c r="M107" s="126">
        <f t="shared" si="18"/>
        <v>3.9E-2</v>
      </c>
      <c r="N107" s="204">
        <v>7.99</v>
      </c>
      <c r="O107" s="205">
        <f t="shared" si="20"/>
        <v>124.64399999999999</v>
      </c>
      <c r="P107" s="184"/>
      <c r="Q107" s="196"/>
      <c r="R107" s="186"/>
      <c r="S107" s="116"/>
      <c r="T107" s="117"/>
      <c r="U107" s="118"/>
      <c r="V107" s="118"/>
      <c r="W107" s="118"/>
      <c r="X107" s="118">
        <v>1</v>
      </c>
      <c r="Y107" s="119"/>
      <c r="Z107" s="214">
        <f t="shared" si="12"/>
        <v>0</v>
      </c>
      <c r="AA107" s="211">
        <f t="shared" si="13"/>
        <v>0</v>
      </c>
      <c r="AB107" s="212">
        <f t="shared" si="14"/>
        <v>0</v>
      </c>
      <c r="AC107" s="212">
        <f t="shared" si="15"/>
        <v>0</v>
      </c>
      <c r="AD107" s="212">
        <f t="shared" si="11"/>
        <v>0</v>
      </c>
      <c r="AE107" s="212">
        <f t="shared" si="16"/>
        <v>124.64399999999999</v>
      </c>
      <c r="AF107" s="213">
        <f t="shared" si="17"/>
        <v>0</v>
      </c>
    </row>
    <row r="108" spans="1:32" ht="24.95" customHeight="1" x14ac:dyDescent="0.25">
      <c r="A108" s="135" t="s">
        <v>217</v>
      </c>
      <c r="B108" s="136" t="s">
        <v>17</v>
      </c>
      <c r="C108" s="7">
        <v>521</v>
      </c>
      <c r="D108" s="7">
        <v>23157</v>
      </c>
      <c r="E108" s="136" t="s">
        <v>218</v>
      </c>
      <c r="F108" s="134" t="s">
        <v>39</v>
      </c>
      <c r="G108" s="7">
        <v>1</v>
      </c>
      <c r="H108" s="134" t="s">
        <v>14</v>
      </c>
      <c r="I108" s="134" t="s">
        <v>216</v>
      </c>
      <c r="J108" s="132" t="s">
        <v>4</v>
      </c>
      <c r="K108" s="7">
        <v>77557</v>
      </c>
      <c r="L108" s="20">
        <v>281</v>
      </c>
      <c r="M108" s="126">
        <f t="shared" si="18"/>
        <v>3.6231416893381641E-3</v>
      </c>
      <c r="N108" s="204">
        <v>4.59</v>
      </c>
      <c r="O108" s="205">
        <f t="shared" si="20"/>
        <v>12.897899999999998</v>
      </c>
      <c r="P108" s="192">
        <f>ROUNDUP(SUM(O108:O116),0)</f>
        <v>676</v>
      </c>
      <c r="Q108" s="196"/>
      <c r="R108" s="186"/>
      <c r="S108" s="116"/>
      <c r="T108" s="117"/>
      <c r="U108" s="118"/>
      <c r="V108" s="118"/>
      <c r="W108" s="118"/>
      <c r="X108" s="118">
        <v>1</v>
      </c>
      <c r="Y108" s="119"/>
      <c r="Z108" s="214">
        <f t="shared" si="12"/>
        <v>0</v>
      </c>
      <c r="AA108" s="211">
        <f t="shared" si="13"/>
        <v>0</v>
      </c>
      <c r="AB108" s="212">
        <f t="shared" si="14"/>
        <v>0</v>
      </c>
      <c r="AC108" s="212">
        <f t="shared" si="15"/>
        <v>0</v>
      </c>
      <c r="AD108" s="212">
        <f t="shared" si="11"/>
        <v>0</v>
      </c>
      <c r="AE108" s="212">
        <f t="shared" si="16"/>
        <v>12.897899999999998</v>
      </c>
      <c r="AF108" s="213">
        <f t="shared" si="17"/>
        <v>0</v>
      </c>
    </row>
    <row r="109" spans="1:32" ht="24.95" customHeight="1" x14ac:dyDescent="0.25">
      <c r="A109" s="107" t="s">
        <v>164</v>
      </c>
      <c r="B109" s="138" t="s">
        <v>165</v>
      </c>
      <c r="C109" s="139">
        <v>855</v>
      </c>
      <c r="D109" s="139">
        <v>23215</v>
      </c>
      <c r="E109" s="140" t="s">
        <v>219</v>
      </c>
      <c r="F109" s="141" t="s">
        <v>167</v>
      </c>
      <c r="G109" s="139">
        <v>1</v>
      </c>
      <c r="H109" s="142" t="s">
        <v>14</v>
      </c>
      <c r="I109" s="143" t="s">
        <v>216</v>
      </c>
      <c r="J109" s="143" t="s">
        <v>4</v>
      </c>
      <c r="K109" s="139">
        <v>126456</v>
      </c>
      <c r="L109" s="144">
        <v>169</v>
      </c>
      <c r="M109" s="126">
        <f t="shared" si="18"/>
        <v>1.3364332257860443E-3</v>
      </c>
      <c r="N109" s="204">
        <v>5.28</v>
      </c>
      <c r="O109" s="205">
        <f t="shared" si="20"/>
        <v>8.9231999999999996</v>
      </c>
      <c r="P109" s="183"/>
      <c r="Q109" s="196"/>
      <c r="R109" s="186"/>
      <c r="S109" s="116"/>
      <c r="T109" s="117"/>
      <c r="U109" s="118"/>
      <c r="V109" s="118"/>
      <c r="W109" s="118"/>
      <c r="X109" s="118">
        <v>1</v>
      </c>
      <c r="Y109" s="119"/>
      <c r="Z109" s="214">
        <f t="shared" si="12"/>
        <v>0</v>
      </c>
      <c r="AA109" s="211">
        <f t="shared" si="13"/>
        <v>0</v>
      </c>
      <c r="AB109" s="212">
        <f t="shared" si="14"/>
        <v>0</v>
      </c>
      <c r="AC109" s="212">
        <f t="shared" si="15"/>
        <v>0</v>
      </c>
      <c r="AD109" s="212">
        <f t="shared" si="11"/>
        <v>0</v>
      </c>
      <c r="AE109" s="212">
        <f t="shared" si="16"/>
        <v>8.9231999999999996</v>
      </c>
      <c r="AF109" s="213">
        <f t="shared" si="17"/>
        <v>0</v>
      </c>
    </row>
    <row r="110" spans="1:32" ht="24.95" customHeight="1" x14ac:dyDescent="0.25">
      <c r="A110" s="137" t="s">
        <v>114</v>
      </c>
      <c r="B110" s="108" t="s">
        <v>200</v>
      </c>
      <c r="C110" s="7">
        <v>1009</v>
      </c>
      <c r="D110" s="7">
        <v>23168</v>
      </c>
      <c r="E110" s="145" t="s">
        <v>220</v>
      </c>
      <c r="F110" s="67" t="s">
        <v>34</v>
      </c>
      <c r="G110" s="7">
        <v>1</v>
      </c>
      <c r="H110" s="56" t="s">
        <v>14</v>
      </c>
      <c r="I110" s="146" t="s">
        <v>216</v>
      </c>
      <c r="J110" s="146" t="s">
        <v>4</v>
      </c>
      <c r="K110" s="7">
        <v>40400</v>
      </c>
      <c r="L110" s="20">
        <v>450</v>
      </c>
      <c r="M110" s="126">
        <f t="shared" si="18"/>
        <v>1.113861386138614E-2</v>
      </c>
      <c r="N110" s="204">
        <v>10.36</v>
      </c>
      <c r="O110" s="205">
        <f t="shared" si="20"/>
        <v>46.62</v>
      </c>
      <c r="P110" s="183"/>
      <c r="Q110" s="196"/>
      <c r="R110" s="186"/>
      <c r="S110" s="116"/>
      <c r="T110" s="117"/>
      <c r="U110" s="118"/>
      <c r="V110" s="118"/>
      <c r="W110" s="118"/>
      <c r="X110" s="118">
        <v>1</v>
      </c>
      <c r="Y110" s="119"/>
      <c r="Z110" s="214">
        <f t="shared" si="12"/>
        <v>0</v>
      </c>
      <c r="AA110" s="211">
        <f t="shared" si="13"/>
        <v>0</v>
      </c>
      <c r="AB110" s="212">
        <f t="shared" si="14"/>
        <v>0</v>
      </c>
      <c r="AC110" s="212">
        <f t="shared" si="15"/>
        <v>0</v>
      </c>
      <c r="AD110" s="212">
        <f t="shared" si="11"/>
        <v>0</v>
      </c>
      <c r="AE110" s="212">
        <f t="shared" si="16"/>
        <v>46.62</v>
      </c>
      <c r="AF110" s="213">
        <f t="shared" si="17"/>
        <v>0</v>
      </c>
    </row>
    <row r="111" spans="1:32" ht="24.95" customHeight="1" x14ac:dyDescent="0.25">
      <c r="A111" s="137" t="s">
        <v>80</v>
      </c>
      <c r="B111" s="35" t="s">
        <v>81</v>
      </c>
      <c r="C111" s="7">
        <v>931</v>
      </c>
      <c r="D111" s="7">
        <v>23115</v>
      </c>
      <c r="E111" s="105" t="s">
        <v>83</v>
      </c>
      <c r="F111" s="36" t="s">
        <v>82</v>
      </c>
      <c r="G111" s="7">
        <v>2</v>
      </c>
      <c r="H111" s="36" t="s">
        <v>21</v>
      </c>
      <c r="I111" s="146" t="s">
        <v>216</v>
      </c>
      <c r="J111" s="146" t="s">
        <v>4</v>
      </c>
      <c r="K111" s="7">
        <v>15000</v>
      </c>
      <c r="L111" s="20">
        <v>30</v>
      </c>
      <c r="M111" s="126">
        <f t="shared" si="18"/>
        <v>2E-3</v>
      </c>
      <c r="N111" s="204">
        <v>65.53</v>
      </c>
      <c r="O111" s="205">
        <f t="shared" si="20"/>
        <v>19.658999999999999</v>
      </c>
      <c r="P111" s="183"/>
      <c r="Q111" s="196"/>
      <c r="R111" s="186"/>
      <c r="S111" s="116"/>
      <c r="T111" s="117"/>
      <c r="U111" s="118"/>
      <c r="V111" s="118"/>
      <c r="W111" s="118">
        <v>1</v>
      </c>
      <c r="X111" s="118"/>
      <c r="Y111" s="119"/>
      <c r="Z111" s="214">
        <f t="shared" si="12"/>
        <v>0</v>
      </c>
      <c r="AA111" s="211">
        <f t="shared" si="13"/>
        <v>0</v>
      </c>
      <c r="AB111" s="212">
        <f t="shared" si="14"/>
        <v>0</v>
      </c>
      <c r="AC111" s="212">
        <f t="shared" si="15"/>
        <v>0</v>
      </c>
      <c r="AD111" s="212">
        <f t="shared" si="11"/>
        <v>19.658999999999999</v>
      </c>
      <c r="AE111" s="212">
        <f t="shared" si="16"/>
        <v>0</v>
      </c>
      <c r="AF111" s="213">
        <f t="shared" si="17"/>
        <v>0</v>
      </c>
    </row>
    <row r="112" spans="1:32" ht="24.95" customHeight="1" x14ac:dyDescent="0.25">
      <c r="A112" s="137" t="s">
        <v>101</v>
      </c>
      <c r="B112" s="51" t="s">
        <v>13</v>
      </c>
      <c r="C112" s="7">
        <v>1009</v>
      </c>
      <c r="D112" s="7">
        <v>22832</v>
      </c>
      <c r="E112" s="51" t="s">
        <v>102</v>
      </c>
      <c r="F112" s="52" t="s">
        <v>79</v>
      </c>
      <c r="G112" s="7">
        <v>1</v>
      </c>
      <c r="H112" s="52" t="s">
        <v>14</v>
      </c>
      <c r="I112" s="146" t="s">
        <v>216</v>
      </c>
      <c r="J112" s="146" t="s">
        <v>4</v>
      </c>
      <c r="K112" s="7">
        <v>14160</v>
      </c>
      <c r="L112" s="20">
        <v>1802</v>
      </c>
      <c r="M112" s="126">
        <f t="shared" si="18"/>
        <v>0.12725988700564972</v>
      </c>
      <c r="N112" s="204">
        <v>10.81</v>
      </c>
      <c r="O112" s="205">
        <f t="shared" si="20"/>
        <v>194.7962</v>
      </c>
      <c r="P112" s="183"/>
      <c r="Q112" s="196"/>
      <c r="R112" s="186"/>
      <c r="S112" s="116"/>
      <c r="T112" s="117"/>
      <c r="U112" s="118"/>
      <c r="V112" s="118"/>
      <c r="W112" s="118"/>
      <c r="X112" s="118">
        <v>1</v>
      </c>
      <c r="Y112" s="119"/>
      <c r="Z112" s="214">
        <f t="shared" si="12"/>
        <v>0</v>
      </c>
      <c r="AA112" s="211">
        <f t="shared" si="13"/>
        <v>0</v>
      </c>
      <c r="AB112" s="212">
        <f t="shared" si="14"/>
        <v>0</v>
      </c>
      <c r="AC112" s="212">
        <f t="shared" si="15"/>
        <v>0</v>
      </c>
      <c r="AD112" s="212">
        <f t="shared" si="11"/>
        <v>0</v>
      </c>
      <c r="AE112" s="212">
        <f t="shared" si="16"/>
        <v>194.7962</v>
      </c>
      <c r="AF112" s="213">
        <f t="shared" si="17"/>
        <v>0</v>
      </c>
    </row>
    <row r="113" spans="1:32" ht="24.95" customHeight="1" x14ac:dyDescent="0.25">
      <c r="A113" s="137" t="s">
        <v>16</v>
      </c>
      <c r="B113" s="75" t="s">
        <v>17</v>
      </c>
      <c r="C113" s="7">
        <v>521</v>
      </c>
      <c r="D113" s="7">
        <v>23224</v>
      </c>
      <c r="E113" s="131" t="s">
        <v>214</v>
      </c>
      <c r="F113" s="76" t="s">
        <v>111</v>
      </c>
      <c r="G113" s="7">
        <v>1</v>
      </c>
      <c r="H113" s="76" t="s">
        <v>14</v>
      </c>
      <c r="I113" s="146" t="s">
        <v>216</v>
      </c>
      <c r="J113" s="128" t="s">
        <v>4</v>
      </c>
      <c r="K113" s="7">
        <v>87976</v>
      </c>
      <c r="L113" s="20">
        <v>442</v>
      </c>
      <c r="M113" s="126">
        <f t="shared" si="18"/>
        <v>5.0240974811312181E-3</v>
      </c>
      <c r="N113" s="204">
        <v>8.8800000000000008</v>
      </c>
      <c r="O113" s="205">
        <f t="shared" si="20"/>
        <v>39.249600000000001</v>
      </c>
      <c r="P113" s="183"/>
      <c r="Q113" s="196"/>
      <c r="R113" s="186"/>
      <c r="S113" s="116"/>
      <c r="T113" s="117"/>
      <c r="U113" s="118"/>
      <c r="V113" s="118"/>
      <c r="W113" s="118"/>
      <c r="X113" s="118">
        <v>1</v>
      </c>
      <c r="Y113" s="119"/>
      <c r="Z113" s="214">
        <f t="shared" si="12"/>
        <v>0</v>
      </c>
      <c r="AA113" s="211">
        <f t="shared" si="13"/>
        <v>0</v>
      </c>
      <c r="AB113" s="212">
        <f t="shared" si="14"/>
        <v>0</v>
      </c>
      <c r="AC113" s="212">
        <f t="shared" si="15"/>
        <v>0</v>
      </c>
      <c r="AD113" s="212">
        <f t="shared" si="11"/>
        <v>0</v>
      </c>
      <c r="AE113" s="212">
        <f t="shared" si="16"/>
        <v>39.249600000000001</v>
      </c>
      <c r="AF113" s="213">
        <f t="shared" si="17"/>
        <v>0</v>
      </c>
    </row>
    <row r="114" spans="1:32" ht="24.95" customHeight="1" x14ac:dyDescent="0.25">
      <c r="A114" s="13">
        <v>500307504</v>
      </c>
      <c r="B114" s="145" t="s">
        <v>136</v>
      </c>
      <c r="C114" s="7">
        <v>416</v>
      </c>
      <c r="D114" s="7">
        <v>23054</v>
      </c>
      <c r="E114" s="145" t="s">
        <v>221</v>
      </c>
      <c r="F114" s="146" t="s">
        <v>222</v>
      </c>
      <c r="G114" s="7">
        <v>2</v>
      </c>
      <c r="H114" s="160" t="s">
        <v>11</v>
      </c>
      <c r="I114" s="146" t="s">
        <v>216</v>
      </c>
      <c r="J114" s="128" t="s">
        <v>4</v>
      </c>
      <c r="K114" s="7">
        <v>358</v>
      </c>
      <c r="L114" s="20">
        <v>28</v>
      </c>
      <c r="M114" s="126">
        <f t="shared" si="18"/>
        <v>7.8212290502793297E-2</v>
      </c>
      <c r="N114" s="204">
        <v>696</v>
      </c>
      <c r="O114" s="205">
        <f t="shared" si="20"/>
        <v>194.88</v>
      </c>
      <c r="P114" s="183"/>
      <c r="Q114" s="196"/>
      <c r="R114" s="186"/>
      <c r="S114" s="116"/>
      <c r="T114" s="117"/>
      <c r="U114" s="118"/>
      <c r="V114" s="118">
        <v>1</v>
      </c>
      <c r="W114" s="118"/>
      <c r="X114" s="118"/>
      <c r="Y114" s="119"/>
      <c r="Z114" s="214">
        <f t="shared" si="12"/>
        <v>0</v>
      </c>
      <c r="AA114" s="211">
        <f t="shared" si="13"/>
        <v>0</v>
      </c>
      <c r="AB114" s="212">
        <f t="shared" si="14"/>
        <v>0</v>
      </c>
      <c r="AC114" s="212">
        <f t="shared" si="15"/>
        <v>194.88</v>
      </c>
      <c r="AD114" s="212">
        <f t="shared" si="11"/>
        <v>0</v>
      </c>
      <c r="AE114" s="212">
        <f t="shared" si="16"/>
        <v>0</v>
      </c>
      <c r="AF114" s="213">
        <f t="shared" si="17"/>
        <v>0</v>
      </c>
    </row>
    <row r="115" spans="1:32" ht="24.95" customHeight="1" x14ac:dyDescent="0.25">
      <c r="A115" s="68" t="s">
        <v>119</v>
      </c>
      <c r="B115" s="69" t="s">
        <v>73</v>
      </c>
      <c r="C115" s="7">
        <v>952</v>
      </c>
      <c r="D115" s="7">
        <v>22881</v>
      </c>
      <c r="E115" s="145" t="s">
        <v>223</v>
      </c>
      <c r="F115" s="67" t="s">
        <v>117</v>
      </c>
      <c r="G115" s="7">
        <v>1</v>
      </c>
      <c r="H115" s="67" t="s">
        <v>28</v>
      </c>
      <c r="I115" s="146" t="s">
        <v>216</v>
      </c>
      <c r="J115" s="146" t="s">
        <v>4</v>
      </c>
      <c r="K115" s="7">
        <v>34220</v>
      </c>
      <c r="L115" s="20">
        <v>1267</v>
      </c>
      <c r="M115" s="126">
        <f t="shared" si="18"/>
        <v>3.7025131502045588E-2</v>
      </c>
      <c r="N115" s="204">
        <v>11.8</v>
      </c>
      <c r="O115" s="205">
        <f t="shared" si="20"/>
        <v>149.506</v>
      </c>
      <c r="P115" s="183"/>
      <c r="Q115" s="196"/>
      <c r="R115" s="186"/>
      <c r="S115" s="116"/>
      <c r="T115" s="117"/>
      <c r="U115" s="118">
        <v>1</v>
      </c>
      <c r="V115" s="118"/>
      <c r="W115" s="118"/>
      <c r="X115" s="118"/>
      <c r="Y115" s="119"/>
      <c r="Z115" s="214">
        <f t="shared" si="12"/>
        <v>0</v>
      </c>
      <c r="AA115" s="211">
        <f t="shared" si="13"/>
        <v>0</v>
      </c>
      <c r="AB115" s="212">
        <f t="shared" si="14"/>
        <v>149.506</v>
      </c>
      <c r="AC115" s="212">
        <f t="shared" si="15"/>
        <v>0</v>
      </c>
      <c r="AD115" s="212">
        <f t="shared" si="11"/>
        <v>0</v>
      </c>
      <c r="AE115" s="212">
        <f t="shared" si="16"/>
        <v>0</v>
      </c>
      <c r="AF115" s="213">
        <f t="shared" si="17"/>
        <v>0</v>
      </c>
    </row>
    <row r="116" spans="1:32" ht="24.95" customHeight="1" x14ac:dyDescent="0.25">
      <c r="A116" s="34" t="s">
        <v>43</v>
      </c>
      <c r="B116" s="35" t="s">
        <v>44</v>
      </c>
      <c r="C116" s="7">
        <v>1034</v>
      </c>
      <c r="D116" s="7">
        <v>22996</v>
      </c>
      <c r="E116" s="35" t="s">
        <v>85</v>
      </c>
      <c r="F116" s="36" t="s">
        <v>37</v>
      </c>
      <c r="G116" s="7">
        <v>1</v>
      </c>
      <c r="H116" s="36" t="s">
        <v>14</v>
      </c>
      <c r="I116" s="146" t="s">
        <v>216</v>
      </c>
      <c r="J116" s="146" t="s">
        <v>4</v>
      </c>
      <c r="K116" s="7">
        <v>39142</v>
      </c>
      <c r="L116" s="20">
        <v>103</v>
      </c>
      <c r="M116" s="126">
        <f t="shared" si="18"/>
        <v>2.6314444841857854E-3</v>
      </c>
      <c r="N116" s="204">
        <v>8.92</v>
      </c>
      <c r="O116" s="205">
        <f t="shared" si="20"/>
        <v>9.1875999999999998</v>
      </c>
      <c r="P116" s="184"/>
      <c r="Q116" s="196"/>
      <c r="R116" s="186"/>
      <c r="S116" s="116"/>
      <c r="T116" s="117"/>
      <c r="U116" s="118"/>
      <c r="V116" s="118"/>
      <c r="W116" s="118"/>
      <c r="X116" s="118">
        <v>1</v>
      </c>
      <c r="Y116" s="119"/>
      <c r="Z116" s="214">
        <f t="shared" si="12"/>
        <v>0</v>
      </c>
      <c r="AA116" s="211">
        <f t="shared" si="13"/>
        <v>0</v>
      </c>
      <c r="AB116" s="212">
        <f t="shared" si="14"/>
        <v>0</v>
      </c>
      <c r="AC116" s="212">
        <f t="shared" si="15"/>
        <v>0</v>
      </c>
      <c r="AD116" s="212">
        <f t="shared" si="11"/>
        <v>0</v>
      </c>
      <c r="AE116" s="212">
        <f t="shared" si="16"/>
        <v>9.1875999999999998</v>
      </c>
      <c r="AF116" s="213">
        <f t="shared" si="17"/>
        <v>0</v>
      </c>
    </row>
    <row r="117" spans="1:32" ht="24.95" customHeight="1" x14ac:dyDescent="0.25">
      <c r="A117" s="147" t="s">
        <v>179</v>
      </c>
      <c r="B117" s="105" t="s">
        <v>180</v>
      </c>
      <c r="C117" s="7">
        <v>857</v>
      </c>
      <c r="D117" s="7">
        <v>23229</v>
      </c>
      <c r="E117" s="105" t="s">
        <v>182</v>
      </c>
      <c r="F117" s="106" t="s">
        <v>181</v>
      </c>
      <c r="G117" s="7">
        <v>2</v>
      </c>
      <c r="H117" s="106" t="s">
        <v>21</v>
      </c>
      <c r="I117" s="146" t="s">
        <v>224</v>
      </c>
      <c r="J117" s="146" t="s">
        <v>4</v>
      </c>
      <c r="K117" s="7">
        <v>1404</v>
      </c>
      <c r="L117" s="20">
        <v>26</v>
      </c>
      <c r="M117" s="126">
        <f t="shared" si="18"/>
        <v>1.8518518518518517E-2</v>
      </c>
      <c r="N117" s="204">
        <v>108.01</v>
      </c>
      <c r="O117" s="205">
        <f t="shared" si="20"/>
        <v>28.082600000000003</v>
      </c>
      <c r="P117" s="192">
        <f>ROUNDUP(SUM(O117:O123),0)</f>
        <v>304</v>
      </c>
      <c r="Q117" s="196"/>
      <c r="R117" s="186"/>
      <c r="S117" s="116"/>
      <c r="T117" s="117"/>
      <c r="U117" s="118"/>
      <c r="V117" s="118"/>
      <c r="W117" s="118">
        <v>1</v>
      </c>
      <c r="X117" s="118"/>
      <c r="Y117" s="119"/>
      <c r="Z117" s="214">
        <f t="shared" si="12"/>
        <v>0</v>
      </c>
      <c r="AA117" s="211">
        <f t="shared" si="13"/>
        <v>0</v>
      </c>
      <c r="AB117" s="212">
        <f t="shared" si="14"/>
        <v>0</v>
      </c>
      <c r="AC117" s="212">
        <f t="shared" si="15"/>
        <v>0</v>
      </c>
      <c r="AD117" s="212">
        <f t="shared" ref="AD117:AD173" si="21">+W117*O117</f>
        <v>28.082600000000003</v>
      </c>
      <c r="AE117" s="212">
        <f t="shared" si="16"/>
        <v>0</v>
      </c>
      <c r="AF117" s="213">
        <f t="shared" si="17"/>
        <v>0</v>
      </c>
    </row>
    <row r="118" spans="1:32" ht="24.95" customHeight="1" x14ac:dyDescent="0.25">
      <c r="A118" s="148" t="s">
        <v>225</v>
      </c>
      <c r="B118" s="149" t="s">
        <v>226</v>
      </c>
      <c r="C118" s="7">
        <v>416</v>
      </c>
      <c r="D118" s="7">
        <v>23068</v>
      </c>
      <c r="E118" s="149" t="s">
        <v>227</v>
      </c>
      <c r="F118" s="150" t="s">
        <v>222</v>
      </c>
      <c r="G118" s="7">
        <v>2</v>
      </c>
      <c r="H118" s="160" t="s">
        <v>11</v>
      </c>
      <c r="I118" s="146" t="s">
        <v>224</v>
      </c>
      <c r="J118" s="146" t="s">
        <v>4</v>
      </c>
      <c r="K118" s="7">
        <v>505</v>
      </c>
      <c r="L118" s="20">
        <v>1</v>
      </c>
      <c r="M118" s="126">
        <f t="shared" si="18"/>
        <v>1.9801980198019802E-3</v>
      </c>
      <c r="N118" s="204">
        <v>375.87</v>
      </c>
      <c r="O118" s="205">
        <f t="shared" si="20"/>
        <v>3.7587000000000002</v>
      </c>
      <c r="P118" s="183"/>
      <c r="Q118" s="196"/>
      <c r="R118" s="186"/>
      <c r="S118" s="116"/>
      <c r="T118" s="117"/>
      <c r="U118" s="118"/>
      <c r="V118" s="118">
        <v>1</v>
      </c>
      <c r="W118" s="118"/>
      <c r="X118" s="118"/>
      <c r="Y118" s="119"/>
      <c r="Z118" s="214">
        <f t="shared" si="12"/>
        <v>0</v>
      </c>
      <c r="AA118" s="211">
        <f t="shared" si="13"/>
        <v>0</v>
      </c>
      <c r="AB118" s="212">
        <f t="shared" si="14"/>
        <v>0</v>
      </c>
      <c r="AC118" s="212">
        <f t="shared" si="15"/>
        <v>3.7587000000000002</v>
      </c>
      <c r="AD118" s="212">
        <f t="shared" si="21"/>
        <v>0</v>
      </c>
      <c r="AE118" s="212">
        <f t="shared" si="16"/>
        <v>0</v>
      </c>
      <c r="AF118" s="213">
        <f t="shared" si="17"/>
        <v>0</v>
      </c>
    </row>
    <row r="119" spans="1:32" ht="24.95" customHeight="1" x14ac:dyDescent="0.25">
      <c r="A119" s="147" t="s">
        <v>228</v>
      </c>
      <c r="B119" s="149" t="s">
        <v>15</v>
      </c>
      <c r="C119" s="7">
        <v>521</v>
      </c>
      <c r="D119" s="7">
        <v>23147</v>
      </c>
      <c r="E119" s="149" t="s">
        <v>210</v>
      </c>
      <c r="F119" s="150" t="s">
        <v>32</v>
      </c>
      <c r="G119" s="7">
        <v>2</v>
      </c>
      <c r="H119" s="150" t="s">
        <v>11</v>
      </c>
      <c r="I119" s="146" t="s">
        <v>224</v>
      </c>
      <c r="J119" s="146" t="s">
        <v>4</v>
      </c>
      <c r="K119" s="7">
        <v>31080</v>
      </c>
      <c r="L119" s="20">
        <v>120</v>
      </c>
      <c r="M119" s="126">
        <f t="shared" si="18"/>
        <v>3.8610038610038611E-3</v>
      </c>
      <c r="N119" s="204">
        <v>56.23</v>
      </c>
      <c r="O119" s="205">
        <f t="shared" si="20"/>
        <v>67.475999999999999</v>
      </c>
      <c r="P119" s="183"/>
      <c r="Q119" s="196"/>
      <c r="R119" s="186"/>
      <c r="S119" s="116"/>
      <c r="T119" s="117"/>
      <c r="U119" s="118"/>
      <c r="V119" s="118">
        <v>1</v>
      </c>
      <c r="W119" s="118"/>
      <c r="X119" s="118"/>
      <c r="Y119" s="119"/>
      <c r="Z119" s="214">
        <f t="shared" si="12"/>
        <v>0</v>
      </c>
      <c r="AA119" s="211">
        <f t="shared" si="13"/>
        <v>0</v>
      </c>
      <c r="AB119" s="212">
        <f t="shared" si="14"/>
        <v>0</v>
      </c>
      <c r="AC119" s="212">
        <f t="shared" si="15"/>
        <v>67.475999999999999</v>
      </c>
      <c r="AD119" s="212">
        <f t="shared" si="21"/>
        <v>0</v>
      </c>
      <c r="AE119" s="212">
        <f t="shared" si="16"/>
        <v>0</v>
      </c>
      <c r="AF119" s="213">
        <f t="shared" si="17"/>
        <v>0</v>
      </c>
    </row>
    <row r="120" spans="1:32" ht="24.95" customHeight="1" x14ac:dyDescent="0.25">
      <c r="A120" s="175" t="s">
        <v>229</v>
      </c>
      <c r="B120" s="92" t="s">
        <v>150</v>
      </c>
      <c r="C120" s="7">
        <v>521</v>
      </c>
      <c r="D120" s="7">
        <v>23172</v>
      </c>
      <c r="E120" s="149" t="s">
        <v>227</v>
      </c>
      <c r="F120" s="93" t="s">
        <v>151</v>
      </c>
      <c r="G120" s="7">
        <v>1</v>
      </c>
      <c r="H120" s="67" t="s">
        <v>28</v>
      </c>
      <c r="I120" s="146" t="s">
        <v>224</v>
      </c>
      <c r="J120" s="146" t="s">
        <v>4</v>
      </c>
      <c r="K120" s="7">
        <v>49000</v>
      </c>
      <c r="L120" s="20">
        <v>56</v>
      </c>
      <c r="M120" s="126">
        <f t="shared" si="18"/>
        <v>1.1428571428571427E-3</v>
      </c>
      <c r="N120" s="204">
        <v>28.03</v>
      </c>
      <c r="O120" s="205">
        <f t="shared" si="20"/>
        <v>15.6968</v>
      </c>
      <c r="P120" s="183"/>
      <c r="Q120" s="196"/>
      <c r="R120" s="186"/>
      <c r="S120" s="116"/>
      <c r="T120" s="117"/>
      <c r="U120" s="118">
        <v>1</v>
      </c>
      <c r="V120" s="118"/>
      <c r="W120" s="118"/>
      <c r="X120" s="118"/>
      <c r="Y120" s="119"/>
      <c r="Z120" s="214">
        <f t="shared" si="12"/>
        <v>0</v>
      </c>
      <c r="AA120" s="211">
        <f t="shared" si="13"/>
        <v>0</v>
      </c>
      <c r="AB120" s="212">
        <f t="shared" si="14"/>
        <v>15.6968</v>
      </c>
      <c r="AC120" s="212">
        <f t="shared" si="15"/>
        <v>0</v>
      </c>
      <c r="AD120" s="212">
        <f t="shared" si="21"/>
        <v>0</v>
      </c>
      <c r="AE120" s="212">
        <f t="shared" si="16"/>
        <v>0</v>
      </c>
      <c r="AF120" s="213">
        <f t="shared" si="17"/>
        <v>0</v>
      </c>
    </row>
    <row r="121" spans="1:32" ht="24.95" customHeight="1" x14ac:dyDescent="0.25">
      <c r="A121" s="147" t="s">
        <v>230</v>
      </c>
      <c r="B121" s="149" t="s">
        <v>231</v>
      </c>
      <c r="C121" s="7">
        <v>931</v>
      </c>
      <c r="D121" s="7">
        <v>23181</v>
      </c>
      <c r="E121" s="149" t="s">
        <v>227</v>
      </c>
      <c r="F121" s="93" t="s">
        <v>151</v>
      </c>
      <c r="G121" s="7">
        <v>1</v>
      </c>
      <c r="H121" s="67" t="s">
        <v>28</v>
      </c>
      <c r="I121" s="146" t="s">
        <v>224</v>
      </c>
      <c r="J121" s="146" t="s">
        <v>4</v>
      </c>
      <c r="K121" s="7">
        <v>9150</v>
      </c>
      <c r="L121" s="20">
        <v>100</v>
      </c>
      <c r="M121" s="126">
        <f t="shared" si="18"/>
        <v>1.0928961748633882E-2</v>
      </c>
      <c r="N121" s="204">
        <v>76.22</v>
      </c>
      <c r="O121" s="205">
        <f t="shared" si="20"/>
        <v>76.22</v>
      </c>
      <c r="P121" s="183"/>
      <c r="Q121" s="196"/>
      <c r="R121" s="186"/>
      <c r="S121" s="116"/>
      <c r="T121" s="117"/>
      <c r="U121" s="118">
        <v>1</v>
      </c>
      <c r="V121" s="118"/>
      <c r="W121" s="118"/>
      <c r="X121" s="118"/>
      <c r="Y121" s="119"/>
      <c r="Z121" s="214">
        <f t="shared" si="12"/>
        <v>0</v>
      </c>
      <c r="AA121" s="211">
        <f t="shared" si="13"/>
        <v>0</v>
      </c>
      <c r="AB121" s="212">
        <f t="shared" si="14"/>
        <v>76.22</v>
      </c>
      <c r="AC121" s="212">
        <f t="shared" si="15"/>
        <v>0</v>
      </c>
      <c r="AD121" s="212">
        <f t="shared" si="21"/>
        <v>0</v>
      </c>
      <c r="AE121" s="212">
        <f t="shared" si="16"/>
        <v>0</v>
      </c>
      <c r="AF121" s="213">
        <f t="shared" si="17"/>
        <v>0</v>
      </c>
    </row>
    <row r="122" spans="1:32" ht="24.95" customHeight="1" x14ac:dyDescent="0.25">
      <c r="A122" s="151" t="s">
        <v>183</v>
      </c>
      <c r="B122" s="105" t="s">
        <v>184</v>
      </c>
      <c r="C122" s="7">
        <v>521</v>
      </c>
      <c r="D122" s="7">
        <v>23104</v>
      </c>
      <c r="E122" s="152" t="s">
        <v>232</v>
      </c>
      <c r="F122" s="106" t="s">
        <v>117</v>
      </c>
      <c r="G122" s="7">
        <v>1</v>
      </c>
      <c r="H122" s="67" t="s">
        <v>28</v>
      </c>
      <c r="I122" s="153" t="s">
        <v>224</v>
      </c>
      <c r="J122" s="153" t="s">
        <v>4</v>
      </c>
      <c r="K122" s="7">
        <v>30475</v>
      </c>
      <c r="L122" s="20">
        <v>65</v>
      </c>
      <c r="M122" s="126">
        <f t="shared" si="18"/>
        <v>2.1328958162428217E-3</v>
      </c>
      <c r="N122" s="204">
        <v>76.31</v>
      </c>
      <c r="O122" s="205">
        <f t="shared" si="20"/>
        <v>49.601500000000001</v>
      </c>
      <c r="P122" s="183"/>
      <c r="Q122" s="196"/>
      <c r="R122" s="186"/>
      <c r="S122" s="116"/>
      <c r="T122" s="117"/>
      <c r="U122" s="118">
        <v>1</v>
      </c>
      <c r="V122" s="118"/>
      <c r="W122" s="118"/>
      <c r="X122" s="118"/>
      <c r="Y122" s="119"/>
      <c r="Z122" s="214">
        <f t="shared" si="12"/>
        <v>0</v>
      </c>
      <c r="AA122" s="211">
        <f t="shared" si="13"/>
        <v>0</v>
      </c>
      <c r="AB122" s="212">
        <f t="shared" si="14"/>
        <v>49.601500000000001</v>
      </c>
      <c r="AC122" s="212">
        <f t="shared" si="15"/>
        <v>0</v>
      </c>
      <c r="AD122" s="212">
        <f t="shared" si="21"/>
        <v>0</v>
      </c>
      <c r="AE122" s="212">
        <f t="shared" si="16"/>
        <v>0</v>
      </c>
      <c r="AF122" s="213">
        <f t="shared" si="17"/>
        <v>0</v>
      </c>
    </row>
    <row r="123" spans="1:32" ht="24.95" customHeight="1" x14ac:dyDescent="0.25">
      <c r="A123" s="151" t="s">
        <v>80</v>
      </c>
      <c r="B123" s="35" t="s">
        <v>81</v>
      </c>
      <c r="C123" s="7">
        <v>931</v>
      </c>
      <c r="D123" s="7">
        <v>23115</v>
      </c>
      <c r="E123" s="105" t="s">
        <v>83</v>
      </c>
      <c r="F123" s="36" t="s">
        <v>82</v>
      </c>
      <c r="G123" s="7">
        <v>2</v>
      </c>
      <c r="H123" s="36" t="s">
        <v>21</v>
      </c>
      <c r="I123" s="153" t="s">
        <v>224</v>
      </c>
      <c r="J123" s="146" t="s">
        <v>4</v>
      </c>
      <c r="K123" s="7">
        <v>24000</v>
      </c>
      <c r="L123" s="20">
        <v>95</v>
      </c>
      <c r="M123" s="126">
        <f t="shared" si="18"/>
        <v>3.9583333333333328E-3</v>
      </c>
      <c r="N123" s="204">
        <v>65.53</v>
      </c>
      <c r="O123" s="205">
        <f t="shared" si="20"/>
        <v>62.253500000000003</v>
      </c>
      <c r="P123" s="184"/>
      <c r="Q123" s="196"/>
      <c r="R123" s="186"/>
      <c r="S123" s="116"/>
      <c r="T123" s="117"/>
      <c r="U123" s="118"/>
      <c r="V123" s="118"/>
      <c r="W123" s="118">
        <v>1</v>
      </c>
      <c r="X123" s="118"/>
      <c r="Y123" s="119"/>
      <c r="Z123" s="214">
        <f t="shared" si="12"/>
        <v>0</v>
      </c>
      <c r="AA123" s="211">
        <f t="shared" si="13"/>
        <v>0</v>
      </c>
      <c r="AB123" s="212">
        <f t="shared" si="14"/>
        <v>0</v>
      </c>
      <c r="AC123" s="212">
        <f t="shared" si="15"/>
        <v>0</v>
      </c>
      <c r="AD123" s="212">
        <f t="shared" si="21"/>
        <v>62.253500000000003</v>
      </c>
      <c r="AE123" s="212">
        <f t="shared" si="16"/>
        <v>0</v>
      </c>
      <c r="AF123" s="213">
        <f t="shared" si="17"/>
        <v>0</v>
      </c>
    </row>
    <row r="124" spans="1:32" ht="24.95" customHeight="1" x14ac:dyDescent="0.25">
      <c r="A124" s="154" t="s">
        <v>242</v>
      </c>
      <c r="B124" s="155" t="s">
        <v>17</v>
      </c>
      <c r="C124" s="7">
        <v>857</v>
      </c>
      <c r="D124" s="7">
        <v>23067</v>
      </c>
      <c r="E124" s="155" t="s">
        <v>243</v>
      </c>
      <c r="F124" s="156" t="s">
        <v>244</v>
      </c>
      <c r="G124" s="7">
        <v>2</v>
      </c>
      <c r="H124" s="106" t="s">
        <v>21</v>
      </c>
      <c r="I124" s="153"/>
      <c r="J124" s="146" t="s">
        <v>4</v>
      </c>
      <c r="K124" s="7">
        <v>6480</v>
      </c>
      <c r="L124" s="20">
        <v>1530</v>
      </c>
      <c r="M124" s="126">
        <f t="shared" si="18"/>
        <v>0.2361111111111111</v>
      </c>
      <c r="N124" s="204">
        <v>108.98</v>
      </c>
      <c r="O124" s="205">
        <f t="shared" si="20"/>
        <v>1667.3940000000002</v>
      </c>
      <c r="P124" s="113">
        <f>ROUNDUP(SUM(O124:O128),0)</f>
        <v>1755</v>
      </c>
      <c r="Q124" s="196"/>
      <c r="R124" s="186"/>
      <c r="S124" s="116"/>
      <c r="T124" s="117"/>
      <c r="U124" s="118"/>
      <c r="V124" s="118"/>
      <c r="W124" s="118"/>
      <c r="X124" s="118"/>
      <c r="Y124" s="119"/>
      <c r="Z124" s="214">
        <f t="shared" si="12"/>
        <v>0</v>
      </c>
      <c r="AA124" s="211">
        <f t="shared" si="13"/>
        <v>0</v>
      </c>
      <c r="AB124" s="212">
        <f t="shared" si="14"/>
        <v>0</v>
      </c>
      <c r="AC124" s="212">
        <f t="shared" si="15"/>
        <v>0</v>
      </c>
      <c r="AD124" s="212">
        <f t="shared" si="21"/>
        <v>0</v>
      </c>
      <c r="AE124" s="212">
        <f t="shared" si="16"/>
        <v>0</v>
      </c>
      <c r="AF124" s="213">
        <f t="shared" si="17"/>
        <v>0</v>
      </c>
    </row>
    <row r="125" spans="1:32" ht="24.95" customHeight="1" x14ac:dyDescent="0.25">
      <c r="A125" s="157" t="s">
        <v>245</v>
      </c>
      <c r="B125" s="158" t="s">
        <v>97</v>
      </c>
      <c r="C125" s="7">
        <v>521</v>
      </c>
      <c r="D125" s="7">
        <v>2311</v>
      </c>
      <c r="E125" s="158" t="s">
        <v>246</v>
      </c>
      <c r="F125" s="159" t="s">
        <v>181</v>
      </c>
      <c r="G125" s="7">
        <v>2</v>
      </c>
      <c r="H125" s="36" t="s">
        <v>21</v>
      </c>
      <c r="I125" s="153" t="s">
        <v>241</v>
      </c>
      <c r="J125" s="146" t="s">
        <v>4</v>
      </c>
      <c r="K125" s="7">
        <v>1270</v>
      </c>
      <c r="L125" s="20">
        <v>35</v>
      </c>
      <c r="M125" s="126">
        <f t="shared" si="18"/>
        <v>2.7559055118110236E-2</v>
      </c>
      <c r="N125" s="204">
        <v>171.44</v>
      </c>
      <c r="O125" s="205">
        <f t="shared" si="20"/>
        <v>60.003999999999998</v>
      </c>
      <c r="P125" s="183">
        <f>ROUNDUP(SUM(O125:O130),0)</f>
        <v>183</v>
      </c>
      <c r="Q125" s="196"/>
      <c r="R125" s="186"/>
      <c r="S125" s="116"/>
      <c r="T125" s="117"/>
      <c r="U125" s="118"/>
      <c r="V125" s="118"/>
      <c r="W125" s="118">
        <v>1</v>
      </c>
      <c r="X125" s="118"/>
      <c r="Y125" s="119"/>
      <c r="Z125" s="214">
        <f t="shared" si="12"/>
        <v>0</v>
      </c>
      <c r="AA125" s="211">
        <f t="shared" si="13"/>
        <v>0</v>
      </c>
      <c r="AB125" s="212">
        <f t="shared" si="14"/>
        <v>0</v>
      </c>
      <c r="AC125" s="212">
        <f t="shared" si="15"/>
        <v>0</v>
      </c>
      <c r="AD125" s="212">
        <f t="shared" si="21"/>
        <v>60.003999999999998</v>
      </c>
      <c r="AE125" s="212">
        <f t="shared" si="16"/>
        <v>0</v>
      </c>
      <c r="AF125" s="213">
        <f t="shared" si="17"/>
        <v>0</v>
      </c>
    </row>
    <row r="126" spans="1:32" ht="24.95" customHeight="1" x14ac:dyDescent="0.25">
      <c r="A126" s="13">
        <v>50012</v>
      </c>
      <c r="B126" s="158" t="s">
        <v>247</v>
      </c>
      <c r="C126" s="7">
        <v>521</v>
      </c>
      <c r="D126" s="7">
        <v>23212</v>
      </c>
      <c r="E126" s="158" t="s">
        <v>201</v>
      </c>
      <c r="F126" s="159" t="s">
        <v>36</v>
      </c>
      <c r="G126" s="7">
        <v>2</v>
      </c>
      <c r="H126" s="106" t="s">
        <v>21</v>
      </c>
      <c r="I126" s="153" t="s">
        <v>241</v>
      </c>
      <c r="J126" s="146" t="s">
        <v>4</v>
      </c>
      <c r="K126" s="7">
        <v>3000</v>
      </c>
      <c r="L126" s="20">
        <v>7</v>
      </c>
      <c r="M126" s="126">
        <f t="shared" si="18"/>
        <v>2.3333333333333335E-3</v>
      </c>
      <c r="N126" s="204">
        <v>191.42</v>
      </c>
      <c r="O126" s="205">
        <f t="shared" si="20"/>
        <v>13.3994</v>
      </c>
      <c r="P126" s="183"/>
      <c r="Q126" s="196"/>
      <c r="R126" s="186"/>
      <c r="S126" s="116"/>
      <c r="T126" s="117"/>
      <c r="U126" s="118"/>
      <c r="V126" s="118"/>
      <c r="W126" s="118">
        <v>1</v>
      </c>
      <c r="X126" s="118"/>
      <c r="Y126" s="119"/>
      <c r="Z126" s="214">
        <f t="shared" si="12"/>
        <v>0</v>
      </c>
      <c r="AA126" s="211">
        <f t="shared" si="13"/>
        <v>0</v>
      </c>
      <c r="AB126" s="212">
        <f t="shared" si="14"/>
        <v>0</v>
      </c>
      <c r="AC126" s="212">
        <f t="shared" si="15"/>
        <v>0</v>
      </c>
      <c r="AD126" s="212">
        <f t="shared" si="21"/>
        <v>13.3994</v>
      </c>
      <c r="AE126" s="212">
        <f t="shared" si="16"/>
        <v>0</v>
      </c>
      <c r="AF126" s="213">
        <f t="shared" si="17"/>
        <v>0</v>
      </c>
    </row>
    <row r="127" spans="1:32" ht="24.95" customHeight="1" x14ac:dyDescent="0.25">
      <c r="A127" s="161" t="s">
        <v>16</v>
      </c>
      <c r="B127" s="75" t="s">
        <v>17</v>
      </c>
      <c r="C127" s="7">
        <v>521</v>
      </c>
      <c r="D127" s="7">
        <v>23224</v>
      </c>
      <c r="E127" s="162" t="s">
        <v>248</v>
      </c>
      <c r="F127" s="76" t="s">
        <v>111</v>
      </c>
      <c r="G127" s="7">
        <v>1</v>
      </c>
      <c r="H127" s="76" t="s">
        <v>14</v>
      </c>
      <c r="I127" s="153" t="s">
        <v>241</v>
      </c>
      <c r="J127" s="146" t="s">
        <v>4</v>
      </c>
      <c r="K127" s="7">
        <v>72083</v>
      </c>
      <c r="L127" s="20">
        <v>83</v>
      </c>
      <c r="M127" s="126">
        <f t="shared" si="18"/>
        <v>1.1514504113313818E-3</v>
      </c>
      <c r="N127" s="204">
        <v>8.8800000000000008</v>
      </c>
      <c r="O127" s="205">
        <f t="shared" si="20"/>
        <v>7.3704000000000001</v>
      </c>
      <c r="P127" s="183"/>
      <c r="Q127" s="196"/>
      <c r="R127" s="186"/>
      <c r="S127" s="116"/>
      <c r="T127" s="117"/>
      <c r="U127" s="118"/>
      <c r="V127" s="118"/>
      <c r="W127" s="118"/>
      <c r="X127" s="118">
        <v>1</v>
      </c>
      <c r="Y127" s="119"/>
      <c r="Z127" s="214">
        <f t="shared" si="12"/>
        <v>0</v>
      </c>
      <c r="AA127" s="211">
        <f t="shared" si="13"/>
        <v>0</v>
      </c>
      <c r="AB127" s="212">
        <f t="shared" si="14"/>
        <v>0</v>
      </c>
      <c r="AC127" s="212">
        <f t="shared" si="15"/>
        <v>0</v>
      </c>
      <c r="AD127" s="212">
        <f t="shared" si="21"/>
        <v>0</v>
      </c>
      <c r="AE127" s="212">
        <f t="shared" si="16"/>
        <v>7.3704000000000001</v>
      </c>
      <c r="AF127" s="213">
        <f t="shared" si="17"/>
        <v>0</v>
      </c>
    </row>
    <row r="128" spans="1:32" ht="24.95" customHeight="1" x14ac:dyDescent="0.25">
      <c r="A128" s="161" t="s">
        <v>101</v>
      </c>
      <c r="B128" s="51" t="s">
        <v>13</v>
      </c>
      <c r="C128" s="7">
        <v>1009</v>
      </c>
      <c r="D128" s="7">
        <v>23162</v>
      </c>
      <c r="E128" s="51" t="s">
        <v>102</v>
      </c>
      <c r="F128" s="52" t="s">
        <v>79</v>
      </c>
      <c r="G128" s="7">
        <v>1</v>
      </c>
      <c r="H128" s="52" t="s">
        <v>14</v>
      </c>
      <c r="I128" s="153" t="s">
        <v>241</v>
      </c>
      <c r="J128" s="146" t="s">
        <v>4</v>
      </c>
      <c r="K128" s="7">
        <v>16529</v>
      </c>
      <c r="L128" s="20">
        <v>62</v>
      </c>
      <c r="M128" s="126">
        <f t="shared" si="18"/>
        <v>3.7509831205759575E-3</v>
      </c>
      <c r="N128" s="204">
        <v>10.81</v>
      </c>
      <c r="O128" s="205">
        <f t="shared" si="20"/>
        <v>6.7022000000000004</v>
      </c>
      <c r="P128" s="183"/>
      <c r="Q128" s="196"/>
      <c r="R128" s="186"/>
      <c r="S128" s="116"/>
      <c r="T128" s="117"/>
      <c r="U128" s="118"/>
      <c r="V128" s="118"/>
      <c r="W128" s="118"/>
      <c r="X128" s="118">
        <v>1</v>
      </c>
      <c r="Y128" s="119"/>
      <c r="Z128" s="214">
        <f t="shared" si="12"/>
        <v>0</v>
      </c>
      <c r="AA128" s="211">
        <f t="shared" si="13"/>
        <v>0</v>
      </c>
      <c r="AB128" s="212">
        <f t="shared" si="14"/>
        <v>0</v>
      </c>
      <c r="AC128" s="212">
        <f t="shared" si="15"/>
        <v>0</v>
      </c>
      <c r="AD128" s="212">
        <f t="shared" si="21"/>
        <v>0</v>
      </c>
      <c r="AE128" s="212">
        <f t="shared" si="16"/>
        <v>6.7022000000000004</v>
      </c>
      <c r="AF128" s="213">
        <f t="shared" si="17"/>
        <v>0</v>
      </c>
    </row>
    <row r="129" spans="1:32" ht="24.95" customHeight="1" x14ac:dyDescent="0.25">
      <c r="A129" s="107" t="s">
        <v>164</v>
      </c>
      <c r="B129" s="138" t="s">
        <v>165</v>
      </c>
      <c r="C129" s="139">
        <v>855</v>
      </c>
      <c r="D129" s="139">
        <v>23215</v>
      </c>
      <c r="E129" s="140" t="s">
        <v>219</v>
      </c>
      <c r="F129" s="141" t="s">
        <v>167</v>
      </c>
      <c r="G129" s="139">
        <v>1</v>
      </c>
      <c r="H129" s="142" t="s">
        <v>14</v>
      </c>
      <c r="I129" s="163" t="s">
        <v>241</v>
      </c>
      <c r="J129" s="143" t="s">
        <v>4</v>
      </c>
      <c r="K129" s="7">
        <v>102603</v>
      </c>
      <c r="L129" s="20">
        <v>44</v>
      </c>
      <c r="M129" s="126">
        <f t="shared" si="18"/>
        <v>4.2883736342991919E-4</v>
      </c>
      <c r="N129" s="204">
        <v>5.28</v>
      </c>
      <c r="O129" s="205">
        <f t="shared" si="20"/>
        <v>2.3231999999999999</v>
      </c>
      <c r="P129" s="183"/>
      <c r="Q129" s="196"/>
      <c r="R129" s="186"/>
      <c r="S129" s="116"/>
      <c r="T129" s="117"/>
      <c r="U129" s="118"/>
      <c r="V129" s="118"/>
      <c r="W129" s="118"/>
      <c r="X129" s="118">
        <v>1</v>
      </c>
      <c r="Y129" s="119"/>
      <c r="Z129" s="214">
        <f t="shared" si="12"/>
        <v>0</v>
      </c>
      <c r="AA129" s="211">
        <f t="shared" si="13"/>
        <v>0</v>
      </c>
      <c r="AB129" s="212">
        <f t="shared" si="14"/>
        <v>0</v>
      </c>
      <c r="AC129" s="212">
        <f t="shared" si="15"/>
        <v>0</v>
      </c>
      <c r="AD129" s="212">
        <f t="shared" si="21"/>
        <v>0</v>
      </c>
      <c r="AE129" s="212">
        <f t="shared" si="16"/>
        <v>2.3231999999999999</v>
      </c>
      <c r="AF129" s="213">
        <f t="shared" si="17"/>
        <v>0</v>
      </c>
    </row>
    <row r="130" spans="1:32" ht="24.95" customHeight="1" x14ac:dyDescent="0.25">
      <c r="A130" s="164" t="s">
        <v>157</v>
      </c>
      <c r="B130" s="108" t="s">
        <v>158</v>
      </c>
      <c r="C130" s="7">
        <v>931</v>
      </c>
      <c r="D130" s="7">
        <v>23303</v>
      </c>
      <c r="E130" s="165" t="s">
        <v>250</v>
      </c>
      <c r="F130" s="109" t="s">
        <v>156</v>
      </c>
      <c r="G130" s="7">
        <v>2</v>
      </c>
      <c r="H130" s="109" t="s">
        <v>21</v>
      </c>
      <c r="I130" s="167" t="s">
        <v>241</v>
      </c>
      <c r="J130" s="170" t="s">
        <v>4</v>
      </c>
      <c r="K130" s="7">
        <v>1617</v>
      </c>
      <c r="L130" s="20">
        <v>287</v>
      </c>
      <c r="M130" s="126">
        <f t="shared" si="18"/>
        <v>0.17748917748917747</v>
      </c>
      <c r="N130" s="204">
        <v>32.270000000000003</v>
      </c>
      <c r="O130" s="205">
        <f>+(N130/100)*L130</f>
        <v>92.614900000000006</v>
      </c>
      <c r="P130" s="183"/>
      <c r="Q130" s="196"/>
      <c r="R130" s="186"/>
      <c r="S130" s="116"/>
      <c r="T130" s="117"/>
      <c r="U130" s="118"/>
      <c r="V130" s="118"/>
      <c r="W130" s="118">
        <v>1</v>
      </c>
      <c r="X130" s="118"/>
      <c r="Y130" s="119"/>
      <c r="Z130" s="214">
        <f t="shared" si="12"/>
        <v>0</v>
      </c>
      <c r="AA130" s="211">
        <f t="shared" si="13"/>
        <v>0</v>
      </c>
      <c r="AB130" s="212">
        <f t="shared" si="14"/>
        <v>0</v>
      </c>
      <c r="AC130" s="212">
        <f t="shared" si="15"/>
        <v>0</v>
      </c>
      <c r="AD130" s="212">
        <f t="shared" si="21"/>
        <v>92.614900000000006</v>
      </c>
      <c r="AE130" s="212">
        <f t="shared" si="16"/>
        <v>0</v>
      </c>
      <c r="AF130" s="213">
        <f t="shared" si="17"/>
        <v>0</v>
      </c>
    </row>
    <row r="131" spans="1:32" ht="24.95" customHeight="1" x14ac:dyDescent="0.25">
      <c r="A131" s="168" t="s">
        <v>251</v>
      </c>
      <c r="B131" s="169" t="s">
        <v>252</v>
      </c>
      <c r="C131" s="7">
        <v>842</v>
      </c>
      <c r="D131" s="7">
        <v>22500</v>
      </c>
      <c r="E131" s="169" t="s">
        <v>253</v>
      </c>
      <c r="F131" s="170" t="s">
        <v>254</v>
      </c>
      <c r="G131" s="7">
        <v>3</v>
      </c>
      <c r="H131" s="170" t="s">
        <v>38</v>
      </c>
      <c r="I131" s="163" t="s">
        <v>249</v>
      </c>
      <c r="J131" s="163" t="s">
        <v>5</v>
      </c>
      <c r="K131" s="7">
        <v>66346</v>
      </c>
      <c r="L131" s="20">
        <v>6</v>
      </c>
      <c r="M131" s="126">
        <f t="shared" si="18"/>
        <v>9.0434992313025663E-5</v>
      </c>
      <c r="N131" s="204">
        <v>17.7</v>
      </c>
      <c r="O131" s="205">
        <f>+(N131/100)*L131</f>
        <v>1.0619999999999998</v>
      </c>
      <c r="P131" s="192">
        <f>ROUNDUP(SUM(O131:O141),0)</f>
        <v>551</v>
      </c>
      <c r="Q131" s="196"/>
      <c r="R131" s="185">
        <f>ROUNDUP(SUM(P131:P148),0)</f>
        <v>843</v>
      </c>
      <c r="S131" s="116"/>
      <c r="T131" s="117"/>
      <c r="U131" s="118"/>
      <c r="V131" s="118"/>
      <c r="W131" s="118"/>
      <c r="X131" s="118"/>
      <c r="Y131" s="119">
        <v>1</v>
      </c>
      <c r="Z131" s="214">
        <f t="shared" si="12"/>
        <v>0</v>
      </c>
      <c r="AA131" s="211">
        <f t="shared" si="13"/>
        <v>0</v>
      </c>
      <c r="AB131" s="212">
        <f t="shared" si="14"/>
        <v>0</v>
      </c>
      <c r="AC131" s="212">
        <f t="shared" si="15"/>
        <v>0</v>
      </c>
      <c r="AD131" s="212">
        <f t="shared" si="21"/>
        <v>0</v>
      </c>
      <c r="AE131" s="212">
        <f t="shared" si="16"/>
        <v>0</v>
      </c>
      <c r="AF131" s="213">
        <f t="shared" si="17"/>
        <v>1.0619999999999998</v>
      </c>
    </row>
    <row r="132" spans="1:32" ht="24.95" customHeight="1" x14ac:dyDescent="0.25">
      <c r="A132" s="168" t="s">
        <v>255</v>
      </c>
      <c r="B132" s="108" t="s">
        <v>197</v>
      </c>
      <c r="C132" s="7">
        <v>931</v>
      </c>
      <c r="D132" s="7">
        <v>23183</v>
      </c>
      <c r="E132" s="108" t="s">
        <v>196</v>
      </c>
      <c r="F132" s="109" t="s">
        <v>198</v>
      </c>
      <c r="G132" s="7">
        <v>3</v>
      </c>
      <c r="H132" s="109" t="s">
        <v>38</v>
      </c>
      <c r="I132" s="163" t="s">
        <v>249</v>
      </c>
      <c r="J132" s="163" t="s">
        <v>5</v>
      </c>
      <c r="K132" s="7">
        <v>7600</v>
      </c>
      <c r="L132" s="20">
        <v>25</v>
      </c>
      <c r="M132" s="126">
        <f t="shared" si="18"/>
        <v>3.2894736842105266E-3</v>
      </c>
      <c r="N132" s="204">
        <v>35.83</v>
      </c>
      <c r="O132" s="205">
        <f>+(N132/100)*L132</f>
        <v>8.9574999999999996</v>
      </c>
      <c r="P132" s="183"/>
      <c r="Q132" s="196"/>
      <c r="R132" s="186"/>
      <c r="S132" s="116"/>
      <c r="T132" s="117"/>
      <c r="U132" s="118"/>
      <c r="V132" s="118"/>
      <c r="W132" s="118"/>
      <c r="X132" s="118"/>
      <c r="Y132" s="119">
        <v>1</v>
      </c>
      <c r="Z132" s="214">
        <f t="shared" si="12"/>
        <v>0</v>
      </c>
      <c r="AA132" s="211">
        <f t="shared" si="13"/>
        <v>0</v>
      </c>
      <c r="AB132" s="212">
        <f t="shared" si="14"/>
        <v>0</v>
      </c>
      <c r="AC132" s="212">
        <f t="shared" si="15"/>
        <v>0</v>
      </c>
      <c r="AD132" s="212">
        <f t="shared" si="21"/>
        <v>0</v>
      </c>
      <c r="AE132" s="212">
        <f t="shared" si="16"/>
        <v>0</v>
      </c>
      <c r="AF132" s="213">
        <f t="shared" si="17"/>
        <v>8.9574999999999996</v>
      </c>
    </row>
    <row r="133" spans="1:32" ht="24.95" customHeight="1" x14ac:dyDescent="0.25">
      <c r="A133" s="168" t="s">
        <v>256</v>
      </c>
      <c r="B133" s="169" t="s">
        <v>175</v>
      </c>
      <c r="C133" s="7">
        <v>521</v>
      </c>
      <c r="D133" s="7">
        <v>23202</v>
      </c>
      <c r="E133" s="169" t="s">
        <v>210</v>
      </c>
      <c r="F133" s="170" t="s">
        <v>177</v>
      </c>
      <c r="G133" s="7">
        <v>3</v>
      </c>
      <c r="H133" s="109" t="s">
        <v>38</v>
      </c>
      <c r="I133" s="163" t="s">
        <v>249</v>
      </c>
      <c r="J133" s="163" t="s">
        <v>5</v>
      </c>
      <c r="K133" s="7">
        <v>1200</v>
      </c>
      <c r="L133" s="20">
        <v>10</v>
      </c>
      <c r="M133" s="126">
        <f t="shared" si="18"/>
        <v>8.3333333333333332E-3</v>
      </c>
      <c r="N133" s="204">
        <v>29.43</v>
      </c>
      <c r="O133" s="205">
        <f>+(N133/100)*L133</f>
        <v>2.9430000000000001</v>
      </c>
      <c r="P133" s="183"/>
      <c r="Q133" s="196"/>
      <c r="R133" s="186"/>
      <c r="S133" s="116"/>
      <c r="T133" s="117"/>
      <c r="U133" s="118"/>
      <c r="V133" s="118"/>
      <c r="W133" s="118"/>
      <c r="X133" s="118"/>
      <c r="Y133" s="119">
        <v>1</v>
      </c>
      <c r="Z133" s="214">
        <f t="shared" ref="Z133:Z191" si="22">+S133*O133</f>
        <v>0</v>
      </c>
      <c r="AA133" s="211">
        <f t="shared" ref="AA133:AA191" si="23">+T133*P133</f>
        <v>0</v>
      </c>
      <c r="AB133" s="212">
        <f t="shared" ref="AB133:AB191" si="24">+U133*O133</f>
        <v>0</v>
      </c>
      <c r="AC133" s="212">
        <f t="shared" ref="AC133:AC191" si="25">+V133*O133</f>
        <v>0</v>
      </c>
      <c r="AD133" s="212">
        <f t="shared" si="21"/>
        <v>0</v>
      </c>
      <c r="AE133" s="212">
        <f t="shared" ref="AE133:AE191" si="26">+X133*O133</f>
        <v>0</v>
      </c>
      <c r="AF133" s="213">
        <f t="shared" ref="AF133:AF191" si="27">+Y133*O133</f>
        <v>2.9430000000000001</v>
      </c>
    </row>
    <row r="134" spans="1:32" ht="24.95" customHeight="1" x14ac:dyDescent="0.25">
      <c r="A134" s="168" t="s">
        <v>257</v>
      </c>
      <c r="B134" s="169" t="s">
        <v>175</v>
      </c>
      <c r="C134" s="7">
        <v>521</v>
      </c>
      <c r="D134" s="7">
        <v>23051</v>
      </c>
      <c r="E134" s="169" t="s">
        <v>210</v>
      </c>
      <c r="F134" s="170" t="s">
        <v>258</v>
      </c>
      <c r="G134" s="7">
        <v>3</v>
      </c>
      <c r="H134" s="109" t="s">
        <v>38</v>
      </c>
      <c r="I134" s="163" t="s">
        <v>249</v>
      </c>
      <c r="J134" s="163" t="s">
        <v>5</v>
      </c>
      <c r="K134" s="7">
        <v>42557</v>
      </c>
      <c r="L134" s="20">
        <v>200</v>
      </c>
      <c r="M134" s="126">
        <f t="shared" ref="M134:M191" si="28">IF(K134="","",((L134*100)/K134)/100)</f>
        <v>4.6995793876448057E-3</v>
      </c>
      <c r="N134" s="204">
        <v>7.98</v>
      </c>
      <c r="O134" s="205">
        <f t="shared" si="20"/>
        <v>15.960000000000003</v>
      </c>
      <c r="P134" s="183"/>
      <c r="Q134" s="196"/>
      <c r="R134" s="186"/>
      <c r="S134" s="116"/>
      <c r="T134" s="117"/>
      <c r="U134" s="118"/>
      <c r="V134" s="118"/>
      <c r="W134" s="118"/>
      <c r="X134" s="118"/>
      <c r="Y134" s="119">
        <v>1</v>
      </c>
      <c r="Z134" s="214">
        <f t="shared" si="22"/>
        <v>0</v>
      </c>
      <c r="AA134" s="211">
        <f t="shared" si="23"/>
        <v>0</v>
      </c>
      <c r="AB134" s="212">
        <f t="shared" si="24"/>
        <v>0</v>
      </c>
      <c r="AC134" s="212">
        <f t="shared" si="25"/>
        <v>0</v>
      </c>
      <c r="AD134" s="212">
        <f t="shared" si="21"/>
        <v>0</v>
      </c>
      <c r="AE134" s="212">
        <f t="shared" si="26"/>
        <v>0</v>
      </c>
      <c r="AF134" s="213">
        <f t="shared" si="27"/>
        <v>15.960000000000003</v>
      </c>
    </row>
    <row r="135" spans="1:32" ht="24.95" customHeight="1" x14ac:dyDescent="0.25">
      <c r="A135" s="168" t="s">
        <v>183</v>
      </c>
      <c r="B135" s="105" t="s">
        <v>184</v>
      </c>
      <c r="C135" s="7">
        <v>521</v>
      </c>
      <c r="D135" s="7">
        <v>23104</v>
      </c>
      <c r="E135" s="169" t="s">
        <v>259</v>
      </c>
      <c r="F135" s="106" t="s">
        <v>117</v>
      </c>
      <c r="G135" s="7">
        <v>1</v>
      </c>
      <c r="H135" s="67" t="s">
        <v>28</v>
      </c>
      <c r="I135" s="163" t="s">
        <v>249</v>
      </c>
      <c r="J135" s="163" t="s">
        <v>5</v>
      </c>
      <c r="K135" s="7">
        <v>30745</v>
      </c>
      <c r="L135" s="20">
        <v>196</v>
      </c>
      <c r="M135" s="126">
        <f t="shared" si="28"/>
        <v>6.3750203285087006E-3</v>
      </c>
      <c r="N135" s="204">
        <v>76.31</v>
      </c>
      <c r="O135" s="205">
        <f t="shared" si="20"/>
        <v>149.5676</v>
      </c>
      <c r="P135" s="183"/>
      <c r="Q135" s="196"/>
      <c r="R135" s="186"/>
      <c r="S135" s="116"/>
      <c r="T135" s="117"/>
      <c r="U135" s="118">
        <v>1</v>
      </c>
      <c r="V135" s="118"/>
      <c r="W135" s="118"/>
      <c r="X135" s="118"/>
      <c r="Y135" s="119"/>
      <c r="Z135" s="214">
        <f t="shared" si="22"/>
        <v>0</v>
      </c>
      <c r="AA135" s="211">
        <f t="shared" si="23"/>
        <v>0</v>
      </c>
      <c r="AB135" s="212">
        <f t="shared" si="24"/>
        <v>149.5676</v>
      </c>
      <c r="AC135" s="212">
        <f t="shared" si="25"/>
        <v>0</v>
      </c>
      <c r="AD135" s="212">
        <f t="shared" si="21"/>
        <v>0</v>
      </c>
      <c r="AE135" s="212">
        <f t="shared" si="26"/>
        <v>0</v>
      </c>
      <c r="AF135" s="213">
        <f t="shared" si="27"/>
        <v>0</v>
      </c>
    </row>
    <row r="136" spans="1:32" ht="24.95" customHeight="1" x14ac:dyDescent="0.25">
      <c r="A136" s="151" t="s">
        <v>80</v>
      </c>
      <c r="B136" s="35" t="s">
        <v>81</v>
      </c>
      <c r="C136" s="7">
        <v>931</v>
      </c>
      <c r="D136" s="7">
        <v>23115</v>
      </c>
      <c r="E136" s="105" t="s">
        <v>83</v>
      </c>
      <c r="F136" s="36" t="s">
        <v>82</v>
      </c>
      <c r="G136" s="7">
        <v>2</v>
      </c>
      <c r="H136" s="36" t="s">
        <v>21</v>
      </c>
      <c r="I136" s="163" t="s">
        <v>249</v>
      </c>
      <c r="J136" s="163" t="s">
        <v>5</v>
      </c>
      <c r="K136" s="7">
        <v>30000</v>
      </c>
      <c r="L136" s="20">
        <v>110</v>
      </c>
      <c r="M136" s="126">
        <f t="shared" si="28"/>
        <v>3.6666666666666666E-3</v>
      </c>
      <c r="N136" s="204">
        <v>65.53</v>
      </c>
      <c r="O136" s="205">
        <f t="shared" si="20"/>
        <v>72.082999999999998</v>
      </c>
      <c r="P136" s="183"/>
      <c r="Q136" s="196"/>
      <c r="R136" s="186"/>
      <c r="S136" s="116"/>
      <c r="T136" s="117"/>
      <c r="U136" s="118"/>
      <c r="V136" s="118"/>
      <c r="W136" s="118">
        <v>1</v>
      </c>
      <c r="X136" s="118"/>
      <c r="Y136" s="119"/>
      <c r="Z136" s="214">
        <f t="shared" si="22"/>
        <v>0</v>
      </c>
      <c r="AA136" s="211">
        <f t="shared" si="23"/>
        <v>0</v>
      </c>
      <c r="AB136" s="212">
        <f t="shared" si="24"/>
        <v>0</v>
      </c>
      <c r="AC136" s="212">
        <f t="shared" si="25"/>
        <v>0</v>
      </c>
      <c r="AD136" s="212">
        <f t="shared" si="21"/>
        <v>72.082999999999998</v>
      </c>
      <c r="AE136" s="212">
        <f t="shared" si="26"/>
        <v>0</v>
      </c>
      <c r="AF136" s="213">
        <f t="shared" si="27"/>
        <v>0</v>
      </c>
    </row>
    <row r="137" spans="1:32" ht="24.95" customHeight="1" x14ac:dyDescent="0.25">
      <c r="A137" s="168" t="s">
        <v>260</v>
      </c>
      <c r="B137" s="169" t="s">
        <v>138</v>
      </c>
      <c r="C137" s="7">
        <v>1009</v>
      </c>
      <c r="D137" s="7">
        <v>23090</v>
      </c>
      <c r="E137" s="169" t="s">
        <v>261</v>
      </c>
      <c r="F137" s="170" t="s">
        <v>34</v>
      </c>
      <c r="G137" s="7">
        <v>1</v>
      </c>
      <c r="H137" s="170" t="s">
        <v>14</v>
      </c>
      <c r="I137" s="163" t="s">
        <v>249</v>
      </c>
      <c r="J137" s="163" t="s">
        <v>5</v>
      </c>
      <c r="K137" s="7">
        <v>55811</v>
      </c>
      <c r="L137" s="20">
        <v>2171</v>
      </c>
      <c r="M137" s="126">
        <f t="shared" si="28"/>
        <v>3.889914174625074E-2</v>
      </c>
      <c r="N137" s="204">
        <v>5.95</v>
      </c>
      <c r="O137" s="205">
        <f t="shared" si="20"/>
        <v>129.17450000000002</v>
      </c>
      <c r="P137" s="183"/>
      <c r="Q137" s="196"/>
      <c r="R137" s="186"/>
      <c r="S137" s="116"/>
      <c r="T137" s="117"/>
      <c r="U137" s="118"/>
      <c r="V137" s="118"/>
      <c r="W137" s="118"/>
      <c r="X137" s="118">
        <v>1</v>
      </c>
      <c r="Y137" s="119"/>
      <c r="Z137" s="214">
        <f t="shared" si="22"/>
        <v>0</v>
      </c>
      <c r="AA137" s="211">
        <f t="shared" si="23"/>
        <v>0</v>
      </c>
      <c r="AB137" s="212">
        <f t="shared" si="24"/>
        <v>0</v>
      </c>
      <c r="AC137" s="212">
        <f t="shared" si="25"/>
        <v>0</v>
      </c>
      <c r="AD137" s="212">
        <f t="shared" si="21"/>
        <v>0</v>
      </c>
      <c r="AE137" s="212">
        <f t="shared" si="26"/>
        <v>129.17450000000002</v>
      </c>
      <c r="AF137" s="213">
        <f t="shared" si="27"/>
        <v>0</v>
      </c>
    </row>
    <row r="138" spans="1:32" ht="24.95" customHeight="1" x14ac:dyDescent="0.25">
      <c r="A138" s="168" t="s">
        <v>101</v>
      </c>
      <c r="B138" s="51" t="s">
        <v>13</v>
      </c>
      <c r="C138" s="7">
        <v>1009</v>
      </c>
      <c r="D138" s="7">
        <v>23162</v>
      </c>
      <c r="E138" s="169" t="s">
        <v>262</v>
      </c>
      <c r="F138" s="52" t="s">
        <v>79</v>
      </c>
      <c r="G138" s="7">
        <v>1</v>
      </c>
      <c r="H138" s="52" t="s">
        <v>14</v>
      </c>
      <c r="I138" s="163" t="s">
        <v>249</v>
      </c>
      <c r="J138" s="163" t="s">
        <v>5</v>
      </c>
      <c r="K138" s="7">
        <v>54361</v>
      </c>
      <c r="L138" s="20">
        <v>329</v>
      </c>
      <c r="M138" s="126">
        <f t="shared" si="28"/>
        <v>6.052132962969776E-3</v>
      </c>
      <c r="N138" s="204">
        <v>10.81</v>
      </c>
      <c r="O138" s="205">
        <f t="shared" si="20"/>
        <v>35.564900000000002</v>
      </c>
      <c r="P138" s="183"/>
      <c r="Q138" s="196"/>
      <c r="R138" s="186"/>
      <c r="S138" s="116"/>
      <c r="T138" s="117"/>
      <c r="U138" s="118"/>
      <c r="V138" s="118"/>
      <c r="W138" s="118"/>
      <c r="X138" s="118">
        <v>1</v>
      </c>
      <c r="Y138" s="119"/>
      <c r="Z138" s="214">
        <f t="shared" si="22"/>
        <v>0</v>
      </c>
      <c r="AA138" s="211">
        <f t="shared" si="23"/>
        <v>0</v>
      </c>
      <c r="AB138" s="212">
        <f t="shared" si="24"/>
        <v>0</v>
      </c>
      <c r="AC138" s="212">
        <f t="shared" si="25"/>
        <v>0</v>
      </c>
      <c r="AD138" s="212">
        <f t="shared" si="21"/>
        <v>0</v>
      </c>
      <c r="AE138" s="212">
        <f t="shared" si="26"/>
        <v>35.564900000000002</v>
      </c>
      <c r="AF138" s="213">
        <f t="shared" si="27"/>
        <v>0</v>
      </c>
    </row>
    <row r="139" spans="1:32" ht="24.95" customHeight="1" x14ac:dyDescent="0.25">
      <c r="A139" s="171" t="s">
        <v>164</v>
      </c>
      <c r="B139" s="138" t="s">
        <v>165</v>
      </c>
      <c r="C139" s="139">
        <v>855</v>
      </c>
      <c r="D139" s="139">
        <v>23215</v>
      </c>
      <c r="E139" s="140" t="s">
        <v>219</v>
      </c>
      <c r="F139" s="141" t="s">
        <v>167</v>
      </c>
      <c r="G139" s="139">
        <v>1</v>
      </c>
      <c r="H139" s="142" t="s">
        <v>14</v>
      </c>
      <c r="I139" s="163" t="s">
        <v>249</v>
      </c>
      <c r="J139" s="163" t="s">
        <v>5</v>
      </c>
      <c r="K139" s="7">
        <v>110519</v>
      </c>
      <c r="L139" s="20">
        <v>2172</v>
      </c>
      <c r="M139" s="126">
        <f t="shared" si="28"/>
        <v>1.9652729394945664E-2</v>
      </c>
      <c r="N139" s="204">
        <v>5.28</v>
      </c>
      <c r="O139" s="205">
        <f t="shared" si="20"/>
        <v>114.6816</v>
      </c>
      <c r="P139" s="183"/>
      <c r="Q139" s="196"/>
      <c r="R139" s="186"/>
      <c r="S139" s="116"/>
      <c r="T139" s="117"/>
      <c r="U139" s="118"/>
      <c r="V139" s="118"/>
      <c r="W139" s="118"/>
      <c r="X139" s="118">
        <v>1</v>
      </c>
      <c r="Y139" s="119"/>
      <c r="Z139" s="214">
        <f t="shared" si="22"/>
        <v>0</v>
      </c>
      <c r="AA139" s="211">
        <f t="shared" si="23"/>
        <v>0</v>
      </c>
      <c r="AB139" s="212">
        <f t="shared" si="24"/>
        <v>0</v>
      </c>
      <c r="AC139" s="212">
        <f t="shared" si="25"/>
        <v>0</v>
      </c>
      <c r="AD139" s="212">
        <f t="shared" si="21"/>
        <v>0</v>
      </c>
      <c r="AE139" s="212">
        <f t="shared" si="26"/>
        <v>114.6816</v>
      </c>
      <c r="AF139" s="213">
        <f t="shared" si="27"/>
        <v>0</v>
      </c>
    </row>
    <row r="140" spans="1:32" ht="24.95" customHeight="1" x14ac:dyDescent="0.25">
      <c r="A140" s="164" t="s">
        <v>157</v>
      </c>
      <c r="B140" s="108" t="s">
        <v>158</v>
      </c>
      <c r="C140" s="7">
        <v>931</v>
      </c>
      <c r="D140" s="7">
        <v>23303</v>
      </c>
      <c r="E140" s="169" t="s">
        <v>263</v>
      </c>
      <c r="F140" s="109" t="s">
        <v>156</v>
      </c>
      <c r="G140" s="7">
        <v>2</v>
      </c>
      <c r="H140" s="109" t="s">
        <v>21</v>
      </c>
      <c r="I140" s="163" t="s">
        <v>249</v>
      </c>
      <c r="J140" s="163" t="s">
        <v>5</v>
      </c>
      <c r="K140" s="7">
        <v>1617</v>
      </c>
      <c r="L140" s="20">
        <v>54</v>
      </c>
      <c r="M140" s="126">
        <f t="shared" si="28"/>
        <v>3.3395176252319109E-2</v>
      </c>
      <c r="N140" s="204">
        <v>32.270000000000003</v>
      </c>
      <c r="O140" s="205">
        <f t="shared" si="20"/>
        <v>17.425800000000002</v>
      </c>
      <c r="P140" s="183"/>
      <c r="Q140" s="196"/>
      <c r="R140" s="186"/>
      <c r="S140" s="116"/>
      <c r="T140" s="117"/>
      <c r="U140" s="118"/>
      <c r="V140" s="118"/>
      <c r="W140" s="118">
        <v>1</v>
      </c>
      <c r="X140" s="118"/>
      <c r="Y140" s="119"/>
      <c r="Z140" s="214">
        <f t="shared" si="22"/>
        <v>0</v>
      </c>
      <c r="AA140" s="211">
        <f t="shared" si="23"/>
        <v>0</v>
      </c>
      <c r="AB140" s="212">
        <f t="shared" si="24"/>
        <v>0</v>
      </c>
      <c r="AC140" s="212">
        <f t="shared" si="25"/>
        <v>0</v>
      </c>
      <c r="AD140" s="212">
        <f t="shared" si="21"/>
        <v>17.425800000000002</v>
      </c>
      <c r="AE140" s="212">
        <f t="shared" si="26"/>
        <v>0</v>
      </c>
      <c r="AF140" s="213">
        <f t="shared" si="27"/>
        <v>0</v>
      </c>
    </row>
    <row r="141" spans="1:32" ht="24.95" customHeight="1" x14ac:dyDescent="0.25">
      <c r="A141" s="171" t="s">
        <v>264</v>
      </c>
      <c r="B141" s="172" t="s">
        <v>265</v>
      </c>
      <c r="C141" s="7">
        <v>857</v>
      </c>
      <c r="D141" s="7">
        <v>23225</v>
      </c>
      <c r="E141" s="172" t="s">
        <v>139</v>
      </c>
      <c r="F141" s="173" t="s">
        <v>137</v>
      </c>
      <c r="G141" s="7">
        <v>1</v>
      </c>
      <c r="H141" s="76" t="s">
        <v>14</v>
      </c>
      <c r="I141" s="163" t="s">
        <v>249</v>
      </c>
      <c r="J141" s="163" t="s">
        <v>5</v>
      </c>
      <c r="K141" s="7">
        <v>7123</v>
      </c>
      <c r="L141" s="20">
        <v>24</v>
      </c>
      <c r="M141" s="126">
        <f t="shared" si="28"/>
        <v>3.3693668398146847E-3</v>
      </c>
      <c r="N141" s="204">
        <v>14.34</v>
      </c>
      <c r="O141" s="205">
        <f t="shared" si="20"/>
        <v>3.4416000000000002</v>
      </c>
      <c r="P141" s="184"/>
      <c r="Q141" s="196"/>
      <c r="R141" s="186"/>
      <c r="S141" s="116"/>
      <c r="T141" s="117"/>
      <c r="U141" s="118"/>
      <c r="V141" s="118"/>
      <c r="W141" s="118"/>
      <c r="X141" s="118">
        <v>1</v>
      </c>
      <c r="Y141" s="119"/>
      <c r="Z141" s="214">
        <f t="shared" si="22"/>
        <v>0</v>
      </c>
      <c r="AA141" s="211">
        <f t="shared" si="23"/>
        <v>0</v>
      </c>
      <c r="AB141" s="212">
        <f t="shared" si="24"/>
        <v>0</v>
      </c>
      <c r="AC141" s="212">
        <f t="shared" si="25"/>
        <v>0</v>
      </c>
      <c r="AD141" s="212">
        <f t="shared" si="21"/>
        <v>0</v>
      </c>
      <c r="AE141" s="212">
        <f t="shared" si="26"/>
        <v>3.4416000000000002</v>
      </c>
      <c r="AF141" s="213">
        <f t="shared" si="27"/>
        <v>0</v>
      </c>
    </row>
    <row r="142" spans="1:32" ht="24.95" customHeight="1" x14ac:dyDescent="0.25">
      <c r="A142" s="175" t="s">
        <v>229</v>
      </c>
      <c r="B142" s="92" t="s">
        <v>150</v>
      </c>
      <c r="C142" s="7">
        <v>521</v>
      </c>
      <c r="D142" s="7">
        <v>23172</v>
      </c>
      <c r="E142" s="176" t="s">
        <v>269</v>
      </c>
      <c r="F142" s="93" t="s">
        <v>151</v>
      </c>
      <c r="G142" s="7">
        <v>1</v>
      </c>
      <c r="H142" s="67" t="s">
        <v>28</v>
      </c>
      <c r="I142" s="174" t="s">
        <v>266</v>
      </c>
      <c r="J142" s="163" t="s">
        <v>5</v>
      </c>
      <c r="K142" s="7">
        <v>49000</v>
      </c>
      <c r="L142" s="20">
        <v>345</v>
      </c>
      <c r="M142" s="126">
        <f t="shared" si="28"/>
        <v>7.0408163265306125E-3</v>
      </c>
      <c r="N142" s="204">
        <v>28.03</v>
      </c>
      <c r="O142" s="205">
        <f t="shared" si="20"/>
        <v>96.703499999999991</v>
      </c>
      <c r="P142" s="183">
        <f>ROUNDUP(SUM(O142:O148),0)</f>
        <v>292</v>
      </c>
      <c r="Q142" s="196"/>
      <c r="R142" s="186"/>
      <c r="S142" s="116"/>
      <c r="T142" s="117"/>
      <c r="U142" s="118">
        <v>1</v>
      </c>
      <c r="V142" s="118"/>
      <c r="W142" s="118"/>
      <c r="X142" s="118"/>
      <c r="Y142" s="119"/>
      <c r="Z142" s="214">
        <f t="shared" si="22"/>
        <v>0</v>
      </c>
      <c r="AA142" s="211">
        <f t="shared" si="23"/>
        <v>0</v>
      </c>
      <c r="AB142" s="212">
        <f t="shared" si="24"/>
        <v>96.703499999999991</v>
      </c>
      <c r="AC142" s="212">
        <f t="shared" si="25"/>
        <v>0</v>
      </c>
      <c r="AD142" s="212">
        <f t="shared" si="21"/>
        <v>0</v>
      </c>
      <c r="AE142" s="212">
        <f t="shared" si="26"/>
        <v>0</v>
      </c>
      <c r="AF142" s="213">
        <f t="shared" si="27"/>
        <v>0</v>
      </c>
    </row>
    <row r="143" spans="1:32" ht="24.95" customHeight="1" x14ac:dyDescent="0.25">
      <c r="A143" s="175" t="s">
        <v>229</v>
      </c>
      <c r="B143" s="92" t="s">
        <v>150</v>
      </c>
      <c r="C143" s="7">
        <v>521</v>
      </c>
      <c r="D143" s="7">
        <v>23172</v>
      </c>
      <c r="E143" s="176" t="s">
        <v>271</v>
      </c>
      <c r="F143" s="93" t="s">
        <v>270</v>
      </c>
      <c r="G143" s="7">
        <v>1</v>
      </c>
      <c r="H143" s="67" t="s">
        <v>28</v>
      </c>
      <c r="I143" s="174" t="s">
        <v>266</v>
      </c>
      <c r="J143" s="163" t="s">
        <v>5</v>
      </c>
      <c r="K143" s="7">
        <v>49000</v>
      </c>
      <c r="L143" s="20">
        <v>320</v>
      </c>
      <c r="M143" s="126">
        <f t="shared" ref="M143" si="29">IF(K143="","",((L143*100)/K143)/100)</f>
        <v>6.5306122448979586E-3</v>
      </c>
      <c r="N143" s="204">
        <v>29.03</v>
      </c>
      <c r="O143" s="205">
        <f t="shared" si="20"/>
        <v>92.896000000000001</v>
      </c>
      <c r="P143" s="183"/>
      <c r="Q143" s="196"/>
      <c r="R143" s="186"/>
      <c r="S143" s="116"/>
      <c r="T143" s="117"/>
      <c r="U143" s="118">
        <v>1</v>
      </c>
      <c r="V143" s="118"/>
      <c r="W143" s="118"/>
      <c r="X143" s="118"/>
      <c r="Y143" s="119"/>
      <c r="Z143" s="214">
        <f t="shared" si="22"/>
        <v>0</v>
      </c>
      <c r="AA143" s="211">
        <f t="shared" si="23"/>
        <v>0</v>
      </c>
      <c r="AB143" s="212">
        <f t="shared" si="24"/>
        <v>92.896000000000001</v>
      </c>
      <c r="AC143" s="212">
        <f t="shared" si="25"/>
        <v>0</v>
      </c>
      <c r="AD143" s="212">
        <f t="shared" si="21"/>
        <v>0</v>
      </c>
      <c r="AE143" s="212">
        <f t="shared" si="26"/>
        <v>0</v>
      </c>
      <c r="AF143" s="213">
        <f t="shared" si="27"/>
        <v>0</v>
      </c>
    </row>
    <row r="144" spans="1:32" ht="24.95" customHeight="1" x14ac:dyDescent="0.25">
      <c r="A144" s="175" t="s">
        <v>272</v>
      </c>
      <c r="B144" s="176" t="s">
        <v>273</v>
      </c>
      <c r="C144" s="7">
        <v>857</v>
      </c>
      <c r="D144" s="7">
        <v>23125</v>
      </c>
      <c r="E144" s="176" t="s">
        <v>139</v>
      </c>
      <c r="F144" s="177" t="s">
        <v>274</v>
      </c>
      <c r="G144" s="7">
        <v>3</v>
      </c>
      <c r="H144" s="177" t="s">
        <v>38</v>
      </c>
      <c r="I144" s="174" t="s">
        <v>266</v>
      </c>
      <c r="J144" s="163" t="s">
        <v>5</v>
      </c>
      <c r="K144" s="7">
        <v>5000</v>
      </c>
      <c r="L144" s="20">
        <v>22</v>
      </c>
      <c r="M144" s="126">
        <f t="shared" si="28"/>
        <v>4.4000000000000003E-3</v>
      </c>
      <c r="N144" s="204">
        <v>55.17</v>
      </c>
      <c r="O144" s="205">
        <f t="shared" si="20"/>
        <v>12.1374</v>
      </c>
      <c r="P144" s="183"/>
      <c r="Q144" s="196"/>
      <c r="R144" s="186"/>
      <c r="S144" s="116"/>
      <c r="T144" s="117"/>
      <c r="U144" s="118"/>
      <c r="V144" s="118"/>
      <c r="W144" s="118"/>
      <c r="X144" s="118"/>
      <c r="Y144" s="119">
        <v>1</v>
      </c>
      <c r="Z144" s="214">
        <f t="shared" si="22"/>
        <v>0</v>
      </c>
      <c r="AA144" s="211">
        <f t="shared" si="23"/>
        <v>0</v>
      </c>
      <c r="AB144" s="212">
        <f t="shared" si="24"/>
        <v>0</v>
      </c>
      <c r="AC144" s="212">
        <f t="shared" si="25"/>
        <v>0</v>
      </c>
      <c r="AD144" s="212">
        <f t="shared" si="21"/>
        <v>0</v>
      </c>
      <c r="AE144" s="212">
        <f t="shared" si="26"/>
        <v>0</v>
      </c>
      <c r="AF144" s="213">
        <f t="shared" si="27"/>
        <v>12.1374</v>
      </c>
    </row>
    <row r="145" spans="1:32" ht="24.95" customHeight="1" x14ac:dyDescent="0.25">
      <c r="A145" s="175" t="s">
        <v>183</v>
      </c>
      <c r="B145" s="105" t="s">
        <v>184</v>
      </c>
      <c r="C145" s="7">
        <v>521</v>
      </c>
      <c r="D145" s="7">
        <v>23104</v>
      </c>
      <c r="E145" s="152" t="s">
        <v>232</v>
      </c>
      <c r="F145" s="106" t="s">
        <v>117</v>
      </c>
      <c r="G145" s="7">
        <v>1</v>
      </c>
      <c r="H145" s="67" t="s">
        <v>28</v>
      </c>
      <c r="I145" s="174" t="s">
        <v>266</v>
      </c>
      <c r="J145" s="163" t="s">
        <v>5</v>
      </c>
      <c r="K145" s="7">
        <v>30475</v>
      </c>
      <c r="L145" s="20">
        <v>40</v>
      </c>
      <c r="M145" s="126">
        <f t="shared" si="28"/>
        <v>1.3125512715340443E-3</v>
      </c>
      <c r="N145" s="204">
        <v>76.31</v>
      </c>
      <c r="O145" s="205">
        <f t="shared" si="20"/>
        <v>30.524000000000001</v>
      </c>
      <c r="P145" s="183"/>
      <c r="Q145" s="196"/>
      <c r="R145" s="186"/>
      <c r="S145" s="116"/>
      <c r="T145" s="117"/>
      <c r="U145" s="118">
        <v>1</v>
      </c>
      <c r="V145" s="118"/>
      <c r="W145" s="118"/>
      <c r="X145" s="118"/>
      <c r="Y145" s="119"/>
      <c r="Z145" s="214">
        <f t="shared" si="22"/>
        <v>0</v>
      </c>
      <c r="AA145" s="211">
        <f t="shared" si="23"/>
        <v>0</v>
      </c>
      <c r="AB145" s="212">
        <f t="shared" si="24"/>
        <v>30.524000000000001</v>
      </c>
      <c r="AC145" s="212">
        <f t="shared" si="25"/>
        <v>0</v>
      </c>
      <c r="AD145" s="212">
        <f t="shared" si="21"/>
        <v>0</v>
      </c>
      <c r="AE145" s="212">
        <f t="shared" si="26"/>
        <v>0</v>
      </c>
      <c r="AF145" s="213">
        <f t="shared" si="27"/>
        <v>0</v>
      </c>
    </row>
    <row r="146" spans="1:32" ht="24.95" customHeight="1" x14ac:dyDescent="0.25">
      <c r="A146" s="179" t="s">
        <v>80</v>
      </c>
      <c r="B146" s="35" t="s">
        <v>81</v>
      </c>
      <c r="C146" s="7">
        <v>931</v>
      </c>
      <c r="D146" s="7">
        <v>23289</v>
      </c>
      <c r="E146" s="105" t="s">
        <v>83</v>
      </c>
      <c r="F146" s="36" t="s">
        <v>82</v>
      </c>
      <c r="G146" s="7">
        <v>2</v>
      </c>
      <c r="H146" s="36" t="s">
        <v>21</v>
      </c>
      <c r="I146" s="174" t="s">
        <v>266</v>
      </c>
      <c r="J146" s="180" t="s">
        <v>5</v>
      </c>
      <c r="K146" s="7">
        <v>6000</v>
      </c>
      <c r="L146" s="20">
        <v>7</v>
      </c>
      <c r="M146" s="126">
        <f t="shared" si="28"/>
        <v>1.1666666666666668E-3</v>
      </c>
      <c r="N146" s="204">
        <v>65.53</v>
      </c>
      <c r="O146" s="205">
        <f t="shared" si="20"/>
        <v>4.5870999999999995</v>
      </c>
      <c r="P146" s="183"/>
      <c r="Q146" s="196"/>
      <c r="R146" s="186"/>
      <c r="S146" s="116"/>
      <c r="T146" s="117"/>
      <c r="U146" s="118"/>
      <c r="V146" s="118"/>
      <c r="W146" s="118">
        <v>1</v>
      </c>
      <c r="X146" s="118"/>
      <c r="Y146" s="119"/>
      <c r="Z146" s="214">
        <f t="shared" si="22"/>
        <v>0</v>
      </c>
      <c r="AA146" s="211">
        <f t="shared" si="23"/>
        <v>0</v>
      </c>
      <c r="AB146" s="212">
        <f t="shared" si="24"/>
        <v>0</v>
      </c>
      <c r="AC146" s="212">
        <f t="shared" si="25"/>
        <v>0</v>
      </c>
      <c r="AD146" s="212">
        <f t="shared" si="21"/>
        <v>4.5870999999999995</v>
      </c>
      <c r="AE146" s="212">
        <f t="shared" si="26"/>
        <v>0</v>
      </c>
      <c r="AF146" s="213">
        <f t="shared" si="27"/>
        <v>0</v>
      </c>
    </row>
    <row r="147" spans="1:32" ht="24.95" customHeight="1" x14ac:dyDescent="0.25">
      <c r="A147" s="179" t="s">
        <v>25</v>
      </c>
      <c r="B147" s="35" t="s">
        <v>13</v>
      </c>
      <c r="C147" s="7">
        <v>1009</v>
      </c>
      <c r="D147" s="7">
        <v>22899</v>
      </c>
      <c r="E147" s="178" t="s">
        <v>280</v>
      </c>
      <c r="F147" s="36" t="s">
        <v>79</v>
      </c>
      <c r="G147" s="7">
        <v>1</v>
      </c>
      <c r="H147" s="36" t="s">
        <v>14</v>
      </c>
      <c r="I147" s="174" t="s">
        <v>266</v>
      </c>
      <c r="J147" s="180" t="s">
        <v>5</v>
      </c>
      <c r="K147" s="7">
        <v>89501</v>
      </c>
      <c r="L147" s="20">
        <v>238</v>
      </c>
      <c r="M147" s="126">
        <f t="shared" si="28"/>
        <v>2.6591881654953577E-3</v>
      </c>
      <c r="N147" s="204">
        <v>13.42</v>
      </c>
      <c r="O147" s="205">
        <f t="shared" si="20"/>
        <v>31.939599999999995</v>
      </c>
      <c r="P147" s="183"/>
      <c r="Q147" s="196"/>
      <c r="R147" s="186"/>
      <c r="S147" s="116"/>
      <c r="T147" s="117"/>
      <c r="U147" s="118"/>
      <c r="V147" s="118"/>
      <c r="W147" s="118"/>
      <c r="X147" s="118">
        <v>1</v>
      </c>
      <c r="Y147" s="119"/>
      <c r="Z147" s="214">
        <f t="shared" si="22"/>
        <v>0</v>
      </c>
      <c r="AA147" s="211">
        <f t="shared" si="23"/>
        <v>0</v>
      </c>
      <c r="AB147" s="212">
        <f t="shared" si="24"/>
        <v>0</v>
      </c>
      <c r="AC147" s="212">
        <f t="shared" si="25"/>
        <v>0</v>
      </c>
      <c r="AD147" s="212">
        <f t="shared" si="21"/>
        <v>0</v>
      </c>
      <c r="AE147" s="212">
        <f t="shared" si="26"/>
        <v>31.939599999999995</v>
      </c>
      <c r="AF147" s="213">
        <f t="shared" si="27"/>
        <v>0</v>
      </c>
    </row>
    <row r="148" spans="1:32" ht="24.95" customHeight="1" x14ac:dyDescent="0.25">
      <c r="A148" s="179">
        <v>1073</v>
      </c>
      <c r="B148" s="178" t="s">
        <v>147</v>
      </c>
      <c r="C148" s="7">
        <v>1017</v>
      </c>
      <c r="D148" s="7">
        <v>23216</v>
      </c>
      <c r="E148" s="178" t="s">
        <v>281</v>
      </c>
      <c r="F148" s="180" t="s">
        <v>34</v>
      </c>
      <c r="G148" s="7">
        <v>1</v>
      </c>
      <c r="H148" s="52" t="s">
        <v>14</v>
      </c>
      <c r="I148" s="174" t="s">
        <v>266</v>
      </c>
      <c r="J148" s="180" t="s">
        <v>5</v>
      </c>
      <c r="K148" s="7">
        <v>84000</v>
      </c>
      <c r="L148" s="20">
        <v>150</v>
      </c>
      <c r="M148" s="126">
        <f t="shared" si="28"/>
        <v>1.7857142857142857E-3</v>
      </c>
      <c r="N148" s="204">
        <v>15.42</v>
      </c>
      <c r="O148" s="205">
        <f t="shared" si="20"/>
        <v>23.13</v>
      </c>
      <c r="P148" s="184"/>
      <c r="Q148" s="196"/>
      <c r="R148" s="187"/>
      <c r="S148" s="116"/>
      <c r="T148" s="117"/>
      <c r="U148" s="118"/>
      <c r="V148" s="118"/>
      <c r="W148" s="118"/>
      <c r="X148" s="118">
        <v>1</v>
      </c>
      <c r="Y148" s="119"/>
      <c r="Z148" s="214">
        <f t="shared" si="22"/>
        <v>0</v>
      </c>
      <c r="AA148" s="211">
        <f t="shared" si="23"/>
        <v>0</v>
      </c>
      <c r="AB148" s="212">
        <f t="shared" si="24"/>
        <v>0</v>
      </c>
      <c r="AC148" s="212">
        <f t="shared" si="25"/>
        <v>0</v>
      </c>
      <c r="AD148" s="212">
        <f t="shared" si="21"/>
        <v>0</v>
      </c>
      <c r="AE148" s="212">
        <f t="shared" si="26"/>
        <v>23.13</v>
      </c>
      <c r="AF148" s="213">
        <f t="shared" si="27"/>
        <v>0</v>
      </c>
    </row>
    <row r="149" spans="1:32" ht="24.95" customHeight="1" x14ac:dyDescent="0.25">
      <c r="A149" s="13"/>
      <c r="B149" s="10"/>
      <c r="C149" s="7"/>
      <c r="D149" s="7"/>
      <c r="E149" s="10"/>
      <c r="F149" s="7"/>
      <c r="G149" s="7"/>
      <c r="H149" s="7"/>
      <c r="I149" s="181" t="s">
        <v>288</v>
      </c>
      <c r="J149" s="180" t="s">
        <v>5</v>
      </c>
      <c r="K149" s="7"/>
      <c r="L149" s="20"/>
      <c r="M149" s="126" t="str">
        <f t="shared" si="28"/>
        <v/>
      </c>
      <c r="N149" s="204"/>
      <c r="O149" s="205">
        <f t="shared" si="20"/>
        <v>0</v>
      </c>
      <c r="P149" s="113">
        <f t="shared" ref="P149:P165" si="30">ROUNDUP(SUM(O149),0)</f>
        <v>0</v>
      </c>
      <c r="Q149" s="196"/>
      <c r="R149" s="114">
        <f t="shared" ref="R149:R166" si="31">ROUNDUP(SUM(P149),0)</f>
        <v>0</v>
      </c>
      <c r="S149" s="116"/>
      <c r="T149" s="117"/>
      <c r="U149" s="118"/>
      <c r="V149" s="118"/>
      <c r="W149" s="118"/>
      <c r="X149" s="118"/>
      <c r="Y149" s="119"/>
      <c r="Z149" s="214">
        <f t="shared" si="22"/>
        <v>0</v>
      </c>
      <c r="AA149" s="211">
        <f t="shared" si="23"/>
        <v>0</v>
      </c>
      <c r="AB149" s="212">
        <f t="shared" si="24"/>
        <v>0</v>
      </c>
      <c r="AC149" s="212">
        <f t="shared" si="25"/>
        <v>0</v>
      </c>
      <c r="AD149" s="212">
        <f t="shared" si="21"/>
        <v>0</v>
      </c>
      <c r="AE149" s="212">
        <f t="shared" si="26"/>
        <v>0</v>
      </c>
      <c r="AF149" s="213">
        <f t="shared" si="27"/>
        <v>0</v>
      </c>
    </row>
    <row r="150" spans="1:32" ht="24.95" customHeight="1" x14ac:dyDescent="0.25">
      <c r="A150" s="13"/>
      <c r="B150" s="10"/>
      <c r="C150" s="7"/>
      <c r="D150" s="7"/>
      <c r="E150" s="10"/>
      <c r="F150" s="7"/>
      <c r="G150" s="7"/>
      <c r="H150" s="7"/>
      <c r="I150" s="7"/>
      <c r="J150" s="7"/>
      <c r="K150" s="7"/>
      <c r="L150" s="20"/>
      <c r="M150" s="126" t="str">
        <f t="shared" si="28"/>
        <v/>
      </c>
      <c r="N150" s="204"/>
      <c r="O150" s="205">
        <f t="shared" si="20"/>
        <v>0</v>
      </c>
      <c r="P150" s="113">
        <f t="shared" si="30"/>
        <v>0</v>
      </c>
      <c r="Q150" s="196"/>
      <c r="R150" s="114">
        <f t="shared" si="31"/>
        <v>0</v>
      </c>
      <c r="S150" s="116"/>
      <c r="T150" s="117"/>
      <c r="U150" s="118"/>
      <c r="V150" s="118"/>
      <c r="W150" s="118"/>
      <c r="X150" s="118"/>
      <c r="Y150" s="119"/>
      <c r="Z150" s="214">
        <f t="shared" si="22"/>
        <v>0</v>
      </c>
      <c r="AA150" s="211">
        <f t="shared" si="23"/>
        <v>0</v>
      </c>
      <c r="AB150" s="212">
        <f t="shared" si="24"/>
        <v>0</v>
      </c>
      <c r="AC150" s="212">
        <f t="shared" si="25"/>
        <v>0</v>
      </c>
      <c r="AD150" s="212">
        <f t="shared" si="21"/>
        <v>0</v>
      </c>
      <c r="AE150" s="212">
        <f t="shared" si="26"/>
        <v>0</v>
      </c>
      <c r="AF150" s="213">
        <f t="shared" si="27"/>
        <v>0</v>
      </c>
    </row>
    <row r="151" spans="1:32" ht="24.95" customHeight="1" x14ac:dyDescent="0.25">
      <c r="A151" s="13"/>
      <c r="B151" s="10"/>
      <c r="C151" s="7"/>
      <c r="D151" s="7"/>
      <c r="E151" s="10"/>
      <c r="F151" s="7"/>
      <c r="G151" s="7"/>
      <c r="H151" s="7"/>
      <c r="I151" s="7"/>
      <c r="J151" s="7"/>
      <c r="K151" s="7"/>
      <c r="L151" s="20"/>
      <c r="M151" s="126" t="str">
        <f t="shared" si="28"/>
        <v/>
      </c>
      <c r="N151" s="204"/>
      <c r="O151" s="205">
        <f t="shared" si="20"/>
        <v>0</v>
      </c>
      <c r="P151" s="113">
        <f t="shared" si="30"/>
        <v>0</v>
      </c>
      <c r="Q151" s="196"/>
      <c r="R151" s="114">
        <f t="shared" si="31"/>
        <v>0</v>
      </c>
      <c r="S151" s="116"/>
      <c r="T151" s="117"/>
      <c r="U151" s="118"/>
      <c r="V151" s="118"/>
      <c r="W151" s="118"/>
      <c r="X151" s="118"/>
      <c r="Y151" s="119"/>
      <c r="Z151" s="214">
        <f t="shared" si="22"/>
        <v>0</v>
      </c>
      <c r="AA151" s="211">
        <f t="shared" si="23"/>
        <v>0</v>
      </c>
      <c r="AB151" s="212">
        <f t="shared" si="24"/>
        <v>0</v>
      </c>
      <c r="AC151" s="212">
        <f t="shared" si="25"/>
        <v>0</v>
      </c>
      <c r="AD151" s="212">
        <f t="shared" si="21"/>
        <v>0</v>
      </c>
      <c r="AE151" s="212">
        <f t="shared" si="26"/>
        <v>0</v>
      </c>
      <c r="AF151" s="213">
        <f t="shared" si="27"/>
        <v>0</v>
      </c>
    </row>
    <row r="152" spans="1:32" ht="24.95" customHeight="1" x14ac:dyDescent="0.25">
      <c r="A152" s="13"/>
      <c r="B152" s="10"/>
      <c r="C152" s="7"/>
      <c r="D152" s="7"/>
      <c r="E152" s="10"/>
      <c r="F152" s="7"/>
      <c r="G152" s="7"/>
      <c r="H152" s="7"/>
      <c r="I152" s="7"/>
      <c r="J152" s="7"/>
      <c r="K152" s="7"/>
      <c r="L152" s="20"/>
      <c r="M152" s="126" t="str">
        <f t="shared" si="28"/>
        <v/>
      </c>
      <c r="N152" s="204"/>
      <c r="O152" s="205">
        <f t="shared" si="20"/>
        <v>0</v>
      </c>
      <c r="P152" s="206">
        <f t="shared" si="30"/>
        <v>0</v>
      </c>
      <c r="Q152" s="196"/>
      <c r="R152" s="114">
        <f t="shared" si="31"/>
        <v>0</v>
      </c>
      <c r="S152" s="116"/>
      <c r="T152" s="117"/>
      <c r="U152" s="118"/>
      <c r="V152" s="118"/>
      <c r="W152" s="118"/>
      <c r="X152" s="118"/>
      <c r="Y152" s="119"/>
      <c r="Z152" s="214">
        <f t="shared" si="22"/>
        <v>0</v>
      </c>
      <c r="AA152" s="211">
        <f t="shared" si="23"/>
        <v>0</v>
      </c>
      <c r="AB152" s="212">
        <f t="shared" si="24"/>
        <v>0</v>
      </c>
      <c r="AC152" s="212">
        <f t="shared" si="25"/>
        <v>0</v>
      </c>
      <c r="AD152" s="212">
        <f t="shared" si="21"/>
        <v>0</v>
      </c>
      <c r="AE152" s="212">
        <f t="shared" si="26"/>
        <v>0</v>
      </c>
      <c r="AF152" s="213">
        <f t="shared" si="27"/>
        <v>0</v>
      </c>
    </row>
    <row r="153" spans="1:32" ht="24.95" customHeight="1" x14ac:dyDescent="0.25">
      <c r="A153" s="13"/>
      <c r="B153" s="10"/>
      <c r="C153" s="7"/>
      <c r="D153" s="7"/>
      <c r="E153" s="10"/>
      <c r="F153" s="7"/>
      <c r="G153" s="7"/>
      <c r="H153" s="7"/>
      <c r="I153" s="7"/>
      <c r="J153" s="7"/>
      <c r="K153" s="7"/>
      <c r="L153" s="20"/>
      <c r="M153" s="126" t="str">
        <f t="shared" si="28"/>
        <v/>
      </c>
      <c r="N153" s="204"/>
      <c r="O153" s="205">
        <f t="shared" si="20"/>
        <v>0</v>
      </c>
      <c r="P153" s="113">
        <f t="shared" si="30"/>
        <v>0</v>
      </c>
      <c r="Q153" s="196"/>
      <c r="R153" s="114">
        <f t="shared" si="31"/>
        <v>0</v>
      </c>
      <c r="S153" s="116"/>
      <c r="T153" s="117"/>
      <c r="U153" s="118"/>
      <c r="V153" s="118"/>
      <c r="W153" s="118"/>
      <c r="X153" s="118"/>
      <c r="Y153" s="119"/>
      <c r="Z153" s="214">
        <f t="shared" si="22"/>
        <v>0</v>
      </c>
      <c r="AA153" s="211">
        <f t="shared" si="23"/>
        <v>0</v>
      </c>
      <c r="AB153" s="212">
        <f t="shared" si="24"/>
        <v>0</v>
      </c>
      <c r="AC153" s="212">
        <f t="shared" si="25"/>
        <v>0</v>
      </c>
      <c r="AD153" s="212">
        <f t="shared" si="21"/>
        <v>0</v>
      </c>
      <c r="AE153" s="212">
        <f t="shared" si="26"/>
        <v>0</v>
      </c>
      <c r="AF153" s="213">
        <f t="shared" si="27"/>
        <v>0</v>
      </c>
    </row>
    <row r="154" spans="1:32" ht="24.95" customHeight="1" x14ac:dyDescent="0.25">
      <c r="A154" s="13"/>
      <c r="B154" s="10"/>
      <c r="C154" s="7"/>
      <c r="D154" s="7"/>
      <c r="E154" s="10"/>
      <c r="F154" s="7"/>
      <c r="G154" s="7"/>
      <c r="H154" s="7"/>
      <c r="I154" s="7"/>
      <c r="J154" s="7"/>
      <c r="K154" s="7"/>
      <c r="L154" s="20"/>
      <c r="M154" s="126" t="str">
        <f t="shared" si="28"/>
        <v/>
      </c>
      <c r="N154" s="204"/>
      <c r="O154" s="205">
        <f t="shared" si="20"/>
        <v>0</v>
      </c>
      <c r="P154" s="113">
        <f t="shared" si="30"/>
        <v>0</v>
      </c>
      <c r="Q154" s="196"/>
      <c r="R154" s="114">
        <f t="shared" si="31"/>
        <v>0</v>
      </c>
      <c r="S154" s="116"/>
      <c r="T154" s="117"/>
      <c r="U154" s="118"/>
      <c r="V154" s="118"/>
      <c r="W154" s="118"/>
      <c r="X154" s="118"/>
      <c r="Y154" s="119"/>
      <c r="Z154" s="214">
        <f t="shared" si="22"/>
        <v>0</v>
      </c>
      <c r="AA154" s="211">
        <f t="shared" si="23"/>
        <v>0</v>
      </c>
      <c r="AB154" s="212">
        <f t="shared" si="24"/>
        <v>0</v>
      </c>
      <c r="AC154" s="212">
        <f t="shared" si="25"/>
        <v>0</v>
      </c>
      <c r="AD154" s="212">
        <f t="shared" si="21"/>
        <v>0</v>
      </c>
      <c r="AE154" s="212">
        <f t="shared" si="26"/>
        <v>0</v>
      </c>
      <c r="AF154" s="213">
        <f t="shared" si="27"/>
        <v>0</v>
      </c>
    </row>
    <row r="155" spans="1:32" ht="24.95" customHeight="1" x14ac:dyDescent="0.25">
      <c r="A155" s="13"/>
      <c r="B155" s="10"/>
      <c r="C155" s="7"/>
      <c r="D155" s="7"/>
      <c r="E155" s="10"/>
      <c r="F155" s="7"/>
      <c r="G155" s="7"/>
      <c r="H155" s="7"/>
      <c r="I155" s="7"/>
      <c r="J155" s="7"/>
      <c r="K155" s="7"/>
      <c r="L155" s="20"/>
      <c r="M155" s="126" t="str">
        <f t="shared" si="28"/>
        <v/>
      </c>
      <c r="N155" s="204"/>
      <c r="O155" s="205">
        <f t="shared" si="20"/>
        <v>0</v>
      </c>
      <c r="P155" s="113">
        <f t="shared" si="30"/>
        <v>0</v>
      </c>
      <c r="Q155" s="196"/>
      <c r="R155" s="114">
        <f t="shared" si="31"/>
        <v>0</v>
      </c>
      <c r="S155" s="116"/>
      <c r="T155" s="117"/>
      <c r="U155" s="118"/>
      <c r="V155" s="118"/>
      <c r="W155" s="118"/>
      <c r="X155" s="118"/>
      <c r="Y155" s="119"/>
      <c r="Z155" s="214">
        <f t="shared" si="22"/>
        <v>0</v>
      </c>
      <c r="AA155" s="211">
        <f t="shared" si="23"/>
        <v>0</v>
      </c>
      <c r="AB155" s="212">
        <f t="shared" si="24"/>
        <v>0</v>
      </c>
      <c r="AC155" s="212">
        <f t="shared" si="25"/>
        <v>0</v>
      </c>
      <c r="AD155" s="212">
        <f t="shared" si="21"/>
        <v>0</v>
      </c>
      <c r="AE155" s="212">
        <f t="shared" si="26"/>
        <v>0</v>
      </c>
      <c r="AF155" s="213">
        <f t="shared" si="27"/>
        <v>0</v>
      </c>
    </row>
    <row r="156" spans="1:32" ht="24.95" customHeight="1" x14ac:dyDescent="0.25">
      <c r="A156" s="13"/>
      <c r="B156" s="10"/>
      <c r="C156" s="7"/>
      <c r="D156" s="7"/>
      <c r="E156" s="10"/>
      <c r="F156" s="7"/>
      <c r="G156" s="7"/>
      <c r="H156" s="7"/>
      <c r="I156" s="7"/>
      <c r="J156" s="7"/>
      <c r="K156" s="7"/>
      <c r="L156" s="20"/>
      <c r="M156" s="126" t="str">
        <f t="shared" si="28"/>
        <v/>
      </c>
      <c r="N156" s="204"/>
      <c r="O156" s="205">
        <f t="shared" si="20"/>
        <v>0</v>
      </c>
      <c r="P156" s="113">
        <f t="shared" si="30"/>
        <v>0</v>
      </c>
      <c r="Q156" s="196"/>
      <c r="R156" s="114">
        <f t="shared" si="31"/>
        <v>0</v>
      </c>
      <c r="S156" s="116"/>
      <c r="T156" s="117"/>
      <c r="U156" s="118"/>
      <c r="V156" s="118"/>
      <c r="W156" s="118"/>
      <c r="X156" s="118"/>
      <c r="Y156" s="119"/>
      <c r="Z156" s="214">
        <f t="shared" si="22"/>
        <v>0</v>
      </c>
      <c r="AA156" s="211">
        <f t="shared" si="23"/>
        <v>0</v>
      </c>
      <c r="AB156" s="212">
        <f t="shared" si="24"/>
        <v>0</v>
      </c>
      <c r="AC156" s="212">
        <f t="shared" si="25"/>
        <v>0</v>
      </c>
      <c r="AD156" s="212">
        <f t="shared" si="21"/>
        <v>0</v>
      </c>
      <c r="AE156" s="212">
        <f t="shared" si="26"/>
        <v>0</v>
      </c>
      <c r="AF156" s="213">
        <f t="shared" si="27"/>
        <v>0</v>
      </c>
    </row>
    <row r="157" spans="1:32" ht="24.95" customHeight="1" x14ac:dyDescent="0.25">
      <c r="A157" s="13"/>
      <c r="B157" s="10"/>
      <c r="C157" s="7"/>
      <c r="D157" s="7"/>
      <c r="E157" s="10"/>
      <c r="F157" s="7"/>
      <c r="G157" s="7"/>
      <c r="H157" s="7"/>
      <c r="I157" s="7"/>
      <c r="J157" s="7"/>
      <c r="K157" s="7"/>
      <c r="L157" s="20"/>
      <c r="M157" s="126" t="str">
        <f t="shared" si="28"/>
        <v/>
      </c>
      <c r="N157" s="204"/>
      <c r="O157" s="205">
        <f t="shared" si="20"/>
        <v>0</v>
      </c>
      <c r="P157" s="113">
        <f t="shared" si="30"/>
        <v>0</v>
      </c>
      <c r="Q157" s="196"/>
      <c r="R157" s="114">
        <f t="shared" si="31"/>
        <v>0</v>
      </c>
      <c r="S157" s="116"/>
      <c r="T157" s="117"/>
      <c r="U157" s="118"/>
      <c r="V157" s="118"/>
      <c r="W157" s="118"/>
      <c r="X157" s="118"/>
      <c r="Y157" s="119"/>
      <c r="Z157" s="214">
        <f t="shared" si="22"/>
        <v>0</v>
      </c>
      <c r="AA157" s="211">
        <f t="shared" si="23"/>
        <v>0</v>
      </c>
      <c r="AB157" s="212">
        <f t="shared" si="24"/>
        <v>0</v>
      </c>
      <c r="AC157" s="212">
        <f t="shared" si="25"/>
        <v>0</v>
      </c>
      <c r="AD157" s="212">
        <f t="shared" si="21"/>
        <v>0</v>
      </c>
      <c r="AE157" s="212">
        <f t="shared" si="26"/>
        <v>0</v>
      </c>
      <c r="AF157" s="213">
        <f t="shared" si="27"/>
        <v>0</v>
      </c>
    </row>
    <row r="158" spans="1:32" ht="24.95" customHeight="1" x14ac:dyDescent="0.25">
      <c r="A158" s="13"/>
      <c r="B158" s="10"/>
      <c r="C158" s="7"/>
      <c r="D158" s="7"/>
      <c r="E158" s="10"/>
      <c r="F158" s="7"/>
      <c r="G158" s="7"/>
      <c r="H158" s="7"/>
      <c r="I158" s="7"/>
      <c r="J158" s="7"/>
      <c r="K158" s="7"/>
      <c r="L158" s="20"/>
      <c r="M158" s="126" t="str">
        <f t="shared" si="28"/>
        <v/>
      </c>
      <c r="N158" s="204"/>
      <c r="O158" s="205">
        <f t="shared" si="20"/>
        <v>0</v>
      </c>
      <c r="P158" s="113">
        <f t="shared" si="30"/>
        <v>0</v>
      </c>
      <c r="Q158" s="196"/>
      <c r="R158" s="114">
        <f t="shared" si="31"/>
        <v>0</v>
      </c>
      <c r="S158" s="116"/>
      <c r="T158" s="117"/>
      <c r="U158" s="118"/>
      <c r="V158" s="118"/>
      <c r="W158" s="118"/>
      <c r="X158" s="118"/>
      <c r="Y158" s="119"/>
      <c r="Z158" s="214">
        <f t="shared" si="22"/>
        <v>0</v>
      </c>
      <c r="AA158" s="211">
        <f t="shared" si="23"/>
        <v>0</v>
      </c>
      <c r="AB158" s="212">
        <f t="shared" si="24"/>
        <v>0</v>
      </c>
      <c r="AC158" s="212">
        <f t="shared" si="25"/>
        <v>0</v>
      </c>
      <c r="AD158" s="212">
        <f t="shared" si="21"/>
        <v>0</v>
      </c>
      <c r="AE158" s="212">
        <f t="shared" si="26"/>
        <v>0</v>
      </c>
      <c r="AF158" s="213">
        <f t="shared" si="27"/>
        <v>0</v>
      </c>
    </row>
    <row r="159" spans="1:32" ht="24.95" customHeight="1" x14ac:dyDescent="0.25">
      <c r="A159" s="13"/>
      <c r="B159" s="10"/>
      <c r="C159" s="7"/>
      <c r="D159" s="7"/>
      <c r="E159" s="10"/>
      <c r="F159" s="7"/>
      <c r="G159" s="7"/>
      <c r="H159" s="7"/>
      <c r="I159" s="7"/>
      <c r="J159" s="7"/>
      <c r="K159" s="7"/>
      <c r="L159" s="20"/>
      <c r="M159" s="126" t="str">
        <f t="shared" si="28"/>
        <v/>
      </c>
      <c r="N159" s="204"/>
      <c r="O159" s="205">
        <f t="shared" si="20"/>
        <v>0</v>
      </c>
      <c r="P159" s="113">
        <f t="shared" si="30"/>
        <v>0</v>
      </c>
      <c r="Q159" s="196"/>
      <c r="R159" s="114">
        <f t="shared" si="31"/>
        <v>0</v>
      </c>
      <c r="S159" s="116"/>
      <c r="T159" s="117"/>
      <c r="U159" s="118"/>
      <c r="V159" s="118"/>
      <c r="W159" s="118"/>
      <c r="X159" s="118"/>
      <c r="Y159" s="119"/>
      <c r="Z159" s="214">
        <f t="shared" si="22"/>
        <v>0</v>
      </c>
      <c r="AA159" s="211">
        <f t="shared" si="23"/>
        <v>0</v>
      </c>
      <c r="AB159" s="212">
        <f t="shared" si="24"/>
        <v>0</v>
      </c>
      <c r="AC159" s="212">
        <f t="shared" si="25"/>
        <v>0</v>
      </c>
      <c r="AD159" s="212">
        <f t="shared" si="21"/>
        <v>0</v>
      </c>
      <c r="AE159" s="212">
        <f t="shared" si="26"/>
        <v>0</v>
      </c>
      <c r="AF159" s="213">
        <f t="shared" si="27"/>
        <v>0</v>
      </c>
    </row>
    <row r="160" spans="1:32" ht="24.95" customHeight="1" x14ac:dyDescent="0.25">
      <c r="A160" s="13"/>
      <c r="B160" s="10"/>
      <c r="C160" s="7"/>
      <c r="D160" s="7"/>
      <c r="E160" s="10"/>
      <c r="F160" s="7"/>
      <c r="G160" s="7"/>
      <c r="H160" s="7"/>
      <c r="I160" s="7"/>
      <c r="J160" s="7"/>
      <c r="K160" s="7"/>
      <c r="L160" s="20"/>
      <c r="M160" s="126" t="str">
        <f t="shared" si="28"/>
        <v/>
      </c>
      <c r="N160" s="204"/>
      <c r="O160" s="205">
        <f t="shared" si="20"/>
        <v>0</v>
      </c>
      <c r="P160" s="113">
        <f t="shared" si="30"/>
        <v>0</v>
      </c>
      <c r="Q160" s="196"/>
      <c r="R160" s="114">
        <f t="shared" si="31"/>
        <v>0</v>
      </c>
      <c r="S160" s="116"/>
      <c r="T160" s="117"/>
      <c r="U160" s="118"/>
      <c r="V160" s="118"/>
      <c r="W160" s="118"/>
      <c r="X160" s="118"/>
      <c r="Y160" s="119"/>
      <c r="Z160" s="214">
        <f t="shared" si="22"/>
        <v>0</v>
      </c>
      <c r="AA160" s="211">
        <f t="shared" si="23"/>
        <v>0</v>
      </c>
      <c r="AB160" s="212">
        <f t="shared" si="24"/>
        <v>0</v>
      </c>
      <c r="AC160" s="212">
        <f t="shared" si="25"/>
        <v>0</v>
      </c>
      <c r="AD160" s="212">
        <f t="shared" si="21"/>
        <v>0</v>
      </c>
      <c r="AE160" s="212">
        <f t="shared" si="26"/>
        <v>0</v>
      </c>
      <c r="AF160" s="213">
        <f t="shared" si="27"/>
        <v>0</v>
      </c>
    </row>
    <row r="161" spans="1:32" ht="24.95" customHeight="1" x14ac:dyDescent="0.25">
      <c r="A161" s="13"/>
      <c r="B161" s="10"/>
      <c r="C161" s="7"/>
      <c r="D161" s="7"/>
      <c r="E161" s="10"/>
      <c r="F161" s="7"/>
      <c r="G161" s="7"/>
      <c r="H161" s="7"/>
      <c r="I161" s="7"/>
      <c r="J161" s="7"/>
      <c r="K161" s="7"/>
      <c r="L161" s="20"/>
      <c r="M161" s="126" t="str">
        <f t="shared" si="28"/>
        <v/>
      </c>
      <c r="N161" s="204"/>
      <c r="O161" s="205">
        <f t="shared" si="20"/>
        <v>0</v>
      </c>
      <c r="P161" s="113">
        <f t="shared" si="30"/>
        <v>0</v>
      </c>
      <c r="Q161" s="196"/>
      <c r="R161" s="114">
        <f t="shared" si="31"/>
        <v>0</v>
      </c>
      <c r="S161" s="116"/>
      <c r="T161" s="117"/>
      <c r="U161" s="118"/>
      <c r="V161" s="118"/>
      <c r="W161" s="118"/>
      <c r="X161" s="118"/>
      <c r="Y161" s="119"/>
      <c r="Z161" s="214">
        <f t="shared" si="22"/>
        <v>0</v>
      </c>
      <c r="AA161" s="211">
        <f t="shared" si="23"/>
        <v>0</v>
      </c>
      <c r="AB161" s="212">
        <f t="shared" si="24"/>
        <v>0</v>
      </c>
      <c r="AC161" s="212">
        <f t="shared" si="25"/>
        <v>0</v>
      </c>
      <c r="AD161" s="212">
        <f t="shared" si="21"/>
        <v>0</v>
      </c>
      <c r="AE161" s="212">
        <f t="shared" si="26"/>
        <v>0</v>
      </c>
      <c r="AF161" s="213">
        <f t="shared" si="27"/>
        <v>0</v>
      </c>
    </row>
    <row r="162" spans="1:32" ht="24.95" customHeight="1" x14ac:dyDescent="0.25">
      <c r="A162" s="13"/>
      <c r="B162" s="10"/>
      <c r="C162" s="7"/>
      <c r="D162" s="7"/>
      <c r="E162" s="10"/>
      <c r="F162" s="7"/>
      <c r="G162" s="7"/>
      <c r="H162" s="7"/>
      <c r="I162" s="7"/>
      <c r="J162" s="7"/>
      <c r="K162" s="7"/>
      <c r="L162" s="20"/>
      <c r="M162" s="126" t="str">
        <f t="shared" si="28"/>
        <v/>
      </c>
      <c r="N162" s="204"/>
      <c r="O162" s="205">
        <f t="shared" si="20"/>
        <v>0</v>
      </c>
      <c r="P162" s="113">
        <f t="shared" si="30"/>
        <v>0</v>
      </c>
      <c r="Q162" s="196"/>
      <c r="R162" s="114">
        <f t="shared" si="31"/>
        <v>0</v>
      </c>
      <c r="S162" s="116"/>
      <c r="T162" s="117"/>
      <c r="U162" s="118"/>
      <c r="V162" s="118"/>
      <c r="W162" s="118"/>
      <c r="X162" s="118"/>
      <c r="Y162" s="119"/>
      <c r="Z162" s="214">
        <f t="shared" si="22"/>
        <v>0</v>
      </c>
      <c r="AA162" s="211">
        <f t="shared" si="23"/>
        <v>0</v>
      </c>
      <c r="AB162" s="212">
        <f t="shared" si="24"/>
        <v>0</v>
      </c>
      <c r="AC162" s="212">
        <f t="shared" si="25"/>
        <v>0</v>
      </c>
      <c r="AD162" s="212">
        <f t="shared" si="21"/>
        <v>0</v>
      </c>
      <c r="AE162" s="212">
        <f t="shared" si="26"/>
        <v>0</v>
      </c>
      <c r="AF162" s="213">
        <f t="shared" si="27"/>
        <v>0</v>
      </c>
    </row>
    <row r="163" spans="1:32" ht="24.95" customHeight="1" x14ac:dyDescent="0.25">
      <c r="A163" s="13"/>
      <c r="B163" s="10"/>
      <c r="C163" s="7"/>
      <c r="D163" s="7"/>
      <c r="E163" s="10"/>
      <c r="F163" s="7"/>
      <c r="G163" s="7"/>
      <c r="H163" s="7"/>
      <c r="I163" s="7"/>
      <c r="J163" s="7"/>
      <c r="K163" s="7"/>
      <c r="L163" s="20"/>
      <c r="M163" s="126" t="str">
        <f t="shared" si="28"/>
        <v/>
      </c>
      <c r="N163" s="204"/>
      <c r="O163" s="205">
        <f t="shared" si="20"/>
        <v>0</v>
      </c>
      <c r="P163" s="113">
        <f t="shared" si="30"/>
        <v>0</v>
      </c>
      <c r="Q163" s="196"/>
      <c r="R163" s="114">
        <f t="shared" si="31"/>
        <v>0</v>
      </c>
      <c r="S163" s="116"/>
      <c r="T163" s="117"/>
      <c r="U163" s="118"/>
      <c r="V163" s="118"/>
      <c r="W163" s="118"/>
      <c r="X163" s="118"/>
      <c r="Y163" s="119"/>
      <c r="Z163" s="214">
        <f t="shared" si="22"/>
        <v>0</v>
      </c>
      <c r="AA163" s="211">
        <f t="shared" si="23"/>
        <v>0</v>
      </c>
      <c r="AB163" s="212">
        <f t="shared" si="24"/>
        <v>0</v>
      </c>
      <c r="AC163" s="212">
        <f t="shared" si="25"/>
        <v>0</v>
      </c>
      <c r="AD163" s="212">
        <f t="shared" si="21"/>
        <v>0</v>
      </c>
      <c r="AE163" s="212">
        <f t="shared" si="26"/>
        <v>0</v>
      </c>
      <c r="AF163" s="213">
        <f t="shared" si="27"/>
        <v>0</v>
      </c>
    </row>
    <row r="164" spans="1:32" ht="24.95" customHeight="1" x14ac:dyDescent="0.25">
      <c r="A164" s="13"/>
      <c r="B164" s="10"/>
      <c r="C164" s="7"/>
      <c r="D164" s="7"/>
      <c r="E164" s="10"/>
      <c r="F164" s="7"/>
      <c r="G164" s="7"/>
      <c r="H164" s="7"/>
      <c r="I164" s="7"/>
      <c r="J164" s="7"/>
      <c r="K164" s="7"/>
      <c r="L164" s="20"/>
      <c r="M164" s="126" t="str">
        <f t="shared" si="28"/>
        <v/>
      </c>
      <c r="N164" s="204"/>
      <c r="O164" s="205">
        <f t="shared" si="20"/>
        <v>0</v>
      </c>
      <c r="P164" s="113">
        <f t="shared" si="30"/>
        <v>0</v>
      </c>
      <c r="Q164" s="196"/>
      <c r="R164" s="114">
        <f t="shared" si="31"/>
        <v>0</v>
      </c>
      <c r="S164" s="116"/>
      <c r="T164" s="117"/>
      <c r="U164" s="118"/>
      <c r="V164" s="118"/>
      <c r="W164" s="118"/>
      <c r="X164" s="118"/>
      <c r="Y164" s="119"/>
      <c r="Z164" s="214">
        <f t="shared" si="22"/>
        <v>0</v>
      </c>
      <c r="AA164" s="211">
        <f t="shared" si="23"/>
        <v>0</v>
      </c>
      <c r="AB164" s="212">
        <f t="shared" si="24"/>
        <v>0</v>
      </c>
      <c r="AC164" s="212">
        <f t="shared" si="25"/>
        <v>0</v>
      </c>
      <c r="AD164" s="212">
        <f t="shared" si="21"/>
        <v>0</v>
      </c>
      <c r="AE164" s="212">
        <f t="shared" si="26"/>
        <v>0</v>
      </c>
      <c r="AF164" s="213">
        <f t="shared" si="27"/>
        <v>0</v>
      </c>
    </row>
    <row r="165" spans="1:32" ht="24.95" customHeight="1" x14ac:dyDescent="0.25">
      <c r="A165" s="13"/>
      <c r="B165" s="10"/>
      <c r="C165" s="7"/>
      <c r="D165" s="7"/>
      <c r="E165" s="10"/>
      <c r="F165" s="7"/>
      <c r="G165" s="7"/>
      <c r="H165" s="7"/>
      <c r="I165" s="7"/>
      <c r="J165" s="7"/>
      <c r="K165" s="7"/>
      <c r="L165" s="20"/>
      <c r="M165" s="126" t="str">
        <f t="shared" si="28"/>
        <v/>
      </c>
      <c r="N165" s="204"/>
      <c r="O165" s="205">
        <f t="shared" si="20"/>
        <v>0</v>
      </c>
      <c r="P165" s="113">
        <f t="shared" si="30"/>
        <v>0</v>
      </c>
      <c r="Q165" s="196"/>
      <c r="R165" s="114">
        <f t="shared" si="31"/>
        <v>0</v>
      </c>
      <c r="S165" s="116"/>
      <c r="T165" s="117"/>
      <c r="U165" s="118"/>
      <c r="V165" s="118"/>
      <c r="W165" s="118"/>
      <c r="X165" s="118"/>
      <c r="Y165" s="119"/>
      <c r="Z165" s="214">
        <f t="shared" si="22"/>
        <v>0</v>
      </c>
      <c r="AA165" s="211">
        <f t="shared" si="23"/>
        <v>0</v>
      </c>
      <c r="AB165" s="212">
        <f t="shared" si="24"/>
        <v>0</v>
      </c>
      <c r="AC165" s="212">
        <f t="shared" si="25"/>
        <v>0</v>
      </c>
      <c r="AD165" s="212">
        <f t="shared" si="21"/>
        <v>0</v>
      </c>
      <c r="AE165" s="212">
        <f t="shared" si="26"/>
        <v>0</v>
      </c>
      <c r="AF165" s="213">
        <f t="shared" si="27"/>
        <v>0</v>
      </c>
    </row>
    <row r="166" spans="1:32" ht="24.95" customHeight="1" x14ac:dyDescent="0.25">
      <c r="A166" s="13"/>
      <c r="B166" s="10"/>
      <c r="C166" s="7"/>
      <c r="D166" s="7"/>
      <c r="E166" s="10"/>
      <c r="G166" s="7"/>
      <c r="H166" s="7"/>
      <c r="I166" s="7"/>
      <c r="J166" s="7"/>
      <c r="K166" s="7"/>
      <c r="L166" s="20"/>
      <c r="M166" s="126" t="str">
        <f t="shared" si="28"/>
        <v/>
      </c>
      <c r="N166" s="204"/>
      <c r="O166" s="205">
        <f t="shared" si="20"/>
        <v>0</v>
      </c>
      <c r="P166" s="113">
        <f t="shared" ref="P166:P229" si="32">ROUNDUP(SUM(O166),0)</f>
        <v>0</v>
      </c>
      <c r="Q166" s="196"/>
      <c r="R166" s="114">
        <f t="shared" si="31"/>
        <v>0</v>
      </c>
      <c r="S166" s="116"/>
      <c r="T166" s="117"/>
      <c r="U166" s="118"/>
      <c r="V166" s="118"/>
      <c r="W166" s="118"/>
      <c r="X166" s="118"/>
      <c r="Y166" s="119"/>
      <c r="Z166" s="214">
        <f t="shared" si="22"/>
        <v>0</v>
      </c>
      <c r="AA166" s="211">
        <f t="shared" si="23"/>
        <v>0</v>
      </c>
      <c r="AB166" s="212">
        <f t="shared" si="24"/>
        <v>0</v>
      </c>
      <c r="AC166" s="212">
        <f t="shared" si="25"/>
        <v>0</v>
      </c>
      <c r="AD166" s="212">
        <f t="shared" si="21"/>
        <v>0</v>
      </c>
      <c r="AE166" s="212">
        <f t="shared" si="26"/>
        <v>0</v>
      </c>
      <c r="AF166" s="213">
        <f t="shared" si="27"/>
        <v>0</v>
      </c>
    </row>
    <row r="167" spans="1:32" ht="24.95" customHeight="1" x14ac:dyDescent="0.25">
      <c r="A167" s="13"/>
      <c r="B167" s="10"/>
      <c r="C167" s="7"/>
      <c r="D167" s="7"/>
      <c r="E167" s="10"/>
      <c r="F167" s="7"/>
      <c r="G167" s="7"/>
      <c r="H167" s="7"/>
      <c r="I167" s="7"/>
      <c r="J167" s="7"/>
      <c r="K167" s="7"/>
      <c r="L167" s="20"/>
      <c r="M167" s="126" t="str">
        <f t="shared" si="28"/>
        <v/>
      </c>
      <c r="N167" s="204"/>
      <c r="O167" s="205">
        <f t="shared" si="20"/>
        <v>0</v>
      </c>
      <c r="P167" s="113">
        <f t="shared" si="32"/>
        <v>0</v>
      </c>
      <c r="Q167" s="196"/>
      <c r="R167" s="114">
        <f t="shared" ref="R167:R230" si="33">ROUNDUP(SUM(P167),0)</f>
        <v>0</v>
      </c>
      <c r="S167" s="116"/>
      <c r="T167" s="117"/>
      <c r="U167" s="118"/>
      <c r="V167" s="118"/>
      <c r="W167" s="118"/>
      <c r="X167" s="118"/>
      <c r="Y167" s="119"/>
      <c r="Z167" s="214">
        <f t="shared" si="22"/>
        <v>0</v>
      </c>
      <c r="AA167" s="211">
        <f t="shared" si="23"/>
        <v>0</v>
      </c>
      <c r="AB167" s="212">
        <f t="shared" si="24"/>
        <v>0</v>
      </c>
      <c r="AC167" s="212">
        <f t="shared" si="25"/>
        <v>0</v>
      </c>
      <c r="AD167" s="212">
        <f t="shared" si="21"/>
        <v>0</v>
      </c>
      <c r="AE167" s="212">
        <f t="shared" si="26"/>
        <v>0</v>
      </c>
      <c r="AF167" s="213">
        <f t="shared" si="27"/>
        <v>0</v>
      </c>
    </row>
    <row r="168" spans="1:32" ht="24.95" customHeight="1" x14ac:dyDescent="0.25">
      <c r="A168" s="13"/>
      <c r="B168" s="10"/>
      <c r="C168" s="7"/>
      <c r="D168" s="7"/>
      <c r="E168" s="10"/>
      <c r="F168" s="7"/>
      <c r="G168" s="7"/>
      <c r="H168" s="7"/>
      <c r="I168" s="7"/>
      <c r="J168" s="7"/>
      <c r="K168" s="7"/>
      <c r="L168" s="20"/>
      <c r="M168" s="126" t="str">
        <f t="shared" si="28"/>
        <v/>
      </c>
      <c r="N168" s="204"/>
      <c r="O168" s="205">
        <f t="shared" si="20"/>
        <v>0</v>
      </c>
      <c r="P168" s="113">
        <f t="shared" si="32"/>
        <v>0</v>
      </c>
      <c r="Q168" s="196"/>
      <c r="R168" s="114">
        <f t="shared" si="33"/>
        <v>0</v>
      </c>
      <c r="S168" s="116"/>
      <c r="T168" s="117"/>
      <c r="U168" s="118"/>
      <c r="V168" s="118"/>
      <c r="W168" s="118"/>
      <c r="X168" s="118"/>
      <c r="Y168" s="119"/>
      <c r="Z168" s="214">
        <f t="shared" si="22"/>
        <v>0</v>
      </c>
      <c r="AA168" s="211">
        <f t="shared" si="23"/>
        <v>0</v>
      </c>
      <c r="AB168" s="212">
        <f t="shared" si="24"/>
        <v>0</v>
      </c>
      <c r="AC168" s="212">
        <f t="shared" si="25"/>
        <v>0</v>
      </c>
      <c r="AD168" s="212">
        <f t="shared" si="21"/>
        <v>0</v>
      </c>
      <c r="AE168" s="212">
        <f t="shared" si="26"/>
        <v>0</v>
      </c>
      <c r="AF168" s="213">
        <f t="shared" si="27"/>
        <v>0</v>
      </c>
    </row>
    <row r="169" spans="1:32" ht="24.95" customHeight="1" x14ac:dyDescent="0.25">
      <c r="A169" s="13"/>
      <c r="B169" s="10"/>
      <c r="C169" s="7"/>
      <c r="D169" s="7"/>
      <c r="E169" s="10"/>
      <c r="F169" s="7"/>
      <c r="G169" s="7"/>
      <c r="H169" s="7"/>
      <c r="I169" s="7"/>
      <c r="J169" s="7"/>
      <c r="K169" s="7"/>
      <c r="L169" s="20"/>
      <c r="M169" s="126" t="str">
        <f t="shared" si="28"/>
        <v/>
      </c>
      <c r="N169" s="204"/>
      <c r="O169" s="205">
        <f t="shared" si="20"/>
        <v>0</v>
      </c>
      <c r="P169" s="113">
        <f t="shared" si="32"/>
        <v>0</v>
      </c>
      <c r="Q169" s="196"/>
      <c r="R169" s="114">
        <f t="shared" si="33"/>
        <v>0</v>
      </c>
      <c r="S169" s="116"/>
      <c r="T169" s="117"/>
      <c r="U169" s="118"/>
      <c r="V169" s="118"/>
      <c r="W169" s="118"/>
      <c r="X169" s="118"/>
      <c r="Y169" s="119"/>
      <c r="Z169" s="214">
        <f t="shared" si="22"/>
        <v>0</v>
      </c>
      <c r="AA169" s="211">
        <f t="shared" si="23"/>
        <v>0</v>
      </c>
      <c r="AB169" s="212">
        <f t="shared" si="24"/>
        <v>0</v>
      </c>
      <c r="AC169" s="212">
        <f t="shared" si="25"/>
        <v>0</v>
      </c>
      <c r="AD169" s="212">
        <f t="shared" si="21"/>
        <v>0</v>
      </c>
      <c r="AE169" s="212">
        <f t="shared" si="26"/>
        <v>0</v>
      </c>
      <c r="AF169" s="213">
        <f t="shared" si="27"/>
        <v>0</v>
      </c>
    </row>
    <row r="170" spans="1:32" ht="24.95" customHeight="1" x14ac:dyDescent="0.25">
      <c r="A170" s="13"/>
      <c r="B170" s="10"/>
      <c r="C170" s="7"/>
      <c r="D170" s="7"/>
      <c r="E170" s="10"/>
      <c r="F170" s="7"/>
      <c r="G170" s="7"/>
      <c r="H170" s="7"/>
      <c r="I170" s="7"/>
      <c r="J170" s="7"/>
      <c r="K170" s="7"/>
      <c r="L170" s="20"/>
      <c r="M170" s="126" t="str">
        <f t="shared" si="28"/>
        <v/>
      </c>
      <c r="N170" s="204"/>
      <c r="O170" s="205">
        <f t="shared" si="20"/>
        <v>0</v>
      </c>
      <c r="P170" s="113">
        <f t="shared" si="32"/>
        <v>0</v>
      </c>
      <c r="Q170" s="196"/>
      <c r="R170" s="114">
        <f t="shared" si="33"/>
        <v>0</v>
      </c>
      <c r="S170" s="116"/>
      <c r="T170" s="117"/>
      <c r="U170" s="118"/>
      <c r="V170" s="118"/>
      <c r="W170" s="118"/>
      <c r="X170" s="118"/>
      <c r="Y170" s="119"/>
      <c r="Z170" s="214">
        <f t="shared" si="22"/>
        <v>0</v>
      </c>
      <c r="AA170" s="211">
        <f t="shared" si="23"/>
        <v>0</v>
      </c>
      <c r="AB170" s="212">
        <f t="shared" si="24"/>
        <v>0</v>
      </c>
      <c r="AC170" s="212">
        <f t="shared" si="25"/>
        <v>0</v>
      </c>
      <c r="AD170" s="212">
        <f t="shared" si="21"/>
        <v>0</v>
      </c>
      <c r="AE170" s="212">
        <f t="shared" si="26"/>
        <v>0</v>
      </c>
      <c r="AF170" s="213">
        <f t="shared" si="27"/>
        <v>0</v>
      </c>
    </row>
    <row r="171" spans="1:32" ht="24.95" customHeight="1" x14ac:dyDescent="0.25">
      <c r="A171" s="13"/>
      <c r="B171" s="10"/>
      <c r="C171" s="7"/>
      <c r="D171" s="7"/>
      <c r="E171" s="10"/>
      <c r="F171" s="7"/>
      <c r="G171" s="7"/>
      <c r="H171" s="7"/>
      <c r="I171" s="7"/>
      <c r="J171" s="7"/>
      <c r="K171" s="7"/>
      <c r="L171" s="20"/>
      <c r="M171" s="126" t="str">
        <f t="shared" si="28"/>
        <v/>
      </c>
      <c r="N171" s="204"/>
      <c r="O171" s="205">
        <f t="shared" si="20"/>
        <v>0</v>
      </c>
      <c r="P171" s="113">
        <f t="shared" si="32"/>
        <v>0</v>
      </c>
      <c r="Q171" s="196"/>
      <c r="R171" s="114">
        <f t="shared" si="33"/>
        <v>0</v>
      </c>
      <c r="S171" s="116"/>
      <c r="T171" s="117"/>
      <c r="U171" s="118"/>
      <c r="V171" s="118"/>
      <c r="W171" s="118"/>
      <c r="X171" s="118"/>
      <c r="Y171" s="119"/>
      <c r="Z171" s="214">
        <f t="shared" si="22"/>
        <v>0</v>
      </c>
      <c r="AA171" s="211">
        <f t="shared" si="23"/>
        <v>0</v>
      </c>
      <c r="AB171" s="212">
        <f t="shared" si="24"/>
        <v>0</v>
      </c>
      <c r="AC171" s="212">
        <f t="shared" si="25"/>
        <v>0</v>
      </c>
      <c r="AD171" s="212">
        <f t="shared" si="21"/>
        <v>0</v>
      </c>
      <c r="AE171" s="212">
        <f t="shared" si="26"/>
        <v>0</v>
      </c>
      <c r="AF171" s="213">
        <f t="shared" si="27"/>
        <v>0</v>
      </c>
    </row>
    <row r="172" spans="1:32" ht="24.95" customHeight="1" x14ac:dyDescent="0.25">
      <c r="A172" s="13"/>
      <c r="B172" s="10"/>
      <c r="C172" s="7"/>
      <c r="D172" s="7"/>
      <c r="E172" s="10"/>
      <c r="F172" s="7"/>
      <c r="G172" s="7"/>
      <c r="H172" s="7"/>
      <c r="I172" s="7"/>
      <c r="J172" s="7"/>
      <c r="K172" s="7"/>
      <c r="L172" s="20"/>
      <c r="M172" s="126" t="str">
        <f t="shared" si="28"/>
        <v/>
      </c>
      <c r="N172" s="204"/>
      <c r="O172" s="205">
        <f t="shared" si="20"/>
        <v>0</v>
      </c>
      <c r="P172" s="113">
        <f t="shared" si="32"/>
        <v>0</v>
      </c>
      <c r="Q172" s="196"/>
      <c r="R172" s="114">
        <f t="shared" si="33"/>
        <v>0</v>
      </c>
      <c r="S172" s="116"/>
      <c r="T172" s="117"/>
      <c r="U172" s="118"/>
      <c r="V172" s="118"/>
      <c r="W172" s="118"/>
      <c r="X172" s="118"/>
      <c r="Y172" s="119"/>
      <c r="Z172" s="214">
        <f t="shared" si="22"/>
        <v>0</v>
      </c>
      <c r="AA172" s="211">
        <f t="shared" si="23"/>
        <v>0</v>
      </c>
      <c r="AB172" s="212">
        <f t="shared" si="24"/>
        <v>0</v>
      </c>
      <c r="AC172" s="212">
        <f t="shared" si="25"/>
        <v>0</v>
      </c>
      <c r="AD172" s="212">
        <f t="shared" si="21"/>
        <v>0</v>
      </c>
      <c r="AE172" s="212">
        <f t="shared" si="26"/>
        <v>0</v>
      </c>
      <c r="AF172" s="213">
        <f t="shared" si="27"/>
        <v>0</v>
      </c>
    </row>
    <row r="173" spans="1:32" ht="24.95" customHeight="1" x14ac:dyDescent="0.25">
      <c r="A173" s="13"/>
      <c r="B173" s="10"/>
      <c r="C173" s="7"/>
      <c r="D173" s="7"/>
      <c r="E173" s="10"/>
      <c r="F173" s="7"/>
      <c r="G173" s="7"/>
      <c r="H173" s="7"/>
      <c r="I173" s="7"/>
      <c r="J173" s="7"/>
      <c r="K173" s="7"/>
      <c r="L173" s="20"/>
      <c r="M173" s="126" t="str">
        <f t="shared" si="28"/>
        <v/>
      </c>
      <c r="N173" s="204"/>
      <c r="O173" s="205">
        <f t="shared" si="20"/>
        <v>0</v>
      </c>
      <c r="P173" s="113">
        <f t="shared" si="32"/>
        <v>0</v>
      </c>
      <c r="Q173" s="196"/>
      <c r="R173" s="114">
        <f t="shared" si="33"/>
        <v>0</v>
      </c>
      <c r="S173" s="116"/>
      <c r="T173" s="117"/>
      <c r="U173" s="118"/>
      <c r="V173" s="118"/>
      <c r="W173" s="118"/>
      <c r="X173" s="118"/>
      <c r="Y173" s="119"/>
      <c r="Z173" s="214">
        <f t="shared" si="22"/>
        <v>0</v>
      </c>
      <c r="AA173" s="211">
        <f t="shared" si="23"/>
        <v>0</v>
      </c>
      <c r="AB173" s="212">
        <f t="shared" si="24"/>
        <v>0</v>
      </c>
      <c r="AC173" s="212">
        <f t="shared" si="25"/>
        <v>0</v>
      </c>
      <c r="AD173" s="212">
        <f t="shared" si="21"/>
        <v>0</v>
      </c>
      <c r="AE173" s="212">
        <f t="shared" si="26"/>
        <v>0</v>
      </c>
      <c r="AF173" s="213">
        <f t="shared" si="27"/>
        <v>0</v>
      </c>
    </row>
    <row r="174" spans="1:32" ht="24.95" customHeight="1" x14ac:dyDescent="0.25">
      <c r="A174" s="13"/>
      <c r="B174" s="10"/>
      <c r="C174" s="7"/>
      <c r="D174" s="7"/>
      <c r="E174" s="10"/>
      <c r="F174" s="7"/>
      <c r="G174" s="7"/>
      <c r="H174" s="7"/>
      <c r="I174" s="7"/>
      <c r="J174" s="7"/>
      <c r="K174" s="7"/>
      <c r="L174" s="20"/>
      <c r="M174" s="126" t="str">
        <f t="shared" si="28"/>
        <v/>
      </c>
      <c r="N174" s="204"/>
      <c r="O174" s="205">
        <f t="shared" si="20"/>
        <v>0</v>
      </c>
      <c r="P174" s="113">
        <f t="shared" si="32"/>
        <v>0</v>
      </c>
      <c r="Q174" s="196"/>
      <c r="R174" s="114">
        <f t="shared" si="33"/>
        <v>0</v>
      </c>
      <c r="S174" s="116"/>
      <c r="T174" s="117"/>
      <c r="U174" s="118"/>
      <c r="V174" s="118"/>
      <c r="W174" s="118"/>
      <c r="X174" s="118"/>
      <c r="Y174" s="119"/>
      <c r="Z174" s="214">
        <f t="shared" si="22"/>
        <v>0</v>
      </c>
      <c r="AA174" s="211">
        <f t="shared" si="23"/>
        <v>0</v>
      </c>
      <c r="AB174" s="212">
        <f t="shared" si="24"/>
        <v>0</v>
      </c>
      <c r="AC174" s="212">
        <f t="shared" si="25"/>
        <v>0</v>
      </c>
      <c r="AD174" s="212">
        <f t="shared" ref="AD174:AD237" si="34">+W174*O174</f>
        <v>0</v>
      </c>
      <c r="AE174" s="212">
        <f t="shared" si="26"/>
        <v>0</v>
      </c>
      <c r="AF174" s="213">
        <f t="shared" si="27"/>
        <v>0</v>
      </c>
    </row>
    <row r="175" spans="1:32" ht="24.95" customHeight="1" x14ac:dyDescent="0.25">
      <c r="A175" s="13"/>
      <c r="B175" s="10"/>
      <c r="C175" s="7"/>
      <c r="D175" s="7"/>
      <c r="E175" s="10"/>
      <c r="F175" s="7"/>
      <c r="G175" s="7"/>
      <c r="H175" s="7"/>
      <c r="I175" s="7"/>
      <c r="J175" s="7"/>
      <c r="K175" s="7"/>
      <c r="L175" s="20"/>
      <c r="M175" s="126" t="str">
        <f t="shared" si="28"/>
        <v/>
      </c>
      <c r="N175" s="204"/>
      <c r="O175" s="205">
        <f t="shared" si="20"/>
        <v>0</v>
      </c>
      <c r="P175" s="113">
        <f t="shared" si="32"/>
        <v>0</v>
      </c>
      <c r="Q175" s="196"/>
      <c r="R175" s="114">
        <f t="shared" si="33"/>
        <v>0</v>
      </c>
      <c r="S175" s="116"/>
      <c r="T175" s="117"/>
      <c r="U175" s="118"/>
      <c r="V175" s="118"/>
      <c r="W175" s="118"/>
      <c r="X175" s="118"/>
      <c r="Y175" s="119"/>
      <c r="Z175" s="214">
        <f t="shared" si="22"/>
        <v>0</v>
      </c>
      <c r="AA175" s="211">
        <f t="shared" si="23"/>
        <v>0</v>
      </c>
      <c r="AB175" s="212">
        <f t="shared" si="24"/>
        <v>0</v>
      </c>
      <c r="AC175" s="212">
        <f t="shared" si="25"/>
        <v>0</v>
      </c>
      <c r="AD175" s="212">
        <f t="shared" si="34"/>
        <v>0</v>
      </c>
      <c r="AE175" s="212">
        <f t="shared" si="26"/>
        <v>0</v>
      </c>
      <c r="AF175" s="213">
        <f t="shared" si="27"/>
        <v>0</v>
      </c>
    </row>
    <row r="176" spans="1:32" ht="24.95" customHeight="1" x14ac:dyDescent="0.25">
      <c r="A176" s="13"/>
      <c r="B176" s="10"/>
      <c r="C176" s="7"/>
      <c r="D176" s="7"/>
      <c r="E176" s="10"/>
      <c r="F176" s="7"/>
      <c r="G176" s="7"/>
      <c r="H176" s="7"/>
      <c r="I176" s="7"/>
      <c r="J176" s="7"/>
      <c r="K176" s="7"/>
      <c r="L176" s="20"/>
      <c r="M176" s="126" t="str">
        <f t="shared" si="28"/>
        <v/>
      </c>
      <c r="N176" s="204"/>
      <c r="O176" s="205">
        <f t="shared" si="20"/>
        <v>0</v>
      </c>
      <c r="P176" s="113">
        <f t="shared" si="32"/>
        <v>0</v>
      </c>
      <c r="Q176" s="196"/>
      <c r="R176" s="114">
        <f t="shared" si="33"/>
        <v>0</v>
      </c>
      <c r="S176" s="116"/>
      <c r="T176" s="117"/>
      <c r="U176" s="118"/>
      <c r="V176" s="118"/>
      <c r="W176" s="118"/>
      <c r="X176" s="118"/>
      <c r="Y176" s="119"/>
      <c r="Z176" s="214">
        <f t="shared" si="22"/>
        <v>0</v>
      </c>
      <c r="AA176" s="211">
        <f t="shared" si="23"/>
        <v>0</v>
      </c>
      <c r="AB176" s="212">
        <f t="shared" si="24"/>
        <v>0</v>
      </c>
      <c r="AC176" s="212">
        <f t="shared" si="25"/>
        <v>0</v>
      </c>
      <c r="AD176" s="212">
        <f t="shared" si="34"/>
        <v>0</v>
      </c>
      <c r="AE176" s="212">
        <f t="shared" si="26"/>
        <v>0</v>
      </c>
      <c r="AF176" s="213">
        <f t="shared" si="27"/>
        <v>0</v>
      </c>
    </row>
    <row r="177" spans="1:32" ht="24.95" customHeight="1" x14ac:dyDescent="0.25">
      <c r="A177" s="13"/>
      <c r="B177" s="10"/>
      <c r="C177" s="7"/>
      <c r="D177" s="7"/>
      <c r="E177" s="10"/>
      <c r="F177" s="7"/>
      <c r="G177" s="7"/>
      <c r="H177" s="7"/>
      <c r="I177" s="7"/>
      <c r="J177" s="7"/>
      <c r="K177" s="7"/>
      <c r="L177" s="20"/>
      <c r="M177" s="126" t="str">
        <f t="shared" si="28"/>
        <v/>
      </c>
      <c r="N177" s="204"/>
      <c r="O177" s="205">
        <f t="shared" ref="O177:O227" si="35">+(N177/100)*L177</f>
        <v>0</v>
      </c>
      <c r="P177" s="113">
        <f t="shared" si="32"/>
        <v>0</v>
      </c>
      <c r="Q177" s="196"/>
      <c r="R177" s="114">
        <f t="shared" si="33"/>
        <v>0</v>
      </c>
      <c r="S177" s="116"/>
      <c r="T177" s="117"/>
      <c r="U177" s="118"/>
      <c r="V177" s="118"/>
      <c r="W177" s="118"/>
      <c r="X177" s="118"/>
      <c r="Y177" s="119"/>
      <c r="Z177" s="214">
        <f t="shared" si="22"/>
        <v>0</v>
      </c>
      <c r="AA177" s="211">
        <f t="shared" si="23"/>
        <v>0</v>
      </c>
      <c r="AB177" s="212">
        <f t="shared" si="24"/>
        <v>0</v>
      </c>
      <c r="AC177" s="212">
        <f t="shared" si="25"/>
        <v>0</v>
      </c>
      <c r="AD177" s="212">
        <f t="shared" si="34"/>
        <v>0</v>
      </c>
      <c r="AE177" s="212">
        <f t="shared" si="26"/>
        <v>0</v>
      </c>
      <c r="AF177" s="213">
        <f t="shared" si="27"/>
        <v>0</v>
      </c>
    </row>
    <row r="178" spans="1:32" ht="24.95" customHeight="1" x14ac:dyDescent="0.25">
      <c r="A178" s="13"/>
      <c r="B178" s="10"/>
      <c r="C178" s="7"/>
      <c r="D178" s="7"/>
      <c r="E178" s="10"/>
      <c r="F178" s="7"/>
      <c r="G178" s="7"/>
      <c r="H178" s="7"/>
      <c r="I178" s="7"/>
      <c r="J178" s="7"/>
      <c r="K178" s="7"/>
      <c r="L178" s="20"/>
      <c r="M178" s="126" t="str">
        <f t="shared" si="28"/>
        <v/>
      </c>
      <c r="N178" s="204"/>
      <c r="O178" s="205">
        <f t="shared" si="35"/>
        <v>0</v>
      </c>
      <c r="P178" s="113">
        <f t="shared" si="32"/>
        <v>0</v>
      </c>
      <c r="Q178" s="196"/>
      <c r="R178" s="114">
        <f t="shared" si="33"/>
        <v>0</v>
      </c>
      <c r="S178" s="116"/>
      <c r="T178" s="117"/>
      <c r="U178" s="118"/>
      <c r="V178" s="118"/>
      <c r="W178" s="118"/>
      <c r="X178" s="118"/>
      <c r="Y178" s="119"/>
      <c r="Z178" s="214">
        <f t="shared" si="22"/>
        <v>0</v>
      </c>
      <c r="AA178" s="211">
        <f t="shared" si="23"/>
        <v>0</v>
      </c>
      <c r="AB178" s="212">
        <f t="shared" si="24"/>
        <v>0</v>
      </c>
      <c r="AC178" s="212">
        <f t="shared" si="25"/>
        <v>0</v>
      </c>
      <c r="AD178" s="212">
        <f t="shared" si="34"/>
        <v>0</v>
      </c>
      <c r="AE178" s="212">
        <f t="shared" si="26"/>
        <v>0</v>
      </c>
      <c r="AF178" s="213">
        <f t="shared" si="27"/>
        <v>0</v>
      </c>
    </row>
    <row r="179" spans="1:32" ht="24.95" customHeight="1" x14ac:dyDescent="0.25">
      <c r="A179" s="13"/>
      <c r="B179" s="10"/>
      <c r="C179" s="7"/>
      <c r="D179" s="7"/>
      <c r="E179" s="10"/>
      <c r="F179" s="7"/>
      <c r="G179" s="7"/>
      <c r="H179" s="7"/>
      <c r="I179" s="7"/>
      <c r="J179" s="7"/>
      <c r="K179" s="7"/>
      <c r="L179" s="20"/>
      <c r="M179" s="126" t="str">
        <f t="shared" si="28"/>
        <v/>
      </c>
      <c r="N179" s="204"/>
      <c r="O179" s="205">
        <f t="shared" si="35"/>
        <v>0</v>
      </c>
      <c r="P179" s="113">
        <f t="shared" si="32"/>
        <v>0</v>
      </c>
      <c r="Q179" s="196"/>
      <c r="R179" s="114">
        <f t="shared" si="33"/>
        <v>0</v>
      </c>
      <c r="S179" s="116"/>
      <c r="T179" s="117"/>
      <c r="U179" s="118"/>
      <c r="V179" s="118"/>
      <c r="W179" s="118"/>
      <c r="X179" s="118"/>
      <c r="Y179" s="119"/>
      <c r="Z179" s="214">
        <f t="shared" si="22"/>
        <v>0</v>
      </c>
      <c r="AA179" s="211">
        <f t="shared" si="23"/>
        <v>0</v>
      </c>
      <c r="AB179" s="212">
        <f t="shared" si="24"/>
        <v>0</v>
      </c>
      <c r="AC179" s="212">
        <f t="shared" si="25"/>
        <v>0</v>
      </c>
      <c r="AD179" s="212">
        <f t="shared" si="34"/>
        <v>0</v>
      </c>
      <c r="AE179" s="212">
        <f t="shared" si="26"/>
        <v>0</v>
      </c>
      <c r="AF179" s="213">
        <f t="shared" si="27"/>
        <v>0</v>
      </c>
    </row>
    <row r="180" spans="1:32" ht="24.95" customHeight="1" x14ac:dyDescent="0.25">
      <c r="A180" s="13"/>
      <c r="B180" s="10"/>
      <c r="C180" s="7"/>
      <c r="D180" s="7"/>
      <c r="E180" s="10"/>
      <c r="F180" s="7"/>
      <c r="G180" s="7"/>
      <c r="H180" s="7"/>
      <c r="I180" s="7"/>
      <c r="J180" s="7"/>
      <c r="K180" s="7"/>
      <c r="L180" s="20"/>
      <c r="M180" s="126" t="str">
        <f t="shared" si="28"/>
        <v/>
      </c>
      <c r="N180" s="204"/>
      <c r="O180" s="205">
        <f t="shared" si="35"/>
        <v>0</v>
      </c>
      <c r="P180" s="113">
        <f t="shared" si="32"/>
        <v>0</v>
      </c>
      <c r="Q180" s="196"/>
      <c r="R180" s="114">
        <f t="shared" si="33"/>
        <v>0</v>
      </c>
      <c r="S180" s="116"/>
      <c r="T180" s="117"/>
      <c r="U180" s="118"/>
      <c r="V180" s="118"/>
      <c r="W180" s="118"/>
      <c r="X180" s="118"/>
      <c r="Y180" s="119"/>
      <c r="Z180" s="214">
        <f t="shared" si="22"/>
        <v>0</v>
      </c>
      <c r="AA180" s="211">
        <f t="shared" si="23"/>
        <v>0</v>
      </c>
      <c r="AB180" s="212">
        <f t="shared" si="24"/>
        <v>0</v>
      </c>
      <c r="AC180" s="212">
        <f t="shared" si="25"/>
        <v>0</v>
      </c>
      <c r="AD180" s="212">
        <f t="shared" si="34"/>
        <v>0</v>
      </c>
      <c r="AE180" s="212">
        <f t="shared" si="26"/>
        <v>0</v>
      </c>
      <c r="AF180" s="213">
        <f t="shared" si="27"/>
        <v>0</v>
      </c>
    </row>
    <row r="181" spans="1:32" ht="24.95" customHeight="1" x14ac:dyDescent="0.25">
      <c r="A181" s="13"/>
      <c r="B181" s="10"/>
      <c r="C181" s="7"/>
      <c r="D181" s="7"/>
      <c r="E181" s="10"/>
      <c r="F181" s="7"/>
      <c r="G181" s="7"/>
      <c r="H181" s="7"/>
      <c r="I181" s="7"/>
      <c r="J181" s="7"/>
      <c r="K181" s="7"/>
      <c r="L181" s="20"/>
      <c r="M181" s="126" t="str">
        <f t="shared" si="28"/>
        <v/>
      </c>
      <c r="N181" s="204"/>
      <c r="O181" s="205">
        <f t="shared" si="35"/>
        <v>0</v>
      </c>
      <c r="P181" s="113">
        <f t="shared" si="32"/>
        <v>0</v>
      </c>
      <c r="Q181" s="196"/>
      <c r="R181" s="114">
        <f t="shared" si="33"/>
        <v>0</v>
      </c>
      <c r="S181" s="116"/>
      <c r="T181" s="117"/>
      <c r="U181" s="118"/>
      <c r="V181" s="118"/>
      <c r="W181" s="118"/>
      <c r="X181" s="118"/>
      <c r="Y181" s="119"/>
      <c r="Z181" s="214">
        <f t="shared" si="22"/>
        <v>0</v>
      </c>
      <c r="AA181" s="211">
        <f t="shared" si="23"/>
        <v>0</v>
      </c>
      <c r="AB181" s="212">
        <f t="shared" si="24"/>
        <v>0</v>
      </c>
      <c r="AC181" s="212">
        <f t="shared" si="25"/>
        <v>0</v>
      </c>
      <c r="AD181" s="212">
        <f t="shared" si="34"/>
        <v>0</v>
      </c>
      <c r="AE181" s="212">
        <f t="shared" si="26"/>
        <v>0</v>
      </c>
      <c r="AF181" s="213">
        <f t="shared" si="27"/>
        <v>0</v>
      </c>
    </row>
    <row r="182" spans="1:32" ht="24.95" customHeight="1" x14ac:dyDescent="0.25">
      <c r="A182" s="13"/>
      <c r="B182" s="10"/>
      <c r="C182" s="7"/>
      <c r="D182" s="7"/>
      <c r="E182" s="10"/>
      <c r="F182" s="7"/>
      <c r="G182" s="7"/>
      <c r="H182" s="7"/>
      <c r="I182" s="7"/>
      <c r="J182" s="7"/>
      <c r="K182" s="7"/>
      <c r="L182" s="20"/>
      <c r="M182" s="126" t="str">
        <f t="shared" si="28"/>
        <v/>
      </c>
      <c r="N182" s="204"/>
      <c r="O182" s="205">
        <f t="shared" si="35"/>
        <v>0</v>
      </c>
      <c r="P182" s="113">
        <f t="shared" si="32"/>
        <v>0</v>
      </c>
      <c r="Q182" s="196"/>
      <c r="R182" s="114">
        <f t="shared" si="33"/>
        <v>0</v>
      </c>
      <c r="S182" s="116"/>
      <c r="T182" s="117"/>
      <c r="U182" s="118"/>
      <c r="V182" s="118"/>
      <c r="W182" s="118"/>
      <c r="X182" s="118"/>
      <c r="Y182" s="119"/>
      <c r="Z182" s="214">
        <f t="shared" si="22"/>
        <v>0</v>
      </c>
      <c r="AA182" s="211">
        <f t="shared" si="23"/>
        <v>0</v>
      </c>
      <c r="AB182" s="212">
        <f t="shared" si="24"/>
        <v>0</v>
      </c>
      <c r="AC182" s="212">
        <f t="shared" si="25"/>
        <v>0</v>
      </c>
      <c r="AD182" s="212">
        <f t="shared" si="34"/>
        <v>0</v>
      </c>
      <c r="AE182" s="212">
        <f t="shared" si="26"/>
        <v>0</v>
      </c>
      <c r="AF182" s="213">
        <f t="shared" si="27"/>
        <v>0</v>
      </c>
    </row>
    <row r="183" spans="1:32" ht="24.95" customHeight="1" x14ac:dyDescent="0.25">
      <c r="A183" s="13"/>
      <c r="B183" s="10"/>
      <c r="C183" s="7"/>
      <c r="D183" s="7"/>
      <c r="E183" s="10"/>
      <c r="F183" s="7"/>
      <c r="G183" s="7"/>
      <c r="H183" s="7"/>
      <c r="I183" s="7"/>
      <c r="J183" s="7"/>
      <c r="K183" s="7"/>
      <c r="L183" s="20"/>
      <c r="M183" s="126" t="str">
        <f t="shared" si="28"/>
        <v/>
      </c>
      <c r="N183" s="204"/>
      <c r="O183" s="205">
        <f t="shared" si="35"/>
        <v>0</v>
      </c>
      <c r="P183" s="113">
        <f t="shared" si="32"/>
        <v>0</v>
      </c>
      <c r="Q183" s="196"/>
      <c r="R183" s="114">
        <f t="shared" si="33"/>
        <v>0</v>
      </c>
      <c r="S183" s="116"/>
      <c r="T183" s="117"/>
      <c r="U183" s="118"/>
      <c r="V183" s="118"/>
      <c r="W183" s="118"/>
      <c r="X183" s="118"/>
      <c r="Y183" s="119"/>
      <c r="Z183" s="214">
        <f t="shared" si="22"/>
        <v>0</v>
      </c>
      <c r="AA183" s="211">
        <f t="shared" si="23"/>
        <v>0</v>
      </c>
      <c r="AB183" s="212">
        <f t="shared" si="24"/>
        <v>0</v>
      </c>
      <c r="AC183" s="212">
        <f t="shared" si="25"/>
        <v>0</v>
      </c>
      <c r="AD183" s="212">
        <f t="shared" si="34"/>
        <v>0</v>
      </c>
      <c r="AE183" s="212">
        <f t="shared" si="26"/>
        <v>0</v>
      </c>
      <c r="AF183" s="213">
        <f t="shared" si="27"/>
        <v>0</v>
      </c>
    </row>
    <row r="184" spans="1:32" ht="24.95" customHeight="1" x14ac:dyDescent="0.25">
      <c r="A184" s="13"/>
      <c r="B184" s="10"/>
      <c r="C184" s="7"/>
      <c r="D184" s="7"/>
      <c r="E184" s="10"/>
      <c r="F184" s="7"/>
      <c r="G184" s="7"/>
      <c r="H184" s="7"/>
      <c r="I184" s="7"/>
      <c r="J184" s="7"/>
      <c r="K184" s="7"/>
      <c r="L184" s="20"/>
      <c r="M184" s="126" t="str">
        <f t="shared" si="28"/>
        <v/>
      </c>
      <c r="N184" s="204"/>
      <c r="O184" s="205">
        <f t="shared" si="35"/>
        <v>0</v>
      </c>
      <c r="P184" s="113">
        <f t="shared" si="32"/>
        <v>0</v>
      </c>
      <c r="Q184" s="196"/>
      <c r="R184" s="114">
        <f t="shared" si="33"/>
        <v>0</v>
      </c>
      <c r="S184" s="116"/>
      <c r="T184" s="117"/>
      <c r="U184" s="118"/>
      <c r="V184" s="118"/>
      <c r="W184" s="118"/>
      <c r="X184" s="118"/>
      <c r="Y184" s="119"/>
      <c r="Z184" s="214">
        <f t="shared" si="22"/>
        <v>0</v>
      </c>
      <c r="AA184" s="211">
        <f t="shared" si="23"/>
        <v>0</v>
      </c>
      <c r="AB184" s="212">
        <f t="shared" si="24"/>
        <v>0</v>
      </c>
      <c r="AC184" s="212">
        <f t="shared" si="25"/>
        <v>0</v>
      </c>
      <c r="AD184" s="212">
        <f t="shared" si="34"/>
        <v>0</v>
      </c>
      <c r="AE184" s="212">
        <f t="shared" si="26"/>
        <v>0</v>
      </c>
      <c r="AF184" s="213">
        <f t="shared" si="27"/>
        <v>0</v>
      </c>
    </row>
    <row r="185" spans="1:32" ht="24.95" customHeight="1" x14ac:dyDescent="0.25">
      <c r="A185" s="13"/>
      <c r="B185" s="10"/>
      <c r="C185" s="7"/>
      <c r="D185" s="7"/>
      <c r="E185" s="10"/>
      <c r="F185" s="7"/>
      <c r="G185" s="7"/>
      <c r="H185" s="7"/>
      <c r="I185" s="7"/>
      <c r="J185" s="7"/>
      <c r="K185" s="7"/>
      <c r="L185" s="20"/>
      <c r="M185" s="126" t="str">
        <f t="shared" si="28"/>
        <v/>
      </c>
      <c r="N185" s="204"/>
      <c r="O185" s="205">
        <f t="shared" si="35"/>
        <v>0</v>
      </c>
      <c r="P185" s="113">
        <f t="shared" si="32"/>
        <v>0</v>
      </c>
      <c r="Q185" s="196"/>
      <c r="R185" s="114">
        <f t="shared" si="33"/>
        <v>0</v>
      </c>
      <c r="S185" s="116"/>
      <c r="T185" s="117"/>
      <c r="U185" s="118"/>
      <c r="V185" s="118"/>
      <c r="W185" s="118"/>
      <c r="X185" s="118"/>
      <c r="Y185" s="119"/>
      <c r="Z185" s="214">
        <f t="shared" si="22"/>
        <v>0</v>
      </c>
      <c r="AA185" s="211">
        <f t="shared" si="23"/>
        <v>0</v>
      </c>
      <c r="AB185" s="212">
        <f t="shared" si="24"/>
        <v>0</v>
      </c>
      <c r="AC185" s="212">
        <f t="shared" si="25"/>
        <v>0</v>
      </c>
      <c r="AD185" s="212">
        <f t="shared" si="34"/>
        <v>0</v>
      </c>
      <c r="AE185" s="212">
        <f t="shared" si="26"/>
        <v>0</v>
      </c>
      <c r="AF185" s="213">
        <f t="shared" si="27"/>
        <v>0</v>
      </c>
    </row>
    <row r="186" spans="1:32" ht="24.95" customHeight="1" x14ac:dyDescent="0.25">
      <c r="A186" s="13"/>
      <c r="B186" s="10"/>
      <c r="C186" s="7"/>
      <c r="D186" s="7"/>
      <c r="E186" s="10"/>
      <c r="F186" s="7"/>
      <c r="G186" s="7"/>
      <c r="H186" s="7"/>
      <c r="I186" s="7"/>
      <c r="J186" s="7"/>
      <c r="K186" s="7"/>
      <c r="L186" s="20"/>
      <c r="M186" s="126" t="str">
        <f t="shared" si="28"/>
        <v/>
      </c>
      <c r="N186" s="204"/>
      <c r="O186" s="205">
        <f t="shared" si="35"/>
        <v>0</v>
      </c>
      <c r="P186" s="113">
        <f t="shared" si="32"/>
        <v>0</v>
      </c>
      <c r="Q186" s="196"/>
      <c r="R186" s="114">
        <f t="shared" si="33"/>
        <v>0</v>
      </c>
      <c r="S186" s="116"/>
      <c r="T186" s="117"/>
      <c r="U186" s="118"/>
      <c r="V186" s="118"/>
      <c r="W186" s="118"/>
      <c r="X186" s="118"/>
      <c r="Y186" s="119"/>
      <c r="Z186" s="214">
        <f t="shared" si="22"/>
        <v>0</v>
      </c>
      <c r="AA186" s="211">
        <f t="shared" si="23"/>
        <v>0</v>
      </c>
      <c r="AB186" s="212">
        <f t="shared" si="24"/>
        <v>0</v>
      </c>
      <c r="AC186" s="212">
        <f t="shared" si="25"/>
        <v>0</v>
      </c>
      <c r="AD186" s="212">
        <f t="shared" si="34"/>
        <v>0</v>
      </c>
      <c r="AE186" s="212">
        <f t="shared" si="26"/>
        <v>0</v>
      </c>
      <c r="AF186" s="213">
        <f t="shared" si="27"/>
        <v>0</v>
      </c>
    </row>
    <row r="187" spans="1:32" ht="24.95" customHeight="1" x14ac:dyDescent="0.25">
      <c r="A187" s="13"/>
      <c r="B187" s="10"/>
      <c r="C187" s="7"/>
      <c r="D187" s="7"/>
      <c r="E187" s="10"/>
      <c r="F187" s="7"/>
      <c r="G187" s="7"/>
      <c r="H187" s="7"/>
      <c r="I187" s="7"/>
      <c r="J187" s="7"/>
      <c r="K187" s="7"/>
      <c r="L187" s="20"/>
      <c r="M187" s="126" t="str">
        <f t="shared" si="28"/>
        <v/>
      </c>
      <c r="N187" s="204"/>
      <c r="O187" s="205">
        <f t="shared" si="35"/>
        <v>0</v>
      </c>
      <c r="P187" s="113">
        <f t="shared" si="32"/>
        <v>0</v>
      </c>
      <c r="Q187" s="196"/>
      <c r="R187" s="114">
        <f t="shared" si="33"/>
        <v>0</v>
      </c>
      <c r="S187" s="116"/>
      <c r="T187" s="117"/>
      <c r="U187" s="118"/>
      <c r="V187" s="118"/>
      <c r="W187" s="118"/>
      <c r="X187" s="118"/>
      <c r="Y187" s="119"/>
      <c r="Z187" s="214">
        <f t="shared" si="22"/>
        <v>0</v>
      </c>
      <c r="AA187" s="211">
        <f t="shared" si="23"/>
        <v>0</v>
      </c>
      <c r="AB187" s="212">
        <f t="shared" si="24"/>
        <v>0</v>
      </c>
      <c r="AC187" s="212">
        <f t="shared" si="25"/>
        <v>0</v>
      </c>
      <c r="AD187" s="212">
        <f t="shared" si="34"/>
        <v>0</v>
      </c>
      <c r="AE187" s="212">
        <f t="shared" si="26"/>
        <v>0</v>
      </c>
      <c r="AF187" s="213">
        <f t="shared" si="27"/>
        <v>0</v>
      </c>
    </row>
    <row r="188" spans="1:32" ht="24.95" customHeight="1" x14ac:dyDescent="0.25">
      <c r="A188" s="13"/>
      <c r="B188" s="10"/>
      <c r="C188" s="7"/>
      <c r="D188" s="7"/>
      <c r="E188" s="10"/>
      <c r="F188" s="7"/>
      <c r="G188" s="7"/>
      <c r="H188" s="7"/>
      <c r="I188" s="7"/>
      <c r="J188" s="7"/>
      <c r="K188" s="7"/>
      <c r="L188" s="20"/>
      <c r="M188" s="126" t="str">
        <f t="shared" si="28"/>
        <v/>
      </c>
      <c r="N188" s="204"/>
      <c r="O188" s="205">
        <f t="shared" si="35"/>
        <v>0</v>
      </c>
      <c r="P188" s="113">
        <f t="shared" si="32"/>
        <v>0</v>
      </c>
      <c r="Q188" s="196"/>
      <c r="R188" s="114">
        <f t="shared" si="33"/>
        <v>0</v>
      </c>
      <c r="S188" s="116"/>
      <c r="T188" s="117"/>
      <c r="U188" s="118"/>
      <c r="V188" s="118"/>
      <c r="W188" s="118"/>
      <c r="X188" s="118"/>
      <c r="Y188" s="119"/>
      <c r="Z188" s="214">
        <f t="shared" si="22"/>
        <v>0</v>
      </c>
      <c r="AA188" s="211">
        <f t="shared" si="23"/>
        <v>0</v>
      </c>
      <c r="AB188" s="212">
        <f t="shared" si="24"/>
        <v>0</v>
      </c>
      <c r="AC188" s="212">
        <f t="shared" si="25"/>
        <v>0</v>
      </c>
      <c r="AD188" s="212">
        <f t="shared" si="34"/>
        <v>0</v>
      </c>
      <c r="AE188" s="212">
        <f t="shared" si="26"/>
        <v>0</v>
      </c>
      <c r="AF188" s="213">
        <f t="shared" si="27"/>
        <v>0</v>
      </c>
    </row>
    <row r="189" spans="1:32" ht="24.95" customHeight="1" x14ac:dyDescent="0.25">
      <c r="A189" s="13"/>
      <c r="B189" s="10"/>
      <c r="C189" s="7"/>
      <c r="D189" s="7"/>
      <c r="E189" s="10"/>
      <c r="F189" s="7"/>
      <c r="G189" s="7"/>
      <c r="H189" s="7"/>
      <c r="I189" s="7"/>
      <c r="J189" s="7"/>
      <c r="K189" s="7"/>
      <c r="L189" s="20"/>
      <c r="M189" s="126" t="str">
        <f t="shared" si="28"/>
        <v/>
      </c>
      <c r="N189" s="204"/>
      <c r="O189" s="205">
        <f t="shared" si="35"/>
        <v>0</v>
      </c>
      <c r="P189" s="113">
        <f t="shared" si="32"/>
        <v>0</v>
      </c>
      <c r="Q189" s="196"/>
      <c r="R189" s="114">
        <f t="shared" si="33"/>
        <v>0</v>
      </c>
      <c r="S189" s="116"/>
      <c r="T189" s="117"/>
      <c r="U189" s="118"/>
      <c r="V189" s="118"/>
      <c r="W189" s="118"/>
      <c r="X189" s="118"/>
      <c r="Y189" s="119"/>
      <c r="Z189" s="214">
        <f t="shared" si="22"/>
        <v>0</v>
      </c>
      <c r="AA189" s="211">
        <f t="shared" si="23"/>
        <v>0</v>
      </c>
      <c r="AB189" s="212">
        <f t="shared" si="24"/>
        <v>0</v>
      </c>
      <c r="AC189" s="212">
        <f t="shared" si="25"/>
        <v>0</v>
      </c>
      <c r="AD189" s="212">
        <f t="shared" si="34"/>
        <v>0</v>
      </c>
      <c r="AE189" s="212">
        <f t="shared" si="26"/>
        <v>0</v>
      </c>
      <c r="AF189" s="213">
        <f t="shared" si="27"/>
        <v>0</v>
      </c>
    </row>
    <row r="190" spans="1:32" ht="24.95" customHeight="1" x14ac:dyDescent="0.25">
      <c r="A190" s="13"/>
      <c r="B190" s="10"/>
      <c r="C190" s="7"/>
      <c r="D190" s="7"/>
      <c r="E190" s="10"/>
      <c r="F190" s="7"/>
      <c r="G190" s="7"/>
      <c r="H190" s="7"/>
      <c r="I190" s="7"/>
      <c r="J190" s="7"/>
      <c r="K190" s="7"/>
      <c r="L190" s="20"/>
      <c r="M190" s="126" t="str">
        <f t="shared" si="28"/>
        <v/>
      </c>
      <c r="N190" s="204"/>
      <c r="O190" s="205">
        <f t="shared" si="35"/>
        <v>0</v>
      </c>
      <c r="P190" s="113">
        <f t="shared" si="32"/>
        <v>0</v>
      </c>
      <c r="Q190" s="196"/>
      <c r="R190" s="114">
        <f t="shared" si="33"/>
        <v>0</v>
      </c>
      <c r="S190" s="116"/>
      <c r="T190" s="117"/>
      <c r="U190" s="118"/>
      <c r="V190" s="118"/>
      <c r="W190" s="118"/>
      <c r="X190" s="118"/>
      <c r="Y190" s="119"/>
      <c r="Z190" s="214">
        <f t="shared" si="22"/>
        <v>0</v>
      </c>
      <c r="AA190" s="211">
        <f t="shared" si="23"/>
        <v>0</v>
      </c>
      <c r="AB190" s="212">
        <f t="shared" si="24"/>
        <v>0</v>
      </c>
      <c r="AC190" s="212">
        <f t="shared" si="25"/>
        <v>0</v>
      </c>
      <c r="AD190" s="212">
        <f t="shared" si="34"/>
        <v>0</v>
      </c>
      <c r="AE190" s="212">
        <f t="shared" si="26"/>
        <v>0</v>
      </c>
      <c r="AF190" s="213">
        <f t="shared" si="27"/>
        <v>0</v>
      </c>
    </row>
    <row r="191" spans="1:32" ht="24.95" customHeight="1" x14ac:dyDescent="0.25">
      <c r="A191" s="13"/>
      <c r="B191" s="10"/>
      <c r="C191" s="7"/>
      <c r="D191" s="7"/>
      <c r="E191" s="10"/>
      <c r="F191" s="7"/>
      <c r="G191" s="7"/>
      <c r="H191" s="7"/>
      <c r="I191" s="7"/>
      <c r="J191" s="7"/>
      <c r="K191" s="7"/>
      <c r="L191" s="20"/>
      <c r="M191" s="126" t="str">
        <f t="shared" si="28"/>
        <v/>
      </c>
      <c r="N191" s="204"/>
      <c r="O191" s="205">
        <f t="shared" si="35"/>
        <v>0</v>
      </c>
      <c r="P191" s="113">
        <f t="shared" si="32"/>
        <v>0</v>
      </c>
      <c r="Q191" s="196"/>
      <c r="R191" s="114">
        <f t="shared" si="33"/>
        <v>0</v>
      </c>
      <c r="S191" s="116"/>
      <c r="T191" s="117"/>
      <c r="U191" s="118"/>
      <c r="V191" s="118"/>
      <c r="W191" s="118"/>
      <c r="X191" s="118"/>
      <c r="Y191" s="119"/>
      <c r="Z191" s="214">
        <f t="shared" si="22"/>
        <v>0</v>
      </c>
      <c r="AA191" s="211">
        <f t="shared" si="23"/>
        <v>0</v>
      </c>
      <c r="AB191" s="212">
        <f t="shared" si="24"/>
        <v>0</v>
      </c>
      <c r="AC191" s="212">
        <f t="shared" si="25"/>
        <v>0</v>
      </c>
      <c r="AD191" s="212">
        <f t="shared" si="34"/>
        <v>0</v>
      </c>
      <c r="AE191" s="212">
        <f t="shared" si="26"/>
        <v>0</v>
      </c>
      <c r="AF191" s="213">
        <f t="shared" si="27"/>
        <v>0</v>
      </c>
    </row>
    <row r="192" spans="1:32" ht="24.95" customHeight="1" x14ac:dyDescent="0.25">
      <c r="A192" s="23"/>
      <c r="B192" s="10"/>
      <c r="C192" s="7"/>
      <c r="D192" s="7"/>
      <c r="E192" s="10"/>
      <c r="F192" s="7"/>
      <c r="G192" s="7"/>
      <c r="H192" s="7"/>
      <c r="I192" s="7"/>
      <c r="J192" s="7"/>
      <c r="K192" s="7"/>
      <c r="L192" s="20"/>
      <c r="M192" s="126" t="str">
        <f t="shared" ref="M192:M255" si="36">IF(K192="","",((L192*100)/K192)/100)</f>
        <v/>
      </c>
      <c r="N192" s="204"/>
      <c r="O192" s="205">
        <f t="shared" si="35"/>
        <v>0</v>
      </c>
      <c r="P192" s="113">
        <f t="shared" si="32"/>
        <v>0</v>
      </c>
      <c r="Q192" s="196"/>
      <c r="R192" s="114">
        <f t="shared" si="33"/>
        <v>0</v>
      </c>
      <c r="S192" s="116"/>
      <c r="T192" s="117"/>
      <c r="U192" s="118"/>
      <c r="V192" s="118"/>
      <c r="W192" s="118"/>
      <c r="X192" s="118"/>
      <c r="Y192" s="119"/>
      <c r="Z192" s="214">
        <f t="shared" ref="Z192:Z255" si="37">+S192*O192</f>
        <v>0</v>
      </c>
      <c r="AA192" s="211">
        <f t="shared" ref="AA192:AA255" si="38">+T192*P192</f>
        <v>0</v>
      </c>
      <c r="AB192" s="212">
        <f t="shared" ref="AB192:AB255" si="39">+U192*O192</f>
        <v>0</v>
      </c>
      <c r="AC192" s="212">
        <f t="shared" ref="AC192:AC255" si="40">+V192*O192</f>
        <v>0</v>
      </c>
      <c r="AD192" s="212">
        <f t="shared" si="34"/>
        <v>0</v>
      </c>
      <c r="AE192" s="212">
        <f t="shared" ref="AE192:AE255" si="41">+X192*O192</f>
        <v>0</v>
      </c>
      <c r="AF192" s="213">
        <f t="shared" ref="AF192:AF255" si="42">+Y192*O192</f>
        <v>0</v>
      </c>
    </row>
    <row r="193" spans="1:32" ht="24.95" customHeight="1" x14ac:dyDescent="0.25">
      <c r="A193" s="13"/>
      <c r="B193" s="10"/>
      <c r="C193" s="7"/>
      <c r="D193" s="7"/>
      <c r="E193" s="10"/>
      <c r="F193" s="7"/>
      <c r="G193" s="7"/>
      <c r="H193" s="7"/>
      <c r="I193" s="7"/>
      <c r="J193" s="7"/>
      <c r="K193" s="7"/>
      <c r="L193" s="20"/>
      <c r="M193" s="126" t="str">
        <f t="shared" si="36"/>
        <v/>
      </c>
      <c r="N193" s="204"/>
      <c r="O193" s="205">
        <f t="shared" si="35"/>
        <v>0</v>
      </c>
      <c r="P193" s="113">
        <f t="shared" si="32"/>
        <v>0</v>
      </c>
      <c r="Q193" s="196"/>
      <c r="R193" s="114">
        <f t="shared" si="33"/>
        <v>0</v>
      </c>
      <c r="S193" s="116"/>
      <c r="T193" s="117"/>
      <c r="U193" s="118"/>
      <c r="V193" s="118"/>
      <c r="W193" s="118"/>
      <c r="X193" s="118"/>
      <c r="Y193" s="119"/>
      <c r="Z193" s="214">
        <f t="shared" si="37"/>
        <v>0</v>
      </c>
      <c r="AA193" s="211">
        <f t="shared" si="38"/>
        <v>0</v>
      </c>
      <c r="AB193" s="212">
        <f t="shared" si="39"/>
        <v>0</v>
      </c>
      <c r="AC193" s="212">
        <f t="shared" si="40"/>
        <v>0</v>
      </c>
      <c r="AD193" s="212">
        <f t="shared" si="34"/>
        <v>0</v>
      </c>
      <c r="AE193" s="212">
        <f t="shared" si="41"/>
        <v>0</v>
      </c>
      <c r="AF193" s="213">
        <f t="shared" si="42"/>
        <v>0</v>
      </c>
    </row>
    <row r="194" spans="1:32" ht="24.95" customHeight="1" x14ac:dyDescent="0.25">
      <c r="A194" s="13"/>
      <c r="B194" s="10"/>
      <c r="C194" s="7"/>
      <c r="D194" s="7"/>
      <c r="E194" s="10"/>
      <c r="F194" s="7"/>
      <c r="G194" s="7"/>
      <c r="H194" s="7"/>
      <c r="I194" s="7"/>
      <c r="J194" s="7"/>
      <c r="K194" s="7"/>
      <c r="L194" s="20"/>
      <c r="M194" s="126" t="str">
        <f t="shared" si="36"/>
        <v/>
      </c>
      <c r="N194" s="204"/>
      <c r="O194" s="205">
        <f t="shared" si="35"/>
        <v>0</v>
      </c>
      <c r="P194" s="113">
        <f t="shared" si="32"/>
        <v>0</v>
      </c>
      <c r="Q194" s="196"/>
      <c r="R194" s="114">
        <f t="shared" si="33"/>
        <v>0</v>
      </c>
      <c r="S194" s="116"/>
      <c r="T194" s="117"/>
      <c r="U194" s="118"/>
      <c r="V194" s="118"/>
      <c r="W194" s="118"/>
      <c r="X194" s="118"/>
      <c r="Y194" s="119"/>
      <c r="Z194" s="214">
        <f t="shared" si="37"/>
        <v>0</v>
      </c>
      <c r="AA194" s="211">
        <f t="shared" si="38"/>
        <v>0</v>
      </c>
      <c r="AB194" s="212">
        <f t="shared" si="39"/>
        <v>0</v>
      </c>
      <c r="AC194" s="212">
        <f t="shared" si="40"/>
        <v>0</v>
      </c>
      <c r="AD194" s="212">
        <f t="shared" si="34"/>
        <v>0</v>
      </c>
      <c r="AE194" s="212">
        <f t="shared" si="41"/>
        <v>0</v>
      </c>
      <c r="AF194" s="213">
        <f t="shared" si="42"/>
        <v>0</v>
      </c>
    </row>
    <row r="195" spans="1:32" ht="24.95" customHeight="1" x14ac:dyDescent="0.25">
      <c r="A195" s="13"/>
      <c r="B195" s="10"/>
      <c r="C195" s="7"/>
      <c r="D195" s="7"/>
      <c r="E195" s="10"/>
      <c r="F195" s="7"/>
      <c r="G195" s="7"/>
      <c r="H195" s="7"/>
      <c r="I195" s="7"/>
      <c r="J195" s="7"/>
      <c r="K195" s="7"/>
      <c r="L195" s="20"/>
      <c r="M195" s="126" t="str">
        <f t="shared" si="36"/>
        <v/>
      </c>
      <c r="N195" s="204"/>
      <c r="O195" s="205">
        <f t="shared" si="35"/>
        <v>0</v>
      </c>
      <c r="P195" s="113">
        <f t="shared" si="32"/>
        <v>0</v>
      </c>
      <c r="Q195" s="196"/>
      <c r="R195" s="114">
        <f t="shared" si="33"/>
        <v>0</v>
      </c>
      <c r="S195" s="116"/>
      <c r="T195" s="117"/>
      <c r="U195" s="118"/>
      <c r="V195" s="118"/>
      <c r="W195" s="118"/>
      <c r="X195" s="118"/>
      <c r="Y195" s="119"/>
      <c r="Z195" s="214">
        <f t="shared" si="37"/>
        <v>0</v>
      </c>
      <c r="AA195" s="211">
        <f t="shared" si="38"/>
        <v>0</v>
      </c>
      <c r="AB195" s="212">
        <f t="shared" si="39"/>
        <v>0</v>
      </c>
      <c r="AC195" s="212">
        <f t="shared" si="40"/>
        <v>0</v>
      </c>
      <c r="AD195" s="212">
        <f t="shared" si="34"/>
        <v>0</v>
      </c>
      <c r="AE195" s="212">
        <f t="shared" si="41"/>
        <v>0</v>
      </c>
      <c r="AF195" s="213">
        <f t="shared" si="42"/>
        <v>0</v>
      </c>
    </row>
    <row r="196" spans="1:32" ht="24.95" customHeight="1" x14ac:dyDescent="0.25">
      <c r="A196" s="13"/>
      <c r="B196" s="10"/>
      <c r="C196" s="7"/>
      <c r="D196" s="7"/>
      <c r="E196" s="10"/>
      <c r="F196" s="7"/>
      <c r="G196" s="7"/>
      <c r="H196" s="7"/>
      <c r="I196" s="7"/>
      <c r="J196" s="7"/>
      <c r="K196" s="7"/>
      <c r="L196" s="20"/>
      <c r="M196" s="126" t="str">
        <f t="shared" si="36"/>
        <v/>
      </c>
      <c r="N196" s="204"/>
      <c r="O196" s="205">
        <f t="shared" si="35"/>
        <v>0</v>
      </c>
      <c r="P196" s="113">
        <f t="shared" si="32"/>
        <v>0</v>
      </c>
      <c r="Q196" s="196"/>
      <c r="R196" s="114">
        <f t="shared" si="33"/>
        <v>0</v>
      </c>
      <c r="S196" s="116"/>
      <c r="T196" s="117"/>
      <c r="U196" s="118"/>
      <c r="V196" s="118"/>
      <c r="W196" s="118"/>
      <c r="X196" s="118"/>
      <c r="Y196" s="119"/>
      <c r="Z196" s="214">
        <f t="shared" si="37"/>
        <v>0</v>
      </c>
      <c r="AA196" s="211">
        <f t="shared" si="38"/>
        <v>0</v>
      </c>
      <c r="AB196" s="212">
        <f t="shared" si="39"/>
        <v>0</v>
      </c>
      <c r="AC196" s="212">
        <f t="shared" si="40"/>
        <v>0</v>
      </c>
      <c r="AD196" s="212">
        <f t="shared" si="34"/>
        <v>0</v>
      </c>
      <c r="AE196" s="212">
        <f t="shared" si="41"/>
        <v>0</v>
      </c>
      <c r="AF196" s="213">
        <f t="shared" si="42"/>
        <v>0</v>
      </c>
    </row>
    <row r="197" spans="1:32" ht="24.95" customHeight="1" x14ac:dyDescent="0.25">
      <c r="A197" s="13"/>
      <c r="B197" s="10"/>
      <c r="C197" s="7"/>
      <c r="D197" s="7"/>
      <c r="E197" s="10"/>
      <c r="F197" s="7"/>
      <c r="G197" s="7"/>
      <c r="H197" s="7"/>
      <c r="I197" s="7"/>
      <c r="J197" s="7"/>
      <c r="K197" s="7"/>
      <c r="L197" s="20"/>
      <c r="M197" s="126" t="str">
        <f t="shared" si="36"/>
        <v/>
      </c>
      <c r="N197" s="204"/>
      <c r="O197" s="205">
        <f t="shared" si="35"/>
        <v>0</v>
      </c>
      <c r="P197" s="113">
        <f t="shared" si="32"/>
        <v>0</v>
      </c>
      <c r="Q197" s="196"/>
      <c r="R197" s="114">
        <f t="shared" si="33"/>
        <v>0</v>
      </c>
      <c r="S197" s="116"/>
      <c r="T197" s="117"/>
      <c r="U197" s="118"/>
      <c r="V197" s="118"/>
      <c r="W197" s="118"/>
      <c r="X197" s="118"/>
      <c r="Y197" s="119"/>
      <c r="Z197" s="214">
        <f t="shared" si="37"/>
        <v>0</v>
      </c>
      <c r="AA197" s="211">
        <f t="shared" si="38"/>
        <v>0</v>
      </c>
      <c r="AB197" s="212">
        <f t="shared" si="39"/>
        <v>0</v>
      </c>
      <c r="AC197" s="212">
        <f t="shared" si="40"/>
        <v>0</v>
      </c>
      <c r="AD197" s="212">
        <f t="shared" si="34"/>
        <v>0</v>
      </c>
      <c r="AE197" s="212">
        <f t="shared" si="41"/>
        <v>0</v>
      </c>
      <c r="AF197" s="213">
        <f t="shared" si="42"/>
        <v>0</v>
      </c>
    </row>
    <row r="198" spans="1:32" ht="24.95" customHeight="1" x14ac:dyDescent="0.25">
      <c r="A198" s="13"/>
      <c r="B198" s="10"/>
      <c r="C198" s="7"/>
      <c r="D198" s="7"/>
      <c r="E198" s="10"/>
      <c r="F198" s="7"/>
      <c r="G198" s="7"/>
      <c r="H198" s="7"/>
      <c r="I198" s="7"/>
      <c r="J198" s="7"/>
      <c r="K198" s="7"/>
      <c r="L198" s="20"/>
      <c r="M198" s="126" t="str">
        <f t="shared" si="36"/>
        <v/>
      </c>
      <c r="N198" s="204"/>
      <c r="O198" s="205">
        <f t="shared" si="35"/>
        <v>0</v>
      </c>
      <c r="P198" s="113">
        <f t="shared" si="32"/>
        <v>0</v>
      </c>
      <c r="Q198" s="196"/>
      <c r="R198" s="114">
        <f t="shared" si="33"/>
        <v>0</v>
      </c>
      <c r="S198" s="116"/>
      <c r="T198" s="117"/>
      <c r="U198" s="118"/>
      <c r="V198" s="118"/>
      <c r="W198" s="118"/>
      <c r="X198" s="118"/>
      <c r="Y198" s="119"/>
      <c r="Z198" s="214">
        <f t="shared" si="37"/>
        <v>0</v>
      </c>
      <c r="AA198" s="211">
        <f t="shared" si="38"/>
        <v>0</v>
      </c>
      <c r="AB198" s="212">
        <f t="shared" si="39"/>
        <v>0</v>
      </c>
      <c r="AC198" s="212">
        <f t="shared" si="40"/>
        <v>0</v>
      </c>
      <c r="AD198" s="212">
        <f t="shared" si="34"/>
        <v>0</v>
      </c>
      <c r="AE198" s="212">
        <f t="shared" si="41"/>
        <v>0</v>
      </c>
      <c r="AF198" s="213">
        <f t="shared" si="42"/>
        <v>0</v>
      </c>
    </row>
    <row r="199" spans="1:32" ht="24.95" customHeight="1" x14ac:dyDescent="0.25">
      <c r="A199" s="13"/>
      <c r="B199" s="10"/>
      <c r="C199" s="7"/>
      <c r="D199" s="7"/>
      <c r="E199" s="10"/>
      <c r="F199" s="7"/>
      <c r="G199" s="7"/>
      <c r="H199" s="7"/>
      <c r="I199" s="7"/>
      <c r="J199" s="7"/>
      <c r="K199" s="7"/>
      <c r="L199" s="20"/>
      <c r="M199" s="126" t="str">
        <f t="shared" si="36"/>
        <v/>
      </c>
      <c r="N199" s="204"/>
      <c r="O199" s="205">
        <f t="shared" si="35"/>
        <v>0</v>
      </c>
      <c r="P199" s="113">
        <f t="shared" si="32"/>
        <v>0</v>
      </c>
      <c r="Q199" s="196"/>
      <c r="R199" s="114">
        <f t="shared" si="33"/>
        <v>0</v>
      </c>
      <c r="S199" s="116"/>
      <c r="T199" s="117"/>
      <c r="U199" s="118"/>
      <c r="V199" s="118"/>
      <c r="W199" s="118"/>
      <c r="X199" s="118"/>
      <c r="Y199" s="119"/>
      <c r="Z199" s="214">
        <f t="shared" si="37"/>
        <v>0</v>
      </c>
      <c r="AA199" s="211">
        <f t="shared" si="38"/>
        <v>0</v>
      </c>
      <c r="AB199" s="212">
        <f t="shared" si="39"/>
        <v>0</v>
      </c>
      <c r="AC199" s="212">
        <f t="shared" si="40"/>
        <v>0</v>
      </c>
      <c r="AD199" s="212">
        <f t="shared" si="34"/>
        <v>0</v>
      </c>
      <c r="AE199" s="212">
        <f t="shared" si="41"/>
        <v>0</v>
      </c>
      <c r="AF199" s="213">
        <f t="shared" si="42"/>
        <v>0</v>
      </c>
    </row>
    <row r="200" spans="1:32" ht="24.95" customHeight="1" x14ac:dyDescent="0.25">
      <c r="A200" s="13"/>
      <c r="B200" s="10"/>
      <c r="C200" s="7"/>
      <c r="D200" s="7"/>
      <c r="E200" s="10"/>
      <c r="F200" s="7"/>
      <c r="G200" s="7"/>
      <c r="H200" s="7"/>
      <c r="I200" s="7"/>
      <c r="J200" s="7"/>
      <c r="K200" s="7"/>
      <c r="L200" s="20"/>
      <c r="M200" s="126" t="str">
        <f t="shared" si="36"/>
        <v/>
      </c>
      <c r="N200" s="204"/>
      <c r="O200" s="205">
        <f t="shared" si="35"/>
        <v>0</v>
      </c>
      <c r="P200" s="113">
        <f t="shared" si="32"/>
        <v>0</v>
      </c>
      <c r="Q200" s="196"/>
      <c r="R200" s="114">
        <f t="shared" si="33"/>
        <v>0</v>
      </c>
      <c r="S200" s="116"/>
      <c r="T200" s="117"/>
      <c r="U200" s="118"/>
      <c r="V200" s="118"/>
      <c r="W200" s="118"/>
      <c r="X200" s="118"/>
      <c r="Y200" s="119"/>
      <c r="Z200" s="214">
        <f t="shared" si="37"/>
        <v>0</v>
      </c>
      <c r="AA200" s="211">
        <f t="shared" si="38"/>
        <v>0</v>
      </c>
      <c r="AB200" s="212">
        <f t="shared" si="39"/>
        <v>0</v>
      </c>
      <c r="AC200" s="212">
        <f t="shared" si="40"/>
        <v>0</v>
      </c>
      <c r="AD200" s="212">
        <f t="shared" si="34"/>
        <v>0</v>
      </c>
      <c r="AE200" s="212">
        <f t="shared" si="41"/>
        <v>0</v>
      </c>
      <c r="AF200" s="213">
        <f t="shared" si="42"/>
        <v>0</v>
      </c>
    </row>
    <row r="201" spans="1:32" ht="24.95" customHeight="1" x14ac:dyDescent="0.25">
      <c r="A201" s="13"/>
      <c r="B201" s="10"/>
      <c r="C201" s="7"/>
      <c r="D201" s="7"/>
      <c r="E201" s="10"/>
      <c r="F201" s="7"/>
      <c r="G201" s="7"/>
      <c r="H201" s="7"/>
      <c r="I201" s="7"/>
      <c r="J201" s="7"/>
      <c r="K201" s="7"/>
      <c r="L201" s="20"/>
      <c r="M201" s="126" t="str">
        <f t="shared" si="36"/>
        <v/>
      </c>
      <c r="N201" s="204"/>
      <c r="O201" s="205">
        <f t="shared" si="35"/>
        <v>0</v>
      </c>
      <c r="P201" s="113">
        <f t="shared" si="32"/>
        <v>0</v>
      </c>
      <c r="Q201" s="196"/>
      <c r="R201" s="114">
        <f t="shared" si="33"/>
        <v>0</v>
      </c>
      <c r="S201" s="116"/>
      <c r="T201" s="117"/>
      <c r="U201" s="118"/>
      <c r="V201" s="118"/>
      <c r="W201" s="118"/>
      <c r="X201" s="118"/>
      <c r="Y201" s="119"/>
      <c r="Z201" s="214">
        <f t="shared" si="37"/>
        <v>0</v>
      </c>
      <c r="AA201" s="211">
        <f t="shared" si="38"/>
        <v>0</v>
      </c>
      <c r="AB201" s="212">
        <f t="shared" si="39"/>
        <v>0</v>
      </c>
      <c r="AC201" s="212">
        <f t="shared" si="40"/>
        <v>0</v>
      </c>
      <c r="AD201" s="212">
        <f t="shared" si="34"/>
        <v>0</v>
      </c>
      <c r="AE201" s="212">
        <f t="shared" si="41"/>
        <v>0</v>
      </c>
      <c r="AF201" s="213">
        <f t="shared" si="42"/>
        <v>0</v>
      </c>
    </row>
    <row r="202" spans="1:32" ht="24.95" customHeight="1" x14ac:dyDescent="0.25">
      <c r="A202" s="13"/>
      <c r="B202" s="10"/>
      <c r="C202" s="7"/>
      <c r="D202" s="7"/>
      <c r="E202" s="10"/>
      <c r="F202" s="7"/>
      <c r="G202" s="7"/>
      <c r="H202" s="7"/>
      <c r="I202" s="7"/>
      <c r="J202" s="7"/>
      <c r="K202" s="7"/>
      <c r="L202" s="20"/>
      <c r="M202" s="126" t="str">
        <f t="shared" si="36"/>
        <v/>
      </c>
      <c r="N202" s="204"/>
      <c r="O202" s="205">
        <f t="shared" si="35"/>
        <v>0</v>
      </c>
      <c r="P202" s="113">
        <f t="shared" si="32"/>
        <v>0</v>
      </c>
      <c r="Q202" s="196"/>
      <c r="R202" s="114">
        <f t="shared" si="33"/>
        <v>0</v>
      </c>
      <c r="S202" s="116"/>
      <c r="T202" s="117"/>
      <c r="U202" s="118"/>
      <c r="V202" s="118"/>
      <c r="W202" s="118"/>
      <c r="X202" s="118"/>
      <c r="Y202" s="119"/>
      <c r="Z202" s="214">
        <f t="shared" si="37"/>
        <v>0</v>
      </c>
      <c r="AA202" s="211">
        <f t="shared" si="38"/>
        <v>0</v>
      </c>
      <c r="AB202" s="212">
        <f t="shared" si="39"/>
        <v>0</v>
      </c>
      <c r="AC202" s="212">
        <f t="shared" si="40"/>
        <v>0</v>
      </c>
      <c r="AD202" s="212">
        <f t="shared" si="34"/>
        <v>0</v>
      </c>
      <c r="AE202" s="212">
        <f t="shared" si="41"/>
        <v>0</v>
      </c>
      <c r="AF202" s="213">
        <f t="shared" si="42"/>
        <v>0</v>
      </c>
    </row>
    <row r="203" spans="1:32" ht="24.95" customHeight="1" x14ac:dyDescent="0.25">
      <c r="A203" s="13"/>
      <c r="B203" s="10"/>
      <c r="C203" s="7"/>
      <c r="D203" s="7"/>
      <c r="E203" s="10"/>
      <c r="F203" s="7"/>
      <c r="G203" s="7"/>
      <c r="H203" s="7"/>
      <c r="I203" s="7"/>
      <c r="J203" s="7"/>
      <c r="K203" s="7"/>
      <c r="L203" s="20"/>
      <c r="M203" s="126" t="str">
        <f t="shared" si="36"/>
        <v/>
      </c>
      <c r="N203" s="204"/>
      <c r="O203" s="205">
        <f t="shared" si="35"/>
        <v>0</v>
      </c>
      <c r="P203" s="113">
        <f t="shared" si="32"/>
        <v>0</v>
      </c>
      <c r="Q203" s="196"/>
      <c r="R203" s="114">
        <f t="shared" si="33"/>
        <v>0</v>
      </c>
      <c r="S203" s="116"/>
      <c r="T203" s="117"/>
      <c r="U203" s="118"/>
      <c r="V203" s="118"/>
      <c r="W203" s="118"/>
      <c r="X203" s="118"/>
      <c r="Y203" s="119"/>
      <c r="Z203" s="214">
        <f t="shared" si="37"/>
        <v>0</v>
      </c>
      <c r="AA203" s="211">
        <f t="shared" si="38"/>
        <v>0</v>
      </c>
      <c r="AB203" s="212">
        <f t="shared" si="39"/>
        <v>0</v>
      </c>
      <c r="AC203" s="212">
        <f t="shared" si="40"/>
        <v>0</v>
      </c>
      <c r="AD203" s="212">
        <f t="shared" si="34"/>
        <v>0</v>
      </c>
      <c r="AE203" s="212">
        <f t="shared" si="41"/>
        <v>0</v>
      </c>
      <c r="AF203" s="213">
        <f t="shared" si="42"/>
        <v>0</v>
      </c>
    </row>
    <row r="204" spans="1:32" ht="24.95" customHeight="1" x14ac:dyDescent="0.25">
      <c r="A204" s="13"/>
      <c r="B204" s="10"/>
      <c r="C204" s="7"/>
      <c r="D204" s="7"/>
      <c r="E204" s="10"/>
      <c r="F204" s="7"/>
      <c r="G204" s="7"/>
      <c r="H204" s="7"/>
      <c r="I204" s="7"/>
      <c r="J204" s="7"/>
      <c r="K204" s="7"/>
      <c r="L204" s="20"/>
      <c r="M204" s="126" t="str">
        <f t="shared" si="36"/>
        <v/>
      </c>
      <c r="N204" s="204"/>
      <c r="O204" s="205">
        <f t="shared" si="35"/>
        <v>0</v>
      </c>
      <c r="P204" s="113">
        <f t="shared" si="32"/>
        <v>0</v>
      </c>
      <c r="Q204" s="196"/>
      <c r="R204" s="114">
        <f t="shared" si="33"/>
        <v>0</v>
      </c>
      <c r="S204" s="116"/>
      <c r="T204" s="117"/>
      <c r="U204" s="118"/>
      <c r="V204" s="118"/>
      <c r="W204" s="118"/>
      <c r="X204" s="118"/>
      <c r="Y204" s="119"/>
      <c r="Z204" s="214">
        <f t="shared" si="37"/>
        <v>0</v>
      </c>
      <c r="AA204" s="211">
        <f t="shared" si="38"/>
        <v>0</v>
      </c>
      <c r="AB204" s="212">
        <f t="shared" si="39"/>
        <v>0</v>
      </c>
      <c r="AC204" s="212">
        <f t="shared" si="40"/>
        <v>0</v>
      </c>
      <c r="AD204" s="212">
        <f t="shared" si="34"/>
        <v>0</v>
      </c>
      <c r="AE204" s="212">
        <f t="shared" si="41"/>
        <v>0</v>
      </c>
      <c r="AF204" s="213">
        <f t="shared" si="42"/>
        <v>0</v>
      </c>
    </row>
    <row r="205" spans="1:32" ht="24.95" customHeight="1" x14ac:dyDescent="0.25">
      <c r="A205" s="13"/>
      <c r="B205" s="10"/>
      <c r="C205" s="7"/>
      <c r="D205" s="7"/>
      <c r="E205" s="10"/>
      <c r="F205" s="7"/>
      <c r="G205" s="7"/>
      <c r="H205" s="7"/>
      <c r="I205" s="7"/>
      <c r="J205" s="7"/>
      <c r="K205" s="7"/>
      <c r="L205" s="20"/>
      <c r="M205" s="126" t="str">
        <f t="shared" si="36"/>
        <v/>
      </c>
      <c r="N205" s="204"/>
      <c r="O205" s="205">
        <f t="shared" si="35"/>
        <v>0</v>
      </c>
      <c r="P205" s="113">
        <f t="shared" si="32"/>
        <v>0</v>
      </c>
      <c r="Q205" s="196"/>
      <c r="R205" s="114">
        <f t="shared" si="33"/>
        <v>0</v>
      </c>
      <c r="S205" s="116"/>
      <c r="T205" s="117"/>
      <c r="U205" s="118"/>
      <c r="V205" s="118"/>
      <c r="W205" s="118"/>
      <c r="X205" s="118"/>
      <c r="Y205" s="119"/>
      <c r="Z205" s="214">
        <f t="shared" si="37"/>
        <v>0</v>
      </c>
      <c r="AA205" s="211">
        <f t="shared" si="38"/>
        <v>0</v>
      </c>
      <c r="AB205" s="212">
        <f t="shared" si="39"/>
        <v>0</v>
      </c>
      <c r="AC205" s="212">
        <f t="shared" si="40"/>
        <v>0</v>
      </c>
      <c r="AD205" s="212">
        <f t="shared" si="34"/>
        <v>0</v>
      </c>
      <c r="AE205" s="212">
        <f t="shared" si="41"/>
        <v>0</v>
      </c>
      <c r="AF205" s="213">
        <f t="shared" si="42"/>
        <v>0</v>
      </c>
    </row>
    <row r="206" spans="1:32" ht="24.95" customHeight="1" x14ac:dyDescent="0.25">
      <c r="A206" s="13"/>
      <c r="B206" s="10"/>
      <c r="C206" s="7"/>
      <c r="D206" s="7"/>
      <c r="E206" s="10"/>
      <c r="F206" s="7"/>
      <c r="G206" s="7"/>
      <c r="H206" s="7"/>
      <c r="I206" s="7"/>
      <c r="J206" s="7"/>
      <c r="K206" s="7"/>
      <c r="L206" s="20"/>
      <c r="M206" s="126" t="str">
        <f t="shared" si="36"/>
        <v/>
      </c>
      <c r="N206" s="204"/>
      <c r="O206" s="205">
        <f t="shared" si="35"/>
        <v>0</v>
      </c>
      <c r="P206" s="113">
        <f t="shared" si="32"/>
        <v>0</v>
      </c>
      <c r="Q206" s="196"/>
      <c r="R206" s="114">
        <f t="shared" si="33"/>
        <v>0</v>
      </c>
      <c r="S206" s="116"/>
      <c r="T206" s="117"/>
      <c r="U206" s="118"/>
      <c r="V206" s="118"/>
      <c r="W206" s="118"/>
      <c r="X206" s="118"/>
      <c r="Y206" s="119"/>
      <c r="Z206" s="214">
        <f t="shared" si="37"/>
        <v>0</v>
      </c>
      <c r="AA206" s="211">
        <f t="shared" si="38"/>
        <v>0</v>
      </c>
      <c r="AB206" s="212">
        <f t="shared" si="39"/>
        <v>0</v>
      </c>
      <c r="AC206" s="212">
        <f t="shared" si="40"/>
        <v>0</v>
      </c>
      <c r="AD206" s="212">
        <f t="shared" si="34"/>
        <v>0</v>
      </c>
      <c r="AE206" s="212">
        <f t="shared" si="41"/>
        <v>0</v>
      </c>
      <c r="AF206" s="213">
        <f t="shared" si="42"/>
        <v>0</v>
      </c>
    </row>
    <row r="207" spans="1:32" ht="24.95" customHeight="1" x14ac:dyDescent="0.25">
      <c r="A207" s="13"/>
      <c r="B207" s="10"/>
      <c r="C207" s="7"/>
      <c r="D207" s="7"/>
      <c r="E207" s="10"/>
      <c r="F207" s="7"/>
      <c r="G207" s="7"/>
      <c r="H207" s="7"/>
      <c r="I207" s="7"/>
      <c r="J207" s="7"/>
      <c r="K207" s="7"/>
      <c r="L207" s="20"/>
      <c r="M207" s="126" t="str">
        <f t="shared" si="36"/>
        <v/>
      </c>
      <c r="N207" s="204"/>
      <c r="O207" s="205">
        <f t="shared" si="35"/>
        <v>0</v>
      </c>
      <c r="P207" s="113">
        <f t="shared" si="32"/>
        <v>0</v>
      </c>
      <c r="Q207" s="196"/>
      <c r="R207" s="114">
        <f t="shared" si="33"/>
        <v>0</v>
      </c>
      <c r="S207" s="116"/>
      <c r="T207" s="117"/>
      <c r="U207" s="118"/>
      <c r="V207" s="118"/>
      <c r="W207" s="118"/>
      <c r="X207" s="118"/>
      <c r="Y207" s="119"/>
      <c r="Z207" s="214">
        <f t="shared" si="37"/>
        <v>0</v>
      </c>
      <c r="AA207" s="211">
        <f t="shared" si="38"/>
        <v>0</v>
      </c>
      <c r="AB207" s="212">
        <f t="shared" si="39"/>
        <v>0</v>
      </c>
      <c r="AC207" s="212">
        <f t="shared" si="40"/>
        <v>0</v>
      </c>
      <c r="AD207" s="212">
        <f t="shared" si="34"/>
        <v>0</v>
      </c>
      <c r="AE207" s="212">
        <f t="shared" si="41"/>
        <v>0</v>
      </c>
      <c r="AF207" s="213">
        <f t="shared" si="42"/>
        <v>0</v>
      </c>
    </row>
    <row r="208" spans="1:32" ht="24.95" customHeight="1" x14ac:dyDescent="0.25">
      <c r="A208" s="13"/>
      <c r="B208" s="10"/>
      <c r="C208" s="7"/>
      <c r="D208" s="7"/>
      <c r="E208" s="10"/>
      <c r="F208" s="7"/>
      <c r="G208" s="7"/>
      <c r="H208" s="7"/>
      <c r="I208" s="7"/>
      <c r="J208" s="7"/>
      <c r="K208" s="7"/>
      <c r="L208" s="20"/>
      <c r="M208" s="126" t="str">
        <f t="shared" si="36"/>
        <v/>
      </c>
      <c r="N208" s="204"/>
      <c r="O208" s="205">
        <f t="shared" si="35"/>
        <v>0</v>
      </c>
      <c r="P208" s="113">
        <f t="shared" si="32"/>
        <v>0</v>
      </c>
      <c r="Q208" s="196"/>
      <c r="R208" s="114">
        <f t="shared" si="33"/>
        <v>0</v>
      </c>
      <c r="S208" s="116"/>
      <c r="T208" s="117"/>
      <c r="U208" s="118"/>
      <c r="V208" s="118"/>
      <c r="W208" s="118"/>
      <c r="X208" s="118"/>
      <c r="Y208" s="119"/>
      <c r="Z208" s="214">
        <f t="shared" si="37"/>
        <v>0</v>
      </c>
      <c r="AA208" s="211">
        <f t="shared" si="38"/>
        <v>0</v>
      </c>
      <c r="AB208" s="212">
        <f t="shared" si="39"/>
        <v>0</v>
      </c>
      <c r="AC208" s="212">
        <f t="shared" si="40"/>
        <v>0</v>
      </c>
      <c r="AD208" s="212">
        <f t="shared" si="34"/>
        <v>0</v>
      </c>
      <c r="AE208" s="212">
        <f t="shared" si="41"/>
        <v>0</v>
      </c>
      <c r="AF208" s="213">
        <f t="shared" si="42"/>
        <v>0</v>
      </c>
    </row>
    <row r="209" spans="1:32" ht="24.95" customHeight="1" x14ac:dyDescent="0.25">
      <c r="A209" s="13"/>
      <c r="B209" s="10"/>
      <c r="C209" s="7"/>
      <c r="D209" s="7"/>
      <c r="E209" s="10"/>
      <c r="F209" s="7"/>
      <c r="G209" s="7"/>
      <c r="H209" s="7"/>
      <c r="I209" s="7"/>
      <c r="J209" s="7"/>
      <c r="K209" s="7"/>
      <c r="L209" s="20"/>
      <c r="M209" s="126" t="str">
        <f t="shared" si="36"/>
        <v/>
      </c>
      <c r="N209" s="204"/>
      <c r="O209" s="205">
        <f t="shared" si="35"/>
        <v>0</v>
      </c>
      <c r="P209" s="113">
        <f t="shared" si="32"/>
        <v>0</v>
      </c>
      <c r="Q209" s="196"/>
      <c r="R209" s="114">
        <f t="shared" si="33"/>
        <v>0</v>
      </c>
      <c r="S209" s="116"/>
      <c r="T209" s="117"/>
      <c r="U209" s="118"/>
      <c r="V209" s="118"/>
      <c r="W209" s="118"/>
      <c r="X209" s="118"/>
      <c r="Y209" s="119"/>
      <c r="Z209" s="214">
        <f t="shared" si="37"/>
        <v>0</v>
      </c>
      <c r="AA209" s="211">
        <f t="shared" si="38"/>
        <v>0</v>
      </c>
      <c r="AB209" s="212">
        <f t="shared" si="39"/>
        <v>0</v>
      </c>
      <c r="AC209" s="212">
        <f t="shared" si="40"/>
        <v>0</v>
      </c>
      <c r="AD209" s="212">
        <f t="shared" si="34"/>
        <v>0</v>
      </c>
      <c r="AE209" s="212">
        <f t="shared" si="41"/>
        <v>0</v>
      </c>
      <c r="AF209" s="213">
        <f t="shared" si="42"/>
        <v>0</v>
      </c>
    </row>
    <row r="210" spans="1:32" ht="24.95" customHeight="1" x14ac:dyDescent="0.25">
      <c r="A210" s="13"/>
      <c r="B210" s="10"/>
      <c r="C210" s="7"/>
      <c r="D210" s="7"/>
      <c r="E210" s="10"/>
      <c r="F210" s="7"/>
      <c r="G210" s="7"/>
      <c r="H210" s="7"/>
      <c r="I210" s="7"/>
      <c r="J210" s="7"/>
      <c r="K210" s="7"/>
      <c r="L210" s="20"/>
      <c r="M210" s="126" t="str">
        <f t="shared" si="36"/>
        <v/>
      </c>
      <c r="N210" s="204"/>
      <c r="O210" s="205">
        <f t="shared" si="35"/>
        <v>0</v>
      </c>
      <c r="P210" s="113">
        <f t="shared" si="32"/>
        <v>0</v>
      </c>
      <c r="Q210" s="196"/>
      <c r="R210" s="114">
        <f t="shared" si="33"/>
        <v>0</v>
      </c>
      <c r="S210" s="116"/>
      <c r="T210" s="117"/>
      <c r="U210" s="118"/>
      <c r="V210" s="118"/>
      <c r="W210" s="118"/>
      <c r="X210" s="118"/>
      <c r="Y210" s="119"/>
      <c r="Z210" s="214">
        <f t="shared" si="37"/>
        <v>0</v>
      </c>
      <c r="AA210" s="211">
        <f t="shared" si="38"/>
        <v>0</v>
      </c>
      <c r="AB210" s="212">
        <f t="shared" si="39"/>
        <v>0</v>
      </c>
      <c r="AC210" s="212">
        <f t="shared" si="40"/>
        <v>0</v>
      </c>
      <c r="AD210" s="212">
        <f t="shared" si="34"/>
        <v>0</v>
      </c>
      <c r="AE210" s="212">
        <f t="shared" si="41"/>
        <v>0</v>
      </c>
      <c r="AF210" s="213">
        <f t="shared" si="42"/>
        <v>0</v>
      </c>
    </row>
    <row r="211" spans="1:32" ht="24.95" customHeight="1" x14ac:dyDescent="0.25">
      <c r="A211" s="13"/>
      <c r="B211" s="10"/>
      <c r="C211" s="7"/>
      <c r="D211" s="7"/>
      <c r="E211" s="10"/>
      <c r="F211" s="7"/>
      <c r="G211" s="7"/>
      <c r="H211" s="7"/>
      <c r="I211" s="7"/>
      <c r="J211" s="7"/>
      <c r="K211" s="7"/>
      <c r="L211" s="20"/>
      <c r="M211" s="126" t="str">
        <f t="shared" si="36"/>
        <v/>
      </c>
      <c r="N211" s="204"/>
      <c r="O211" s="205">
        <f t="shared" si="35"/>
        <v>0</v>
      </c>
      <c r="P211" s="113">
        <f t="shared" si="32"/>
        <v>0</v>
      </c>
      <c r="Q211" s="196"/>
      <c r="R211" s="114">
        <f t="shared" si="33"/>
        <v>0</v>
      </c>
      <c r="S211" s="116"/>
      <c r="T211" s="117"/>
      <c r="U211" s="118"/>
      <c r="V211" s="118"/>
      <c r="W211" s="118"/>
      <c r="X211" s="118"/>
      <c r="Y211" s="119"/>
      <c r="Z211" s="214">
        <f t="shared" si="37"/>
        <v>0</v>
      </c>
      <c r="AA211" s="211">
        <f t="shared" si="38"/>
        <v>0</v>
      </c>
      <c r="AB211" s="212">
        <f t="shared" si="39"/>
        <v>0</v>
      </c>
      <c r="AC211" s="212">
        <f t="shared" si="40"/>
        <v>0</v>
      </c>
      <c r="AD211" s="212">
        <f t="shared" si="34"/>
        <v>0</v>
      </c>
      <c r="AE211" s="212">
        <f t="shared" si="41"/>
        <v>0</v>
      </c>
      <c r="AF211" s="213">
        <f t="shared" si="42"/>
        <v>0</v>
      </c>
    </row>
    <row r="212" spans="1:32" ht="24.95" customHeight="1" x14ac:dyDescent="0.25">
      <c r="A212" s="13"/>
      <c r="B212" s="10"/>
      <c r="C212" s="7"/>
      <c r="D212" s="7"/>
      <c r="E212" s="10"/>
      <c r="F212" s="7"/>
      <c r="G212" s="7"/>
      <c r="H212" s="7"/>
      <c r="I212" s="7"/>
      <c r="J212" s="7"/>
      <c r="K212" s="7"/>
      <c r="L212" s="20"/>
      <c r="M212" s="126" t="str">
        <f t="shared" si="36"/>
        <v/>
      </c>
      <c r="N212" s="204"/>
      <c r="O212" s="205">
        <f t="shared" si="35"/>
        <v>0</v>
      </c>
      <c r="P212" s="113">
        <f t="shared" si="32"/>
        <v>0</v>
      </c>
      <c r="Q212" s="196"/>
      <c r="R212" s="114">
        <f t="shared" si="33"/>
        <v>0</v>
      </c>
      <c r="S212" s="116"/>
      <c r="T212" s="117"/>
      <c r="U212" s="118"/>
      <c r="V212" s="118"/>
      <c r="W212" s="118"/>
      <c r="X212" s="118"/>
      <c r="Y212" s="119"/>
      <c r="Z212" s="214">
        <f t="shared" si="37"/>
        <v>0</v>
      </c>
      <c r="AA212" s="211">
        <f t="shared" si="38"/>
        <v>0</v>
      </c>
      <c r="AB212" s="212">
        <f t="shared" si="39"/>
        <v>0</v>
      </c>
      <c r="AC212" s="212">
        <f t="shared" si="40"/>
        <v>0</v>
      </c>
      <c r="AD212" s="212">
        <f t="shared" si="34"/>
        <v>0</v>
      </c>
      <c r="AE212" s="212">
        <f t="shared" si="41"/>
        <v>0</v>
      </c>
      <c r="AF212" s="213">
        <f t="shared" si="42"/>
        <v>0</v>
      </c>
    </row>
    <row r="213" spans="1:32" ht="24.95" customHeight="1" x14ac:dyDescent="0.25">
      <c r="A213" s="13"/>
      <c r="B213" s="10"/>
      <c r="C213" s="7"/>
      <c r="D213" s="7"/>
      <c r="E213" s="10"/>
      <c r="F213" s="7"/>
      <c r="G213" s="7"/>
      <c r="H213" s="7"/>
      <c r="I213" s="7"/>
      <c r="J213" s="7"/>
      <c r="K213" s="7"/>
      <c r="L213" s="20"/>
      <c r="M213" s="126" t="str">
        <f t="shared" si="36"/>
        <v/>
      </c>
      <c r="N213" s="204"/>
      <c r="O213" s="205">
        <f t="shared" si="35"/>
        <v>0</v>
      </c>
      <c r="P213" s="113">
        <f t="shared" si="32"/>
        <v>0</v>
      </c>
      <c r="Q213" s="196"/>
      <c r="R213" s="114">
        <f t="shared" si="33"/>
        <v>0</v>
      </c>
      <c r="S213" s="116"/>
      <c r="T213" s="117"/>
      <c r="U213" s="118"/>
      <c r="V213" s="118"/>
      <c r="W213" s="118"/>
      <c r="X213" s="118"/>
      <c r="Y213" s="119"/>
      <c r="Z213" s="214">
        <f t="shared" si="37"/>
        <v>0</v>
      </c>
      <c r="AA213" s="211">
        <f t="shared" si="38"/>
        <v>0</v>
      </c>
      <c r="AB213" s="212">
        <f t="shared" si="39"/>
        <v>0</v>
      </c>
      <c r="AC213" s="212">
        <f t="shared" si="40"/>
        <v>0</v>
      </c>
      <c r="AD213" s="212">
        <f t="shared" si="34"/>
        <v>0</v>
      </c>
      <c r="AE213" s="212">
        <f t="shared" si="41"/>
        <v>0</v>
      </c>
      <c r="AF213" s="213">
        <f t="shared" si="42"/>
        <v>0</v>
      </c>
    </row>
    <row r="214" spans="1:32" ht="24.95" customHeight="1" x14ac:dyDescent="0.25">
      <c r="A214" s="13"/>
      <c r="B214" s="10"/>
      <c r="C214" s="7"/>
      <c r="D214" s="7"/>
      <c r="E214" s="10"/>
      <c r="F214" s="7"/>
      <c r="G214" s="7"/>
      <c r="H214" s="7"/>
      <c r="I214" s="7"/>
      <c r="J214" s="7"/>
      <c r="K214" s="7"/>
      <c r="L214" s="20"/>
      <c r="M214" s="126" t="str">
        <f t="shared" si="36"/>
        <v/>
      </c>
      <c r="N214" s="204"/>
      <c r="O214" s="205">
        <f t="shared" si="35"/>
        <v>0</v>
      </c>
      <c r="P214" s="113">
        <f t="shared" si="32"/>
        <v>0</v>
      </c>
      <c r="Q214" s="196"/>
      <c r="R214" s="114">
        <f t="shared" si="33"/>
        <v>0</v>
      </c>
      <c r="S214" s="116"/>
      <c r="T214" s="117"/>
      <c r="U214" s="118"/>
      <c r="V214" s="118"/>
      <c r="W214" s="118"/>
      <c r="X214" s="118"/>
      <c r="Y214" s="119"/>
      <c r="Z214" s="214">
        <f t="shared" si="37"/>
        <v>0</v>
      </c>
      <c r="AA214" s="211">
        <f t="shared" si="38"/>
        <v>0</v>
      </c>
      <c r="AB214" s="212">
        <f t="shared" si="39"/>
        <v>0</v>
      </c>
      <c r="AC214" s="212">
        <f t="shared" si="40"/>
        <v>0</v>
      </c>
      <c r="AD214" s="212">
        <f t="shared" si="34"/>
        <v>0</v>
      </c>
      <c r="AE214" s="212">
        <f t="shared" si="41"/>
        <v>0</v>
      </c>
      <c r="AF214" s="213">
        <f t="shared" si="42"/>
        <v>0</v>
      </c>
    </row>
    <row r="215" spans="1:32" ht="24.95" customHeight="1" x14ac:dyDescent="0.25">
      <c r="A215" s="23"/>
      <c r="B215" s="10"/>
      <c r="C215" s="7"/>
      <c r="D215" s="7"/>
      <c r="E215" s="10"/>
      <c r="F215" s="7"/>
      <c r="G215" s="7"/>
      <c r="H215" s="7"/>
      <c r="I215" s="7"/>
      <c r="J215" s="7"/>
      <c r="K215" s="7"/>
      <c r="L215" s="20"/>
      <c r="M215" s="126" t="str">
        <f t="shared" si="36"/>
        <v/>
      </c>
      <c r="N215" s="204"/>
      <c r="O215" s="205">
        <f t="shared" si="35"/>
        <v>0</v>
      </c>
      <c r="P215" s="113">
        <f t="shared" si="32"/>
        <v>0</v>
      </c>
      <c r="Q215" s="196"/>
      <c r="R215" s="114">
        <f t="shared" si="33"/>
        <v>0</v>
      </c>
      <c r="S215" s="116"/>
      <c r="T215" s="117"/>
      <c r="U215" s="118"/>
      <c r="V215" s="118"/>
      <c r="W215" s="118"/>
      <c r="X215" s="118"/>
      <c r="Y215" s="119"/>
      <c r="Z215" s="214">
        <f t="shared" si="37"/>
        <v>0</v>
      </c>
      <c r="AA215" s="211">
        <f t="shared" si="38"/>
        <v>0</v>
      </c>
      <c r="AB215" s="212">
        <f t="shared" si="39"/>
        <v>0</v>
      </c>
      <c r="AC215" s="212">
        <f t="shared" si="40"/>
        <v>0</v>
      </c>
      <c r="AD215" s="212">
        <f t="shared" si="34"/>
        <v>0</v>
      </c>
      <c r="AE215" s="212">
        <f t="shared" si="41"/>
        <v>0</v>
      </c>
      <c r="AF215" s="213">
        <f t="shared" si="42"/>
        <v>0</v>
      </c>
    </row>
    <row r="216" spans="1:32" ht="24.95" customHeight="1" x14ac:dyDescent="0.25">
      <c r="A216" s="13"/>
      <c r="B216" s="10"/>
      <c r="C216" s="7"/>
      <c r="D216" s="7"/>
      <c r="E216" s="10"/>
      <c r="F216" s="7"/>
      <c r="G216" s="7"/>
      <c r="H216" s="7"/>
      <c r="I216" s="7"/>
      <c r="J216" s="7"/>
      <c r="K216" s="7"/>
      <c r="L216" s="20"/>
      <c r="M216" s="126" t="str">
        <f t="shared" si="36"/>
        <v/>
      </c>
      <c r="N216" s="204"/>
      <c r="O216" s="205">
        <f t="shared" si="35"/>
        <v>0</v>
      </c>
      <c r="P216" s="113">
        <f t="shared" si="32"/>
        <v>0</v>
      </c>
      <c r="Q216" s="196"/>
      <c r="R216" s="114">
        <f t="shared" si="33"/>
        <v>0</v>
      </c>
      <c r="S216" s="116"/>
      <c r="T216" s="117"/>
      <c r="U216" s="118"/>
      <c r="V216" s="118"/>
      <c r="W216" s="118"/>
      <c r="X216" s="118"/>
      <c r="Y216" s="119"/>
      <c r="Z216" s="214">
        <f t="shared" si="37"/>
        <v>0</v>
      </c>
      <c r="AA216" s="211">
        <f t="shared" si="38"/>
        <v>0</v>
      </c>
      <c r="AB216" s="212">
        <f t="shared" si="39"/>
        <v>0</v>
      </c>
      <c r="AC216" s="212">
        <f t="shared" si="40"/>
        <v>0</v>
      </c>
      <c r="AD216" s="212">
        <f t="shared" si="34"/>
        <v>0</v>
      </c>
      <c r="AE216" s="212">
        <f t="shared" si="41"/>
        <v>0</v>
      </c>
      <c r="AF216" s="213">
        <f t="shared" si="42"/>
        <v>0</v>
      </c>
    </row>
    <row r="217" spans="1:32" ht="24.95" customHeight="1" x14ac:dyDescent="0.25">
      <c r="A217" s="13"/>
      <c r="B217" s="10"/>
      <c r="C217" s="7"/>
      <c r="D217" s="7"/>
      <c r="E217" s="10"/>
      <c r="F217" s="7"/>
      <c r="G217" s="7"/>
      <c r="H217" s="7"/>
      <c r="I217" s="7"/>
      <c r="J217" s="7"/>
      <c r="K217" s="7"/>
      <c r="L217" s="20"/>
      <c r="M217" s="126" t="str">
        <f t="shared" si="36"/>
        <v/>
      </c>
      <c r="N217" s="204"/>
      <c r="O217" s="205">
        <f t="shared" si="35"/>
        <v>0</v>
      </c>
      <c r="P217" s="113">
        <f t="shared" si="32"/>
        <v>0</v>
      </c>
      <c r="Q217" s="196"/>
      <c r="R217" s="114">
        <f t="shared" si="33"/>
        <v>0</v>
      </c>
      <c r="S217" s="116"/>
      <c r="T217" s="117"/>
      <c r="U217" s="118"/>
      <c r="V217" s="118"/>
      <c r="W217" s="118"/>
      <c r="X217" s="118"/>
      <c r="Y217" s="119"/>
      <c r="Z217" s="214">
        <f t="shared" si="37"/>
        <v>0</v>
      </c>
      <c r="AA217" s="211">
        <f t="shared" si="38"/>
        <v>0</v>
      </c>
      <c r="AB217" s="212">
        <f t="shared" si="39"/>
        <v>0</v>
      </c>
      <c r="AC217" s="212">
        <f t="shared" si="40"/>
        <v>0</v>
      </c>
      <c r="AD217" s="212">
        <f t="shared" si="34"/>
        <v>0</v>
      </c>
      <c r="AE217" s="212">
        <f t="shared" si="41"/>
        <v>0</v>
      </c>
      <c r="AF217" s="213">
        <f t="shared" si="42"/>
        <v>0</v>
      </c>
    </row>
    <row r="218" spans="1:32" ht="24.95" customHeight="1" x14ac:dyDescent="0.25">
      <c r="A218" s="13"/>
      <c r="B218" s="10"/>
      <c r="C218" s="7"/>
      <c r="D218" s="7"/>
      <c r="E218" s="10"/>
      <c r="F218" s="7"/>
      <c r="G218" s="7"/>
      <c r="H218" s="7"/>
      <c r="I218" s="7"/>
      <c r="J218" s="7"/>
      <c r="K218" s="7"/>
      <c r="L218" s="20"/>
      <c r="M218" s="126" t="str">
        <f t="shared" si="36"/>
        <v/>
      </c>
      <c r="N218" s="204"/>
      <c r="O218" s="205">
        <f t="shared" si="35"/>
        <v>0</v>
      </c>
      <c r="P218" s="113">
        <f t="shared" si="32"/>
        <v>0</v>
      </c>
      <c r="Q218" s="196"/>
      <c r="R218" s="114">
        <f t="shared" si="33"/>
        <v>0</v>
      </c>
      <c r="S218" s="116"/>
      <c r="T218" s="117"/>
      <c r="U218" s="118"/>
      <c r="V218" s="118"/>
      <c r="W218" s="118"/>
      <c r="X218" s="118"/>
      <c r="Y218" s="119"/>
      <c r="Z218" s="214">
        <f t="shared" si="37"/>
        <v>0</v>
      </c>
      <c r="AA218" s="211">
        <f t="shared" si="38"/>
        <v>0</v>
      </c>
      <c r="AB218" s="212">
        <f t="shared" si="39"/>
        <v>0</v>
      </c>
      <c r="AC218" s="212">
        <f t="shared" si="40"/>
        <v>0</v>
      </c>
      <c r="AD218" s="212">
        <f t="shared" si="34"/>
        <v>0</v>
      </c>
      <c r="AE218" s="212">
        <f t="shared" si="41"/>
        <v>0</v>
      </c>
      <c r="AF218" s="213">
        <f t="shared" si="42"/>
        <v>0</v>
      </c>
    </row>
    <row r="219" spans="1:32" ht="24.95" customHeight="1" x14ac:dyDescent="0.25">
      <c r="A219" s="13"/>
      <c r="B219" s="10"/>
      <c r="C219" s="7"/>
      <c r="D219" s="7"/>
      <c r="E219" s="10"/>
      <c r="F219" s="7"/>
      <c r="G219" s="7"/>
      <c r="H219" s="7"/>
      <c r="I219" s="7"/>
      <c r="J219" s="7"/>
      <c r="K219" s="7"/>
      <c r="L219" s="20"/>
      <c r="M219" s="126" t="str">
        <f t="shared" si="36"/>
        <v/>
      </c>
      <c r="N219" s="204"/>
      <c r="O219" s="205">
        <f t="shared" si="35"/>
        <v>0</v>
      </c>
      <c r="P219" s="113">
        <f t="shared" si="32"/>
        <v>0</v>
      </c>
      <c r="Q219" s="196"/>
      <c r="R219" s="114">
        <f t="shared" si="33"/>
        <v>0</v>
      </c>
      <c r="S219" s="116"/>
      <c r="T219" s="117"/>
      <c r="U219" s="118"/>
      <c r="V219" s="118"/>
      <c r="W219" s="118"/>
      <c r="X219" s="118"/>
      <c r="Y219" s="119"/>
      <c r="Z219" s="214">
        <f t="shared" si="37"/>
        <v>0</v>
      </c>
      <c r="AA219" s="211">
        <f t="shared" si="38"/>
        <v>0</v>
      </c>
      <c r="AB219" s="212">
        <f t="shared" si="39"/>
        <v>0</v>
      </c>
      <c r="AC219" s="212">
        <f t="shared" si="40"/>
        <v>0</v>
      </c>
      <c r="AD219" s="212">
        <f t="shared" si="34"/>
        <v>0</v>
      </c>
      <c r="AE219" s="212">
        <f t="shared" si="41"/>
        <v>0</v>
      </c>
      <c r="AF219" s="213">
        <f t="shared" si="42"/>
        <v>0</v>
      </c>
    </row>
    <row r="220" spans="1:32" ht="24.95" customHeight="1" x14ac:dyDescent="0.25">
      <c r="A220" s="13"/>
      <c r="B220" s="10"/>
      <c r="C220" s="7"/>
      <c r="D220" s="7"/>
      <c r="E220" s="10"/>
      <c r="F220" s="7"/>
      <c r="G220" s="7"/>
      <c r="H220" s="7"/>
      <c r="I220" s="7"/>
      <c r="J220" s="7"/>
      <c r="K220" s="7"/>
      <c r="L220" s="20"/>
      <c r="M220" s="126" t="str">
        <f t="shared" si="36"/>
        <v/>
      </c>
      <c r="N220" s="204"/>
      <c r="O220" s="205">
        <f t="shared" si="35"/>
        <v>0</v>
      </c>
      <c r="P220" s="113">
        <f t="shared" si="32"/>
        <v>0</v>
      </c>
      <c r="Q220" s="196"/>
      <c r="R220" s="114">
        <f t="shared" si="33"/>
        <v>0</v>
      </c>
      <c r="S220" s="116"/>
      <c r="T220" s="117"/>
      <c r="U220" s="118"/>
      <c r="V220" s="118"/>
      <c r="W220" s="118"/>
      <c r="X220" s="118"/>
      <c r="Y220" s="119"/>
      <c r="Z220" s="214">
        <f t="shared" si="37"/>
        <v>0</v>
      </c>
      <c r="AA220" s="211">
        <f t="shared" si="38"/>
        <v>0</v>
      </c>
      <c r="AB220" s="212">
        <f t="shared" si="39"/>
        <v>0</v>
      </c>
      <c r="AC220" s="212">
        <f t="shared" si="40"/>
        <v>0</v>
      </c>
      <c r="AD220" s="212">
        <f t="shared" si="34"/>
        <v>0</v>
      </c>
      <c r="AE220" s="212">
        <f t="shared" si="41"/>
        <v>0</v>
      </c>
      <c r="AF220" s="213">
        <f t="shared" si="42"/>
        <v>0</v>
      </c>
    </row>
    <row r="221" spans="1:32" ht="24.95" customHeight="1" x14ac:dyDescent="0.25">
      <c r="A221" s="13"/>
      <c r="B221" s="10"/>
      <c r="C221" s="7"/>
      <c r="D221" s="7"/>
      <c r="E221" s="10"/>
      <c r="F221" s="7"/>
      <c r="G221" s="7"/>
      <c r="H221" s="7"/>
      <c r="I221" s="7"/>
      <c r="J221" s="7"/>
      <c r="K221" s="7"/>
      <c r="L221" s="20"/>
      <c r="M221" s="126" t="str">
        <f t="shared" si="36"/>
        <v/>
      </c>
      <c r="N221" s="204"/>
      <c r="O221" s="205">
        <f t="shared" si="35"/>
        <v>0</v>
      </c>
      <c r="P221" s="113">
        <f t="shared" si="32"/>
        <v>0</v>
      </c>
      <c r="Q221" s="196"/>
      <c r="R221" s="114">
        <f t="shared" si="33"/>
        <v>0</v>
      </c>
      <c r="S221" s="116"/>
      <c r="T221" s="117"/>
      <c r="U221" s="118"/>
      <c r="V221" s="118"/>
      <c r="W221" s="118"/>
      <c r="X221" s="118"/>
      <c r="Y221" s="119"/>
      <c r="Z221" s="214">
        <f t="shared" si="37"/>
        <v>0</v>
      </c>
      <c r="AA221" s="211">
        <f t="shared" si="38"/>
        <v>0</v>
      </c>
      <c r="AB221" s="212">
        <f t="shared" si="39"/>
        <v>0</v>
      </c>
      <c r="AC221" s="212">
        <f t="shared" si="40"/>
        <v>0</v>
      </c>
      <c r="AD221" s="212">
        <f t="shared" si="34"/>
        <v>0</v>
      </c>
      <c r="AE221" s="212">
        <f t="shared" si="41"/>
        <v>0</v>
      </c>
      <c r="AF221" s="213">
        <f t="shared" si="42"/>
        <v>0</v>
      </c>
    </row>
    <row r="222" spans="1:32" ht="24.95" customHeight="1" x14ac:dyDescent="0.25">
      <c r="A222" s="13"/>
      <c r="B222" s="10"/>
      <c r="C222" s="7"/>
      <c r="D222" s="7"/>
      <c r="E222" s="10"/>
      <c r="F222" s="7"/>
      <c r="G222" s="7"/>
      <c r="H222" s="7"/>
      <c r="I222" s="7"/>
      <c r="J222" s="7"/>
      <c r="K222" s="7"/>
      <c r="L222" s="20"/>
      <c r="M222" s="126" t="str">
        <f t="shared" si="36"/>
        <v/>
      </c>
      <c r="N222" s="204"/>
      <c r="O222" s="205">
        <f t="shared" si="35"/>
        <v>0</v>
      </c>
      <c r="P222" s="113">
        <f t="shared" si="32"/>
        <v>0</v>
      </c>
      <c r="Q222" s="196"/>
      <c r="R222" s="114">
        <f t="shared" si="33"/>
        <v>0</v>
      </c>
      <c r="S222" s="116"/>
      <c r="T222" s="117"/>
      <c r="U222" s="118"/>
      <c r="V222" s="118"/>
      <c r="W222" s="118"/>
      <c r="X222" s="118"/>
      <c r="Y222" s="119"/>
      <c r="Z222" s="214">
        <f t="shared" si="37"/>
        <v>0</v>
      </c>
      <c r="AA222" s="211">
        <f t="shared" si="38"/>
        <v>0</v>
      </c>
      <c r="AB222" s="212">
        <f t="shared" si="39"/>
        <v>0</v>
      </c>
      <c r="AC222" s="212">
        <f t="shared" si="40"/>
        <v>0</v>
      </c>
      <c r="AD222" s="212">
        <f t="shared" si="34"/>
        <v>0</v>
      </c>
      <c r="AE222" s="212">
        <f t="shared" si="41"/>
        <v>0</v>
      </c>
      <c r="AF222" s="213">
        <f t="shared" si="42"/>
        <v>0</v>
      </c>
    </row>
    <row r="223" spans="1:32" ht="24.95" customHeight="1" x14ac:dyDescent="0.25">
      <c r="A223" s="13"/>
      <c r="B223" s="10"/>
      <c r="C223" s="7"/>
      <c r="D223" s="7"/>
      <c r="E223" s="10"/>
      <c r="F223" s="7"/>
      <c r="G223" s="7"/>
      <c r="H223" s="7"/>
      <c r="I223" s="7"/>
      <c r="J223" s="7"/>
      <c r="K223" s="7"/>
      <c r="L223" s="20"/>
      <c r="M223" s="126" t="str">
        <f t="shared" si="36"/>
        <v/>
      </c>
      <c r="N223" s="204"/>
      <c r="O223" s="205">
        <f t="shared" si="35"/>
        <v>0</v>
      </c>
      <c r="P223" s="113">
        <f t="shared" si="32"/>
        <v>0</v>
      </c>
      <c r="Q223" s="196"/>
      <c r="R223" s="114">
        <f t="shared" si="33"/>
        <v>0</v>
      </c>
      <c r="S223" s="116"/>
      <c r="T223" s="117"/>
      <c r="U223" s="118"/>
      <c r="V223" s="118"/>
      <c r="W223" s="118"/>
      <c r="X223" s="118"/>
      <c r="Y223" s="119"/>
      <c r="Z223" s="214">
        <f t="shared" si="37"/>
        <v>0</v>
      </c>
      <c r="AA223" s="211">
        <f t="shared" si="38"/>
        <v>0</v>
      </c>
      <c r="AB223" s="212">
        <f t="shared" si="39"/>
        <v>0</v>
      </c>
      <c r="AC223" s="212">
        <f t="shared" si="40"/>
        <v>0</v>
      </c>
      <c r="AD223" s="212">
        <f t="shared" si="34"/>
        <v>0</v>
      </c>
      <c r="AE223" s="212">
        <f t="shared" si="41"/>
        <v>0</v>
      </c>
      <c r="AF223" s="213">
        <f t="shared" si="42"/>
        <v>0</v>
      </c>
    </row>
    <row r="224" spans="1:32" ht="24.95" customHeight="1" x14ac:dyDescent="0.25">
      <c r="A224" s="13"/>
      <c r="B224" s="10"/>
      <c r="C224" s="7"/>
      <c r="D224" s="7"/>
      <c r="E224" s="10"/>
      <c r="F224" s="7"/>
      <c r="G224" s="7"/>
      <c r="H224" s="7"/>
      <c r="I224" s="7"/>
      <c r="J224" s="7"/>
      <c r="K224" s="7"/>
      <c r="L224" s="20"/>
      <c r="M224" s="126" t="str">
        <f t="shared" si="36"/>
        <v/>
      </c>
      <c r="N224" s="204"/>
      <c r="O224" s="205">
        <f t="shared" si="35"/>
        <v>0</v>
      </c>
      <c r="P224" s="113">
        <f t="shared" si="32"/>
        <v>0</v>
      </c>
      <c r="Q224" s="196"/>
      <c r="R224" s="114">
        <f t="shared" si="33"/>
        <v>0</v>
      </c>
      <c r="S224" s="116"/>
      <c r="T224" s="117"/>
      <c r="U224" s="118"/>
      <c r="V224" s="118"/>
      <c r="W224" s="118"/>
      <c r="X224" s="118"/>
      <c r="Y224" s="119"/>
      <c r="Z224" s="214">
        <f t="shared" si="37"/>
        <v>0</v>
      </c>
      <c r="AA224" s="211">
        <f t="shared" si="38"/>
        <v>0</v>
      </c>
      <c r="AB224" s="212">
        <f t="shared" si="39"/>
        <v>0</v>
      </c>
      <c r="AC224" s="212">
        <f t="shared" si="40"/>
        <v>0</v>
      </c>
      <c r="AD224" s="212">
        <f t="shared" si="34"/>
        <v>0</v>
      </c>
      <c r="AE224" s="212">
        <f t="shared" si="41"/>
        <v>0</v>
      </c>
      <c r="AF224" s="213">
        <f t="shared" si="42"/>
        <v>0</v>
      </c>
    </row>
    <row r="225" spans="1:32" ht="24.95" customHeight="1" x14ac:dyDescent="0.25">
      <c r="A225" s="13"/>
      <c r="B225" s="10"/>
      <c r="C225" s="7"/>
      <c r="D225" s="7"/>
      <c r="E225" s="10"/>
      <c r="F225" s="7"/>
      <c r="G225" s="7"/>
      <c r="H225" s="7"/>
      <c r="I225" s="7"/>
      <c r="J225" s="7"/>
      <c r="K225" s="7"/>
      <c r="L225" s="20"/>
      <c r="M225" s="126" t="str">
        <f t="shared" si="36"/>
        <v/>
      </c>
      <c r="N225" s="204"/>
      <c r="O225" s="205">
        <f t="shared" si="35"/>
        <v>0</v>
      </c>
      <c r="P225" s="113">
        <f t="shared" si="32"/>
        <v>0</v>
      </c>
      <c r="Q225" s="196"/>
      <c r="R225" s="114">
        <f t="shared" si="33"/>
        <v>0</v>
      </c>
      <c r="S225" s="116"/>
      <c r="T225" s="117"/>
      <c r="U225" s="118"/>
      <c r="V225" s="118"/>
      <c r="W225" s="118"/>
      <c r="X225" s="118"/>
      <c r="Y225" s="119"/>
      <c r="Z225" s="214">
        <f t="shared" si="37"/>
        <v>0</v>
      </c>
      <c r="AA225" s="211">
        <f t="shared" si="38"/>
        <v>0</v>
      </c>
      <c r="AB225" s="212">
        <f t="shared" si="39"/>
        <v>0</v>
      </c>
      <c r="AC225" s="212">
        <f t="shared" si="40"/>
        <v>0</v>
      </c>
      <c r="AD225" s="212">
        <f t="shared" si="34"/>
        <v>0</v>
      </c>
      <c r="AE225" s="212">
        <f t="shared" si="41"/>
        <v>0</v>
      </c>
      <c r="AF225" s="213">
        <f t="shared" si="42"/>
        <v>0</v>
      </c>
    </row>
    <row r="226" spans="1:32" ht="24.95" customHeight="1" x14ac:dyDescent="0.25">
      <c r="A226" s="13"/>
      <c r="B226" s="10"/>
      <c r="C226" s="7"/>
      <c r="D226" s="7"/>
      <c r="E226" s="10"/>
      <c r="F226" s="7"/>
      <c r="G226" s="7"/>
      <c r="H226" s="7"/>
      <c r="I226" s="7"/>
      <c r="J226" s="7"/>
      <c r="K226" s="7"/>
      <c r="L226" s="20"/>
      <c r="M226" s="126" t="str">
        <f t="shared" si="36"/>
        <v/>
      </c>
      <c r="N226" s="204"/>
      <c r="O226" s="205">
        <f t="shared" si="35"/>
        <v>0</v>
      </c>
      <c r="P226" s="113">
        <f t="shared" si="32"/>
        <v>0</v>
      </c>
      <c r="Q226" s="196"/>
      <c r="R226" s="114">
        <f t="shared" si="33"/>
        <v>0</v>
      </c>
      <c r="S226" s="116"/>
      <c r="T226" s="117"/>
      <c r="U226" s="118"/>
      <c r="V226" s="118"/>
      <c r="W226" s="118"/>
      <c r="X226" s="118"/>
      <c r="Y226" s="119"/>
      <c r="Z226" s="214">
        <f t="shared" si="37"/>
        <v>0</v>
      </c>
      <c r="AA226" s="211">
        <f t="shared" si="38"/>
        <v>0</v>
      </c>
      <c r="AB226" s="212">
        <f t="shared" si="39"/>
        <v>0</v>
      </c>
      <c r="AC226" s="212">
        <f t="shared" si="40"/>
        <v>0</v>
      </c>
      <c r="AD226" s="212">
        <f t="shared" si="34"/>
        <v>0</v>
      </c>
      <c r="AE226" s="212">
        <f t="shared" si="41"/>
        <v>0</v>
      </c>
      <c r="AF226" s="213">
        <f t="shared" si="42"/>
        <v>0</v>
      </c>
    </row>
    <row r="227" spans="1:32" ht="24.95" customHeight="1" x14ac:dyDescent="0.25">
      <c r="A227" s="13"/>
      <c r="B227" s="10"/>
      <c r="C227" s="7"/>
      <c r="D227" s="7"/>
      <c r="E227" s="10"/>
      <c r="F227" s="7"/>
      <c r="G227" s="7"/>
      <c r="H227" s="7"/>
      <c r="I227" s="7"/>
      <c r="J227" s="7"/>
      <c r="K227" s="7"/>
      <c r="L227" s="20"/>
      <c r="M227" s="126" t="str">
        <f t="shared" si="36"/>
        <v/>
      </c>
      <c r="N227" s="204"/>
      <c r="O227" s="205">
        <f t="shared" si="35"/>
        <v>0</v>
      </c>
      <c r="P227" s="113">
        <f t="shared" si="32"/>
        <v>0</v>
      </c>
      <c r="Q227" s="196"/>
      <c r="R227" s="114">
        <f t="shared" si="33"/>
        <v>0</v>
      </c>
      <c r="S227" s="116"/>
      <c r="T227" s="117"/>
      <c r="U227" s="118"/>
      <c r="V227" s="118"/>
      <c r="W227" s="118"/>
      <c r="X227" s="118"/>
      <c r="Y227" s="119"/>
      <c r="Z227" s="214">
        <f t="shared" si="37"/>
        <v>0</v>
      </c>
      <c r="AA227" s="211">
        <f t="shared" si="38"/>
        <v>0</v>
      </c>
      <c r="AB227" s="212">
        <f t="shared" si="39"/>
        <v>0</v>
      </c>
      <c r="AC227" s="212">
        <f t="shared" si="40"/>
        <v>0</v>
      </c>
      <c r="AD227" s="212">
        <f t="shared" si="34"/>
        <v>0</v>
      </c>
      <c r="AE227" s="212">
        <f t="shared" si="41"/>
        <v>0</v>
      </c>
      <c r="AF227" s="213">
        <f t="shared" si="42"/>
        <v>0</v>
      </c>
    </row>
    <row r="228" spans="1:32" ht="24.95" customHeight="1" x14ac:dyDescent="0.25">
      <c r="A228" s="13"/>
      <c r="B228" s="10"/>
      <c r="C228" s="7"/>
      <c r="D228" s="7"/>
      <c r="E228" s="10"/>
      <c r="F228" s="7"/>
      <c r="G228" s="7"/>
      <c r="H228" s="7"/>
      <c r="I228" s="7"/>
      <c r="J228" s="7"/>
      <c r="K228" s="7"/>
      <c r="L228" s="20"/>
      <c r="M228" s="126" t="str">
        <f t="shared" si="36"/>
        <v/>
      </c>
      <c r="N228" s="204"/>
      <c r="O228" s="205">
        <f t="shared" ref="O228:O250" si="43">+(N228/100)*L228</f>
        <v>0</v>
      </c>
      <c r="P228" s="113">
        <f t="shared" si="32"/>
        <v>0</v>
      </c>
      <c r="Q228" s="196"/>
      <c r="R228" s="114">
        <f t="shared" si="33"/>
        <v>0</v>
      </c>
      <c r="S228" s="116"/>
      <c r="T228" s="117"/>
      <c r="U228" s="118"/>
      <c r="V228" s="118"/>
      <c r="W228" s="118"/>
      <c r="X228" s="118"/>
      <c r="Y228" s="119"/>
      <c r="Z228" s="214">
        <f t="shared" si="37"/>
        <v>0</v>
      </c>
      <c r="AA228" s="211">
        <f t="shared" si="38"/>
        <v>0</v>
      </c>
      <c r="AB228" s="212">
        <f t="shared" si="39"/>
        <v>0</v>
      </c>
      <c r="AC228" s="212">
        <f t="shared" si="40"/>
        <v>0</v>
      </c>
      <c r="AD228" s="212">
        <f t="shared" si="34"/>
        <v>0</v>
      </c>
      <c r="AE228" s="212">
        <f t="shared" si="41"/>
        <v>0</v>
      </c>
      <c r="AF228" s="213">
        <f t="shared" si="42"/>
        <v>0</v>
      </c>
    </row>
    <row r="229" spans="1:32" ht="24.95" customHeight="1" x14ac:dyDescent="0.25">
      <c r="A229" s="13"/>
      <c r="B229" s="10"/>
      <c r="C229" s="7"/>
      <c r="D229" s="7"/>
      <c r="E229" s="10"/>
      <c r="F229" s="7"/>
      <c r="G229" s="7"/>
      <c r="H229" s="7"/>
      <c r="I229" s="7"/>
      <c r="J229" s="7"/>
      <c r="K229" s="7"/>
      <c r="L229" s="20"/>
      <c r="M229" s="126" t="str">
        <f t="shared" si="36"/>
        <v/>
      </c>
      <c r="N229" s="204"/>
      <c r="O229" s="205">
        <f t="shared" si="43"/>
        <v>0</v>
      </c>
      <c r="P229" s="113">
        <f t="shared" si="32"/>
        <v>0</v>
      </c>
      <c r="Q229" s="196"/>
      <c r="R229" s="114">
        <f t="shared" si="33"/>
        <v>0</v>
      </c>
      <c r="S229" s="116"/>
      <c r="T229" s="117"/>
      <c r="U229" s="118"/>
      <c r="V229" s="118"/>
      <c r="W229" s="118"/>
      <c r="X229" s="118"/>
      <c r="Y229" s="119"/>
      <c r="Z229" s="214">
        <f t="shared" si="37"/>
        <v>0</v>
      </c>
      <c r="AA229" s="211">
        <f t="shared" si="38"/>
        <v>0</v>
      </c>
      <c r="AB229" s="212">
        <f t="shared" si="39"/>
        <v>0</v>
      </c>
      <c r="AC229" s="212">
        <f t="shared" si="40"/>
        <v>0</v>
      </c>
      <c r="AD229" s="212">
        <f t="shared" si="34"/>
        <v>0</v>
      </c>
      <c r="AE229" s="212">
        <f t="shared" si="41"/>
        <v>0</v>
      </c>
      <c r="AF229" s="213">
        <f t="shared" si="42"/>
        <v>0</v>
      </c>
    </row>
    <row r="230" spans="1:32" ht="24.95" customHeight="1" x14ac:dyDescent="0.25">
      <c r="A230" s="13"/>
      <c r="B230" s="10"/>
      <c r="C230" s="7"/>
      <c r="D230" s="7"/>
      <c r="E230" s="10"/>
      <c r="F230" s="7"/>
      <c r="G230" s="7"/>
      <c r="H230" s="7"/>
      <c r="I230" s="7"/>
      <c r="J230" s="7"/>
      <c r="K230" s="7"/>
      <c r="L230" s="20"/>
      <c r="M230" s="126" t="str">
        <f t="shared" si="36"/>
        <v/>
      </c>
      <c r="N230" s="204"/>
      <c r="O230" s="205">
        <f t="shared" si="43"/>
        <v>0</v>
      </c>
      <c r="P230" s="113">
        <f t="shared" ref="P230:P265" si="44">ROUNDUP(SUM(O230),0)</f>
        <v>0</v>
      </c>
      <c r="Q230" s="196"/>
      <c r="R230" s="114">
        <f t="shared" si="33"/>
        <v>0</v>
      </c>
      <c r="S230" s="116"/>
      <c r="T230" s="117"/>
      <c r="U230" s="118"/>
      <c r="V230" s="118"/>
      <c r="W230" s="118"/>
      <c r="X230" s="118"/>
      <c r="Y230" s="119"/>
      <c r="Z230" s="214">
        <f t="shared" si="37"/>
        <v>0</v>
      </c>
      <c r="AA230" s="211">
        <f t="shared" si="38"/>
        <v>0</v>
      </c>
      <c r="AB230" s="212">
        <f t="shared" si="39"/>
        <v>0</v>
      </c>
      <c r="AC230" s="212">
        <f t="shared" si="40"/>
        <v>0</v>
      </c>
      <c r="AD230" s="212">
        <f t="shared" si="34"/>
        <v>0</v>
      </c>
      <c r="AE230" s="212">
        <f t="shared" si="41"/>
        <v>0</v>
      </c>
      <c r="AF230" s="213">
        <f t="shared" si="42"/>
        <v>0</v>
      </c>
    </row>
    <row r="231" spans="1:32" ht="24.95" customHeight="1" x14ac:dyDescent="0.25">
      <c r="A231" s="13"/>
      <c r="B231" s="10"/>
      <c r="C231" s="7"/>
      <c r="D231" s="7"/>
      <c r="E231" s="10"/>
      <c r="F231" s="7"/>
      <c r="G231" s="7"/>
      <c r="H231" s="7"/>
      <c r="I231" s="7"/>
      <c r="J231" s="7"/>
      <c r="K231" s="7"/>
      <c r="L231" s="20"/>
      <c r="M231" s="126" t="str">
        <f t="shared" si="36"/>
        <v/>
      </c>
      <c r="N231" s="204"/>
      <c r="O231" s="205">
        <f t="shared" si="43"/>
        <v>0</v>
      </c>
      <c r="P231" s="113">
        <f t="shared" si="44"/>
        <v>0</v>
      </c>
      <c r="Q231" s="196"/>
      <c r="R231" s="114">
        <f t="shared" ref="R231:R266" si="45">ROUNDUP(SUM(P231),0)</f>
        <v>0</v>
      </c>
      <c r="S231" s="116"/>
      <c r="T231" s="117"/>
      <c r="U231" s="118"/>
      <c r="V231" s="118"/>
      <c r="W231" s="118"/>
      <c r="X231" s="118"/>
      <c r="Y231" s="119"/>
      <c r="Z231" s="214">
        <f t="shared" si="37"/>
        <v>0</v>
      </c>
      <c r="AA231" s="211">
        <f t="shared" si="38"/>
        <v>0</v>
      </c>
      <c r="AB231" s="212">
        <f t="shared" si="39"/>
        <v>0</v>
      </c>
      <c r="AC231" s="212">
        <f t="shared" si="40"/>
        <v>0</v>
      </c>
      <c r="AD231" s="212">
        <f t="shared" si="34"/>
        <v>0</v>
      </c>
      <c r="AE231" s="212">
        <f t="shared" si="41"/>
        <v>0</v>
      </c>
      <c r="AF231" s="213">
        <f t="shared" si="42"/>
        <v>0</v>
      </c>
    </row>
    <row r="232" spans="1:32" ht="24.95" customHeight="1" x14ac:dyDescent="0.25">
      <c r="A232" s="13"/>
      <c r="B232" s="10"/>
      <c r="C232" s="7"/>
      <c r="D232" s="7"/>
      <c r="E232" s="10"/>
      <c r="F232" s="7"/>
      <c r="G232" s="7"/>
      <c r="H232" s="7"/>
      <c r="I232" s="7"/>
      <c r="J232" s="7"/>
      <c r="K232" s="7"/>
      <c r="L232" s="20"/>
      <c r="M232" s="126" t="str">
        <f t="shared" si="36"/>
        <v/>
      </c>
      <c r="N232" s="204"/>
      <c r="O232" s="205">
        <f t="shared" si="43"/>
        <v>0</v>
      </c>
      <c r="P232" s="113">
        <f t="shared" si="44"/>
        <v>0</v>
      </c>
      <c r="Q232" s="196"/>
      <c r="R232" s="114">
        <f t="shared" si="45"/>
        <v>0</v>
      </c>
      <c r="S232" s="116"/>
      <c r="T232" s="117"/>
      <c r="U232" s="118"/>
      <c r="V232" s="118"/>
      <c r="W232" s="118"/>
      <c r="X232" s="118"/>
      <c r="Y232" s="119"/>
      <c r="Z232" s="214">
        <f t="shared" si="37"/>
        <v>0</v>
      </c>
      <c r="AA232" s="211">
        <f t="shared" si="38"/>
        <v>0</v>
      </c>
      <c r="AB232" s="212">
        <f t="shared" si="39"/>
        <v>0</v>
      </c>
      <c r="AC232" s="212">
        <f t="shared" si="40"/>
        <v>0</v>
      </c>
      <c r="AD232" s="212">
        <f t="shared" si="34"/>
        <v>0</v>
      </c>
      <c r="AE232" s="212">
        <f t="shared" si="41"/>
        <v>0</v>
      </c>
      <c r="AF232" s="213">
        <f t="shared" si="42"/>
        <v>0</v>
      </c>
    </row>
    <row r="233" spans="1:32" ht="24.95" customHeight="1" x14ac:dyDescent="0.25">
      <c r="A233" s="13"/>
      <c r="B233" s="10"/>
      <c r="C233" s="7"/>
      <c r="D233" s="7"/>
      <c r="E233" s="10"/>
      <c r="F233" s="7"/>
      <c r="G233" s="7"/>
      <c r="H233" s="7"/>
      <c r="I233" s="7"/>
      <c r="J233" s="7"/>
      <c r="K233" s="7"/>
      <c r="L233" s="20"/>
      <c r="M233" s="126" t="str">
        <f t="shared" si="36"/>
        <v/>
      </c>
      <c r="N233" s="204"/>
      <c r="O233" s="205">
        <f t="shared" si="43"/>
        <v>0</v>
      </c>
      <c r="P233" s="113">
        <f t="shared" si="44"/>
        <v>0</v>
      </c>
      <c r="Q233" s="196"/>
      <c r="R233" s="114">
        <f t="shared" si="45"/>
        <v>0</v>
      </c>
      <c r="S233" s="116"/>
      <c r="T233" s="117"/>
      <c r="U233" s="118"/>
      <c r="V233" s="118"/>
      <c r="W233" s="118"/>
      <c r="X233" s="118"/>
      <c r="Y233" s="119"/>
      <c r="Z233" s="214">
        <f t="shared" si="37"/>
        <v>0</v>
      </c>
      <c r="AA233" s="211">
        <f t="shared" si="38"/>
        <v>0</v>
      </c>
      <c r="AB233" s="212">
        <f t="shared" si="39"/>
        <v>0</v>
      </c>
      <c r="AC233" s="212">
        <f t="shared" si="40"/>
        <v>0</v>
      </c>
      <c r="AD233" s="212">
        <f t="shared" si="34"/>
        <v>0</v>
      </c>
      <c r="AE233" s="212">
        <f t="shared" si="41"/>
        <v>0</v>
      </c>
      <c r="AF233" s="213">
        <f t="shared" si="42"/>
        <v>0</v>
      </c>
    </row>
    <row r="234" spans="1:32" ht="24.95" customHeight="1" x14ac:dyDescent="0.25">
      <c r="A234" s="13"/>
      <c r="B234" s="10"/>
      <c r="C234" s="7"/>
      <c r="D234" s="7"/>
      <c r="E234" s="10"/>
      <c r="F234" s="7"/>
      <c r="G234" s="7"/>
      <c r="H234" s="7"/>
      <c r="I234" s="7"/>
      <c r="J234" s="7"/>
      <c r="K234" s="7"/>
      <c r="L234" s="20"/>
      <c r="M234" s="126" t="str">
        <f t="shared" si="36"/>
        <v/>
      </c>
      <c r="N234" s="204"/>
      <c r="O234" s="205">
        <f t="shared" si="43"/>
        <v>0</v>
      </c>
      <c r="P234" s="113">
        <f t="shared" si="44"/>
        <v>0</v>
      </c>
      <c r="Q234" s="196"/>
      <c r="R234" s="114">
        <f t="shared" si="45"/>
        <v>0</v>
      </c>
      <c r="S234" s="116"/>
      <c r="T234" s="117"/>
      <c r="U234" s="118"/>
      <c r="V234" s="118"/>
      <c r="W234" s="118"/>
      <c r="X234" s="118"/>
      <c r="Y234" s="119"/>
      <c r="Z234" s="214">
        <f t="shared" si="37"/>
        <v>0</v>
      </c>
      <c r="AA234" s="211">
        <f t="shared" si="38"/>
        <v>0</v>
      </c>
      <c r="AB234" s="212">
        <f t="shared" si="39"/>
        <v>0</v>
      </c>
      <c r="AC234" s="212">
        <f t="shared" si="40"/>
        <v>0</v>
      </c>
      <c r="AD234" s="212">
        <f t="shared" si="34"/>
        <v>0</v>
      </c>
      <c r="AE234" s="212">
        <f t="shared" si="41"/>
        <v>0</v>
      </c>
      <c r="AF234" s="213">
        <f t="shared" si="42"/>
        <v>0</v>
      </c>
    </row>
    <row r="235" spans="1:32" ht="24.95" customHeight="1" x14ac:dyDescent="0.25">
      <c r="A235" s="13"/>
      <c r="B235" s="10"/>
      <c r="C235" s="7"/>
      <c r="D235" s="7"/>
      <c r="E235" s="10"/>
      <c r="F235" s="7"/>
      <c r="G235" s="7"/>
      <c r="H235" s="7"/>
      <c r="I235" s="7"/>
      <c r="J235" s="7"/>
      <c r="K235" s="7"/>
      <c r="L235" s="20"/>
      <c r="M235" s="126" t="str">
        <f t="shared" si="36"/>
        <v/>
      </c>
      <c r="N235" s="204"/>
      <c r="O235" s="205">
        <f t="shared" si="43"/>
        <v>0</v>
      </c>
      <c r="P235" s="113">
        <f t="shared" si="44"/>
        <v>0</v>
      </c>
      <c r="Q235" s="196"/>
      <c r="R235" s="114">
        <f t="shared" si="45"/>
        <v>0</v>
      </c>
      <c r="S235" s="116"/>
      <c r="T235" s="117"/>
      <c r="U235" s="118"/>
      <c r="V235" s="118"/>
      <c r="W235" s="118"/>
      <c r="X235" s="118"/>
      <c r="Y235" s="119"/>
      <c r="Z235" s="214">
        <f t="shared" si="37"/>
        <v>0</v>
      </c>
      <c r="AA235" s="211">
        <f t="shared" si="38"/>
        <v>0</v>
      </c>
      <c r="AB235" s="212">
        <f t="shared" si="39"/>
        <v>0</v>
      </c>
      <c r="AC235" s="212">
        <f t="shared" si="40"/>
        <v>0</v>
      </c>
      <c r="AD235" s="212">
        <f t="shared" si="34"/>
        <v>0</v>
      </c>
      <c r="AE235" s="212">
        <f t="shared" si="41"/>
        <v>0</v>
      </c>
      <c r="AF235" s="213">
        <f t="shared" si="42"/>
        <v>0</v>
      </c>
    </row>
    <row r="236" spans="1:32" ht="24.95" customHeight="1" x14ac:dyDescent="0.25">
      <c r="A236" s="13"/>
      <c r="B236" s="10"/>
      <c r="C236" s="7"/>
      <c r="D236" s="7"/>
      <c r="E236" s="10"/>
      <c r="F236" s="7"/>
      <c r="G236" s="7"/>
      <c r="H236" s="7"/>
      <c r="I236" s="7"/>
      <c r="J236" s="7"/>
      <c r="K236" s="7"/>
      <c r="L236" s="20"/>
      <c r="M236" s="126" t="str">
        <f t="shared" si="36"/>
        <v/>
      </c>
      <c r="N236" s="204"/>
      <c r="O236" s="205">
        <f t="shared" si="43"/>
        <v>0</v>
      </c>
      <c r="P236" s="113">
        <f t="shared" si="44"/>
        <v>0</v>
      </c>
      <c r="Q236" s="196"/>
      <c r="R236" s="114">
        <f t="shared" si="45"/>
        <v>0</v>
      </c>
      <c r="S236" s="116"/>
      <c r="T236" s="117"/>
      <c r="U236" s="118"/>
      <c r="V236" s="118"/>
      <c r="W236" s="118"/>
      <c r="X236" s="118"/>
      <c r="Y236" s="119"/>
      <c r="Z236" s="214">
        <f t="shared" si="37"/>
        <v>0</v>
      </c>
      <c r="AA236" s="211">
        <f t="shared" si="38"/>
        <v>0</v>
      </c>
      <c r="AB236" s="212">
        <f t="shared" si="39"/>
        <v>0</v>
      </c>
      <c r="AC236" s="212">
        <f t="shared" si="40"/>
        <v>0</v>
      </c>
      <c r="AD236" s="212">
        <f t="shared" si="34"/>
        <v>0</v>
      </c>
      <c r="AE236" s="212">
        <f t="shared" si="41"/>
        <v>0</v>
      </c>
      <c r="AF236" s="213">
        <f t="shared" si="42"/>
        <v>0</v>
      </c>
    </row>
    <row r="237" spans="1:32" ht="24.95" customHeight="1" x14ac:dyDescent="0.25">
      <c r="A237" s="13"/>
      <c r="B237" s="10"/>
      <c r="C237" s="7"/>
      <c r="D237" s="7"/>
      <c r="E237" s="10"/>
      <c r="F237" s="7"/>
      <c r="G237" s="7"/>
      <c r="H237" s="7"/>
      <c r="I237" s="7"/>
      <c r="J237" s="7"/>
      <c r="K237" s="7"/>
      <c r="L237" s="20"/>
      <c r="M237" s="126" t="str">
        <f t="shared" si="36"/>
        <v/>
      </c>
      <c r="N237" s="204"/>
      <c r="O237" s="205">
        <f t="shared" si="43"/>
        <v>0</v>
      </c>
      <c r="P237" s="113">
        <f t="shared" si="44"/>
        <v>0</v>
      </c>
      <c r="Q237" s="196"/>
      <c r="R237" s="114">
        <f t="shared" si="45"/>
        <v>0</v>
      </c>
      <c r="S237" s="116"/>
      <c r="T237" s="117"/>
      <c r="U237" s="118"/>
      <c r="V237" s="118"/>
      <c r="W237" s="118"/>
      <c r="X237" s="118"/>
      <c r="Y237" s="119"/>
      <c r="Z237" s="214">
        <f t="shared" si="37"/>
        <v>0</v>
      </c>
      <c r="AA237" s="211">
        <f t="shared" si="38"/>
        <v>0</v>
      </c>
      <c r="AB237" s="212">
        <f t="shared" si="39"/>
        <v>0</v>
      </c>
      <c r="AC237" s="212">
        <f t="shared" si="40"/>
        <v>0</v>
      </c>
      <c r="AD237" s="212">
        <f t="shared" si="34"/>
        <v>0</v>
      </c>
      <c r="AE237" s="212">
        <f t="shared" si="41"/>
        <v>0</v>
      </c>
      <c r="AF237" s="213">
        <f t="shared" si="42"/>
        <v>0</v>
      </c>
    </row>
    <row r="238" spans="1:32" ht="24.95" customHeight="1" x14ac:dyDescent="0.25">
      <c r="A238" s="13"/>
      <c r="B238" s="10"/>
      <c r="C238" s="7"/>
      <c r="D238" s="7"/>
      <c r="E238" s="10"/>
      <c r="F238" s="7"/>
      <c r="G238" s="7"/>
      <c r="H238" s="7"/>
      <c r="I238" s="7"/>
      <c r="J238" s="7"/>
      <c r="K238" s="7"/>
      <c r="L238" s="20"/>
      <c r="M238" s="126" t="str">
        <f t="shared" si="36"/>
        <v/>
      </c>
      <c r="N238" s="204"/>
      <c r="O238" s="205">
        <f t="shared" si="43"/>
        <v>0</v>
      </c>
      <c r="P238" s="113">
        <f t="shared" si="44"/>
        <v>0</v>
      </c>
      <c r="Q238" s="196"/>
      <c r="R238" s="114">
        <f t="shared" si="45"/>
        <v>0</v>
      </c>
      <c r="S238" s="116"/>
      <c r="T238" s="117"/>
      <c r="U238" s="118"/>
      <c r="V238" s="118"/>
      <c r="W238" s="118"/>
      <c r="X238" s="118"/>
      <c r="Y238" s="119"/>
      <c r="Z238" s="214">
        <f t="shared" si="37"/>
        <v>0</v>
      </c>
      <c r="AA238" s="211">
        <f t="shared" si="38"/>
        <v>0</v>
      </c>
      <c r="AB238" s="212">
        <f t="shared" si="39"/>
        <v>0</v>
      </c>
      <c r="AC238" s="212">
        <f t="shared" si="40"/>
        <v>0</v>
      </c>
      <c r="AD238" s="212">
        <f t="shared" ref="AD238:AD266" si="46">+W238*O238</f>
        <v>0</v>
      </c>
      <c r="AE238" s="212">
        <f t="shared" si="41"/>
        <v>0</v>
      </c>
      <c r="AF238" s="213">
        <f t="shared" si="42"/>
        <v>0</v>
      </c>
    </row>
    <row r="239" spans="1:32" ht="24.95" customHeight="1" x14ac:dyDescent="0.25">
      <c r="A239" s="13"/>
      <c r="B239" s="10"/>
      <c r="C239" s="7"/>
      <c r="D239" s="7"/>
      <c r="E239" s="10"/>
      <c r="F239" s="7"/>
      <c r="G239" s="7"/>
      <c r="H239" s="7"/>
      <c r="I239" s="7"/>
      <c r="J239" s="7"/>
      <c r="K239" s="7"/>
      <c r="L239" s="20"/>
      <c r="M239" s="126" t="str">
        <f t="shared" si="36"/>
        <v/>
      </c>
      <c r="N239" s="204"/>
      <c r="O239" s="205">
        <f t="shared" si="43"/>
        <v>0</v>
      </c>
      <c r="P239" s="113">
        <f t="shared" si="44"/>
        <v>0</v>
      </c>
      <c r="Q239" s="196"/>
      <c r="R239" s="114">
        <f t="shared" si="45"/>
        <v>0</v>
      </c>
      <c r="S239" s="116"/>
      <c r="T239" s="117"/>
      <c r="U239" s="118"/>
      <c r="V239" s="118"/>
      <c r="W239" s="118"/>
      <c r="X239" s="118"/>
      <c r="Y239" s="119"/>
      <c r="Z239" s="214">
        <f t="shared" si="37"/>
        <v>0</v>
      </c>
      <c r="AA239" s="211">
        <f t="shared" si="38"/>
        <v>0</v>
      </c>
      <c r="AB239" s="212">
        <f t="shared" si="39"/>
        <v>0</v>
      </c>
      <c r="AC239" s="212">
        <f t="shared" si="40"/>
        <v>0</v>
      </c>
      <c r="AD239" s="212">
        <f t="shared" si="46"/>
        <v>0</v>
      </c>
      <c r="AE239" s="212">
        <f t="shared" si="41"/>
        <v>0</v>
      </c>
      <c r="AF239" s="213">
        <f t="shared" si="42"/>
        <v>0</v>
      </c>
    </row>
    <row r="240" spans="1:32" ht="24.95" customHeight="1" x14ac:dyDescent="0.25">
      <c r="A240" s="13"/>
      <c r="B240" s="10"/>
      <c r="C240" s="7"/>
      <c r="D240" s="7"/>
      <c r="E240" s="10"/>
      <c r="F240" s="7"/>
      <c r="G240" s="7"/>
      <c r="H240" s="7"/>
      <c r="I240" s="7"/>
      <c r="J240" s="7"/>
      <c r="K240" s="7"/>
      <c r="L240" s="20"/>
      <c r="M240" s="126" t="str">
        <f t="shared" si="36"/>
        <v/>
      </c>
      <c r="N240" s="204"/>
      <c r="O240" s="205">
        <f t="shared" si="43"/>
        <v>0</v>
      </c>
      <c r="P240" s="113">
        <f t="shared" si="44"/>
        <v>0</v>
      </c>
      <c r="Q240" s="196"/>
      <c r="R240" s="114">
        <f t="shared" si="45"/>
        <v>0</v>
      </c>
      <c r="S240" s="116"/>
      <c r="T240" s="117"/>
      <c r="U240" s="118"/>
      <c r="V240" s="118"/>
      <c r="W240" s="118"/>
      <c r="X240" s="118"/>
      <c r="Y240" s="119"/>
      <c r="Z240" s="214">
        <f t="shared" si="37"/>
        <v>0</v>
      </c>
      <c r="AA240" s="211">
        <f t="shared" si="38"/>
        <v>0</v>
      </c>
      <c r="AB240" s="212">
        <f t="shared" si="39"/>
        <v>0</v>
      </c>
      <c r="AC240" s="212">
        <f t="shared" si="40"/>
        <v>0</v>
      </c>
      <c r="AD240" s="212">
        <f t="shared" si="46"/>
        <v>0</v>
      </c>
      <c r="AE240" s="212">
        <f t="shared" si="41"/>
        <v>0</v>
      </c>
      <c r="AF240" s="213">
        <f t="shared" si="42"/>
        <v>0</v>
      </c>
    </row>
    <row r="241" spans="1:32" ht="24.95" customHeight="1" x14ac:dyDescent="0.25">
      <c r="A241" s="13"/>
      <c r="B241" s="10"/>
      <c r="C241" s="7"/>
      <c r="D241" s="7"/>
      <c r="E241" s="10"/>
      <c r="F241" s="7"/>
      <c r="G241" s="7"/>
      <c r="H241" s="7"/>
      <c r="I241" s="7"/>
      <c r="J241" s="7"/>
      <c r="K241" s="7"/>
      <c r="L241" s="20"/>
      <c r="M241" s="126" t="str">
        <f t="shared" si="36"/>
        <v/>
      </c>
      <c r="N241" s="204"/>
      <c r="O241" s="205">
        <f t="shared" si="43"/>
        <v>0</v>
      </c>
      <c r="P241" s="113">
        <f t="shared" si="44"/>
        <v>0</v>
      </c>
      <c r="Q241" s="196"/>
      <c r="R241" s="114">
        <f t="shared" si="45"/>
        <v>0</v>
      </c>
      <c r="S241" s="116"/>
      <c r="T241" s="117"/>
      <c r="U241" s="118"/>
      <c r="V241" s="118"/>
      <c r="W241" s="118"/>
      <c r="X241" s="118"/>
      <c r="Y241" s="119"/>
      <c r="Z241" s="214">
        <f t="shared" si="37"/>
        <v>0</v>
      </c>
      <c r="AA241" s="211">
        <f t="shared" si="38"/>
        <v>0</v>
      </c>
      <c r="AB241" s="212">
        <f t="shared" si="39"/>
        <v>0</v>
      </c>
      <c r="AC241" s="212">
        <f t="shared" si="40"/>
        <v>0</v>
      </c>
      <c r="AD241" s="212">
        <f t="shared" si="46"/>
        <v>0</v>
      </c>
      <c r="AE241" s="212">
        <f t="shared" si="41"/>
        <v>0</v>
      </c>
      <c r="AF241" s="213">
        <f t="shared" si="42"/>
        <v>0</v>
      </c>
    </row>
    <row r="242" spans="1:32" ht="24.95" customHeight="1" x14ac:dyDescent="0.25">
      <c r="A242" s="13"/>
      <c r="B242" s="10"/>
      <c r="C242" s="7"/>
      <c r="D242" s="7"/>
      <c r="E242" s="10"/>
      <c r="F242" s="7"/>
      <c r="G242" s="7"/>
      <c r="H242" s="7"/>
      <c r="I242" s="7"/>
      <c r="J242" s="7"/>
      <c r="K242" s="7"/>
      <c r="L242" s="20"/>
      <c r="M242" s="126" t="str">
        <f t="shared" si="36"/>
        <v/>
      </c>
      <c r="N242" s="204"/>
      <c r="O242" s="205">
        <f t="shared" si="43"/>
        <v>0</v>
      </c>
      <c r="P242" s="113">
        <f t="shared" si="44"/>
        <v>0</v>
      </c>
      <c r="Q242" s="196"/>
      <c r="R242" s="114">
        <f t="shared" si="45"/>
        <v>0</v>
      </c>
      <c r="S242" s="116"/>
      <c r="T242" s="117"/>
      <c r="U242" s="118"/>
      <c r="V242" s="118"/>
      <c r="W242" s="118"/>
      <c r="X242" s="118"/>
      <c r="Y242" s="119"/>
      <c r="Z242" s="214">
        <f t="shared" si="37"/>
        <v>0</v>
      </c>
      <c r="AA242" s="211">
        <f t="shared" si="38"/>
        <v>0</v>
      </c>
      <c r="AB242" s="212">
        <f t="shared" si="39"/>
        <v>0</v>
      </c>
      <c r="AC242" s="212">
        <f t="shared" si="40"/>
        <v>0</v>
      </c>
      <c r="AD242" s="212">
        <f t="shared" si="46"/>
        <v>0</v>
      </c>
      <c r="AE242" s="212">
        <f t="shared" si="41"/>
        <v>0</v>
      </c>
      <c r="AF242" s="213">
        <f t="shared" si="42"/>
        <v>0</v>
      </c>
    </row>
    <row r="243" spans="1:32" ht="24.95" customHeight="1" x14ac:dyDescent="0.25">
      <c r="A243" s="13"/>
      <c r="B243" s="10"/>
      <c r="C243" s="7"/>
      <c r="D243" s="7"/>
      <c r="E243" s="10"/>
      <c r="F243" s="7"/>
      <c r="G243" s="7"/>
      <c r="H243" s="7"/>
      <c r="I243" s="7"/>
      <c r="J243" s="7"/>
      <c r="K243" s="7"/>
      <c r="L243" s="20"/>
      <c r="M243" s="126" t="str">
        <f t="shared" si="36"/>
        <v/>
      </c>
      <c r="N243" s="204"/>
      <c r="O243" s="205">
        <f t="shared" si="43"/>
        <v>0</v>
      </c>
      <c r="P243" s="113">
        <f t="shared" si="44"/>
        <v>0</v>
      </c>
      <c r="Q243" s="196"/>
      <c r="R243" s="114">
        <f t="shared" si="45"/>
        <v>0</v>
      </c>
      <c r="S243" s="116"/>
      <c r="T243" s="117"/>
      <c r="U243" s="118"/>
      <c r="V243" s="118"/>
      <c r="W243" s="118"/>
      <c r="X243" s="118"/>
      <c r="Y243" s="119"/>
      <c r="Z243" s="214">
        <f t="shared" si="37"/>
        <v>0</v>
      </c>
      <c r="AA243" s="211">
        <f t="shared" si="38"/>
        <v>0</v>
      </c>
      <c r="AB243" s="212">
        <f t="shared" si="39"/>
        <v>0</v>
      </c>
      <c r="AC243" s="212">
        <f t="shared" si="40"/>
        <v>0</v>
      </c>
      <c r="AD243" s="212">
        <f t="shared" si="46"/>
        <v>0</v>
      </c>
      <c r="AE243" s="212">
        <f t="shared" si="41"/>
        <v>0</v>
      </c>
      <c r="AF243" s="213">
        <f t="shared" si="42"/>
        <v>0</v>
      </c>
    </row>
    <row r="244" spans="1:32" ht="24.95" customHeight="1" x14ac:dyDescent="0.25">
      <c r="A244" s="13"/>
      <c r="B244" s="10"/>
      <c r="C244" s="7"/>
      <c r="D244" s="7"/>
      <c r="E244" s="10"/>
      <c r="F244" s="7"/>
      <c r="G244" s="7"/>
      <c r="H244" s="7"/>
      <c r="I244" s="7"/>
      <c r="J244" s="7"/>
      <c r="K244" s="7"/>
      <c r="L244" s="20"/>
      <c r="M244" s="126" t="str">
        <f t="shared" si="36"/>
        <v/>
      </c>
      <c r="N244" s="204"/>
      <c r="O244" s="205">
        <f t="shared" si="43"/>
        <v>0</v>
      </c>
      <c r="P244" s="113">
        <f t="shared" si="44"/>
        <v>0</v>
      </c>
      <c r="Q244" s="196"/>
      <c r="R244" s="114">
        <f t="shared" si="45"/>
        <v>0</v>
      </c>
      <c r="S244" s="116"/>
      <c r="T244" s="117"/>
      <c r="U244" s="118"/>
      <c r="V244" s="118"/>
      <c r="W244" s="118"/>
      <c r="X244" s="118"/>
      <c r="Y244" s="119"/>
      <c r="Z244" s="214">
        <f t="shared" si="37"/>
        <v>0</v>
      </c>
      <c r="AA244" s="211">
        <f t="shared" si="38"/>
        <v>0</v>
      </c>
      <c r="AB244" s="212">
        <f t="shared" si="39"/>
        <v>0</v>
      </c>
      <c r="AC244" s="212">
        <f t="shared" si="40"/>
        <v>0</v>
      </c>
      <c r="AD244" s="212">
        <f t="shared" si="46"/>
        <v>0</v>
      </c>
      <c r="AE244" s="212">
        <f t="shared" si="41"/>
        <v>0</v>
      </c>
      <c r="AF244" s="213">
        <f t="shared" si="42"/>
        <v>0</v>
      </c>
    </row>
    <row r="245" spans="1:32" ht="24.95" customHeight="1" x14ac:dyDescent="0.25">
      <c r="A245" s="13"/>
      <c r="B245" s="10"/>
      <c r="C245" s="7"/>
      <c r="D245" s="7"/>
      <c r="E245" s="10"/>
      <c r="F245" s="7"/>
      <c r="G245" s="7"/>
      <c r="H245" s="7"/>
      <c r="I245" s="7"/>
      <c r="J245" s="7"/>
      <c r="K245" s="7"/>
      <c r="L245" s="20"/>
      <c r="M245" s="126" t="str">
        <f t="shared" si="36"/>
        <v/>
      </c>
      <c r="N245" s="204"/>
      <c r="O245" s="205">
        <f t="shared" si="43"/>
        <v>0</v>
      </c>
      <c r="P245" s="113">
        <f t="shared" si="44"/>
        <v>0</v>
      </c>
      <c r="Q245" s="196"/>
      <c r="R245" s="114">
        <f t="shared" si="45"/>
        <v>0</v>
      </c>
      <c r="S245" s="116"/>
      <c r="T245" s="117"/>
      <c r="U245" s="118"/>
      <c r="V245" s="118"/>
      <c r="W245" s="118"/>
      <c r="X245" s="118"/>
      <c r="Y245" s="119"/>
      <c r="Z245" s="214">
        <f t="shared" si="37"/>
        <v>0</v>
      </c>
      <c r="AA245" s="211">
        <f t="shared" si="38"/>
        <v>0</v>
      </c>
      <c r="AB245" s="212">
        <f t="shared" si="39"/>
        <v>0</v>
      </c>
      <c r="AC245" s="212">
        <f t="shared" si="40"/>
        <v>0</v>
      </c>
      <c r="AD245" s="212">
        <f t="shared" si="46"/>
        <v>0</v>
      </c>
      <c r="AE245" s="212">
        <f t="shared" si="41"/>
        <v>0</v>
      </c>
      <c r="AF245" s="213">
        <f t="shared" si="42"/>
        <v>0</v>
      </c>
    </row>
    <row r="246" spans="1:32" ht="24.95" customHeight="1" x14ac:dyDescent="0.25">
      <c r="A246" s="13"/>
      <c r="B246" s="10"/>
      <c r="C246" s="7"/>
      <c r="D246" s="7"/>
      <c r="E246" s="10"/>
      <c r="F246" s="7"/>
      <c r="G246" s="7"/>
      <c r="H246" s="7"/>
      <c r="I246" s="7"/>
      <c r="J246" s="7"/>
      <c r="K246" s="7"/>
      <c r="L246" s="20"/>
      <c r="M246" s="126" t="str">
        <f t="shared" si="36"/>
        <v/>
      </c>
      <c r="N246" s="204"/>
      <c r="O246" s="205">
        <f t="shared" si="43"/>
        <v>0</v>
      </c>
      <c r="P246" s="113">
        <f t="shared" si="44"/>
        <v>0</v>
      </c>
      <c r="Q246" s="196"/>
      <c r="R246" s="114">
        <f t="shared" si="45"/>
        <v>0</v>
      </c>
      <c r="S246" s="116"/>
      <c r="T246" s="117"/>
      <c r="U246" s="118"/>
      <c r="V246" s="118"/>
      <c r="W246" s="118"/>
      <c r="X246" s="118"/>
      <c r="Y246" s="119"/>
      <c r="Z246" s="214">
        <f t="shared" si="37"/>
        <v>0</v>
      </c>
      <c r="AA246" s="211">
        <f t="shared" si="38"/>
        <v>0</v>
      </c>
      <c r="AB246" s="212">
        <f t="shared" si="39"/>
        <v>0</v>
      </c>
      <c r="AC246" s="212">
        <f t="shared" si="40"/>
        <v>0</v>
      </c>
      <c r="AD246" s="212">
        <f t="shared" si="46"/>
        <v>0</v>
      </c>
      <c r="AE246" s="212">
        <f t="shared" si="41"/>
        <v>0</v>
      </c>
      <c r="AF246" s="213">
        <f t="shared" si="42"/>
        <v>0</v>
      </c>
    </row>
    <row r="247" spans="1:32" ht="24.95" customHeight="1" x14ac:dyDescent="0.25">
      <c r="A247" s="13"/>
      <c r="B247" s="10"/>
      <c r="C247" s="7"/>
      <c r="D247" s="7"/>
      <c r="E247" s="10"/>
      <c r="F247" s="7"/>
      <c r="G247" s="7"/>
      <c r="H247" s="7"/>
      <c r="I247" s="7"/>
      <c r="J247" s="7"/>
      <c r="K247" s="7"/>
      <c r="L247" s="20"/>
      <c r="M247" s="126" t="str">
        <f t="shared" si="36"/>
        <v/>
      </c>
      <c r="N247" s="204"/>
      <c r="O247" s="205">
        <f t="shared" si="43"/>
        <v>0</v>
      </c>
      <c r="P247" s="113">
        <f t="shared" si="44"/>
        <v>0</v>
      </c>
      <c r="Q247" s="196"/>
      <c r="R247" s="114">
        <f t="shared" si="45"/>
        <v>0</v>
      </c>
      <c r="S247" s="116"/>
      <c r="T247" s="117"/>
      <c r="U247" s="118"/>
      <c r="V247" s="118"/>
      <c r="W247" s="118"/>
      <c r="X247" s="118"/>
      <c r="Y247" s="119"/>
      <c r="Z247" s="214">
        <f t="shared" si="37"/>
        <v>0</v>
      </c>
      <c r="AA247" s="211">
        <f t="shared" si="38"/>
        <v>0</v>
      </c>
      <c r="AB247" s="212">
        <f t="shared" si="39"/>
        <v>0</v>
      </c>
      <c r="AC247" s="212">
        <f t="shared" si="40"/>
        <v>0</v>
      </c>
      <c r="AD247" s="212">
        <f t="shared" si="46"/>
        <v>0</v>
      </c>
      <c r="AE247" s="212">
        <f t="shared" si="41"/>
        <v>0</v>
      </c>
      <c r="AF247" s="213">
        <f t="shared" si="42"/>
        <v>0</v>
      </c>
    </row>
    <row r="248" spans="1:32" ht="24.95" customHeight="1" x14ac:dyDescent="0.25">
      <c r="A248" s="13"/>
      <c r="B248" s="10"/>
      <c r="C248" s="7"/>
      <c r="D248" s="7"/>
      <c r="E248" s="10"/>
      <c r="F248" s="7"/>
      <c r="G248" s="7"/>
      <c r="H248" s="7"/>
      <c r="I248" s="7"/>
      <c r="J248" s="7"/>
      <c r="K248" s="7"/>
      <c r="L248" s="20"/>
      <c r="M248" s="126" t="str">
        <f t="shared" si="36"/>
        <v/>
      </c>
      <c r="N248" s="204"/>
      <c r="O248" s="205">
        <f t="shared" si="43"/>
        <v>0</v>
      </c>
      <c r="P248" s="113">
        <f t="shared" si="44"/>
        <v>0</v>
      </c>
      <c r="Q248" s="196"/>
      <c r="R248" s="114">
        <f t="shared" si="45"/>
        <v>0</v>
      </c>
      <c r="S248" s="116"/>
      <c r="T248" s="117"/>
      <c r="U248" s="118"/>
      <c r="V248" s="118"/>
      <c r="W248" s="118"/>
      <c r="X248" s="118"/>
      <c r="Y248" s="119"/>
      <c r="Z248" s="214">
        <f t="shared" si="37"/>
        <v>0</v>
      </c>
      <c r="AA248" s="211">
        <f t="shared" si="38"/>
        <v>0</v>
      </c>
      <c r="AB248" s="212">
        <f t="shared" si="39"/>
        <v>0</v>
      </c>
      <c r="AC248" s="212">
        <f t="shared" si="40"/>
        <v>0</v>
      </c>
      <c r="AD248" s="212">
        <f t="shared" si="46"/>
        <v>0</v>
      </c>
      <c r="AE248" s="212">
        <f t="shared" si="41"/>
        <v>0</v>
      </c>
      <c r="AF248" s="213">
        <f t="shared" si="42"/>
        <v>0</v>
      </c>
    </row>
    <row r="249" spans="1:32" ht="24.95" customHeight="1" x14ac:dyDescent="0.25">
      <c r="A249" s="13"/>
      <c r="B249" s="10"/>
      <c r="C249" s="7"/>
      <c r="D249" s="7"/>
      <c r="E249" s="10"/>
      <c r="F249" s="7"/>
      <c r="G249" s="7"/>
      <c r="H249" s="7"/>
      <c r="I249" s="7"/>
      <c r="J249" s="7"/>
      <c r="K249" s="7"/>
      <c r="L249" s="20"/>
      <c r="M249" s="126" t="str">
        <f t="shared" si="36"/>
        <v/>
      </c>
      <c r="N249" s="204"/>
      <c r="O249" s="205">
        <f t="shared" si="43"/>
        <v>0</v>
      </c>
      <c r="P249" s="113">
        <f t="shared" si="44"/>
        <v>0</v>
      </c>
      <c r="Q249" s="196"/>
      <c r="R249" s="114">
        <f t="shared" si="45"/>
        <v>0</v>
      </c>
      <c r="S249" s="116"/>
      <c r="T249" s="117"/>
      <c r="U249" s="118"/>
      <c r="V249" s="118"/>
      <c r="W249" s="118"/>
      <c r="X249" s="118"/>
      <c r="Y249" s="119"/>
      <c r="Z249" s="214">
        <f t="shared" si="37"/>
        <v>0</v>
      </c>
      <c r="AA249" s="211">
        <f t="shared" si="38"/>
        <v>0</v>
      </c>
      <c r="AB249" s="212">
        <f t="shared" si="39"/>
        <v>0</v>
      </c>
      <c r="AC249" s="212">
        <f t="shared" si="40"/>
        <v>0</v>
      </c>
      <c r="AD249" s="212">
        <f t="shared" si="46"/>
        <v>0</v>
      </c>
      <c r="AE249" s="212">
        <f t="shared" si="41"/>
        <v>0</v>
      </c>
      <c r="AF249" s="213">
        <f t="shared" si="42"/>
        <v>0</v>
      </c>
    </row>
    <row r="250" spans="1:32" ht="24.95" customHeight="1" x14ac:dyDescent="0.25">
      <c r="A250" s="13"/>
      <c r="B250" s="10"/>
      <c r="C250" s="7"/>
      <c r="D250" s="7"/>
      <c r="E250" s="10"/>
      <c r="F250" s="7"/>
      <c r="G250" s="7"/>
      <c r="H250" s="7"/>
      <c r="I250" s="7"/>
      <c r="J250" s="7"/>
      <c r="K250" s="7"/>
      <c r="L250" s="20"/>
      <c r="M250" s="126" t="str">
        <f t="shared" si="36"/>
        <v/>
      </c>
      <c r="N250" s="204"/>
      <c r="O250" s="205">
        <f t="shared" si="43"/>
        <v>0</v>
      </c>
      <c r="P250" s="113">
        <f t="shared" si="44"/>
        <v>0</v>
      </c>
      <c r="Q250" s="196"/>
      <c r="R250" s="114">
        <f t="shared" si="45"/>
        <v>0</v>
      </c>
      <c r="S250" s="116"/>
      <c r="T250" s="117"/>
      <c r="U250" s="118"/>
      <c r="V250" s="118"/>
      <c r="W250" s="118"/>
      <c r="X250" s="118"/>
      <c r="Y250" s="119"/>
      <c r="Z250" s="214">
        <f t="shared" si="37"/>
        <v>0</v>
      </c>
      <c r="AA250" s="211">
        <f t="shared" si="38"/>
        <v>0</v>
      </c>
      <c r="AB250" s="212">
        <f t="shared" si="39"/>
        <v>0</v>
      </c>
      <c r="AC250" s="212">
        <f t="shared" si="40"/>
        <v>0</v>
      </c>
      <c r="AD250" s="212">
        <f t="shared" si="46"/>
        <v>0</v>
      </c>
      <c r="AE250" s="212">
        <f t="shared" si="41"/>
        <v>0</v>
      </c>
      <c r="AF250" s="213">
        <f t="shared" si="42"/>
        <v>0</v>
      </c>
    </row>
    <row r="251" spans="1:32" ht="24.95" customHeight="1" x14ac:dyDescent="0.25">
      <c r="A251" s="13"/>
      <c r="B251" s="10"/>
      <c r="C251" s="7"/>
      <c r="D251" s="7"/>
      <c r="E251" s="10"/>
      <c r="F251" s="7"/>
      <c r="G251" s="7"/>
      <c r="H251" s="7"/>
      <c r="I251" s="7"/>
      <c r="J251" s="7"/>
      <c r="K251" s="7"/>
      <c r="L251" s="20"/>
      <c r="M251" s="126" t="str">
        <f t="shared" si="36"/>
        <v/>
      </c>
      <c r="N251" s="204"/>
      <c r="O251" s="205">
        <f t="shared" ref="O251:O266" si="47">+(N251/100)*L251</f>
        <v>0</v>
      </c>
      <c r="P251" s="113">
        <f t="shared" si="44"/>
        <v>0</v>
      </c>
      <c r="Q251" s="196"/>
      <c r="R251" s="114">
        <f t="shared" si="45"/>
        <v>0</v>
      </c>
      <c r="S251" s="116"/>
      <c r="T251" s="117"/>
      <c r="U251" s="118"/>
      <c r="V251" s="118"/>
      <c r="W251" s="118"/>
      <c r="X251" s="118"/>
      <c r="Y251" s="119"/>
      <c r="Z251" s="214">
        <f t="shared" si="37"/>
        <v>0</v>
      </c>
      <c r="AA251" s="211">
        <f t="shared" si="38"/>
        <v>0</v>
      </c>
      <c r="AB251" s="212">
        <f t="shared" si="39"/>
        <v>0</v>
      </c>
      <c r="AC251" s="212">
        <f t="shared" si="40"/>
        <v>0</v>
      </c>
      <c r="AD251" s="212">
        <f t="shared" si="46"/>
        <v>0</v>
      </c>
      <c r="AE251" s="212">
        <f t="shared" si="41"/>
        <v>0</v>
      </c>
      <c r="AF251" s="213">
        <f t="shared" si="42"/>
        <v>0</v>
      </c>
    </row>
    <row r="252" spans="1:32" ht="24.95" customHeight="1" x14ac:dyDescent="0.25">
      <c r="A252" s="13"/>
      <c r="B252" s="10"/>
      <c r="C252" s="7"/>
      <c r="D252" s="7"/>
      <c r="E252" s="10"/>
      <c r="F252" s="7"/>
      <c r="G252" s="7"/>
      <c r="H252" s="7"/>
      <c r="I252" s="7"/>
      <c r="J252" s="7"/>
      <c r="K252" s="7"/>
      <c r="L252" s="20"/>
      <c r="M252" s="126" t="str">
        <f t="shared" si="36"/>
        <v/>
      </c>
      <c r="N252" s="204"/>
      <c r="O252" s="205">
        <f t="shared" si="47"/>
        <v>0</v>
      </c>
      <c r="P252" s="113">
        <f t="shared" si="44"/>
        <v>0</v>
      </c>
      <c r="Q252" s="196"/>
      <c r="R252" s="114">
        <f t="shared" si="45"/>
        <v>0</v>
      </c>
      <c r="S252" s="116"/>
      <c r="T252" s="117"/>
      <c r="U252" s="118"/>
      <c r="V252" s="118"/>
      <c r="W252" s="118"/>
      <c r="X252" s="118"/>
      <c r="Y252" s="119"/>
      <c r="Z252" s="214">
        <f t="shared" si="37"/>
        <v>0</v>
      </c>
      <c r="AA252" s="211">
        <f t="shared" si="38"/>
        <v>0</v>
      </c>
      <c r="AB252" s="212">
        <f t="shared" si="39"/>
        <v>0</v>
      </c>
      <c r="AC252" s="212">
        <f t="shared" si="40"/>
        <v>0</v>
      </c>
      <c r="AD252" s="212">
        <f t="shared" si="46"/>
        <v>0</v>
      </c>
      <c r="AE252" s="212">
        <f t="shared" si="41"/>
        <v>0</v>
      </c>
      <c r="AF252" s="213">
        <f t="shared" si="42"/>
        <v>0</v>
      </c>
    </row>
    <row r="253" spans="1:32" ht="24.95" customHeight="1" x14ac:dyDescent="0.25">
      <c r="A253" s="13"/>
      <c r="B253" s="10"/>
      <c r="C253" s="7"/>
      <c r="D253" s="7"/>
      <c r="E253" s="10"/>
      <c r="F253" s="7"/>
      <c r="G253" s="7"/>
      <c r="H253" s="7"/>
      <c r="I253" s="7"/>
      <c r="J253" s="7"/>
      <c r="K253" s="7"/>
      <c r="L253" s="20"/>
      <c r="M253" s="126" t="str">
        <f t="shared" si="36"/>
        <v/>
      </c>
      <c r="N253" s="204"/>
      <c r="O253" s="205">
        <f t="shared" si="47"/>
        <v>0</v>
      </c>
      <c r="P253" s="113">
        <f t="shared" si="44"/>
        <v>0</v>
      </c>
      <c r="Q253" s="196"/>
      <c r="R253" s="114">
        <f t="shared" si="45"/>
        <v>0</v>
      </c>
      <c r="S253" s="116"/>
      <c r="T253" s="117"/>
      <c r="U253" s="118"/>
      <c r="V253" s="118"/>
      <c r="W253" s="118"/>
      <c r="X253" s="118"/>
      <c r="Y253" s="119"/>
      <c r="Z253" s="214">
        <f t="shared" si="37"/>
        <v>0</v>
      </c>
      <c r="AA253" s="211">
        <f t="shared" si="38"/>
        <v>0</v>
      </c>
      <c r="AB253" s="212">
        <f t="shared" si="39"/>
        <v>0</v>
      </c>
      <c r="AC253" s="212">
        <f t="shared" si="40"/>
        <v>0</v>
      </c>
      <c r="AD253" s="212">
        <f t="shared" si="46"/>
        <v>0</v>
      </c>
      <c r="AE253" s="212">
        <f t="shared" si="41"/>
        <v>0</v>
      </c>
      <c r="AF253" s="213">
        <f t="shared" si="42"/>
        <v>0</v>
      </c>
    </row>
    <row r="254" spans="1:32" ht="24.95" customHeight="1" x14ac:dyDescent="0.25">
      <c r="A254" s="13"/>
      <c r="B254" s="10"/>
      <c r="C254" s="7"/>
      <c r="D254" s="7"/>
      <c r="E254" s="10"/>
      <c r="F254" s="7"/>
      <c r="G254" s="7"/>
      <c r="H254" s="7"/>
      <c r="I254" s="7"/>
      <c r="J254" s="7"/>
      <c r="K254" s="7"/>
      <c r="L254" s="20"/>
      <c r="M254" s="126" t="str">
        <f t="shared" si="36"/>
        <v/>
      </c>
      <c r="N254" s="204"/>
      <c r="O254" s="205">
        <f t="shared" si="47"/>
        <v>0</v>
      </c>
      <c r="P254" s="113">
        <f t="shared" si="44"/>
        <v>0</v>
      </c>
      <c r="Q254" s="196"/>
      <c r="R254" s="114">
        <f t="shared" si="45"/>
        <v>0</v>
      </c>
      <c r="S254" s="116"/>
      <c r="T254" s="117"/>
      <c r="U254" s="118"/>
      <c r="V254" s="118"/>
      <c r="W254" s="118"/>
      <c r="X254" s="118"/>
      <c r="Y254" s="119"/>
      <c r="Z254" s="214">
        <f t="shared" si="37"/>
        <v>0</v>
      </c>
      <c r="AA254" s="211">
        <f t="shared" si="38"/>
        <v>0</v>
      </c>
      <c r="AB254" s="212">
        <f t="shared" si="39"/>
        <v>0</v>
      </c>
      <c r="AC254" s="212">
        <f t="shared" si="40"/>
        <v>0</v>
      </c>
      <c r="AD254" s="212">
        <f t="shared" si="46"/>
        <v>0</v>
      </c>
      <c r="AE254" s="212">
        <f t="shared" si="41"/>
        <v>0</v>
      </c>
      <c r="AF254" s="213">
        <f t="shared" si="42"/>
        <v>0</v>
      </c>
    </row>
    <row r="255" spans="1:32" ht="24.95" customHeight="1" x14ac:dyDescent="0.25">
      <c r="A255" s="13"/>
      <c r="B255" s="10"/>
      <c r="C255" s="7"/>
      <c r="D255" s="7"/>
      <c r="E255" s="10"/>
      <c r="F255" s="7"/>
      <c r="G255" s="7"/>
      <c r="H255" s="7"/>
      <c r="I255" s="7"/>
      <c r="J255" s="7"/>
      <c r="K255" s="7"/>
      <c r="L255" s="20"/>
      <c r="M255" s="126" t="str">
        <f t="shared" si="36"/>
        <v/>
      </c>
      <c r="N255" s="204"/>
      <c r="O255" s="205">
        <f t="shared" si="47"/>
        <v>0</v>
      </c>
      <c r="P255" s="113">
        <f t="shared" si="44"/>
        <v>0</v>
      </c>
      <c r="Q255" s="196"/>
      <c r="R255" s="114">
        <f t="shared" si="45"/>
        <v>0</v>
      </c>
      <c r="S255" s="116"/>
      <c r="T255" s="117"/>
      <c r="U255" s="118"/>
      <c r="V255" s="118"/>
      <c r="W255" s="118"/>
      <c r="X255" s="118"/>
      <c r="Y255" s="119"/>
      <c r="Z255" s="214">
        <f t="shared" si="37"/>
        <v>0</v>
      </c>
      <c r="AA255" s="211">
        <f t="shared" si="38"/>
        <v>0</v>
      </c>
      <c r="AB255" s="212">
        <f t="shared" si="39"/>
        <v>0</v>
      </c>
      <c r="AC255" s="212">
        <f t="shared" si="40"/>
        <v>0</v>
      </c>
      <c r="AD255" s="212">
        <f t="shared" si="46"/>
        <v>0</v>
      </c>
      <c r="AE255" s="212">
        <f t="shared" si="41"/>
        <v>0</v>
      </c>
      <c r="AF255" s="213">
        <f t="shared" si="42"/>
        <v>0</v>
      </c>
    </row>
    <row r="256" spans="1:32" ht="24.95" customHeight="1" x14ac:dyDescent="0.25">
      <c r="A256" s="13"/>
      <c r="B256" s="10"/>
      <c r="C256" s="7"/>
      <c r="D256" s="7"/>
      <c r="E256" s="10"/>
      <c r="F256" s="7"/>
      <c r="G256" s="7"/>
      <c r="H256" s="7"/>
      <c r="I256" s="7"/>
      <c r="J256" s="7"/>
      <c r="K256" s="7"/>
      <c r="L256" s="20"/>
      <c r="M256" s="126" t="str">
        <f t="shared" ref="M256:M266" si="48">IF(K256="","",((L256*100)/K256)/100)</f>
        <v/>
      </c>
      <c r="N256" s="204"/>
      <c r="O256" s="205">
        <f t="shared" si="47"/>
        <v>0</v>
      </c>
      <c r="P256" s="113">
        <f t="shared" si="44"/>
        <v>0</v>
      </c>
      <c r="Q256" s="196"/>
      <c r="R256" s="114">
        <f t="shared" si="45"/>
        <v>0</v>
      </c>
      <c r="S256" s="116"/>
      <c r="T256" s="117"/>
      <c r="U256" s="118"/>
      <c r="V256" s="118"/>
      <c r="W256" s="118"/>
      <c r="X256" s="118"/>
      <c r="Y256" s="119"/>
      <c r="Z256" s="214">
        <f t="shared" ref="Z256:Z262" si="49">+S256*O256</f>
        <v>0</v>
      </c>
      <c r="AA256" s="211">
        <f t="shared" ref="AA256:AA262" si="50">+T256*P256</f>
        <v>0</v>
      </c>
      <c r="AB256" s="212">
        <f t="shared" ref="AB256:AB266" si="51">+U256*O256</f>
        <v>0</v>
      </c>
      <c r="AC256" s="212">
        <f t="shared" ref="AC256:AC266" si="52">+V256*O256</f>
        <v>0</v>
      </c>
      <c r="AD256" s="212">
        <f t="shared" si="46"/>
        <v>0</v>
      </c>
      <c r="AE256" s="212">
        <f t="shared" ref="AE256:AE266" si="53">+X256*O256</f>
        <v>0</v>
      </c>
      <c r="AF256" s="213">
        <f t="shared" ref="AF256:AF266" si="54">+Y256*O256</f>
        <v>0</v>
      </c>
    </row>
    <row r="257" spans="1:32" ht="24.95" customHeight="1" x14ac:dyDescent="0.25">
      <c r="A257" s="13"/>
      <c r="B257" s="10"/>
      <c r="C257" s="7"/>
      <c r="D257" s="7"/>
      <c r="E257" s="10"/>
      <c r="F257" s="7"/>
      <c r="G257" s="7"/>
      <c r="H257" s="7"/>
      <c r="I257" s="7"/>
      <c r="J257" s="7"/>
      <c r="K257" s="7"/>
      <c r="L257" s="20"/>
      <c r="M257" s="126" t="str">
        <f t="shared" si="48"/>
        <v/>
      </c>
      <c r="N257" s="204"/>
      <c r="O257" s="205">
        <f t="shared" si="47"/>
        <v>0</v>
      </c>
      <c r="P257" s="113">
        <f t="shared" si="44"/>
        <v>0</v>
      </c>
      <c r="Q257" s="196"/>
      <c r="R257" s="114">
        <f t="shared" si="45"/>
        <v>0</v>
      </c>
      <c r="S257" s="116"/>
      <c r="T257" s="117"/>
      <c r="U257" s="118"/>
      <c r="V257" s="118"/>
      <c r="W257" s="118"/>
      <c r="X257" s="118"/>
      <c r="Y257" s="119"/>
      <c r="Z257" s="214">
        <f t="shared" si="49"/>
        <v>0</v>
      </c>
      <c r="AA257" s="211">
        <f t="shared" si="50"/>
        <v>0</v>
      </c>
      <c r="AB257" s="212">
        <f t="shared" si="51"/>
        <v>0</v>
      </c>
      <c r="AC257" s="212">
        <f t="shared" si="52"/>
        <v>0</v>
      </c>
      <c r="AD257" s="212">
        <f t="shared" si="46"/>
        <v>0</v>
      </c>
      <c r="AE257" s="212">
        <f t="shared" si="53"/>
        <v>0</v>
      </c>
      <c r="AF257" s="213">
        <f t="shared" si="54"/>
        <v>0</v>
      </c>
    </row>
    <row r="258" spans="1:32" ht="24.95" customHeight="1" x14ac:dyDescent="0.25">
      <c r="A258" s="13"/>
      <c r="B258" s="10"/>
      <c r="C258" s="7"/>
      <c r="D258" s="7"/>
      <c r="E258" s="10"/>
      <c r="F258" s="7"/>
      <c r="G258" s="7"/>
      <c r="H258" s="7"/>
      <c r="I258" s="7"/>
      <c r="J258" s="7"/>
      <c r="K258" s="7"/>
      <c r="L258" s="20"/>
      <c r="M258" s="126" t="str">
        <f t="shared" si="48"/>
        <v/>
      </c>
      <c r="N258" s="204"/>
      <c r="O258" s="205">
        <f t="shared" si="47"/>
        <v>0</v>
      </c>
      <c r="P258" s="113">
        <f t="shared" si="44"/>
        <v>0</v>
      </c>
      <c r="Q258" s="196"/>
      <c r="R258" s="114">
        <f t="shared" si="45"/>
        <v>0</v>
      </c>
      <c r="S258" s="116"/>
      <c r="T258" s="117"/>
      <c r="U258" s="118"/>
      <c r="V258" s="118"/>
      <c r="W258" s="118"/>
      <c r="X258" s="118"/>
      <c r="Y258" s="119"/>
      <c r="Z258" s="214">
        <f t="shared" si="49"/>
        <v>0</v>
      </c>
      <c r="AA258" s="211">
        <f t="shared" si="50"/>
        <v>0</v>
      </c>
      <c r="AB258" s="212">
        <f t="shared" si="51"/>
        <v>0</v>
      </c>
      <c r="AC258" s="212">
        <f t="shared" si="52"/>
        <v>0</v>
      </c>
      <c r="AD258" s="212">
        <f t="shared" si="46"/>
        <v>0</v>
      </c>
      <c r="AE258" s="212">
        <f t="shared" si="53"/>
        <v>0</v>
      </c>
      <c r="AF258" s="213">
        <f t="shared" si="54"/>
        <v>0</v>
      </c>
    </row>
    <row r="259" spans="1:32" ht="24.95" customHeight="1" x14ac:dyDescent="0.25">
      <c r="A259" s="13"/>
      <c r="B259" s="10"/>
      <c r="C259" s="7"/>
      <c r="D259" s="7"/>
      <c r="E259" s="10"/>
      <c r="F259" s="7"/>
      <c r="G259" s="7"/>
      <c r="H259" s="7"/>
      <c r="I259" s="7"/>
      <c r="J259" s="7"/>
      <c r="K259" s="7"/>
      <c r="L259" s="20"/>
      <c r="M259" s="126" t="str">
        <f t="shared" si="48"/>
        <v/>
      </c>
      <c r="N259" s="204"/>
      <c r="O259" s="205">
        <f t="shared" si="47"/>
        <v>0</v>
      </c>
      <c r="P259" s="113">
        <f t="shared" si="44"/>
        <v>0</v>
      </c>
      <c r="Q259" s="196"/>
      <c r="R259" s="114">
        <f t="shared" si="45"/>
        <v>0</v>
      </c>
      <c r="S259" s="116"/>
      <c r="T259" s="117"/>
      <c r="U259" s="118"/>
      <c r="V259" s="118"/>
      <c r="W259" s="118"/>
      <c r="X259" s="118"/>
      <c r="Y259" s="119"/>
      <c r="Z259" s="214">
        <f t="shared" si="49"/>
        <v>0</v>
      </c>
      <c r="AA259" s="211">
        <f t="shared" si="50"/>
        <v>0</v>
      </c>
      <c r="AB259" s="212">
        <f t="shared" si="51"/>
        <v>0</v>
      </c>
      <c r="AC259" s="212">
        <f t="shared" si="52"/>
        <v>0</v>
      </c>
      <c r="AD259" s="212">
        <f t="shared" si="46"/>
        <v>0</v>
      </c>
      <c r="AE259" s="212">
        <f t="shared" si="53"/>
        <v>0</v>
      </c>
      <c r="AF259" s="213">
        <f t="shared" si="54"/>
        <v>0</v>
      </c>
    </row>
    <row r="260" spans="1:32" ht="24.95" customHeight="1" x14ac:dyDescent="0.25">
      <c r="A260" s="13"/>
      <c r="B260" s="10"/>
      <c r="C260" s="7"/>
      <c r="D260" s="7"/>
      <c r="E260" s="10"/>
      <c r="F260" s="7"/>
      <c r="G260" s="7"/>
      <c r="H260" s="7"/>
      <c r="I260" s="7"/>
      <c r="J260" s="7"/>
      <c r="K260" s="7"/>
      <c r="L260" s="20"/>
      <c r="M260" s="126" t="str">
        <f t="shared" si="48"/>
        <v/>
      </c>
      <c r="N260" s="204"/>
      <c r="O260" s="205">
        <f t="shared" si="47"/>
        <v>0</v>
      </c>
      <c r="P260" s="113">
        <f t="shared" si="44"/>
        <v>0</v>
      </c>
      <c r="Q260" s="196"/>
      <c r="R260" s="114">
        <f t="shared" si="45"/>
        <v>0</v>
      </c>
      <c r="S260" s="116"/>
      <c r="T260" s="117"/>
      <c r="U260" s="118"/>
      <c r="V260" s="118"/>
      <c r="W260" s="118"/>
      <c r="X260" s="118"/>
      <c r="Y260" s="119"/>
      <c r="Z260" s="214">
        <f t="shared" si="49"/>
        <v>0</v>
      </c>
      <c r="AA260" s="211">
        <f t="shared" si="50"/>
        <v>0</v>
      </c>
      <c r="AB260" s="212">
        <f t="shared" si="51"/>
        <v>0</v>
      </c>
      <c r="AC260" s="212">
        <f t="shared" si="52"/>
        <v>0</v>
      </c>
      <c r="AD260" s="212">
        <f t="shared" si="46"/>
        <v>0</v>
      </c>
      <c r="AE260" s="212">
        <f t="shared" si="53"/>
        <v>0</v>
      </c>
      <c r="AF260" s="213">
        <f t="shared" si="54"/>
        <v>0</v>
      </c>
    </row>
    <row r="261" spans="1:32" ht="24.95" customHeight="1" x14ac:dyDescent="0.25">
      <c r="A261" s="13"/>
      <c r="B261" s="10"/>
      <c r="C261" s="7"/>
      <c r="D261" s="7"/>
      <c r="E261" s="10"/>
      <c r="F261" s="7"/>
      <c r="G261" s="7"/>
      <c r="H261" s="7"/>
      <c r="I261" s="7"/>
      <c r="J261" s="7"/>
      <c r="K261" s="7"/>
      <c r="L261" s="20"/>
      <c r="M261" s="126" t="str">
        <f t="shared" si="48"/>
        <v/>
      </c>
      <c r="N261" s="204"/>
      <c r="O261" s="205">
        <f t="shared" si="47"/>
        <v>0</v>
      </c>
      <c r="P261" s="113">
        <f t="shared" si="44"/>
        <v>0</v>
      </c>
      <c r="Q261" s="196"/>
      <c r="R261" s="114">
        <f t="shared" si="45"/>
        <v>0</v>
      </c>
      <c r="S261" s="116"/>
      <c r="T261" s="117"/>
      <c r="U261" s="118"/>
      <c r="V261" s="118"/>
      <c r="W261" s="118"/>
      <c r="X261" s="118"/>
      <c r="Y261" s="119"/>
      <c r="Z261" s="214">
        <f t="shared" si="49"/>
        <v>0</v>
      </c>
      <c r="AA261" s="211">
        <f t="shared" si="50"/>
        <v>0</v>
      </c>
      <c r="AB261" s="212">
        <f t="shared" si="51"/>
        <v>0</v>
      </c>
      <c r="AC261" s="212">
        <f t="shared" si="52"/>
        <v>0</v>
      </c>
      <c r="AD261" s="212">
        <f t="shared" si="46"/>
        <v>0</v>
      </c>
      <c r="AE261" s="212">
        <f t="shared" si="53"/>
        <v>0</v>
      </c>
      <c r="AF261" s="213">
        <f t="shared" si="54"/>
        <v>0</v>
      </c>
    </row>
    <row r="262" spans="1:32" ht="24.95" customHeight="1" x14ac:dyDescent="0.25">
      <c r="A262" s="13"/>
      <c r="B262" s="10"/>
      <c r="C262" s="7"/>
      <c r="D262" s="7"/>
      <c r="E262" s="10"/>
      <c r="F262" s="7"/>
      <c r="G262" s="7"/>
      <c r="H262" s="7"/>
      <c r="I262" s="7"/>
      <c r="J262" s="7"/>
      <c r="K262" s="7"/>
      <c r="L262" s="20"/>
      <c r="M262" s="126" t="str">
        <f t="shared" si="48"/>
        <v/>
      </c>
      <c r="N262" s="204"/>
      <c r="O262" s="205">
        <f t="shared" si="47"/>
        <v>0</v>
      </c>
      <c r="P262" s="113">
        <f t="shared" si="44"/>
        <v>0</v>
      </c>
      <c r="Q262" s="196"/>
      <c r="R262" s="114">
        <f t="shared" si="45"/>
        <v>0</v>
      </c>
      <c r="S262" s="116"/>
      <c r="T262" s="117"/>
      <c r="U262" s="118"/>
      <c r="V262" s="118"/>
      <c r="W262" s="118"/>
      <c r="X262" s="118"/>
      <c r="Y262" s="119"/>
      <c r="Z262" s="214">
        <f t="shared" si="49"/>
        <v>0</v>
      </c>
      <c r="AA262" s="211">
        <f t="shared" si="50"/>
        <v>0</v>
      </c>
      <c r="AB262" s="212">
        <f t="shared" si="51"/>
        <v>0</v>
      </c>
      <c r="AC262" s="212">
        <f t="shared" si="52"/>
        <v>0</v>
      </c>
      <c r="AD262" s="212">
        <f t="shared" si="46"/>
        <v>0</v>
      </c>
      <c r="AE262" s="212">
        <f t="shared" si="53"/>
        <v>0</v>
      </c>
      <c r="AF262" s="213">
        <f t="shared" si="54"/>
        <v>0</v>
      </c>
    </row>
    <row r="263" spans="1:32" ht="24.95" customHeight="1" x14ac:dyDescent="0.25">
      <c r="A263" s="13"/>
      <c r="B263" s="10"/>
      <c r="C263" s="7"/>
      <c r="D263" s="7"/>
      <c r="E263" s="10"/>
      <c r="F263" s="7"/>
      <c r="G263" s="7"/>
      <c r="H263" s="7"/>
      <c r="I263" s="7"/>
      <c r="J263" s="7"/>
      <c r="K263" s="7"/>
      <c r="L263" s="20"/>
      <c r="M263" s="126" t="str">
        <f t="shared" si="48"/>
        <v/>
      </c>
      <c r="N263" s="204"/>
      <c r="O263" s="205">
        <f t="shared" si="47"/>
        <v>0</v>
      </c>
      <c r="P263" s="113">
        <f t="shared" si="44"/>
        <v>0</v>
      </c>
      <c r="Q263" s="196"/>
      <c r="R263" s="114">
        <f t="shared" si="45"/>
        <v>0</v>
      </c>
      <c r="S263" s="116"/>
      <c r="T263" s="117"/>
      <c r="U263" s="118"/>
      <c r="V263" s="118"/>
      <c r="W263" s="118"/>
      <c r="X263" s="118"/>
      <c r="Y263" s="119"/>
      <c r="Z263" s="214">
        <f t="shared" ref="Z263:AA265" si="55">+S263*O263</f>
        <v>0</v>
      </c>
      <c r="AA263" s="211">
        <f t="shared" si="55"/>
        <v>0</v>
      </c>
      <c r="AB263" s="212">
        <f t="shared" si="51"/>
        <v>0</v>
      </c>
      <c r="AC263" s="212">
        <f t="shared" si="52"/>
        <v>0</v>
      </c>
      <c r="AD263" s="212">
        <f t="shared" si="46"/>
        <v>0</v>
      </c>
      <c r="AE263" s="212">
        <f t="shared" si="53"/>
        <v>0</v>
      </c>
      <c r="AF263" s="213">
        <f t="shared" si="54"/>
        <v>0</v>
      </c>
    </row>
    <row r="264" spans="1:32" ht="24.95" customHeight="1" x14ac:dyDescent="0.25">
      <c r="A264" s="13"/>
      <c r="B264" s="10"/>
      <c r="C264" s="7"/>
      <c r="D264" s="7"/>
      <c r="E264" s="10"/>
      <c r="F264" s="7"/>
      <c r="G264" s="7"/>
      <c r="H264" s="7"/>
      <c r="I264" s="7"/>
      <c r="J264" s="7"/>
      <c r="K264" s="7"/>
      <c r="L264" s="20"/>
      <c r="M264" s="126" t="str">
        <f t="shared" si="48"/>
        <v/>
      </c>
      <c r="N264" s="204"/>
      <c r="O264" s="205">
        <f t="shared" si="47"/>
        <v>0</v>
      </c>
      <c r="P264" s="113">
        <f t="shared" si="44"/>
        <v>0</v>
      </c>
      <c r="Q264" s="196"/>
      <c r="R264" s="114">
        <f t="shared" si="45"/>
        <v>0</v>
      </c>
      <c r="S264" s="116"/>
      <c r="T264" s="117"/>
      <c r="U264" s="118"/>
      <c r="V264" s="118"/>
      <c r="W264" s="118"/>
      <c r="X264" s="118"/>
      <c r="Y264" s="119"/>
      <c r="Z264" s="214">
        <f t="shared" si="55"/>
        <v>0</v>
      </c>
      <c r="AA264" s="211">
        <f t="shared" si="55"/>
        <v>0</v>
      </c>
      <c r="AB264" s="212">
        <f t="shared" si="51"/>
        <v>0</v>
      </c>
      <c r="AC264" s="212">
        <f t="shared" si="52"/>
        <v>0</v>
      </c>
      <c r="AD264" s="212">
        <f t="shared" si="46"/>
        <v>0</v>
      </c>
      <c r="AE264" s="212">
        <f t="shared" si="53"/>
        <v>0</v>
      </c>
      <c r="AF264" s="213">
        <f t="shared" si="54"/>
        <v>0</v>
      </c>
    </row>
    <row r="265" spans="1:32" ht="24.95" customHeight="1" x14ac:dyDescent="0.25">
      <c r="A265" s="13"/>
      <c r="B265" s="10"/>
      <c r="C265" s="7"/>
      <c r="D265" s="7"/>
      <c r="E265" s="10"/>
      <c r="F265" s="7"/>
      <c r="G265" s="7"/>
      <c r="H265" s="7"/>
      <c r="I265" s="7"/>
      <c r="J265" s="7"/>
      <c r="K265" s="7"/>
      <c r="L265" s="20"/>
      <c r="M265" s="126" t="str">
        <f t="shared" si="48"/>
        <v/>
      </c>
      <c r="N265" s="204"/>
      <c r="O265" s="205">
        <f t="shared" si="47"/>
        <v>0</v>
      </c>
      <c r="P265" s="113">
        <f t="shared" si="44"/>
        <v>0</v>
      </c>
      <c r="Q265" s="196"/>
      <c r="R265" s="114">
        <f t="shared" si="45"/>
        <v>0</v>
      </c>
      <c r="S265" s="116"/>
      <c r="T265" s="117"/>
      <c r="U265" s="118"/>
      <c r="V265" s="118"/>
      <c r="W265" s="118"/>
      <c r="X265" s="118"/>
      <c r="Y265" s="119"/>
      <c r="Z265" s="214">
        <f t="shared" si="55"/>
        <v>0</v>
      </c>
      <c r="AA265" s="211">
        <f t="shared" si="55"/>
        <v>0</v>
      </c>
      <c r="AB265" s="212">
        <f t="shared" si="51"/>
        <v>0</v>
      </c>
      <c r="AC265" s="212">
        <f t="shared" si="52"/>
        <v>0</v>
      </c>
      <c r="AD265" s="212">
        <f t="shared" si="46"/>
        <v>0</v>
      </c>
      <c r="AE265" s="212">
        <f t="shared" si="53"/>
        <v>0</v>
      </c>
      <c r="AF265" s="213">
        <f t="shared" si="54"/>
        <v>0</v>
      </c>
    </row>
    <row r="266" spans="1:32" ht="24.95" customHeight="1" thickBot="1" x14ac:dyDescent="0.3">
      <c r="A266" s="14"/>
      <c r="B266" s="15"/>
      <c r="C266" s="16"/>
      <c r="D266" s="16"/>
      <c r="E266" s="15"/>
      <c r="F266" s="16"/>
      <c r="G266" s="16"/>
      <c r="H266" s="16"/>
      <c r="I266" s="16"/>
      <c r="J266" s="16"/>
      <c r="K266" s="16"/>
      <c r="L266" s="21"/>
      <c r="M266" s="166" t="str">
        <f t="shared" si="48"/>
        <v/>
      </c>
      <c r="N266" s="207"/>
      <c r="O266" s="208">
        <f t="shared" si="47"/>
        <v>0</v>
      </c>
      <c r="P266" s="115">
        <f>ROUNDUP(SUM(O266),0)</f>
        <v>0</v>
      </c>
      <c r="Q266" s="209"/>
      <c r="R266" s="133">
        <f t="shared" si="45"/>
        <v>0</v>
      </c>
      <c r="S266" s="120"/>
      <c r="T266" s="121"/>
      <c r="U266" s="122"/>
      <c r="V266" s="122"/>
      <c r="W266" s="122"/>
      <c r="X266" s="122"/>
      <c r="Y266" s="123"/>
      <c r="Z266" s="215">
        <f>+S266*O266</f>
        <v>0</v>
      </c>
      <c r="AA266" s="216">
        <f>+T266*N266</f>
        <v>0</v>
      </c>
      <c r="AB266" s="216">
        <f t="shared" si="51"/>
        <v>0</v>
      </c>
      <c r="AC266" s="216">
        <f t="shared" si="52"/>
        <v>0</v>
      </c>
      <c r="AD266" s="216">
        <f t="shared" si="46"/>
        <v>0</v>
      </c>
      <c r="AE266" s="216">
        <f t="shared" si="53"/>
        <v>0</v>
      </c>
      <c r="AF266" s="217">
        <f t="shared" si="54"/>
        <v>0</v>
      </c>
    </row>
    <row r="267" spans="1:32" ht="16.5" x14ac:dyDescent="0.25">
      <c r="A267" s="1"/>
      <c r="B267" s="1"/>
      <c r="J267"/>
      <c r="K267"/>
      <c r="L267"/>
      <c r="M267" s="127"/>
      <c r="N267"/>
      <c r="O267"/>
    </row>
    <row r="268" spans="1:32" ht="408.95" customHeight="1" x14ac:dyDescent="0.25">
      <c r="A268" s="1"/>
      <c r="B268" s="1"/>
      <c r="J268"/>
      <c r="K268"/>
      <c r="L268"/>
      <c r="M268" s="127"/>
      <c r="N268"/>
      <c r="O268"/>
    </row>
    <row r="269" spans="1:32" ht="24.95" customHeight="1" x14ac:dyDescent="0.25">
      <c r="A269" s="1"/>
      <c r="B269" s="1"/>
      <c r="J269"/>
      <c r="K269"/>
      <c r="L269"/>
      <c r="M269" s="127"/>
      <c r="N269"/>
      <c r="O269"/>
    </row>
    <row r="270" spans="1:32" ht="24.95" customHeight="1" x14ac:dyDescent="0.25">
      <c r="A270" s="1"/>
      <c r="B270" s="1"/>
      <c r="J270"/>
      <c r="K270"/>
      <c r="L270"/>
      <c r="M270" s="127"/>
      <c r="N270"/>
      <c r="O270"/>
    </row>
    <row r="271" spans="1:32" ht="24.75" customHeight="1" x14ac:dyDescent="0.25">
      <c r="A271" s="1"/>
      <c r="B271" s="1"/>
      <c r="J271"/>
      <c r="K271"/>
      <c r="L271"/>
      <c r="M271" s="127"/>
      <c r="N271"/>
      <c r="O271"/>
    </row>
    <row r="272" spans="1:32" ht="16.5" x14ac:dyDescent="0.25">
      <c r="A272"/>
      <c r="B272"/>
      <c r="C272"/>
    </row>
    <row r="273" spans="1:3" ht="16.5" x14ac:dyDescent="0.25">
      <c r="A273"/>
      <c r="B273"/>
      <c r="C273"/>
    </row>
    <row r="274" spans="1:3" ht="16.5" x14ac:dyDescent="0.25">
      <c r="A274"/>
      <c r="B274"/>
      <c r="C274"/>
    </row>
    <row r="275" spans="1:3" ht="16.5" x14ac:dyDescent="0.25">
      <c r="A275"/>
      <c r="B275"/>
      <c r="C275"/>
    </row>
    <row r="276" spans="1:3" ht="16.5" x14ac:dyDescent="0.25">
      <c r="A276"/>
      <c r="B276"/>
      <c r="C276"/>
    </row>
    <row r="277" spans="1:3" ht="16.5" x14ac:dyDescent="0.25">
      <c r="A277"/>
      <c r="B277"/>
      <c r="C277"/>
    </row>
  </sheetData>
  <autoFilter ref="A5:AF266" xr:uid="{00000000-0009-0000-0000-000000000000}"/>
  <mergeCells count="29">
    <mergeCell ref="P125:P130"/>
    <mergeCell ref="R98:R130"/>
    <mergeCell ref="R45:R97"/>
    <mergeCell ref="P131:P141"/>
    <mergeCell ref="P62:P68"/>
    <mergeCell ref="P98:P107"/>
    <mergeCell ref="AE1:AF2"/>
    <mergeCell ref="P6:P12"/>
    <mergeCell ref="P13:P21"/>
    <mergeCell ref="P26:P28"/>
    <mergeCell ref="P29:P32"/>
    <mergeCell ref="R26:R44"/>
    <mergeCell ref="R6:R25"/>
    <mergeCell ref="P142:P148"/>
    <mergeCell ref="R131:R148"/>
    <mergeCell ref="A1:D2"/>
    <mergeCell ref="Q6:Q266"/>
    <mergeCell ref="L1:P2"/>
    <mergeCell ref="E1:K1"/>
    <mergeCell ref="E2:K2"/>
    <mergeCell ref="P22:P25"/>
    <mergeCell ref="P33:P36"/>
    <mergeCell ref="P37:P44"/>
    <mergeCell ref="P51:P61"/>
    <mergeCell ref="P45:P50"/>
    <mergeCell ref="P69:P84"/>
    <mergeCell ref="P85:P97"/>
    <mergeCell ref="P108:P116"/>
    <mergeCell ref="P117:P123"/>
  </mergeCells>
  <phoneticPr fontId="44" type="noConversion"/>
  <conditionalFormatting sqref="Z6:AF266">
    <cfRule type="cellIs" dxfId="7" priority="159" stopIfTrue="1" operator="lessThan">
      <formula>0.01</formula>
    </cfRule>
  </conditionalFormatting>
  <conditionalFormatting sqref="O6:O266">
    <cfRule type="cellIs" dxfId="6" priority="158" stopIfTrue="1" operator="greaterThan">
      <formula>499.99</formula>
    </cfRule>
  </conditionalFormatting>
  <conditionalFormatting sqref="P6:P13 P22 P26 P29 P45 P33 P51 P62 P69 P85 P98 P108 P117 P124 P131 P149:P266">
    <cfRule type="cellIs" dxfId="5" priority="157" stopIfTrue="1" operator="greaterThan">
      <formula>999.99</formula>
    </cfRule>
  </conditionalFormatting>
  <conditionalFormatting sqref="S6:Y266">
    <cfRule type="cellIs" dxfId="4" priority="155" stopIfTrue="1" operator="equal">
      <formula>1</formula>
    </cfRule>
    <cfRule type="cellIs" dxfId="3" priority="156" stopIfTrue="1" operator="notEqual">
      <formula>1</formula>
    </cfRule>
  </conditionalFormatting>
  <conditionalFormatting sqref="M6:M266">
    <cfRule type="cellIs" dxfId="2" priority="1" stopIfTrue="1" operator="greaterThan">
      <formula>1%</formula>
    </cfRule>
    <cfRule type="cellIs" dxfId="1" priority="2" stopIfTrue="1" operator="lessThan">
      <formula>1%</formula>
    </cfRule>
  </conditionalFormatting>
  <printOptions horizontalCentered="1"/>
  <pageMargins left="0.19685039370078741" right="0.19685039370078741" top="0.19685039370078741" bottom="0.19685039370078741" header="0.31496062992125984" footer="0.31496062992125984"/>
  <pageSetup paperSize="9" scale="16" fitToHeight="2" orientation="landscape" r:id="rId1"/>
  <headerFooter>
    <oddHeader xml:space="preserve">&amp;R
</oddHeader>
  </headerFooter>
  <ignoredErrors>
    <ignoredError sqref="A9 A13 A21 A53 A72:A73 A118" numberStoredAsText="1"/>
    <ignoredError sqref="AA38" 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8">
    <tabColor theme="3" tint="0.39997558519241921"/>
    <pageSetUpPr fitToPage="1"/>
  </sheetPr>
  <dimension ref="A41:J763"/>
  <sheetViews>
    <sheetView showGridLines="0" tabSelected="1" topLeftCell="A16" zoomScale="90" zoomScaleNormal="90" workbookViewId="0">
      <selection activeCell="K41" sqref="K41"/>
    </sheetView>
  </sheetViews>
  <sheetFormatPr baseColWidth="10" defaultRowHeight="16.5" x14ac:dyDescent="0.25"/>
  <cols>
    <col min="1" max="1" width="18.85546875" style="1" bestFit="1" customWidth="1"/>
    <col min="2" max="2" width="11" style="203" bestFit="1" customWidth="1"/>
    <col min="3" max="3" width="9.5703125" style="1" bestFit="1" customWidth="1"/>
    <col min="4" max="4" width="13.140625" style="1" bestFit="1" customWidth="1"/>
    <col min="5" max="5" width="14.85546875" style="1" bestFit="1" customWidth="1"/>
    <col min="6" max="6" width="14.85546875" style="203" bestFit="1" customWidth="1"/>
    <col min="7" max="7" width="6.28515625" style="1" bestFit="1" customWidth="1"/>
    <col min="8" max="16384" width="11.42578125" style="1"/>
  </cols>
  <sheetData>
    <row r="41" spans="1:10" x14ac:dyDescent="0.25">
      <c r="A41" s="71" t="s">
        <v>54</v>
      </c>
      <c r="B41" s="82"/>
      <c r="C41" s="82"/>
      <c r="D41" s="82"/>
      <c r="E41" s="82"/>
      <c r="F41" s="82"/>
      <c r="G41" s="85"/>
      <c r="H41"/>
      <c r="I41"/>
      <c r="J41"/>
    </row>
    <row r="42" spans="1:10" x14ac:dyDescent="0.25">
      <c r="A42" s="71" t="s">
        <v>46</v>
      </c>
      <c r="B42" s="71" t="s">
        <v>53</v>
      </c>
      <c r="C42" s="71" t="s">
        <v>47</v>
      </c>
      <c r="D42" s="71" t="s">
        <v>0</v>
      </c>
      <c r="E42" s="71" t="s">
        <v>8</v>
      </c>
      <c r="F42" s="71" t="s">
        <v>45</v>
      </c>
      <c r="G42" s="85" t="s">
        <v>26</v>
      </c>
      <c r="H42"/>
      <c r="I42"/>
      <c r="J42"/>
    </row>
    <row r="43" spans="1:10" x14ac:dyDescent="0.25">
      <c r="A43" s="70" t="s">
        <v>266</v>
      </c>
      <c r="B43" s="218">
        <v>1.1666666666666668E-3</v>
      </c>
      <c r="C43" s="73">
        <v>4.5870999999999995</v>
      </c>
      <c r="D43" s="70" t="s">
        <v>80</v>
      </c>
      <c r="E43" s="70" t="s">
        <v>82</v>
      </c>
      <c r="F43" s="70" t="s">
        <v>21</v>
      </c>
      <c r="G43" s="86">
        <v>1.1666666666666668E-3</v>
      </c>
      <c r="H43"/>
      <c r="I43"/>
      <c r="J43"/>
    </row>
    <row r="44" spans="1:10" x14ac:dyDescent="0.25">
      <c r="A44" s="83"/>
      <c r="B44" s="219"/>
      <c r="C44" s="83"/>
      <c r="D44" s="83"/>
      <c r="E44" s="70" t="s">
        <v>287</v>
      </c>
      <c r="F44" s="82"/>
      <c r="G44" s="86">
        <v>1.1666666666666668E-3</v>
      </c>
      <c r="H44"/>
      <c r="I44"/>
      <c r="J44"/>
    </row>
    <row r="45" spans="1:10" x14ac:dyDescent="0.25">
      <c r="A45" s="83"/>
      <c r="B45" s="219"/>
      <c r="C45" s="83"/>
      <c r="D45" s="70" t="s">
        <v>286</v>
      </c>
      <c r="E45" s="82"/>
      <c r="F45" s="82"/>
      <c r="G45" s="86">
        <v>1.1666666666666668E-3</v>
      </c>
      <c r="H45"/>
      <c r="I45"/>
      <c r="J45"/>
    </row>
    <row r="46" spans="1:10" x14ac:dyDescent="0.25">
      <c r="A46" s="83"/>
      <c r="B46" s="70">
        <v>1.3125512715340443E-3</v>
      </c>
      <c r="C46" s="73">
        <v>30.524000000000001</v>
      </c>
      <c r="D46" s="70" t="s">
        <v>183</v>
      </c>
      <c r="E46" s="70" t="s">
        <v>117</v>
      </c>
      <c r="F46" s="70" t="s">
        <v>28</v>
      </c>
      <c r="G46" s="86">
        <v>1.3125512715340443E-3</v>
      </c>
      <c r="H46"/>
      <c r="I46"/>
      <c r="J46"/>
    </row>
    <row r="47" spans="1:10" x14ac:dyDescent="0.25">
      <c r="A47" s="83"/>
      <c r="B47" s="83"/>
      <c r="C47" s="83"/>
      <c r="D47" s="83"/>
      <c r="E47" s="70" t="s">
        <v>268</v>
      </c>
      <c r="F47" s="82"/>
      <c r="G47" s="86">
        <v>1.3125512715340443E-3</v>
      </c>
      <c r="H47"/>
      <c r="I47"/>
      <c r="J47"/>
    </row>
    <row r="48" spans="1:10" x14ac:dyDescent="0.25">
      <c r="A48" s="83"/>
      <c r="B48" s="83"/>
      <c r="C48" s="83"/>
      <c r="D48" s="70" t="s">
        <v>267</v>
      </c>
      <c r="E48" s="82"/>
      <c r="F48" s="82"/>
      <c r="G48" s="86">
        <v>1.3125512715340443E-3</v>
      </c>
      <c r="H48"/>
      <c r="I48"/>
      <c r="J48"/>
    </row>
    <row r="49" spans="1:10" x14ac:dyDescent="0.25">
      <c r="A49" s="83"/>
      <c r="B49" s="70">
        <v>1.7857142857142857E-3</v>
      </c>
      <c r="C49" s="73">
        <v>23.13</v>
      </c>
      <c r="D49" s="70">
        <v>1073</v>
      </c>
      <c r="E49" s="70" t="s">
        <v>34</v>
      </c>
      <c r="F49" s="70" t="s">
        <v>14</v>
      </c>
      <c r="G49" s="86">
        <v>1.7857142857142857E-3</v>
      </c>
      <c r="H49"/>
      <c r="I49"/>
      <c r="J49"/>
    </row>
    <row r="50" spans="1:10" x14ac:dyDescent="0.25">
      <c r="A50" s="83"/>
      <c r="B50" s="83"/>
      <c r="C50" s="83"/>
      <c r="D50" s="83"/>
      <c r="E50" s="70" t="s">
        <v>283</v>
      </c>
      <c r="F50" s="82"/>
      <c r="G50" s="86">
        <v>1.7857142857142857E-3</v>
      </c>
      <c r="H50"/>
      <c r="I50"/>
      <c r="J50"/>
    </row>
    <row r="51" spans="1:10" x14ac:dyDescent="0.25">
      <c r="A51" s="83"/>
      <c r="B51" s="83"/>
      <c r="C51" s="83"/>
      <c r="D51" s="70" t="s">
        <v>282</v>
      </c>
      <c r="E51" s="82"/>
      <c r="F51" s="82"/>
      <c r="G51" s="86">
        <v>1.7857142857142857E-3</v>
      </c>
      <c r="H51"/>
      <c r="I51"/>
      <c r="J51"/>
    </row>
    <row r="52" spans="1:10" x14ac:dyDescent="0.25">
      <c r="A52" s="83"/>
      <c r="B52" s="70">
        <v>2.6591881654953577E-3</v>
      </c>
      <c r="C52" s="73">
        <v>31.939599999999995</v>
      </c>
      <c r="D52" s="70" t="s">
        <v>25</v>
      </c>
      <c r="E52" s="70" t="s">
        <v>79</v>
      </c>
      <c r="F52" s="70" t="s">
        <v>14</v>
      </c>
      <c r="G52" s="86">
        <v>2.6591881654953577E-3</v>
      </c>
      <c r="H52"/>
      <c r="I52"/>
      <c r="J52"/>
    </row>
    <row r="53" spans="1:10" x14ac:dyDescent="0.25">
      <c r="A53" s="83"/>
      <c r="B53" s="83"/>
      <c r="C53" s="83"/>
      <c r="D53" s="83"/>
      <c r="E53" s="70" t="s">
        <v>285</v>
      </c>
      <c r="F53" s="82"/>
      <c r="G53" s="86">
        <v>2.6591881654953577E-3</v>
      </c>
      <c r="H53"/>
      <c r="I53"/>
      <c r="J53"/>
    </row>
    <row r="54" spans="1:10" x14ac:dyDescent="0.25">
      <c r="A54" s="83"/>
      <c r="B54" s="83"/>
      <c r="C54" s="83"/>
      <c r="D54" s="70" t="s">
        <v>284</v>
      </c>
      <c r="E54" s="82"/>
      <c r="F54" s="82"/>
      <c r="G54" s="86">
        <v>2.6591881654953577E-3</v>
      </c>
      <c r="H54"/>
      <c r="I54"/>
      <c r="J54"/>
    </row>
    <row r="55" spans="1:10" x14ac:dyDescent="0.25">
      <c r="A55" s="83"/>
      <c r="B55" s="70">
        <v>4.4000000000000003E-3</v>
      </c>
      <c r="C55" s="73">
        <v>12.1374</v>
      </c>
      <c r="D55" s="70" t="s">
        <v>272</v>
      </c>
      <c r="E55" s="70" t="s">
        <v>274</v>
      </c>
      <c r="F55" s="70" t="s">
        <v>38</v>
      </c>
      <c r="G55" s="86">
        <v>4.4000000000000003E-3</v>
      </c>
      <c r="H55"/>
      <c r="I55"/>
      <c r="J55"/>
    </row>
    <row r="56" spans="1:10" x14ac:dyDescent="0.25">
      <c r="A56" s="83"/>
      <c r="B56" s="83"/>
      <c r="C56" s="83"/>
      <c r="D56" s="83"/>
      <c r="E56" s="70" t="s">
        <v>279</v>
      </c>
      <c r="F56" s="82"/>
      <c r="G56" s="86">
        <v>4.4000000000000003E-3</v>
      </c>
      <c r="H56"/>
      <c r="I56"/>
      <c r="J56"/>
    </row>
    <row r="57" spans="1:10" x14ac:dyDescent="0.25">
      <c r="A57" s="83"/>
      <c r="B57" s="83"/>
      <c r="C57" s="83"/>
      <c r="D57" s="70" t="s">
        <v>278</v>
      </c>
      <c r="E57" s="82"/>
      <c r="F57" s="82"/>
      <c r="G57" s="86">
        <v>4.4000000000000003E-3</v>
      </c>
      <c r="H57"/>
      <c r="I57"/>
      <c r="J57"/>
    </row>
    <row r="58" spans="1:10" x14ac:dyDescent="0.25">
      <c r="A58" s="83"/>
      <c r="B58" s="70">
        <v>6.5306122448979586E-3</v>
      </c>
      <c r="C58" s="73">
        <v>92.896000000000001</v>
      </c>
      <c r="D58" s="70" t="s">
        <v>229</v>
      </c>
      <c r="E58" s="70" t="s">
        <v>270</v>
      </c>
      <c r="F58" s="70" t="s">
        <v>28</v>
      </c>
      <c r="G58" s="86">
        <v>6.5306122448979586E-3</v>
      </c>
      <c r="H58"/>
      <c r="I58"/>
      <c r="J58"/>
    </row>
    <row r="59" spans="1:10" x14ac:dyDescent="0.25">
      <c r="A59" s="83"/>
      <c r="B59" s="83"/>
      <c r="C59" s="83"/>
      <c r="D59" s="83"/>
      <c r="E59" s="70" t="s">
        <v>277</v>
      </c>
      <c r="F59" s="82"/>
      <c r="G59" s="86">
        <v>6.5306122448979586E-3</v>
      </c>
      <c r="H59"/>
      <c r="I59"/>
      <c r="J59"/>
    </row>
    <row r="60" spans="1:10" x14ac:dyDescent="0.25">
      <c r="A60" s="83"/>
      <c r="B60" s="83"/>
      <c r="C60" s="83"/>
      <c r="D60" s="70" t="s">
        <v>275</v>
      </c>
      <c r="E60" s="82"/>
      <c r="F60" s="82"/>
      <c r="G60" s="86">
        <v>6.5306122448979586E-3</v>
      </c>
      <c r="H60"/>
      <c r="I60"/>
      <c r="J60"/>
    </row>
    <row r="61" spans="1:10" x14ac:dyDescent="0.25">
      <c r="A61" s="83"/>
      <c r="B61" s="70">
        <v>7.0408163265306125E-3</v>
      </c>
      <c r="C61" s="73">
        <v>96.703499999999991</v>
      </c>
      <c r="D61" s="70" t="s">
        <v>229</v>
      </c>
      <c r="E61" s="70" t="s">
        <v>151</v>
      </c>
      <c r="F61" s="70" t="s">
        <v>28</v>
      </c>
      <c r="G61" s="86">
        <v>7.0408163265306125E-3</v>
      </c>
      <c r="H61"/>
      <c r="I61"/>
      <c r="J61"/>
    </row>
    <row r="62" spans="1:10" x14ac:dyDescent="0.25">
      <c r="A62" s="83"/>
      <c r="B62" s="83"/>
      <c r="C62" s="83"/>
      <c r="D62" s="83"/>
      <c r="E62" s="70" t="s">
        <v>276</v>
      </c>
      <c r="F62" s="82"/>
      <c r="G62" s="86">
        <v>7.0408163265306125E-3</v>
      </c>
      <c r="H62"/>
      <c r="I62"/>
      <c r="J62"/>
    </row>
    <row r="63" spans="1:10" x14ac:dyDescent="0.25">
      <c r="A63" s="83"/>
      <c r="B63" s="83"/>
      <c r="C63" s="83"/>
      <c r="D63" s="70" t="s">
        <v>275</v>
      </c>
      <c r="E63" s="82"/>
      <c r="F63" s="82"/>
      <c r="G63" s="86">
        <v>7.0408163265306125E-3</v>
      </c>
      <c r="H63"/>
      <c r="I63"/>
    </row>
    <row r="64" spans="1:10" x14ac:dyDescent="0.25">
      <c r="A64" s="72" t="s">
        <v>27</v>
      </c>
      <c r="B64" s="84"/>
      <c r="C64" s="84"/>
      <c r="D64" s="84"/>
      <c r="E64" s="84"/>
      <c r="F64" s="84"/>
      <c r="G64" s="87">
        <v>2.4895548960838926E-2</v>
      </c>
      <c r="H64"/>
      <c r="I64"/>
    </row>
    <row r="65" spans="1:9" x14ac:dyDescent="0.25">
      <c r="A65"/>
      <c r="B65" s="202"/>
      <c r="C65"/>
      <c r="D65"/>
      <c r="E65"/>
      <c r="F65"/>
      <c r="G65"/>
      <c r="H65"/>
      <c r="I65"/>
    </row>
    <row r="66" spans="1:9" x14ac:dyDescent="0.25">
      <c r="A66"/>
      <c r="B66" s="202"/>
      <c r="C66"/>
      <c r="D66"/>
      <c r="E66"/>
      <c r="F66"/>
      <c r="G66"/>
      <c r="H66"/>
      <c r="I66"/>
    </row>
    <row r="67" spans="1:9" x14ac:dyDescent="0.25">
      <c r="A67"/>
      <c r="B67" s="202"/>
      <c r="C67"/>
      <c r="D67"/>
      <c r="E67"/>
      <c r="F67"/>
      <c r="G67"/>
      <c r="H67"/>
      <c r="I67"/>
    </row>
    <row r="68" spans="1:9" x14ac:dyDescent="0.25">
      <c r="A68"/>
      <c r="B68" s="202"/>
      <c r="C68"/>
      <c r="D68"/>
      <c r="E68"/>
      <c r="F68"/>
      <c r="G68"/>
      <c r="H68"/>
      <c r="I68"/>
    </row>
    <row r="69" spans="1:9" x14ac:dyDescent="0.25">
      <c r="A69"/>
      <c r="B69" s="202"/>
      <c r="C69"/>
      <c r="D69"/>
      <c r="E69"/>
      <c r="F69"/>
      <c r="G69"/>
      <c r="H69"/>
      <c r="I69"/>
    </row>
    <row r="70" spans="1:9" x14ac:dyDescent="0.25">
      <c r="A70"/>
      <c r="B70" s="202"/>
      <c r="C70"/>
      <c r="D70"/>
      <c r="E70"/>
      <c r="F70"/>
      <c r="G70"/>
      <c r="H70"/>
      <c r="I70"/>
    </row>
    <row r="71" spans="1:9" x14ac:dyDescent="0.25">
      <c r="A71"/>
      <c r="B71" s="202"/>
      <c r="C71"/>
      <c r="D71"/>
      <c r="E71"/>
      <c r="F71"/>
      <c r="G71"/>
      <c r="H71"/>
      <c r="I71"/>
    </row>
    <row r="72" spans="1:9" x14ac:dyDescent="0.25">
      <c r="A72"/>
      <c r="B72" s="202"/>
      <c r="C72"/>
      <c r="D72"/>
      <c r="E72"/>
      <c r="F72"/>
      <c r="G72"/>
      <c r="H72"/>
      <c r="I72"/>
    </row>
    <row r="73" spans="1:9" x14ac:dyDescent="0.25">
      <c r="A73"/>
      <c r="B73" s="202"/>
      <c r="C73"/>
      <c r="D73"/>
      <c r="E73"/>
      <c r="F73"/>
      <c r="G73"/>
      <c r="H73"/>
      <c r="I73"/>
    </row>
    <row r="74" spans="1:9" x14ac:dyDescent="0.25">
      <c r="A74"/>
      <c r="B74" s="202"/>
      <c r="C74"/>
      <c r="D74"/>
      <c r="E74"/>
      <c r="F74"/>
      <c r="G74"/>
      <c r="H74"/>
      <c r="I74"/>
    </row>
    <row r="75" spans="1:9" x14ac:dyDescent="0.25">
      <c r="A75"/>
      <c r="B75" s="202"/>
      <c r="C75"/>
      <c r="D75"/>
      <c r="E75"/>
      <c r="F75"/>
      <c r="G75"/>
      <c r="H75"/>
      <c r="I75"/>
    </row>
    <row r="76" spans="1:9" x14ac:dyDescent="0.25">
      <c r="A76"/>
      <c r="B76" s="202"/>
      <c r="C76"/>
      <c r="D76"/>
      <c r="E76"/>
      <c r="F76"/>
      <c r="G76"/>
      <c r="H76"/>
      <c r="I76"/>
    </row>
    <row r="77" spans="1:9" x14ac:dyDescent="0.25">
      <c r="A77"/>
      <c r="B77" s="202"/>
      <c r="C77"/>
      <c r="D77"/>
      <c r="E77"/>
      <c r="F77"/>
      <c r="G77"/>
      <c r="H77"/>
      <c r="I77"/>
    </row>
    <row r="78" spans="1:9" x14ac:dyDescent="0.25">
      <c r="A78"/>
      <c r="B78" s="202"/>
      <c r="C78"/>
      <c r="D78"/>
      <c r="E78"/>
      <c r="F78"/>
      <c r="G78"/>
      <c r="H78"/>
      <c r="I78"/>
    </row>
    <row r="79" spans="1:9" x14ac:dyDescent="0.25">
      <c r="A79"/>
      <c r="B79" s="202"/>
      <c r="C79"/>
      <c r="D79"/>
      <c r="E79"/>
      <c r="F79"/>
      <c r="G79"/>
      <c r="H79"/>
      <c r="I79"/>
    </row>
    <row r="80" spans="1:9" x14ac:dyDescent="0.25">
      <c r="A80"/>
      <c r="B80" s="202"/>
      <c r="C80"/>
      <c r="D80"/>
      <c r="E80"/>
      <c r="F80"/>
      <c r="G80"/>
      <c r="H80"/>
      <c r="I80"/>
    </row>
    <row r="81" spans="1:9" x14ac:dyDescent="0.25">
      <c r="A81"/>
      <c r="B81" s="202"/>
      <c r="C81"/>
      <c r="D81"/>
      <c r="E81"/>
      <c r="F81"/>
      <c r="G81"/>
      <c r="H81"/>
      <c r="I81"/>
    </row>
    <row r="82" spans="1:9" x14ac:dyDescent="0.25">
      <c r="A82"/>
      <c r="B82" s="202"/>
      <c r="C82"/>
      <c r="D82"/>
      <c r="E82"/>
      <c r="F82"/>
      <c r="G82"/>
      <c r="H82"/>
      <c r="I82"/>
    </row>
    <row r="83" spans="1:9" x14ac:dyDescent="0.25">
      <c r="A83"/>
      <c r="B83" s="202"/>
      <c r="C83"/>
      <c r="D83"/>
      <c r="E83"/>
      <c r="F83"/>
      <c r="G83"/>
      <c r="H83"/>
      <c r="I83"/>
    </row>
    <row r="84" spans="1:9" x14ac:dyDescent="0.25">
      <c r="A84"/>
      <c r="B84" s="202"/>
      <c r="C84"/>
      <c r="D84"/>
      <c r="E84"/>
      <c r="F84"/>
      <c r="G84"/>
      <c r="H84"/>
      <c r="I84"/>
    </row>
    <row r="85" spans="1:9" x14ac:dyDescent="0.25">
      <c r="A85"/>
      <c r="B85" s="202"/>
      <c r="C85"/>
      <c r="D85"/>
      <c r="E85"/>
      <c r="F85"/>
      <c r="G85"/>
      <c r="H85"/>
      <c r="I85"/>
    </row>
    <row r="86" spans="1:9" x14ac:dyDescent="0.25">
      <c r="A86"/>
      <c r="B86" s="202"/>
      <c r="C86"/>
      <c r="D86"/>
      <c r="E86"/>
      <c r="F86"/>
      <c r="G86"/>
      <c r="H86"/>
      <c r="I86"/>
    </row>
    <row r="87" spans="1:9" x14ac:dyDescent="0.25">
      <c r="A87"/>
      <c r="B87" s="202"/>
      <c r="C87"/>
      <c r="D87"/>
      <c r="E87"/>
      <c r="F87"/>
      <c r="G87"/>
      <c r="H87"/>
      <c r="I87"/>
    </row>
    <row r="88" spans="1:9" x14ac:dyDescent="0.25">
      <c r="A88"/>
      <c r="B88" s="202"/>
      <c r="C88"/>
      <c r="D88"/>
      <c r="E88"/>
      <c r="F88"/>
      <c r="G88"/>
      <c r="H88"/>
      <c r="I88"/>
    </row>
    <row r="89" spans="1:9" x14ac:dyDescent="0.25">
      <c r="A89"/>
      <c r="B89" s="202"/>
      <c r="C89"/>
      <c r="D89"/>
      <c r="E89"/>
      <c r="F89"/>
      <c r="G89"/>
      <c r="H89"/>
      <c r="I89"/>
    </row>
    <row r="90" spans="1:9" x14ac:dyDescent="0.25">
      <c r="A90"/>
      <c r="B90" s="202"/>
      <c r="C90"/>
      <c r="D90"/>
      <c r="E90"/>
      <c r="F90"/>
      <c r="G90"/>
      <c r="H90"/>
      <c r="I90"/>
    </row>
    <row r="91" spans="1:9" x14ac:dyDescent="0.25">
      <c r="A91"/>
      <c r="B91" s="202"/>
      <c r="C91"/>
      <c r="D91"/>
      <c r="E91"/>
      <c r="F91"/>
      <c r="G91"/>
      <c r="H91"/>
      <c r="I91"/>
    </row>
    <row r="92" spans="1:9" x14ac:dyDescent="0.25">
      <c r="A92"/>
      <c r="B92" s="202"/>
      <c r="C92"/>
      <c r="D92"/>
      <c r="E92"/>
      <c r="F92"/>
      <c r="G92"/>
      <c r="H92"/>
      <c r="I92"/>
    </row>
    <row r="93" spans="1:9" x14ac:dyDescent="0.25">
      <c r="A93"/>
      <c r="B93" s="202"/>
      <c r="C93"/>
      <c r="D93"/>
      <c r="E93"/>
      <c r="F93"/>
      <c r="G93"/>
      <c r="H93"/>
      <c r="I93"/>
    </row>
    <row r="94" spans="1:9" x14ac:dyDescent="0.25">
      <c r="A94"/>
      <c r="B94" s="202"/>
      <c r="C94"/>
      <c r="D94"/>
      <c r="E94"/>
      <c r="F94"/>
      <c r="G94"/>
      <c r="H94"/>
      <c r="I94"/>
    </row>
    <row r="95" spans="1:9" x14ac:dyDescent="0.25">
      <c r="A95"/>
      <c r="B95" s="202"/>
      <c r="C95"/>
      <c r="D95"/>
      <c r="E95"/>
      <c r="F95"/>
      <c r="G95"/>
      <c r="H95"/>
      <c r="I95"/>
    </row>
    <row r="96" spans="1:9" x14ac:dyDescent="0.25">
      <c r="A96"/>
      <c r="B96" s="202"/>
      <c r="C96"/>
      <c r="D96"/>
      <c r="E96"/>
      <c r="F96"/>
      <c r="G96"/>
      <c r="H96"/>
      <c r="I96"/>
    </row>
    <row r="97" spans="1:9" x14ac:dyDescent="0.25">
      <c r="A97"/>
      <c r="B97" s="202"/>
      <c r="C97"/>
      <c r="D97"/>
      <c r="E97"/>
      <c r="F97"/>
      <c r="G97"/>
      <c r="H97"/>
      <c r="I97"/>
    </row>
    <row r="98" spans="1:9" x14ac:dyDescent="0.25">
      <c r="A98"/>
      <c r="B98" s="202"/>
      <c r="C98"/>
      <c r="D98"/>
      <c r="E98"/>
      <c r="F98" s="202"/>
      <c r="G98"/>
      <c r="H98"/>
      <c r="I98"/>
    </row>
    <row r="99" spans="1:9" x14ac:dyDescent="0.25">
      <c r="A99"/>
      <c r="B99" s="202"/>
      <c r="C99"/>
      <c r="D99"/>
      <c r="E99"/>
      <c r="F99" s="202"/>
      <c r="G99"/>
      <c r="H99"/>
      <c r="I99"/>
    </row>
    <row r="100" spans="1:9" x14ac:dyDescent="0.25">
      <c r="A100"/>
      <c r="B100" s="202"/>
      <c r="C100"/>
      <c r="D100"/>
      <c r="E100"/>
      <c r="F100" s="202"/>
      <c r="G100"/>
      <c r="H100"/>
      <c r="I100"/>
    </row>
    <row r="101" spans="1:9" x14ac:dyDescent="0.25">
      <c r="A101"/>
      <c r="B101" s="202"/>
      <c r="C101"/>
      <c r="D101"/>
      <c r="E101"/>
      <c r="F101" s="202"/>
      <c r="G101"/>
      <c r="H101"/>
      <c r="I101"/>
    </row>
    <row r="102" spans="1:9" x14ac:dyDescent="0.25">
      <c r="A102"/>
      <c r="B102" s="202"/>
      <c r="C102"/>
      <c r="D102"/>
      <c r="E102"/>
      <c r="F102" s="202"/>
      <c r="G102"/>
      <c r="H102"/>
      <c r="I102"/>
    </row>
    <row r="103" spans="1:9" x14ac:dyDescent="0.25">
      <c r="A103"/>
      <c r="B103" s="202"/>
      <c r="C103"/>
      <c r="D103"/>
      <c r="E103"/>
      <c r="F103" s="202"/>
      <c r="G103"/>
      <c r="H103"/>
      <c r="I103"/>
    </row>
    <row r="104" spans="1:9" x14ac:dyDescent="0.25">
      <c r="A104"/>
      <c r="B104" s="202"/>
      <c r="C104"/>
      <c r="D104"/>
      <c r="E104"/>
      <c r="F104" s="202"/>
      <c r="G104"/>
      <c r="H104"/>
      <c r="I104"/>
    </row>
    <row r="105" spans="1:9" x14ac:dyDescent="0.25">
      <c r="A105"/>
      <c r="B105" s="202"/>
      <c r="C105"/>
      <c r="D105"/>
      <c r="E105"/>
      <c r="F105" s="202"/>
      <c r="G105"/>
      <c r="H105"/>
      <c r="I105"/>
    </row>
    <row r="106" spans="1:9" x14ac:dyDescent="0.25">
      <c r="A106"/>
      <c r="B106" s="202"/>
      <c r="C106"/>
      <c r="D106"/>
      <c r="E106"/>
      <c r="F106" s="202"/>
      <c r="G106"/>
      <c r="H106"/>
      <c r="I106"/>
    </row>
    <row r="107" spans="1:9" x14ac:dyDescent="0.25">
      <c r="A107"/>
      <c r="B107" s="202"/>
      <c r="C107"/>
      <c r="D107"/>
      <c r="E107"/>
      <c r="F107" s="202"/>
      <c r="G107"/>
      <c r="H107"/>
      <c r="I107"/>
    </row>
    <row r="108" spans="1:9" x14ac:dyDescent="0.25">
      <c r="A108"/>
      <c r="B108" s="202"/>
      <c r="C108"/>
      <c r="D108"/>
      <c r="E108"/>
      <c r="F108" s="202"/>
      <c r="G108"/>
      <c r="H108"/>
      <c r="I108"/>
    </row>
    <row r="109" spans="1:9" x14ac:dyDescent="0.25">
      <c r="A109"/>
      <c r="B109" s="202"/>
      <c r="C109"/>
      <c r="D109"/>
      <c r="E109"/>
      <c r="F109" s="202"/>
      <c r="G109"/>
      <c r="H109"/>
      <c r="I109"/>
    </row>
    <row r="110" spans="1:9" x14ac:dyDescent="0.25">
      <c r="A110"/>
      <c r="B110" s="202"/>
      <c r="C110"/>
      <c r="D110"/>
      <c r="E110"/>
      <c r="F110" s="202"/>
      <c r="G110"/>
      <c r="H110"/>
      <c r="I110"/>
    </row>
    <row r="111" spans="1:9" x14ac:dyDescent="0.25">
      <c r="A111"/>
      <c r="B111" s="202"/>
      <c r="C111"/>
      <c r="D111"/>
      <c r="E111"/>
      <c r="F111" s="202"/>
      <c r="G111"/>
      <c r="H111"/>
      <c r="I111"/>
    </row>
    <row r="112" spans="1:9" x14ac:dyDescent="0.25">
      <c r="A112"/>
      <c r="B112" s="202"/>
      <c r="C112"/>
      <c r="D112"/>
      <c r="E112"/>
      <c r="F112" s="202"/>
      <c r="G112"/>
      <c r="H112"/>
      <c r="I112"/>
    </row>
    <row r="113" spans="1:9" x14ac:dyDescent="0.25">
      <c r="A113"/>
      <c r="B113" s="202"/>
      <c r="C113"/>
      <c r="D113"/>
      <c r="E113"/>
      <c r="F113" s="202"/>
      <c r="G113"/>
      <c r="H113"/>
      <c r="I113"/>
    </row>
    <row r="114" spans="1:9" x14ac:dyDescent="0.25">
      <c r="A114"/>
      <c r="B114" s="202"/>
      <c r="C114"/>
      <c r="D114"/>
      <c r="E114"/>
      <c r="F114" s="202"/>
      <c r="G114"/>
      <c r="H114"/>
      <c r="I114"/>
    </row>
    <row r="115" spans="1:9" x14ac:dyDescent="0.25">
      <c r="A115"/>
      <c r="B115" s="202"/>
      <c r="C115"/>
      <c r="D115"/>
      <c r="E115"/>
      <c r="F115" s="202"/>
      <c r="G115"/>
      <c r="H115"/>
      <c r="I115"/>
    </row>
    <row r="116" spans="1:9" x14ac:dyDescent="0.25">
      <c r="A116"/>
      <c r="B116" s="202"/>
      <c r="C116"/>
      <c r="D116"/>
      <c r="E116"/>
      <c r="F116" s="202"/>
      <c r="G116"/>
      <c r="H116"/>
      <c r="I116"/>
    </row>
    <row r="117" spans="1:9" x14ac:dyDescent="0.25">
      <c r="A117"/>
      <c r="B117" s="202"/>
      <c r="C117"/>
      <c r="D117"/>
      <c r="E117"/>
      <c r="F117" s="202"/>
      <c r="G117"/>
      <c r="H117"/>
      <c r="I117"/>
    </row>
    <row r="118" spans="1:9" x14ac:dyDescent="0.25">
      <c r="A118"/>
      <c r="B118" s="202"/>
      <c r="C118"/>
      <c r="D118"/>
      <c r="E118"/>
      <c r="F118" s="202"/>
      <c r="G118"/>
      <c r="H118"/>
      <c r="I118"/>
    </row>
    <row r="119" spans="1:9" x14ac:dyDescent="0.25">
      <c r="A119"/>
      <c r="B119" s="202"/>
      <c r="C119"/>
      <c r="D119"/>
      <c r="E119"/>
      <c r="F119" s="202"/>
      <c r="G119"/>
      <c r="H119"/>
      <c r="I119"/>
    </row>
    <row r="120" spans="1:9" x14ac:dyDescent="0.25">
      <c r="A120"/>
      <c r="B120" s="202"/>
      <c r="C120"/>
      <c r="D120"/>
      <c r="E120"/>
      <c r="F120" s="202"/>
      <c r="G120"/>
      <c r="H120"/>
      <c r="I120"/>
    </row>
    <row r="121" spans="1:9" x14ac:dyDescent="0.25">
      <c r="A121"/>
      <c r="B121" s="202"/>
      <c r="C121"/>
      <c r="D121"/>
      <c r="E121"/>
      <c r="F121" s="202"/>
      <c r="G121"/>
      <c r="H121"/>
      <c r="I121"/>
    </row>
    <row r="122" spans="1:9" x14ac:dyDescent="0.25">
      <c r="A122"/>
      <c r="B122" s="202"/>
      <c r="C122"/>
      <c r="D122"/>
      <c r="E122"/>
      <c r="F122" s="202"/>
      <c r="G122"/>
      <c r="H122"/>
      <c r="I122"/>
    </row>
    <row r="123" spans="1:9" x14ac:dyDescent="0.25">
      <c r="A123"/>
      <c r="B123" s="202"/>
      <c r="C123"/>
      <c r="D123"/>
      <c r="E123"/>
      <c r="F123" s="202"/>
      <c r="G123"/>
      <c r="H123"/>
      <c r="I123"/>
    </row>
    <row r="124" spans="1:9" x14ac:dyDescent="0.25">
      <c r="A124"/>
      <c r="B124" s="202"/>
      <c r="C124"/>
      <c r="D124"/>
      <c r="E124"/>
      <c r="F124" s="202"/>
      <c r="G124"/>
      <c r="H124"/>
      <c r="I124"/>
    </row>
    <row r="125" spans="1:9" x14ac:dyDescent="0.25">
      <c r="A125"/>
      <c r="B125" s="202"/>
      <c r="C125"/>
      <c r="D125"/>
      <c r="E125"/>
      <c r="F125" s="202"/>
      <c r="G125"/>
      <c r="H125"/>
      <c r="I125"/>
    </row>
    <row r="126" spans="1:9" x14ac:dyDescent="0.25">
      <c r="A126"/>
      <c r="B126" s="202"/>
      <c r="C126"/>
      <c r="D126"/>
      <c r="E126"/>
      <c r="F126" s="202"/>
      <c r="G126"/>
      <c r="H126"/>
      <c r="I126"/>
    </row>
    <row r="127" spans="1:9" x14ac:dyDescent="0.25">
      <c r="A127"/>
      <c r="B127" s="202"/>
      <c r="C127"/>
      <c r="D127"/>
      <c r="E127"/>
      <c r="F127" s="202"/>
      <c r="G127"/>
      <c r="H127"/>
      <c r="I127"/>
    </row>
    <row r="128" spans="1:9" x14ac:dyDescent="0.25">
      <c r="A128"/>
      <c r="B128" s="202"/>
      <c r="C128"/>
      <c r="D128"/>
      <c r="E128"/>
      <c r="F128" s="202"/>
      <c r="G128"/>
      <c r="H128"/>
      <c r="I128"/>
    </row>
    <row r="129" spans="1:9" x14ac:dyDescent="0.25">
      <c r="A129"/>
      <c r="B129" s="202"/>
      <c r="C129"/>
      <c r="D129"/>
      <c r="E129"/>
      <c r="F129" s="202"/>
      <c r="G129"/>
      <c r="H129"/>
      <c r="I129"/>
    </row>
    <row r="130" spans="1:9" x14ac:dyDescent="0.25">
      <c r="A130"/>
      <c r="B130" s="202"/>
      <c r="C130"/>
      <c r="D130"/>
      <c r="E130"/>
      <c r="F130" s="202"/>
      <c r="G130"/>
      <c r="H130"/>
      <c r="I130"/>
    </row>
    <row r="131" spans="1:9" x14ac:dyDescent="0.25">
      <c r="A131"/>
      <c r="B131" s="202"/>
      <c r="C131"/>
      <c r="D131"/>
      <c r="E131"/>
      <c r="F131" s="202"/>
      <c r="G131"/>
      <c r="H131"/>
      <c r="I131"/>
    </row>
    <row r="132" spans="1:9" x14ac:dyDescent="0.25">
      <c r="A132"/>
      <c r="B132" s="202"/>
      <c r="C132"/>
      <c r="D132"/>
      <c r="E132"/>
      <c r="F132" s="202"/>
      <c r="G132"/>
      <c r="H132"/>
      <c r="I132"/>
    </row>
    <row r="133" spans="1:9" x14ac:dyDescent="0.25">
      <c r="A133"/>
      <c r="B133" s="202"/>
      <c r="C133"/>
      <c r="D133"/>
      <c r="E133"/>
      <c r="F133" s="202"/>
      <c r="G133"/>
      <c r="H133"/>
      <c r="I133"/>
    </row>
    <row r="134" spans="1:9" x14ac:dyDescent="0.25">
      <c r="A134"/>
      <c r="B134" s="202"/>
      <c r="C134"/>
      <c r="D134"/>
      <c r="E134"/>
      <c r="F134" s="202"/>
      <c r="G134"/>
      <c r="H134"/>
      <c r="I134"/>
    </row>
    <row r="135" spans="1:9" x14ac:dyDescent="0.25">
      <c r="A135"/>
      <c r="B135" s="202"/>
      <c r="C135"/>
      <c r="D135"/>
      <c r="E135"/>
      <c r="F135" s="202"/>
      <c r="G135"/>
      <c r="H135"/>
      <c r="I135"/>
    </row>
    <row r="136" spans="1:9" x14ac:dyDescent="0.25">
      <c r="A136"/>
      <c r="B136" s="202"/>
      <c r="C136"/>
      <c r="D136"/>
      <c r="E136"/>
      <c r="F136" s="202"/>
      <c r="G136"/>
      <c r="H136"/>
      <c r="I136"/>
    </row>
    <row r="137" spans="1:9" x14ac:dyDescent="0.25">
      <c r="A137"/>
      <c r="B137" s="202"/>
      <c r="C137"/>
      <c r="D137"/>
      <c r="E137"/>
      <c r="F137" s="202"/>
      <c r="G137"/>
      <c r="H137"/>
      <c r="I137"/>
    </row>
    <row r="138" spans="1:9" x14ac:dyDescent="0.25">
      <c r="A138"/>
      <c r="B138" s="202"/>
      <c r="C138"/>
      <c r="D138"/>
      <c r="E138"/>
      <c r="F138" s="202"/>
      <c r="G138"/>
      <c r="H138"/>
      <c r="I138"/>
    </row>
    <row r="139" spans="1:9" x14ac:dyDescent="0.25">
      <c r="A139"/>
      <c r="B139" s="202"/>
      <c r="C139"/>
      <c r="D139"/>
      <c r="E139"/>
      <c r="F139" s="202"/>
      <c r="G139"/>
      <c r="H139"/>
      <c r="I139"/>
    </row>
    <row r="140" spans="1:9" x14ac:dyDescent="0.25">
      <c r="A140"/>
      <c r="B140" s="202"/>
      <c r="C140"/>
      <c r="D140"/>
      <c r="E140"/>
      <c r="F140" s="202"/>
      <c r="G140"/>
      <c r="H140"/>
      <c r="I140"/>
    </row>
    <row r="141" spans="1:9" x14ac:dyDescent="0.25">
      <c r="A141"/>
      <c r="B141" s="202"/>
      <c r="C141"/>
      <c r="D141"/>
      <c r="E141"/>
      <c r="F141" s="202"/>
      <c r="G141"/>
      <c r="H141"/>
      <c r="I141"/>
    </row>
    <row r="142" spans="1:9" x14ac:dyDescent="0.25">
      <c r="A142"/>
      <c r="B142" s="202"/>
      <c r="C142"/>
      <c r="D142"/>
      <c r="E142"/>
      <c r="F142" s="202"/>
      <c r="G142"/>
      <c r="H142"/>
      <c r="I142"/>
    </row>
    <row r="143" spans="1:9" x14ac:dyDescent="0.25">
      <c r="A143"/>
      <c r="B143" s="202"/>
      <c r="C143"/>
      <c r="D143"/>
      <c r="E143"/>
      <c r="F143" s="202"/>
      <c r="G143"/>
      <c r="H143"/>
      <c r="I143"/>
    </row>
    <row r="144" spans="1:9" x14ac:dyDescent="0.25">
      <c r="A144"/>
      <c r="B144" s="202"/>
      <c r="C144"/>
      <c r="D144"/>
      <c r="E144"/>
      <c r="F144" s="202"/>
      <c r="G144"/>
      <c r="H144"/>
      <c r="I144"/>
    </row>
    <row r="145" spans="1:9" x14ac:dyDescent="0.25">
      <c r="A145"/>
      <c r="B145" s="202"/>
      <c r="C145"/>
      <c r="D145"/>
      <c r="E145"/>
      <c r="F145" s="202"/>
      <c r="G145"/>
      <c r="H145"/>
      <c r="I145"/>
    </row>
    <row r="146" spans="1:9" x14ac:dyDescent="0.25">
      <c r="A146"/>
      <c r="B146" s="202"/>
      <c r="C146"/>
      <c r="D146"/>
      <c r="E146"/>
      <c r="F146" s="202"/>
      <c r="G146"/>
      <c r="H146"/>
      <c r="I146"/>
    </row>
    <row r="147" spans="1:9" x14ac:dyDescent="0.25">
      <c r="A147"/>
      <c r="B147" s="202"/>
      <c r="C147"/>
      <c r="D147"/>
      <c r="E147"/>
      <c r="F147" s="202"/>
      <c r="G147"/>
      <c r="H147"/>
      <c r="I147"/>
    </row>
    <row r="148" spans="1:9" x14ac:dyDescent="0.25">
      <c r="A148"/>
      <c r="B148" s="202"/>
      <c r="C148"/>
      <c r="D148"/>
      <c r="E148"/>
      <c r="F148" s="202"/>
      <c r="G148"/>
      <c r="H148"/>
      <c r="I148"/>
    </row>
    <row r="149" spans="1:9" x14ac:dyDescent="0.25">
      <c r="A149"/>
      <c r="B149" s="202"/>
      <c r="C149"/>
      <c r="D149"/>
      <c r="E149"/>
      <c r="F149" s="202"/>
      <c r="G149"/>
      <c r="H149"/>
      <c r="I149"/>
    </row>
    <row r="150" spans="1:9" x14ac:dyDescent="0.25">
      <c r="A150"/>
      <c r="B150" s="202"/>
      <c r="C150"/>
      <c r="D150"/>
      <c r="E150"/>
      <c r="F150" s="202"/>
      <c r="G150"/>
      <c r="H150"/>
      <c r="I150"/>
    </row>
    <row r="151" spans="1:9" x14ac:dyDescent="0.25">
      <c r="A151"/>
      <c r="B151" s="202"/>
      <c r="C151"/>
      <c r="D151"/>
      <c r="E151"/>
      <c r="F151" s="202"/>
      <c r="G151"/>
      <c r="H151"/>
      <c r="I151"/>
    </row>
    <row r="152" spans="1:9" x14ac:dyDescent="0.25">
      <c r="A152"/>
      <c r="B152" s="202"/>
      <c r="C152"/>
      <c r="D152"/>
      <c r="E152"/>
      <c r="F152" s="202"/>
      <c r="G152"/>
      <c r="H152"/>
      <c r="I152"/>
    </row>
    <row r="153" spans="1:9" x14ac:dyDescent="0.25">
      <c r="A153"/>
      <c r="B153" s="202"/>
      <c r="C153"/>
      <c r="D153"/>
      <c r="E153"/>
      <c r="F153" s="202"/>
      <c r="G153"/>
      <c r="H153"/>
      <c r="I153"/>
    </row>
    <row r="154" spans="1:9" x14ac:dyDescent="0.25">
      <c r="A154"/>
      <c r="B154" s="202"/>
      <c r="C154"/>
      <c r="D154"/>
      <c r="E154"/>
      <c r="F154" s="202"/>
      <c r="G154"/>
      <c r="H154"/>
      <c r="I154"/>
    </row>
    <row r="155" spans="1:9" x14ac:dyDescent="0.25">
      <c r="A155"/>
      <c r="B155" s="202"/>
      <c r="C155"/>
      <c r="D155"/>
      <c r="E155"/>
      <c r="F155" s="202"/>
      <c r="G155"/>
      <c r="H155"/>
      <c r="I155"/>
    </row>
    <row r="156" spans="1:9" x14ac:dyDescent="0.25">
      <c r="A156"/>
      <c r="B156" s="202"/>
      <c r="C156"/>
      <c r="D156"/>
      <c r="E156"/>
      <c r="F156" s="202"/>
      <c r="G156"/>
      <c r="H156"/>
      <c r="I156"/>
    </row>
    <row r="157" spans="1:9" x14ac:dyDescent="0.25">
      <c r="A157"/>
      <c r="B157" s="202"/>
      <c r="C157"/>
      <c r="D157"/>
      <c r="E157"/>
      <c r="F157" s="202"/>
      <c r="G157"/>
      <c r="H157"/>
      <c r="I157"/>
    </row>
    <row r="158" spans="1:9" x14ac:dyDescent="0.25">
      <c r="A158"/>
      <c r="B158" s="202"/>
      <c r="C158"/>
      <c r="D158"/>
      <c r="E158"/>
      <c r="F158" s="202"/>
      <c r="G158"/>
      <c r="H158"/>
      <c r="I158"/>
    </row>
    <row r="159" spans="1:9" x14ac:dyDescent="0.25">
      <c r="A159"/>
      <c r="B159" s="202"/>
      <c r="C159"/>
      <c r="D159"/>
      <c r="E159"/>
      <c r="F159" s="202"/>
      <c r="G159"/>
      <c r="H159"/>
      <c r="I159"/>
    </row>
    <row r="160" spans="1:9" x14ac:dyDescent="0.25">
      <c r="A160"/>
      <c r="B160" s="202"/>
      <c r="C160"/>
      <c r="D160"/>
      <c r="E160"/>
      <c r="F160" s="202"/>
      <c r="G160"/>
      <c r="H160"/>
      <c r="I160"/>
    </row>
    <row r="161" spans="1:9" x14ac:dyDescent="0.25">
      <c r="A161"/>
      <c r="B161" s="202"/>
      <c r="C161"/>
      <c r="D161"/>
      <c r="E161"/>
      <c r="F161" s="202"/>
      <c r="G161"/>
      <c r="H161"/>
      <c r="I161"/>
    </row>
    <row r="162" spans="1:9" x14ac:dyDescent="0.25">
      <c r="A162"/>
      <c r="B162" s="202"/>
      <c r="C162"/>
      <c r="D162"/>
      <c r="E162"/>
      <c r="F162" s="202"/>
      <c r="G162"/>
      <c r="H162"/>
      <c r="I162"/>
    </row>
    <row r="163" spans="1:9" x14ac:dyDescent="0.25">
      <c r="A163"/>
      <c r="B163" s="202"/>
      <c r="C163"/>
      <c r="D163"/>
      <c r="E163"/>
      <c r="F163" s="202"/>
      <c r="G163"/>
      <c r="H163"/>
      <c r="I163"/>
    </row>
    <row r="164" spans="1:9" x14ac:dyDescent="0.25">
      <c r="A164"/>
      <c r="B164" s="202"/>
      <c r="C164"/>
      <c r="D164"/>
      <c r="E164"/>
      <c r="F164" s="202"/>
      <c r="G164"/>
      <c r="H164"/>
      <c r="I164"/>
    </row>
    <row r="165" spans="1:9" x14ac:dyDescent="0.25">
      <c r="A165"/>
      <c r="B165" s="202"/>
      <c r="C165"/>
      <c r="D165"/>
      <c r="E165"/>
      <c r="F165" s="202"/>
      <c r="G165"/>
      <c r="H165"/>
      <c r="I165"/>
    </row>
    <row r="166" spans="1:9" x14ac:dyDescent="0.25">
      <c r="A166"/>
      <c r="B166" s="202"/>
      <c r="C166"/>
      <c r="D166"/>
      <c r="E166"/>
      <c r="F166" s="202"/>
      <c r="G166"/>
      <c r="H166"/>
      <c r="I166"/>
    </row>
    <row r="167" spans="1:9" x14ac:dyDescent="0.25">
      <c r="A167"/>
      <c r="B167" s="202"/>
      <c r="C167"/>
      <c r="D167"/>
      <c r="E167"/>
      <c r="F167" s="202"/>
      <c r="G167"/>
      <c r="H167"/>
      <c r="I167"/>
    </row>
    <row r="168" spans="1:9" x14ac:dyDescent="0.25">
      <c r="A168"/>
      <c r="B168" s="202"/>
      <c r="C168"/>
      <c r="D168"/>
      <c r="E168"/>
      <c r="F168" s="202"/>
      <c r="G168"/>
      <c r="H168"/>
      <c r="I168"/>
    </row>
    <row r="169" spans="1:9" x14ac:dyDescent="0.25">
      <c r="A169"/>
      <c r="B169" s="202"/>
      <c r="C169"/>
      <c r="D169"/>
      <c r="E169"/>
      <c r="F169" s="202"/>
      <c r="G169"/>
      <c r="H169"/>
      <c r="I169"/>
    </row>
    <row r="170" spans="1:9" x14ac:dyDescent="0.25">
      <c r="A170"/>
      <c r="B170" s="202"/>
      <c r="C170"/>
      <c r="D170"/>
      <c r="E170"/>
      <c r="F170" s="202"/>
      <c r="G170"/>
      <c r="H170"/>
      <c r="I170"/>
    </row>
    <row r="171" spans="1:9" x14ac:dyDescent="0.25">
      <c r="A171"/>
      <c r="B171" s="202"/>
      <c r="C171"/>
      <c r="D171"/>
      <c r="E171"/>
      <c r="F171" s="202"/>
      <c r="G171"/>
      <c r="H171"/>
      <c r="I171"/>
    </row>
    <row r="172" spans="1:9" x14ac:dyDescent="0.25">
      <c r="A172"/>
      <c r="B172" s="202"/>
      <c r="C172"/>
      <c r="D172"/>
      <c r="E172"/>
      <c r="F172" s="202"/>
      <c r="G172"/>
      <c r="H172"/>
      <c r="I172"/>
    </row>
    <row r="173" spans="1:9" x14ac:dyDescent="0.25">
      <c r="A173"/>
      <c r="B173" s="202"/>
      <c r="C173"/>
      <c r="D173"/>
      <c r="E173"/>
      <c r="F173" s="202"/>
      <c r="G173"/>
      <c r="H173"/>
      <c r="I173"/>
    </row>
    <row r="174" spans="1:9" x14ac:dyDescent="0.25">
      <c r="A174"/>
      <c r="B174" s="202"/>
      <c r="C174"/>
      <c r="D174"/>
      <c r="E174"/>
      <c r="F174" s="202"/>
      <c r="G174"/>
      <c r="H174"/>
      <c r="I174"/>
    </row>
    <row r="175" spans="1:9" x14ac:dyDescent="0.25">
      <c r="A175"/>
      <c r="B175" s="202"/>
      <c r="C175"/>
      <c r="D175"/>
      <c r="E175"/>
      <c r="F175" s="202"/>
      <c r="G175"/>
      <c r="H175"/>
      <c r="I175"/>
    </row>
    <row r="176" spans="1:9" x14ac:dyDescent="0.25">
      <c r="A176"/>
      <c r="B176" s="202"/>
      <c r="C176"/>
      <c r="D176"/>
      <c r="E176"/>
      <c r="F176" s="202"/>
      <c r="G176"/>
      <c r="H176"/>
      <c r="I176"/>
    </row>
    <row r="177" spans="1:9" x14ac:dyDescent="0.25">
      <c r="A177"/>
      <c r="B177" s="202"/>
      <c r="C177"/>
      <c r="D177"/>
      <c r="E177"/>
      <c r="F177" s="202"/>
      <c r="G177"/>
      <c r="H177"/>
      <c r="I177"/>
    </row>
    <row r="178" spans="1:9" x14ac:dyDescent="0.25">
      <c r="A178"/>
      <c r="B178" s="202"/>
      <c r="C178"/>
      <c r="D178"/>
      <c r="E178"/>
      <c r="F178" s="202"/>
      <c r="G178"/>
      <c r="H178"/>
      <c r="I178"/>
    </row>
    <row r="179" spans="1:9" x14ac:dyDescent="0.25">
      <c r="A179"/>
      <c r="B179" s="202"/>
      <c r="C179"/>
      <c r="D179"/>
      <c r="E179"/>
      <c r="F179" s="202"/>
      <c r="G179"/>
      <c r="H179"/>
      <c r="I179"/>
    </row>
    <row r="180" spans="1:9" x14ac:dyDescent="0.25">
      <c r="A180"/>
      <c r="B180" s="202"/>
      <c r="C180"/>
      <c r="D180"/>
      <c r="E180"/>
      <c r="F180" s="202"/>
      <c r="G180"/>
      <c r="H180"/>
      <c r="I180"/>
    </row>
    <row r="181" spans="1:9" x14ac:dyDescent="0.25">
      <c r="A181"/>
      <c r="B181" s="202"/>
      <c r="C181"/>
      <c r="D181"/>
      <c r="E181"/>
      <c r="F181" s="202"/>
      <c r="G181"/>
      <c r="H181"/>
      <c r="I181"/>
    </row>
    <row r="182" spans="1:9" x14ac:dyDescent="0.25">
      <c r="A182"/>
      <c r="B182" s="202"/>
      <c r="C182"/>
      <c r="D182"/>
      <c r="E182"/>
      <c r="F182" s="202"/>
      <c r="G182"/>
      <c r="H182"/>
      <c r="I182"/>
    </row>
    <row r="183" spans="1:9" x14ac:dyDescent="0.25">
      <c r="A183"/>
      <c r="B183" s="202"/>
      <c r="C183"/>
      <c r="D183"/>
      <c r="E183"/>
      <c r="F183" s="202"/>
      <c r="G183"/>
      <c r="H183"/>
      <c r="I183"/>
    </row>
    <row r="184" spans="1:9" x14ac:dyDescent="0.25">
      <c r="A184"/>
      <c r="B184" s="202"/>
      <c r="C184"/>
      <c r="D184"/>
      <c r="E184"/>
      <c r="F184" s="202"/>
      <c r="G184"/>
      <c r="H184"/>
      <c r="I184"/>
    </row>
    <row r="185" spans="1:9" x14ac:dyDescent="0.25">
      <c r="A185"/>
      <c r="B185" s="202"/>
      <c r="C185"/>
      <c r="D185"/>
      <c r="E185"/>
      <c r="F185" s="202"/>
      <c r="G185"/>
      <c r="H185"/>
      <c r="I185"/>
    </row>
    <row r="186" spans="1:9" x14ac:dyDescent="0.25">
      <c r="A186"/>
      <c r="B186" s="202"/>
      <c r="C186"/>
      <c r="D186"/>
      <c r="E186"/>
      <c r="F186" s="202"/>
      <c r="G186"/>
      <c r="H186"/>
      <c r="I186"/>
    </row>
    <row r="187" spans="1:9" x14ac:dyDescent="0.25">
      <c r="A187"/>
      <c r="B187" s="202"/>
      <c r="C187"/>
      <c r="D187"/>
      <c r="E187"/>
      <c r="F187" s="202"/>
      <c r="G187"/>
      <c r="H187"/>
      <c r="I187"/>
    </row>
    <row r="188" spans="1:9" x14ac:dyDescent="0.25">
      <c r="A188"/>
      <c r="B188" s="202"/>
      <c r="C188"/>
      <c r="D188"/>
      <c r="E188"/>
      <c r="F188" s="202"/>
      <c r="G188"/>
      <c r="H188"/>
      <c r="I188"/>
    </row>
    <row r="189" spans="1:9" x14ac:dyDescent="0.25">
      <c r="A189"/>
      <c r="B189" s="202"/>
      <c r="C189"/>
      <c r="D189"/>
      <c r="E189"/>
      <c r="F189" s="202"/>
      <c r="G189"/>
      <c r="H189"/>
      <c r="I189"/>
    </row>
    <row r="190" spans="1:9" x14ac:dyDescent="0.25">
      <c r="A190"/>
      <c r="B190" s="202"/>
      <c r="C190"/>
      <c r="D190"/>
      <c r="E190"/>
      <c r="F190" s="202"/>
      <c r="G190"/>
      <c r="H190"/>
      <c r="I190"/>
    </row>
    <row r="191" spans="1:9" x14ac:dyDescent="0.25">
      <c r="A191"/>
      <c r="B191" s="202"/>
      <c r="C191"/>
      <c r="D191"/>
      <c r="E191"/>
      <c r="F191" s="202"/>
      <c r="G191"/>
      <c r="H191"/>
      <c r="I191"/>
    </row>
    <row r="192" spans="1:9" x14ac:dyDescent="0.25">
      <c r="A192"/>
      <c r="B192" s="202"/>
      <c r="C192"/>
      <c r="D192"/>
      <c r="E192"/>
      <c r="F192" s="202"/>
      <c r="G192"/>
      <c r="H192"/>
      <c r="I192"/>
    </row>
    <row r="193" spans="1:9" x14ac:dyDescent="0.25">
      <c r="A193"/>
      <c r="B193" s="202"/>
      <c r="C193"/>
      <c r="D193"/>
      <c r="E193"/>
      <c r="F193" s="202"/>
      <c r="G193"/>
      <c r="H193"/>
      <c r="I193"/>
    </row>
    <row r="194" spans="1:9" x14ac:dyDescent="0.25">
      <c r="A194"/>
      <c r="B194" s="202"/>
      <c r="C194"/>
      <c r="D194"/>
      <c r="E194"/>
      <c r="F194" s="202"/>
      <c r="G194"/>
      <c r="H194"/>
      <c r="I194"/>
    </row>
    <row r="195" spans="1:9" x14ac:dyDescent="0.25">
      <c r="A195"/>
      <c r="B195" s="202"/>
      <c r="C195"/>
      <c r="D195"/>
      <c r="E195"/>
      <c r="F195" s="202"/>
      <c r="G195"/>
      <c r="H195"/>
      <c r="I195"/>
    </row>
    <row r="196" spans="1:9" x14ac:dyDescent="0.25">
      <c r="A196"/>
      <c r="B196" s="202"/>
      <c r="C196"/>
      <c r="D196"/>
      <c r="E196"/>
      <c r="F196" s="202"/>
      <c r="G196"/>
      <c r="H196"/>
      <c r="I196"/>
    </row>
    <row r="197" spans="1:9" x14ac:dyDescent="0.25">
      <c r="A197"/>
      <c r="B197" s="202"/>
      <c r="C197"/>
      <c r="D197"/>
      <c r="E197"/>
      <c r="F197" s="202"/>
      <c r="G197"/>
      <c r="H197"/>
      <c r="I197"/>
    </row>
    <row r="198" spans="1:9" x14ac:dyDescent="0.25">
      <c r="A198"/>
      <c r="B198" s="202"/>
      <c r="C198"/>
      <c r="D198"/>
      <c r="E198"/>
      <c r="F198" s="202"/>
      <c r="G198"/>
      <c r="H198"/>
      <c r="I198"/>
    </row>
    <row r="199" spans="1:9" x14ac:dyDescent="0.25">
      <c r="A199"/>
      <c r="B199" s="202"/>
      <c r="C199"/>
      <c r="D199"/>
      <c r="E199"/>
      <c r="F199" s="202"/>
      <c r="G199"/>
      <c r="H199"/>
      <c r="I199"/>
    </row>
    <row r="200" spans="1:9" x14ac:dyDescent="0.25">
      <c r="A200"/>
      <c r="B200" s="202"/>
      <c r="C200"/>
      <c r="D200"/>
      <c r="E200"/>
      <c r="F200" s="202"/>
      <c r="G200"/>
      <c r="H200"/>
      <c r="I200"/>
    </row>
    <row r="201" spans="1:9" x14ac:dyDescent="0.25">
      <c r="A201"/>
      <c r="B201" s="202"/>
      <c r="C201"/>
      <c r="D201"/>
      <c r="E201"/>
      <c r="F201" s="202"/>
      <c r="G201"/>
      <c r="H201"/>
      <c r="I201"/>
    </row>
    <row r="202" spans="1:9" x14ac:dyDescent="0.25">
      <c r="A202"/>
      <c r="B202" s="202"/>
      <c r="C202"/>
      <c r="D202"/>
      <c r="E202"/>
      <c r="F202" s="202"/>
      <c r="G202"/>
      <c r="H202"/>
      <c r="I202"/>
    </row>
    <row r="203" spans="1:9" x14ac:dyDescent="0.25">
      <c r="A203"/>
      <c r="B203" s="202"/>
      <c r="C203"/>
      <c r="D203"/>
      <c r="E203"/>
      <c r="F203" s="202"/>
      <c r="G203"/>
      <c r="H203"/>
      <c r="I203"/>
    </row>
    <row r="204" spans="1:9" x14ac:dyDescent="0.25">
      <c r="A204"/>
      <c r="B204" s="202"/>
      <c r="C204"/>
      <c r="D204"/>
      <c r="E204"/>
      <c r="F204" s="202"/>
      <c r="G204"/>
      <c r="H204"/>
      <c r="I204"/>
    </row>
    <row r="205" spans="1:9" x14ac:dyDescent="0.25">
      <c r="A205"/>
      <c r="B205" s="202"/>
      <c r="C205"/>
      <c r="D205"/>
      <c r="E205"/>
      <c r="F205" s="202"/>
      <c r="G205"/>
      <c r="H205"/>
      <c r="I205"/>
    </row>
    <row r="206" spans="1:9" x14ac:dyDescent="0.25">
      <c r="A206"/>
      <c r="B206" s="202"/>
      <c r="C206"/>
      <c r="D206"/>
      <c r="E206"/>
      <c r="F206" s="202"/>
      <c r="G206"/>
      <c r="H206"/>
      <c r="I206"/>
    </row>
    <row r="207" spans="1:9" x14ac:dyDescent="0.25">
      <c r="A207"/>
      <c r="B207" s="202"/>
      <c r="C207"/>
      <c r="D207"/>
      <c r="E207"/>
      <c r="F207" s="202"/>
      <c r="G207"/>
      <c r="H207"/>
      <c r="I207"/>
    </row>
    <row r="208" spans="1:9" x14ac:dyDescent="0.25">
      <c r="A208"/>
      <c r="B208" s="202"/>
      <c r="C208"/>
      <c r="D208"/>
      <c r="E208"/>
      <c r="F208" s="202"/>
      <c r="G208"/>
      <c r="H208"/>
      <c r="I208"/>
    </row>
    <row r="209" spans="1:9" x14ac:dyDescent="0.25">
      <c r="A209"/>
      <c r="B209" s="202"/>
      <c r="C209"/>
      <c r="D209"/>
      <c r="E209"/>
      <c r="F209" s="202"/>
      <c r="G209"/>
      <c r="H209"/>
      <c r="I209"/>
    </row>
    <row r="210" spans="1:9" x14ac:dyDescent="0.25">
      <c r="A210"/>
      <c r="B210" s="202"/>
      <c r="C210"/>
      <c r="D210"/>
      <c r="E210"/>
      <c r="F210" s="202"/>
      <c r="G210"/>
      <c r="H210"/>
      <c r="I210"/>
    </row>
    <row r="211" spans="1:9" x14ac:dyDescent="0.25">
      <c r="A211"/>
      <c r="B211" s="202"/>
      <c r="C211"/>
      <c r="D211"/>
      <c r="E211"/>
      <c r="F211" s="202"/>
      <c r="G211"/>
      <c r="H211"/>
      <c r="I211"/>
    </row>
    <row r="212" spans="1:9" x14ac:dyDescent="0.25">
      <c r="A212"/>
      <c r="B212" s="202"/>
      <c r="C212"/>
      <c r="D212"/>
      <c r="E212"/>
      <c r="F212" s="202"/>
      <c r="G212"/>
      <c r="H212"/>
      <c r="I212"/>
    </row>
    <row r="213" spans="1:9" x14ac:dyDescent="0.25">
      <c r="A213"/>
      <c r="B213" s="202"/>
      <c r="C213"/>
      <c r="D213"/>
      <c r="E213"/>
      <c r="F213" s="202"/>
      <c r="G213"/>
      <c r="H213"/>
      <c r="I213"/>
    </row>
    <row r="214" spans="1:9" x14ac:dyDescent="0.25">
      <c r="A214"/>
      <c r="B214" s="202"/>
      <c r="C214"/>
      <c r="D214"/>
      <c r="E214"/>
      <c r="F214" s="202"/>
      <c r="G214"/>
      <c r="H214"/>
      <c r="I214"/>
    </row>
    <row r="215" spans="1:9" x14ac:dyDescent="0.25">
      <c r="A215"/>
      <c r="B215" s="202"/>
      <c r="C215"/>
      <c r="D215"/>
      <c r="E215"/>
      <c r="F215" s="202"/>
      <c r="G215"/>
      <c r="H215"/>
      <c r="I215"/>
    </row>
    <row r="216" spans="1:9" x14ac:dyDescent="0.25">
      <c r="A216"/>
      <c r="B216" s="202"/>
      <c r="C216"/>
      <c r="D216"/>
      <c r="E216"/>
      <c r="F216" s="202"/>
      <c r="G216"/>
      <c r="H216"/>
      <c r="I216"/>
    </row>
    <row r="217" spans="1:9" x14ac:dyDescent="0.25">
      <c r="A217"/>
      <c r="B217" s="202"/>
      <c r="C217"/>
      <c r="D217"/>
      <c r="E217"/>
      <c r="F217" s="202"/>
      <c r="G217"/>
      <c r="H217"/>
      <c r="I217"/>
    </row>
    <row r="218" spans="1:9" x14ac:dyDescent="0.25">
      <c r="A218"/>
      <c r="B218" s="202"/>
      <c r="C218"/>
      <c r="D218"/>
      <c r="E218"/>
      <c r="F218" s="202"/>
      <c r="G218"/>
      <c r="H218"/>
      <c r="I218"/>
    </row>
    <row r="219" spans="1:9" x14ac:dyDescent="0.25">
      <c r="A219"/>
      <c r="B219" s="202"/>
      <c r="C219"/>
      <c r="D219"/>
      <c r="E219"/>
      <c r="F219" s="202"/>
      <c r="G219"/>
      <c r="H219"/>
      <c r="I219"/>
    </row>
    <row r="220" spans="1:9" x14ac:dyDescent="0.25">
      <c r="A220"/>
      <c r="B220" s="202"/>
      <c r="C220"/>
      <c r="D220"/>
      <c r="E220"/>
      <c r="F220" s="202"/>
      <c r="G220"/>
      <c r="H220"/>
      <c r="I220"/>
    </row>
    <row r="221" spans="1:9" x14ac:dyDescent="0.25">
      <c r="A221"/>
      <c r="B221" s="202"/>
      <c r="C221"/>
      <c r="D221"/>
      <c r="E221"/>
      <c r="F221" s="202"/>
      <c r="G221"/>
      <c r="H221"/>
      <c r="I221"/>
    </row>
    <row r="222" spans="1:9" x14ac:dyDescent="0.25">
      <c r="A222"/>
      <c r="B222" s="202"/>
      <c r="C222"/>
      <c r="D222"/>
      <c r="E222"/>
      <c r="F222" s="202"/>
      <c r="G222"/>
      <c r="H222"/>
      <c r="I222"/>
    </row>
    <row r="223" spans="1:9" x14ac:dyDescent="0.25">
      <c r="A223"/>
      <c r="B223" s="202"/>
      <c r="C223"/>
      <c r="D223"/>
      <c r="E223"/>
      <c r="F223" s="202"/>
      <c r="G223"/>
      <c r="H223"/>
      <c r="I223"/>
    </row>
    <row r="224" spans="1:9" x14ac:dyDescent="0.25">
      <c r="A224"/>
      <c r="B224" s="202"/>
      <c r="C224"/>
      <c r="D224"/>
      <c r="E224"/>
      <c r="F224" s="202"/>
      <c r="G224"/>
      <c r="H224"/>
      <c r="I224"/>
    </row>
    <row r="225" spans="1:9" x14ac:dyDescent="0.25">
      <c r="A225"/>
      <c r="B225" s="202"/>
      <c r="C225"/>
      <c r="D225"/>
      <c r="E225"/>
      <c r="F225" s="202"/>
      <c r="G225"/>
      <c r="H225"/>
      <c r="I225"/>
    </row>
    <row r="226" spans="1:9" x14ac:dyDescent="0.25">
      <c r="A226"/>
      <c r="B226" s="202"/>
      <c r="C226"/>
      <c r="D226"/>
      <c r="E226"/>
      <c r="F226" s="202"/>
      <c r="G226"/>
      <c r="H226"/>
      <c r="I226"/>
    </row>
    <row r="227" spans="1:9" x14ac:dyDescent="0.25">
      <c r="A227"/>
      <c r="B227" s="202"/>
      <c r="C227"/>
      <c r="D227"/>
      <c r="E227"/>
      <c r="F227" s="202"/>
      <c r="G227"/>
      <c r="H227"/>
      <c r="I227"/>
    </row>
    <row r="228" spans="1:9" x14ac:dyDescent="0.25">
      <c r="A228"/>
      <c r="B228" s="202"/>
      <c r="C228"/>
      <c r="D228"/>
      <c r="E228"/>
      <c r="F228" s="202"/>
      <c r="G228"/>
      <c r="H228"/>
      <c r="I228"/>
    </row>
    <row r="229" spans="1:9" x14ac:dyDescent="0.25">
      <c r="A229"/>
      <c r="B229" s="202"/>
      <c r="C229"/>
      <c r="D229"/>
      <c r="E229"/>
      <c r="F229" s="202"/>
      <c r="G229"/>
      <c r="H229"/>
      <c r="I229"/>
    </row>
    <row r="230" spans="1:9" x14ac:dyDescent="0.25">
      <c r="A230"/>
      <c r="B230" s="202"/>
      <c r="C230"/>
      <c r="D230"/>
      <c r="E230"/>
      <c r="F230" s="202"/>
      <c r="G230"/>
      <c r="H230"/>
      <c r="I230"/>
    </row>
    <row r="231" spans="1:9" x14ac:dyDescent="0.25">
      <c r="A231"/>
      <c r="B231" s="202"/>
      <c r="C231"/>
      <c r="D231"/>
      <c r="E231"/>
      <c r="F231" s="202"/>
      <c r="G231"/>
      <c r="H231"/>
      <c r="I231"/>
    </row>
    <row r="232" spans="1:9" x14ac:dyDescent="0.25">
      <c r="A232"/>
      <c r="B232" s="202"/>
      <c r="C232"/>
      <c r="D232"/>
      <c r="E232"/>
      <c r="F232" s="202"/>
      <c r="G232"/>
      <c r="H232"/>
      <c r="I232"/>
    </row>
    <row r="233" spans="1:9" x14ac:dyDescent="0.25">
      <c r="A233"/>
      <c r="B233" s="202"/>
      <c r="C233"/>
      <c r="D233"/>
      <c r="E233"/>
      <c r="F233" s="202"/>
      <c r="G233"/>
      <c r="H233"/>
      <c r="I233"/>
    </row>
    <row r="234" spans="1:9" x14ac:dyDescent="0.25">
      <c r="A234"/>
      <c r="B234" s="202"/>
      <c r="C234"/>
      <c r="D234"/>
      <c r="E234"/>
      <c r="F234" s="202"/>
      <c r="G234"/>
      <c r="H234"/>
      <c r="I234"/>
    </row>
    <row r="235" spans="1:9" x14ac:dyDescent="0.25">
      <c r="A235"/>
      <c r="B235" s="202"/>
      <c r="C235"/>
      <c r="D235"/>
      <c r="E235"/>
      <c r="F235" s="202"/>
      <c r="G235"/>
      <c r="H235"/>
      <c r="I235"/>
    </row>
    <row r="236" spans="1:9" x14ac:dyDescent="0.25">
      <c r="A236"/>
      <c r="B236" s="202"/>
      <c r="C236"/>
      <c r="D236"/>
      <c r="E236"/>
      <c r="F236" s="202"/>
      <c r="G236"/>
      <c r="H236"/>
      <c r="I236"/>
    </row>
    <row r="237" spans="1:9" x14ac:dyDescent="0.25">
      <c r="A237"/>
      <c r="B237" s="202"/>
      <c r="C237"/>
      <c r="D237"/>
      <c r="E237"/>
      <c r="F237" s="202"/>
      <c r="G237"/>
      <c r="H237"/>
      <c r="I237"/>
    </row>
    <row r="238" spans="1:9" x14ac:dyDescent="0.25">
      <c r="A238"/>
      <c r="B238" s="202"/>
      <c r="C238"/>
      <c r="D238"/>
      <c r="E238"/>
      <c r="F238" s="202"/>
      <c r="G238"/>
      <c r="H238"/>
      <c r="I238"/>
    </row>
    <row r="239" spans="1:9" x14ac:dyDescent="0.25">
      <c r="A239"/>
      <c r="B239" s="202"/>
      <c r="C239"/>
      <c r="D239"/>
      <c r="E239"/>
      <c r="F239" s="202"/>
      <c r="G239"/>
      <c r="H239"/>
      <c r="I239"/>
    </row>
    <row r="240" spans="1:9" x14ac:dyDescent="0.25">
      <c r="A240"/>
      <c r="B240" s="202"/>
      <c r="C240"/>
      <c r="D240"/>
      <c r="E240"/>
      <c r="F240" s="202"/>
      <c r="G240"/>
      <c r="H240"/>
      <c r="I240"/>
    </row>
    <row r="241" spans="1:9" x14ac:dyDescent="0.25">
      <c r="A241"/>
      <c r="B241" s="202"/>
      <c r="C241"/>
      <c r="D241"/>
      <c r="E241"/>
      <c r="F241" s="202"/>
      <c r="G241"/>
      <c r="H241"/>
      <c r="I241"/>
    </row>
    <row r="242" spans="1:9" x14ac:dyDescent="0.25">
      <c r="A242"/>
      <c r="B242" s="202"/>
      <c r="C242"/>
      <c r="D242"/>
      <c r="E242"/>
      <c r="F242" s="202"/>
      <c r="G242"/>
      <c r="H242"/>
      <c r="I242"/>
    </row>
    <row r="243" spans="1:9" x14ac:dyDescent="0.25">
      <c r="A243"/>
      <c r="B243" s="202"/>
      <c r="C243"/>
      <c r="D243"/>
      <c r="E243"/>
      <c r="F243" s="202"/>
      <c r="G243"/>
      <c r="H243"/>
      <c r="I243"/>
    </row>
    <row r="244" spans="1:9" x14ac:dyDescent="0.25">
      <c r="A244"/>
      <c r="B244" s="202"/>
      <c r="C244"/>
      <c r="D244"/>
      <c r="E244"/>
      <c r="F244" s="202"/>
      <c r="G244"/>
      <c r="H244"/>
      <c r="I244"/>
    </row>
    <row r="245" spans="1:9" x14ac:dyDescent="0.25">
      <c r="A245"/>
      <c r="B245" s="202"/>
      <c r="C245"/>
      <c r="D245"/>
      <c r="E245"/>
      <c r="F245" s="202"/>
      <c r="G245"/>
      <c r="H245"/>
      <c r="I245"/>
    </row>
    <row r="246" spans="1:9" x14ac:dyDescent="0.25">
      <c r="A246"/>
      <c r="B246" s="202"/>
      <c r="C246"/>
      <c r="D246"/>
      <c r="E246"/>
      <c r="F246" s="202"/>
      <c r="G246"/>
      <c r="H246"/>
      <c r="I246"/>
    </row>
    <row r="247" spans="1:9" x14ac:dyDescent="0.25">
      <c r="A247"/>
      <c r="B247" s="202"/>
      <c r="C247"/>
      <c r="D247"/>
      <c r="E247"/>
      <c r="F247" s="202"/>
      <c r="G247"/>
      <c r="H247"/>
      <c r="I247"/>
    </row>
    <row r="248" spans="1:9" x14ac:dyDescent="0.25">
      <c r="A248"/>
      <c r="B248" s="202"/>
      <c r="C248"/>
      <c r="D248"/>
      <c r="E248"/>
      <c r="F248" s="202"/>
      <c r="G248"/>
      <c r="H248"/>
      <c r="I248"/>
    </row>
    <row r="249" spans="1:9" x14ac:dyDescent="0.25">
      <c r="A249"/>
      <c r="B249" s="202"/>
      <c r="C249"/>
      <c r="D249"/>
      <c r="E249"/>
      <c r="F249" s="202"/>
      <c r="G249"/>
      <c r="H249"/>
      <c r="I249"/>
    </row>
    <row r="250" spans="1:9" x14ac:dyDescent="0.25">
      <c r="A250"/>
      <c r="B250" s="202"/>
      <c r="C250"/>
      <c r="D250"/>
      <c r="E250"/>
      <c r="F250" s="202"/>
      <c r="G250"/>
      <c r="H250"/>
      <c r="I250"/>
    </row>
    <row r="251" spans="1:9" x14ac:dyDescent="0.25">
      <c r="A251"/>
      <c r="B251" s="202"/>
      <c r="C251"/>
      <c r="D251"/>
      <c r="E251"/>
      <c r="F251" s="202"/>
      <c r="G251"/>
      <c r="H251"/>
      <c r="I251"/>
    </row>
    <row r="252" spans="1:9" x14ac:dyDescent="0.25">
      <c r="A252"/>
      <c r="B252" s="202"/>
      <c r="C252"/>
      <c r="D252"/>
      <c r="E252"/>
      <c r="F252" s="202"/>
      <c r="G252"/>
      <c r="H252"/>
      <c r="I252"/>
    </row>
    <row r="253" spans="1:9" x14ac:dyDescent="0.25">
      <c r="A253"/>
      <c r="B253" s="202"/>
      <c r="C253"/>
      <c r="D253"/>
      <c r="E253"/>
      <c r="F253" s="202"/>
      <c r="G253"/>
      <c r="H253"/>
      <c r="I253"/>
    </row>
    <row r="254" spans="1:9" x14ac:dyDescent="0.25">
      <c r="A254"/>
      <c r="B254" s="202"/>
      <c r="C254"/>
      <c r="D254"/>
      <c r="E254"/>
      <c r="F254" s="202"/>
      <c r="G254"/>
      <c r="H254"/>
      <c r="I254"/>
    </row>
    <row r="255" spans="1:9" x14ac:dyDescent="0.25">
      <c r="A255"/>
      <c r="B255" s="202"/>
      <c r="C255"/>
      <c r="D255"/>
      <c r="E255"/>
      <c r="F255" s="202"/>
      <c r="G255"/>
      <c r="H255"/>
      <c r="I255"/>
    </row>
    <row r="256" spans="1:9" x14ac:dyDescent="0.25">
      <c r="A256"/>
      <c r="B256" s="202"/>
      <c r="C256"/>
      <c r="D256"/>
      <c r="E256"/>
      <c r="F256" s="202"/>
      <c r="G256"/>
      <c r="H256"/>
      <c r="I256"/>
    </row>
    <row r="257" spans="1:9" x14ac:dyDescent="0.25">
      <c r="A257"/>
      <c r="B257" s="202"/>
      <c r="C257"/>
      <c r="D257"/>
      <c r="E257"/>
      <c r="F257" s="202"/>
      <c r="G257"/>
      <c r="H257"/>
      <c r="I257"/>
    </row>
    <row r="258" spans="1:9" x14ac:dyDescent="0.25">
      <c r="A258"/>
      <c r="B258" s="202"/>
      <c r="C258"/>
      <c r="D258"/>
      <c r="E258"/>
      <c r="F258" s="202"/>
      <c r="G258"/>
      <c r="H258"/>
      <c r="I258"/>
    </row>
    <row r="259" spans="1:9" x14ac:dyDescent="0.25">
      <c r="A259"/>
      <c r="B259" s="202"/>
      <c r="C259"/>
      <c r="D259"/>
      <c r="E259"/>
      <c r="F259" s="202"/>
      <c r="G259"/>
      <c r="H259"/>
      <c r="I259"/>
    </row>
    <row r="260" spans="1:9" x14ac:dyDescent="0.25">
      <c r="A260"/>
      <c r="B260" s="202"/>
      <c r="C260"/>
      <c r="D260"/>
      <c r="E260"/>
      <c r="F260" s="202"/>
      <c r="G260"/>
      <c r="H260"/>
      <c r="I260"/>
    </row>
    <row r="261" spans="1:9" x14ac:dyDescent="0.25">
      <c r="A261"/>
      <c r="B261" s="202"/>
      <c r="C261"/>
      <c r="D261"/>
      <c r="E261"/>
      <c r="F261" s="202"/>
      <c r="G261"/>
      <c r="H261"/>
      <c r="I261"/>
    </row>
    <row r="262" spans="1:9" x14ac:dyDescent="0.25">
      <c r="A262"/>
      <c r="B262" s="202"/>
      <c r="C262"/>
      <c r="D262"/>
      <c r="E262"/>
      <c r="F262" s="202"/>
      <c r="G262"/>
      <c r="H262"/>
      <c r="I262"/>
    </row>
    <row r="263" spans="1:9" x14ac:dyDescent="0.25">
      <c r="A263"/>
      <c r="B263" s="202"/>
      <c r="C263"/>
      <c r="D263"/>
      <c r="E263"/>
      <c r="F263" s="202"/>
      <c r="G263"/>
      <c r="H263"/>
      <c r="I263"/>
    </row>
    <row r="264" spans="1:9" x14ac:dyDescent="0.25">
      <c r="A264"/>
      <c r="B264" s="202"/>
      <c r="C264"/>
      <c r="D264"/>
      <c r="E264"/>
      <c r="F264" s="202"/>
      <c r="G264"/>
      <c r="H264"/>
      <c r="I264"/>
    </row>
    <row r="265" spans="1:9" x14ac:dyDescent="0.25">
      <c r="A265"/>
      <c r="B265" s="202"/>
      <c r="C265"/>
      <c r="D265"/>
      <c r="E265"/>
      <c r="F265" s="202"/>
      <c r="G265"/>
      <c r="H265"/>
      <c r="I265"/>
    </row>
    <row r="266" spans="1:9" x14ac:dyDescent="0.25">
      <c r="A266"/>
      <c r="B266" s="202"/>
      <c r="C266"/>
      <c r="D266"/>
      <c r="E266"/>
      <c r="F266" s="202"/>
      <c r="G266"/>
      <c r="H266"/>
      <c r="I266"/>
    </row>
    <row r="267" spans="1:9" x14ac:dyDescent="0.25">
      <c r="A267"/>
      <c r="B267" s="202"/>
      <c r="C267"/>
      <c r="D267"/>
      <c r="E267"/>
      <c r="F267" s="202"/>
      <c r="G267"/>
      <c r="H267"/>
      <c r="I267"/>
    </row>
    <row r="268" spans="1:9" x14ac:dyDescent="0.25">
      <c r="A268"/>
      <c r="B268" s="202"/>
      <c r="C268"/>
      <c r="D268"/>
      <c r="E268"/>
      <c r="F268" s="202"/>
      <c r="G268"/>
      <c r="H268"/>
      <c r="I268"/>
    </row>
    <row r="269" spans="1:9" x14ac:dyDescent="0.25">
      <c r="A269"/>
      <c r="B269" s="202"/>
      <c r="C269"/>
      <c r="D269"/>
      <c r="E269"/>
      <c r="F269" s="202"/>
      <c r="G269"/>
      <c r="H269"/>
      <c r="I269"/>
    </row>
    <row r="270" spans="1:9" x14ac:dyDescent="0.25">
      <c r="A270"/>
      <c r="B270" s="202"/>
      <c r="C270"/>
      <c r="D270"/>
      <c r="E270"/>
      <c r="F270" s="202"/>
      <c r="G270"/>
      <c r="H270"/>
      <c r="I270"/>
    </row>
    <row r="271" spans="1:9" x14ac:dyDescent="0.25">
      <c r="A271"/>
      <c r="B271" s="202"/>
      <c r="C271"/>
      <c r="D271"/>
      <c r="E271"/>
      <c r="F271" s="202"/>
      <c r="G271"/>
      <c r="H271"/>
      <c r="I271"/>
    </row>
    <row r="272" spans="1:9" x14ac:dyDescent="0.25">
      <c r="A272"/>
      <c r="B272" s="202"/>
      <c r="C272"/>
      <c r="D272"/>
      <c r="E272"/>
      <c r="F272" s="202"/>
      <c r="G272"/>
      <c r="H272"/>
      <c r="I272"/>
    </row>
    <row r="273" spans="1:9" x14ac:dyDescent="0.25">
      <c r="A273"/>
      <c r="B273" s="202"/>
      <c r="C273"/>
      <c r="D273"/>
      <c r="E273"/>
      <c r="F273" s="202"/>
      <c r="G273"/>
      <c r="H273"/>
      <c r="I273"/>
    </row>
    <row r="274" spans="1:9" x14ac:dyDescent="0.25">
      <c r="A274"/>
      <c r="B274" s="202"/>
      <c r="C274"/>
      <c r="D274"/>
      <c r="E274"/>
      <c r="F274" s="202"/>
      <c r="G274"/>
      <c r="H274"/>
      <c r="I274"/>
    </row>
    <row r="275" spans="1:9" x14ac:dyDescent="0.25">
      <c r="A275"/>
      <c r="B275" s="202"/>
      <c r="C275"/>
      <c r="D275"/>
      <c r="E275"/>
      <c r="F275" s="202"/>
      <c r="G275"/>
      <c r="H275"/>
      <c r="I275"/>
    </row>
    <row r="276" spans="1:9" x14ac:dyDescent="0.25">
      <c r="A276"/>
      <c r="B276" s="202"/>
      <c r="C276"/>
      <c r="D276"/>
      <c r="E276"/>
      <c r="F276" s="202"/>
      <c r="G276"/>
      <c r="H276"/>
      <c r="I276"/>
    </row>
    <row r="277" spans="1:9" x14ac:dyDescent="0.25">
      <c r="A277"/>
      <c r="B277" s="202"/>
      <c r="C277"/>
      <c r="D277"/>
      <c r="E277"/>
      <c r="F277" s="202"/>
      <c r="G277"/>
      <c r="H277"/>
      <c r="I277"/>
    </row>
    <row r="278" spans="1:9" x14ac:dyDescent="0.25">
      <c r="A278"/>
      <c r="B278" s="202"/>
      <c r="C278"/>
      <c r="D278"/>
      <c r="E278"/>
      <c r="F278" s="202"/>
      <c r="G278"/>
      <c r="H278"/>
      <c r="I278"/>
    </row>
    <row r="279" spans="1:9" x14ac:dyDescent="0.25">
      <c r="A279"/>
      <c r="B279" s="202"/>
      <c r="C279"/>
      <c r="D279"/>
      <c r="E279"/>
      <c r="F279" s="202"/>
      <c r="G279"/>
      <c r="H279"/>
      <c r="I279"/>
    </row>
    <row r="280" spans="1:9" x14ac:dyDescent="0.25">
      <c r="A280"/>
      <c r="B280" s="202"/>
      <c r="C280"/>
      <c r="D280"/>
      <c r="E280"/>
      <c r="F280" s="202"/>
      <c r="G280"/>
      <c r="H280"/>
      <c r="I280"/>
    </row>
    <row r="281" spans="1:9" x14ac:dyDescent="0.25">
      <c r="A281"/>
      <c r="B281" s="202"/>
      <c r="C281"/>
      <c r="D281"/>
      <c r="E281"/>
      <c r="F281" s="202"/>
      <c r="G281"/>
      <c r="H281"/>
      <c r="I281"/>
    </row>
    <row r="282" spans="1:9" x14ac:dyDescent="0.25">
      <c r="A282"/>
      <c r="B282" s="202"/>
      <c r="C282"/>
      <c r="D282"/>
      <c r="E282"/>
      <c r="F282" s="202"/>
      <c r="G282"/>
      <c r="H282"/>
      <c r="I282"/>
    </row>
    <row r="283" spans="1:9" x14ac:dyDescent="0.25">
      <c r="A283"/>
      <c r="B283" s="202"/>
      <c r="C283"/>
      <c r="D283"/>
      <c r="E283"/>
      <c r="F283" s="202"/>
      <c r="G283"/>
      <c r="H283"/>
      <c r="I283"/>
    </row>
    <row r="284" spans="1:9" x14ac:dyDescent="0.25">
      <c r="A284"/>
      <c r="B284" s="202"/>
      <c r="C284"/>
      <c r="D284"/>
      <c r="E284"/>
      <c r="F284" s="202"/>
      <c r="G284"/>
      <c r="H284"/>
      <c r="I284"/>
    </row>
    <row r="285" spans="1:9" x14ac:dyDescent="0.25">
      <c r="A285"/>
      <c r="B285" s="202"/>
      <c r="C285"/>
      <c r="D285"/>
      <c r="E285"/>
      <c r="F285" s="202"/>
      <c r="G285"/>
      <c r="H285"/>
      <c r="I285"/>
    </row>
    <row r="286" spans="1:9" x14ac:dyDescent="0.25">
      <c r="A286"/>
      <c r="B286" s="202"/>
      <c r="C286"/>
      <c r="D286"/>
      <c r="E286"/>
      <c r="F286" s="202"/>
      <c r="G286"/>
      <c r="H286"/>
      <c r="I286"/>
    </row>
    <row r="287" spans="1:9" x14ac:dyDescent="0.25">
      <c r="A287"/>
      <c r="B287" s="202"/>
      <c r="C287"/>
      <c r="D287"/>
      <c r="E287"/>
      <c r="F287" s="202"/>
      <c r="G287"/>
      <c r="H287"/>
      <c r="I287"/>
    </row>
    <row r="288" spans="1:9" x14ac:dyDescent="0.25">
      <c r="A288"/>
      <c r="B288" s="202"/>
      <c r="C288"/>
      <c r="D288"/>
      <c r="E288"/>
      <c r="F288" s="202"/>
      <c r="G288"/>
      <c r="H288"/>
      <c r="I288"/>
    </row>
    <row r="289" spans="1:9" x14ac:dyDescent="0.25">
      <c r="A289"/>
      <c r="B289" s="202"/>
      <c r="C289"/>
      <c r="D289"/>
      <c r="E289"/>
      <c r="F289" s="202"/>
      <c r="G289"/>
      <c r="H289"/>
      <c r="I289"/>
    </row>
    <row r="290" spans="1:9" x14ac:dyDescent="0.25">
      <c r="A290"/>
      <c r="B290" s="202"/>
      <c r="C290"/>
      <c r="D290"/>
      <c r="E290"/>
      <c r="F290" s="202"/>
      <c r="G290"/>
      <c r="H290"/>
      <c r="I290"/>
    </row>
    <row r="291" spans="1:9" x14ac:dyDescent="0.25">
      <c r="A291"/>
      <c r="B291" s="202"/>
      <c r="C291"/>
      <c r="D291"/>
      <c r="E291"/>
      <c r="F291" s="202"/>
      <c r="G291"/>
      <c r="H291"/>
      <c r="I291"/>
    </row>
    <row r="292" spans="1:9" x14ac:dyDescent="0.25">
      <c r="A292"/>
      <c r="B292" s="202"/>
      <c r="C292"/>
      <c r="D292"/>
      <c r="E292"/>
      <c r="F292" s="202"/>
      <c r="G292"/>
      <c r="H292"/>
      <c r="I292"/>
    </row>
    <row r="293" spans="1:9" x14ac:dyDescent="0.25">
      <c r="A293"/>
      <c r="B293" s="202"/>
      <c r="C293"/>
      <c r="D293"/>
      <c r="E293"/>
      <c r="F293" s="202"/>
      <c r="G293"/>
      <c r="H293"/>
      <c r="I293"/>
    </row>
    <row r="294" spans="1:9" x14ac:dyDescent="0.25">
      <c r="A294"/>
      <c r="B294" s="202"/>
      <c r="C294"/>
      <c r="D294"/>
      <c r="E294"/>
      <c r="F294" s="202"/>
      <c r="G294"/>
      <c r="H294"/>
      <c r="I294"/>
    </row>
    <row r="295" spans="1:9" x14ac:dyDescent="0.25">
      <c r="A295"/>
      <c r="B295" s="202"/>
      <c r="C295"/>
      <c r="D295"/>
      <c r="E295"/>
      <c r="F295" s="202"/>
      <c r="G295"/>
      <c r="H295"/>
      <c r="I295"/>
    </row>
    <row r="296" spans="1:9" x14ac:dyDescent="0.25">
      <c r="A296"/>
      <c r="B296" s="202"/>
      <c r="C296"/>
      <c r="D296"/>
      <c r="E296"/>
      <c r="F296" s="202"/>
      <c r="G296"/>
      <c r="H296"/>
      <c r="I296"/>
    </row>
    <row r="297" spans="1:9" x14ac:dyDescent="0.25">
      <c r="A297"/>
      <c r="B297" s="202"/>
      <c r="C297"/>
      <c r="D297"/>
      <c r="E297"/>
      <c r="F297" s="202"/>
      <c r="G297"/>
      <c r="H297"/>
      <c r="I297"/>
    </row>
    <row r="298" spans="1:9" x14ac:dyDescent="0.25">
      <c r="A298"/>
      <c r="B298" s="202"/>
      <c r="C298"/>
      <c r="D298"/>
      <c r="E298"/>
      <c r="F298" s="202"/>
      <c r="G298"/>
      <c r="H298"/>
      <c r="I298"/>
    </row>
    <row r="299" spans="1:9" x14ac:dyDescent="0.25">
      <c r="A299"/>
      <c r="B299" s="202"/>
      <c r="C299"/>
      <c r="D299"/>
      <c r="E299"/>
      <c r="F299" s="202"/>
      <c r="G299"/>
      <c r="H299"/>
      <c r="I299"/>
    </row>
    <row r="300" spans="1:9" x14ac:dyDescent="0.25">
      <c r="A300"/>
      <c r="B300" s="202"/>
      <c r="C300"/>
      <c r="D300"/>
      <c r="E300"/>
      <c r="F300" s="202"/>
      <c r="G300"/>
      <c r="H300"/>
      <c r="I300"/>
    </row>
    <row r="301" spans="1:9" x14ac:dyDescent="0.25">
      <c r="A301"/>
      <c r="B301" s="202"/>
      <c r="C301"/>
      <c r="D301"/>
      <c r="E301"/>
      <c r="F301" s="202"/>
      <c r="G301"/>
      <c r="H301"/>
      <c r="I301"/>
    </row>
    <row r="302" spans="1:9" x14ac:dyDescent="0.25">
      <c r="A302"/>
      <c r="B302" s="202"/>
      <c r="C302"/>
      <c r="D302"/>
      <c r="E302"/>
      <c r="F302" s="202"/>
      <c r="G302"/>
      <c r="H302"/>
      <c r="I302"/>
    </row>
    <row r="303" spans="1:9" x14ac:dyDescent="0.25">
      <c r="A303"/>
      <c r="B303" s="202"/>
      <c r="C303"/>
      <c r="D303"/>
      <c r="E303"/>
      <c r="F303" s="202"/>
      <c r="G303"/>
      <c r="H303"/>
      <c r="I303"/>
    </row>
    <row r="304" spans="1:9" x14ac:dyDescent="0.25">
      <c r="A304"/>
      <c r="B304" s="202"/>
      <c r="C304"/>
      <c r="D304"/>
      <c r="E304"/>
      <c r="F304" s="202"/>
      <c r="G304"/>
      <c r="H304"/>
      <c r="I304"/>
    </row>
    <row r="305" spans="1:9" x14ac:dyDescent="0.25">
      <c r="A305"/>
      <c r="B305" s="202"/>
      <c r="C305"/>
      <c r="D305"/>
      <c r="E305"/>
      <c r="F305" s="202"/>
      <c r="G305"/>
      <c r="H305"/>
      <c r="I305"/>
    </row>
    <row r="306" spans="1:9" x14ac:dyDescent="0.25">
      <c r="A306"/>
      <c r="B306" s="202"/>
      <c r="C306"/>
      <c r="D306"/>
      <c r="E306"/>
      <c r="F306" s="202"/>
      <c r="G306"/>
      <c r="H306"/>
      <c r="I306"/>
    </row>
    <row r="307" spans="1:9" x14ac:dyDescent="0.25">
      <c r="A307"/>
      <c r="B307" s="202"/>
      <c r="C307"/>
      <c r="D307"/>
      <c r="E307"/>
      <c r="F307" s="202"/>
      <c r="G307"/>
      <c r="H307"/>
      <c r="I307"/>
    </row>
    <row r="308" spans="1:9" x14ac:dyDescent="0.25">
      <c r="A308"/>
      <c r="B308" s="202"/>
      <c r="C308"/>
      <c r="D308"/>
      <c r="E308"/>
      <c r="F308" s="202"/>
      <c r="G308"/>
      <c r="H308"/>
      <c r="I308"/>
    </row>
    <row r="309" spans="1:9" x14ac:dyDescent="0.25">
      <c r="A309"/>
      <c r="B309" s="202"/>
      <c r="C309"/>
      <c r="D309"/>
      <c r="E309"/>
      <c r="F309" s="202"/>
      <c r="G309"/>
      <c r="H309"/>
      <c r="I309"/>
    </row>
    <row r="310" spans="1:9" x14ac:dyDescent="0.25">
      <c r="A310"/>
      <c r="B310" s="202"/>
      <c r="C310"/>
      <c r="D310"/>
      <c r="E310"/>
      <c r="F310" s="202"/>
      <c r="G310"/>
      <c r="H310"/>
      <c r="I310"/>
    </row>
    <row r="311" spans="1:9" x14ac:dyDescent="0.25">
      <c r="A311"/>
      <c r="B311" s="202"/>
      <c r="C311"/>
      <c r="D311"/>
      <c r="E311"/>
      <c r="F311" s="202"/>
      <c r="G311"/>
      <c r="H311"/>
      <c r="I311"/>
    </row>
    <row r="312" spans="1:9" x14ac:dyDescent="0.25">
      <c r="A312"/>
      <c r="B312" s="202"/>
      <c r="C312"/>
      <c r="D312"/>
      <c r="E312"/>
      <c r="F312" s="202"/>
      <c r="G312"/>
      <c r="H312"/>
      <c r="I312"/>
    </row>
    <row r="313" spans="1:9" x14ac:dyDescent="0.25">
      <c r="A313"/>
      <c r="B313" s="202"/>
      <c r="C313"/>
      <c r="D313"/>
      <c r="E313"/>
      <c r="F313" s="202"/>
      <c r="G313"/>
      <c r="H313"/>
      <c r="I313"/>
    </row>
    <row r="314" spans="1:9" x14ac:dyDescent="0.25">
      <c r="A314"/>
      <c r="B314" s="202"/>
      <c r="C314"/>
      <c r="D314"/>
      <c r="E314"/>
      <c r="F314" s="202"/>
      <c r="G314"/>
      <c r="H314"/>
      <c r="I314"/>
    </row>
    <row r="315" spans="1:9" x14ac:dyDescent="0.25">
      <c r="A315"/>
      <c r="B315" s="202"/>
      <c r="C315"/>
      <c r="D315"/>
      <c r="E315"/>
      <c r="F315" s="202"/>
      <c r="G315"/>
      <c r="H315"/>
      <c r="I315"/>
    </row>
    <row r="316" spans="1:9" x14ac:dyDescent="0.25">
      <c r="A316"/>
      <c r="B316" s="202"/>
      <c r="C316"/>
      <c r="D316"/>
      <c r="E316"/>
      <c r="F316" s="202"/>
      <c r="G316"/>
      <c r="H316"/>
      <c r="I316"/>
    </row>
    <row r="317" spans="1:9" x14ac:dyDescent="0.25">
      <c r="A317"/>
      <c r="B317" s="202"/>
      <c r="C317"/>
      <c r="D317"/>
      <c r="E317"/>
      <c r="F317" s="202"/>
      <c r="G317"/>
      <c r="H317"/>
      <c r="I317"/>
    </row>
    <row r="318" spans="1:9" x14ac:dyDescent="0.25">
      <c r="A318"/>
      <c r="B318" s="202"/>
      <c r="C318"/>
      <c r="D318"/>
      <c r="E318"/>
      <c r="F318" s="202"/>
      <c r="G318"/>
      <c r="H318"/>
      <c r="I318"/>
    </row>
    <row r="319" spans="1:9" x14ac:dyDescent="0.25">
      <c r="A319"/>
      <c r="B319" s="202"/>
      <c r="C319"/>
      <c r="D319"/>
      <c r="E319"/>
      <c r="F319" s="202"/>
      <c r="G319"/>
      <c r="H319"/>
      <c r="I319"/>
    </row>
    <row r="320" spans="1:9" x14ac:dyDescent="0.25">
      <c r="A320"/>
      <c r="B320" s="202"/>
      <c r="C320"/>
      <c r="D320"/>
      <c r="E320"/>
      <c r="F320" s="202"/>
      <c r="G320"/>
      <c r="H320"/>
      <c r="I320"/>
    </row>
    <row r="321" spans="1:9" x14ac:dyDescent="0.25">
      <c r="A321"/>
      <c r="B321" s="202"/>
      <c r="C321"/>
      <c r="D321"/>
      <c r="E321"/>
      <c r="F321" s="202"/>
      <c r="G321"/>
      <c r="H321"/>
      <c r="I321"/>
    </row>
    <row r="322" spans="1:9" x14ac:dyDescent="0.25">
      <c r="A322"/>
      <c r="B322" s="202"/>
      <c r="C322"/>
      <c r="D322"/>
      <c r="E322"/>
      <c r="F322" s="202"/>
      <c r="G322"/>
      <c r="H322"/>
      <c r="I322"/>
    </row>
    <row r="323" spans="1:9" x14ac:dyDescent="0.25">
      <c r="A323"/>
      <c r="B323" s="202"/>
      <c r="C323"/>
      <c r="D323"/>
      <c r="E323"/>
      <c r="F323" s="202"/>
      <c r="G323"/>
      <c r="H323"/>
      <c r="I323"/>
    </row>
    <row r="324" spans="1:9" x14ac:dyDescent="0.25">
      <c r="A324"/>
      <c r="B324" s="202"/>
      <c r="C324"/>
      <c r="D324"/>
      <c r="E324"/>
      <c r="F324" s="202"/>
      <c r="G324"/>
      <c r="H324"/>
      <c r="I324"/>
    </row>
    <row r="325" spans="1:9" x14ac:dyDescent="0.25">
      <c r="A325"/>
      <c r="B325" s="202"/>
      <c r="C325"/>
      <c r="D325"/>
      <c r="E325"/>
      <c r="F325" s="202"/>
      <c r="G325"/>
      <c r="H325"/>
      <c r="I325"/>
    </row>
    <row r="326" spans="1:9" x14ac:dyDescent="0.25">
      <c r="A326"/>
      <c r="B326" s="202"/>
      <c r="C326"/>
      <c r="D326"/>
      <c r="E326"/>
      <c r="F326" s="202"/>
      <c r="G326"/>
      <c r="H326"/>
      <c r="I326"/>
    </row>
    <row r="327" spans="1:9" x14ac:dyDescent="0.25">
      <c r="A327"/>
      <c r="B327" s="202"/>
      <c r="C327"/>
      <c r="D327"/>
      <c r="E327"/>
      <c r="F327" s="202"/>
      <c r="G327"/>
      <c r="H327"/>
      <c r="I327"/>
    </row>
    <row r="328" spans="1:9" x14ac:dyDescent="0.25">
      <c r="A328"/>
      <c r="B328" s="202"/>
      <c r="C328"/>
      <c r="D328"/>
      <c r="E328"/>
      <c r="F328" s="202"/>
      <c r="G328"/>
      <c r="H328"/>
      <c r="I328"/>
    </row>
    <row r="329" spans="1:9" x14ac:dyDescent="0.25">
      <c r="A329"/>
      <c r="B329" s="202"/>
      <c r="C329"/>
      <c r="D329"/>
      <c r="E329"/>
      <c r="F329" s="202"/>
      <c r="G329"/>
      <c r="H329"/>
      <c r="I329"/>
    </row>
    <row r="330" spans="1:9" x14ac:dyDescent="0.25">
      <c r="A330"/>
      <c r="B330" s="202"/>
      <c r="C330"/>
      <c r="D330"/>
      <c r="E330"/>
      <c r="F330" s="202"/>
      <c r="G330"/>
      <c r="H330"/>
      <c r="I330"/>
    </row>
    <row r="331" spans="1:9" x14ac:dyDescent="0.25">
      <c r="A331"/>
      <c r="B331" s="202"/>
      <c r="C331"/>
      <c r="D331"/>
      <c r="E331"/>
      <c r="F331" s="202"/>
      <c r="G331"/>
      <c r="H331"/>
      <c r="I331"/>
    </row>
    <row r="332" spans="1:9" x14ac:dyDescent="0.25">
      <c r="A332"/>
      <c r="B332" s="202"/>
      <c r="C332"/>
      <c r="D332"/>
      <c r="E332"/>
      <c r="F332" s="202"/>
      <c r="G332"/>
      <c r="H332"/>
      <c r="I332"/>
    </row>
    <row r="333" spans="1:9" x14ac:dyDescent="0.25">
      <c r="A333"/>
      <c r="B333" s="202"/>
      <c r="C333"/>
      <c r="D333"/>
      <c r="E333"/>
      <c r="F333" s="202"/>
      <c r="G333"/>
      <c r="H333"/>
      <c r="I333"/>
    </row>
    <row r="334" spans="1:9" x14ac:dyDescent="0.25">
      <c r="A334"/>
      <c r="B334" s="202"/>
      <c r="C334"/>
      <c r="D334"/>
      <c r="E334"/>
      <c r="F334" s="202"/>
      <c r="G334"/>
      <c r="H334"/>
      <c r="I334"/>
    </row>
    <row r="335" spans="1:9" x14ac:dyDescent="0.25">
      <c r="A335"/>
      <c r="B335" s="202"/>
      <c r="C335"/>
      <c r="D335"/>
      <c r="E335"/>
      <c r="F335" s="202"/>
      <c r="G335"/>
      <c r="H335"/>
      <c r="I335"/>
    </row>
    <row r="336" spans="1:9" x14ac:dyDescent="0.25">
      <c r="A336"/>
      <c r="B336" s="202"/>
      <c r="C336"/>
      <c r="D336"/>
      <c r="E336"/>
      <c r="F336" s="202"/>
      <c r="G336"/>
      <c r="H336"/>
      <c r="I336"/>
    </row>
    <row r="337" spans="1:9" x14ac:dyDescent="0.25">
      <c r="A337"/>
      <c r="B337" s="202"/>
      <c r="C337"/>
      <c r="D337"/>
      <c r="E337"/>
      <c r="F337" s="202"/>
      <c r="G337"/>
      <c r="H337"/>
      <c r="I337"/>
    </row>
    <row r="338" spans="1:9" x14ac:dyDescent="0.25">
      <c r="A338"/>
      <c r="B338" s="202"/>
      <c r="C338"/>
      <c r="D338"/>
      <c r="E338"/>
      <c r="F338" s="202"/>
      <c r="G338"/>
      <c r="H338"/>
      <c r="I338"/>
    </row>
    <row r="339" spans="1:9" x14ac:dyDescent="0.25">
      <c r="A339"/>
      <c r="B339" s="202"/>
      <c r="C339"/>
      <c r="D339"/>
      <c r="E339"/>
      <c r="F339" s="202"/>
      <c r="G339"/>
      <c r="H339"/>
      <c r="I339"/>
    </row>
    <row r="340" spans="1:9" x14ac:dyDescent="0.25">
      <c r="A340"/>
      <c r="B340" s="202"/>
      <c r="C340"/>
      <c r="D340"/>
      <c r="E340"/>
      <c r="F340" s="202"/>
      <c r="G340"/>
      <c r="H340"/>
      <c r="I340"/>
    </row>
    <row r="341" spans="1:9" x14ac:dyDescent="0.25">
      <c r="A341"/>
      <c r="B341" s="202"/>
      <c r="C341"/>
      <c r="D341"/>
      <c r="E341"/>
      <c r="F341" s="202"/>
      <c r="G341"/>
      <c r="H341"/>
      <c r="I341"/>
    </row>
    <row r="342" spans="1:9" x14ac:dyDescent="0.25">
      <c r="A342"/>
      <c r="B342" s="202"/>
      <c r="C342"/>
      <c r="D342"/>
      <c r="E342"/>
      <c r="F342" s="202"/>
      <c r="G342"/>
      <c r="H342"/>
      <c r="I342"/>
    </row>
    <row r="343" spans="1:9" x14ac:dyDescent="0.25">
      <c r="A343"/>
      <c r="B343" s="202"/>
      <c r="C343"/>
      <c r="D343"/>
      <c r="E343"/>
      <c r="F343" s="202"/>
      <c r="G343"/>
      <c r="H343"/>
      <c r="I343"/>
    </row>
    <row r="344" spans="1:9" x14ac:dyDescent="0.25">
      <c r="A344"/>
      <c r="B344" s="202"/>
      <c r="C344"/>
      <c r="D344"/>
      <c r="E344"/>
      <c r="F344" s="202"/>
      <c r="G344"/>
      <c r="H344"/>
      <c r="I344"/>
    </row>
    <row r="345" spans="1:9" x14ac:dyDescent="0.25">
      <c r="A345"/>
      <c r="B345" s="202"/>
      <c r="C345"/>
      <c r="D345"/>
      <c r="E345"/>
      <c r="F345" s="202"/>
      <c r="G345"/>
      <c r="H345"/>
      <c r="I345"/>
    </row>
    <row r="346" spans="1:9" x14ac:dyDescent="0.25">
      <c r="A346"/>
      <c r="B346" s="202"/>
      <c r="C346"/>
      <c r="D346"/>
      <c r="E346"/>
      <c r="F346" s="202"/>
      <c r="G346"/>
      <c r="H346"/>
      <c r="I346"/>
    </row>
    <row r="347" spans="1:9" x14ac:dyDescent="0.25">
      <c r="A347"/>
      <c r="B347" s="202"/>
      <c r="C347"/>
      <c r="D347"/>
      <c r="E347"/>
      <c r="F347" s="202"/>
      <c r="G347"/>
      <c r="H347"/>
      <c r="I347"/>
    </row>
    <row r="348" spans="1:9" x14ac:dyDescent="0.25">
      <c r="A348"/>
      <c r="B348" s="202"/>
      <c r="C348"/>
      <c r="D348"/>
      <c r="E348"/>
      <c r="F348" s="202"/>
      <c r="G348"/>
      <c r="H348"/>
      <c r="I348"/>
    </row>
    <row r="349" spans="1:9" x14ac:dyDescent="0.25">
      <c r="A349"/>
      <c r="B349" s="202"/>
      <c r="C349"/>
      <c r="D349"/>
      <c r="E349"/>
      <c r="F349" s="202"/>
      <c r="G349"/>
      <c r="H349"/>
      <c r="I349"/>
    </row>
    <row r="350" spans="1:9" x14ac:dyDescent="0.25">
      <c r="A350"/>
      <c r="B350" s="202"/>
      <c r="C350"/>
      <c r="D350"/>
      <c r="E350"/>
      <c r="F350" s="202"/>
      <c r="G350"/>
      <c r="H350"/>
      <c r="I350"/>
    </row>
    <row r="351" spans="1:9" x14ac:dyDescent="0.25">
      <c r="A351"/>
      <c r="B351" s="202"/>
      <c r="C351"/>
      <c r="D351"/>
      <c r="E351"/>
      <c r="F351" s="202"/>
      <c r="G351"/>
      <c r="H351"/>
      <c r="I351"/>
    </row>
    <row r="352" spans="1:9" x14ac:dyDescent="0.25">
      <c r="A352"/>
      <c r="B352" s="202"/>
      <c r="C352"/>
      <c r="D352"/>
      <c r="E352"/>
      <c r="F352" s="202"/>
      <c r="G352"/>
      <c r="H352"/>
      <c r="I352"/>
    </row>
    <row r="353" spans="1:9" x14ac:dyDescent="0.25">
      <c r="A353"/>
      <c r="B353" s="202"/>
      <c r="C353"/>
      <c r="D353"/>
      <c r="E353"/>
      <c r="F353" s="202"/>
      <c r="G353"/>
      <c r="H353"/>
      <c r="I353"/>
    </row>
    <row r="354" spans="1:9" x14ac:dyDescent="0.25">
      <c r="A354"/>
      <c r="B354" s="202"/>
      <c r="C354"/>
      <c r="D354"/>
      <c r="E354"/>
      <c r="F354" s="202"/>
      <c r="G354"/>
      <c r="H354"/>
      <c r="I354"/>
    </row>
    <row r="355" spans="1:9" x14ac:dyDescent="0.25">
      <c r="A355"/>
      <c r="B355" s="202"/>
      <c r="C355"/>
      <c r="D355"/>
      <c r="E355"/>
      <c r="F355" s="202"/>
      <c r="G355"/>
      <c r="H355"/>
      <c r="I355"/>
    </row>
    <row r="356" spans="1:9" x14ac:dyDescent="0.25">
      <c r="A356"/>
      <c r="B356" s="202"/>
      <c r="C356"/>
      <c r="D356"/>
      <c r="E356"/>
      <c r="F356" s="202"/>
      <c r="G356"/>
      <c r="H356"/>
      <c r="I356"/>
    </row>
    <row r="357" spans="1:9" x14ac:dyDescent="0.25">
      <c r="A357"/>
      <c r="B357" s="202"/>
      <c r="C357"/>
      <c r="D357"/>
      <c r="E357"/>
      <c r="F357" s="202"/>
      <c r="G357"/>
      <c r="H357"/>
      <c r="I357"/>
    </row>
    <row r="358" spans="1:9" x14ac:dyDescent="0.25">
      <c r="A358"/>
      <c r="B358" s="202"/>
      <c r="C358"/>
      <c r="D358"/>
      <c r="E358"/>
      <c r="F358" s="202"/>
      <c r="G358"/>
      <c r="H358"/>
      <c r="I358"/>
    </row>
    <row r="359" spans="1:9" x14ac:dyDescent="0.25">
      <c r="A359"/>
      <c r="B359" s="202"/>
      <c r="C359"/>
      <c r="D359"/>
      <c r="E359"/>
      <c r="F359" s="202"/>
      <c r="G359"/>
      <c r="H359"/>
      <c r="I359"/>
    </row>
    <row r="360" spans="1:9" x14ac:dyDescent="0.25">
      <c r="A360"/>
      <c r="B360" s="202"/>
      <c r="C360"/>
      <c r="D360"/>
      <c r="E360"/>
      <c r="F360" s="202"/>
      <c r="G360"/>
      <c r="H360"/>
      <c r="I360"/>
    </row>
    <row r="361" spans="1:9" x14ac:dyDescent="0.25">
      <c r="A361"/>
      <c r="B361" s="202"/>
      <c r="C361"/>
      <c r="D361"/>
      <c r="E361"/>
      <c r="F361" s="202"/>
      <c r="G361"/>
      <c r="H361"/>
      <c r="I361"/>
    </row>
    <row r="362" spans="1:9" x14ac:dyDescent="0.25">
      <c r="A362"/>
      <c r="B362" s="202"/>
      <c r="C362"/>
      <c r="D362"/>
      <c r="E362"/>
      <c r="F362" s="202"/>
      <c r="G362"/>
      <c r="H362"/>
      <c r="I362"/>
    </row>
    <row r="363" spans="1:9" x14ac:dyDescent="0.25">
      <c r="A363"/>
      <c r="B363" s="202"/>
      <c r="C363"/>
      <c r="D363"/>
      <c r="E363"/>
      <c r="F363" s="202"/>
      <c r="G363"/>
      <c r="H363"/>
      <c r="I363"/>
    </row>
    <row r="364" spans="1:9" x14ac:dyDescent="0.25">
      <c r="A364"/>
      <c r="B364" s="202"/>
      <c r="C364"/>
      <c r="D364"/>
      <c r="E364"/>
      <c r="F364" s="202"/>
      <c r="G364"/>
      <c r="H364"/>
      <c r="I364"/>
    </row>
    <row r="365" spans="1:9" x14ac:dyDescent="0.25">
      <c r="A365"/>
      <c r="B365" s="202"/>
      <c r="C365"/>
      <c r="D365"/>
      <c r="E365"/>
      <c r="F365" s="202"/>
      <c r="G365"/>
      <c r="H365"/>
      <c r="I365"/>
    </row>
    <row r="366" spans="1:9" x14ac:dyDescent="0.25">
      <c r="A366"/>
      <c r="B366" s="202"/>
      <c r="C366"/>
      <c r="D366"/>
      <c r="E366"/>
      <c r="F366" s="202"/>
      <c r="G366"/>
      <c r="H366"/>
      <c r="I366"/>
    </row>
    <row r="367" spans="1:9" x14ac:dyDescent="0.25">
      <c r="A367"/>
      <c r="B367" s="202"/>
      <c r="C367"/>
      <c r="D367"/>
      <c r="E367"/>
      <c r="F367" s="202"/>
      <c r="G367"/>
      <c r="H367"/>
      <c r="I367"/>
    </row>
    <row r="368" spans="1:9" x14ac:dyDescent="0.25">
      <c r="A368"/>
      <c r="B368" s="202"/>
      <c r="C368"/>
      <c r="D368"/>
      <c r="E368"/>
      <c r="F368" s="202"/>
      <c r="G368"/>
      <c r="H368"/>
      <c r="I368"/>
    </row>
    <row r="369" spans="1:9" x14ac:dyDescent="0.25">
      <c r="A369"/>
      <c r="B369" s="202"/>
      <c r="C369"/>
      <c r="D369"/>
      <c r="E369"/>
      <c r="F369" s="202"/>
      <c r="G369"/>
      <c r="H369"/>
      <c r="I369"/>
    </row>
    <row r="370" spans="1:9" x14ac:dyDescent="0.25">
      <c r="A370"/>
      <c r="B370" s="202"/>
      <c r="C370"/>
      <c r="D370"/>
      <c r="E370"/>
      <c r="F370" s="202"/>
      <c r="G370"/>
      <c r="H370"/>
      <c r="I370"/>
    </row>
    <row r="371" spans="1:9" x14ac:dyDescent="0.25">
      <c r="A371"/>
      <c r="B371" s="202"/>
      <c r="C371"/>
      <c r="D371"/>
      <c r="E371"/>
      <c r="F371" s="202"/>
      <c r="G371"/>
      <c r="H371"/>
      <c r="I371"/>
    </row>
    <row r="372" spans="1:9" x14ac:dyDescent="0.25">
      <c r="A372"/>
      <c r="B372" s="202"/>
      <c r="C372"/>
      <c r="D372"/>
      <c r="E372"/>
      <c r="F372" s="202"/>
      <c r="G372"/>
      <c r="H372"/>
      <c r="I372"/>
    </row>
    <row r="373" spans="1:9" x14ac:dyDescent="0.25">
      <c r="A373"/>
      <c r="B373" s="202"/>
      <c r="C373"/>
      <c r="D373"/>
      <c r="E373"/>
      <c r="F373" s="202"/>
      <c r="G373"/>
      <c r="H373"/>
      <c r="I373"/>
    </row>
    <row r="374" spans="1:9" x14ac:dyDescent="0.25">
      <c r="A374"/>
      <c r="B374" s="202"/>
      <c r="C374"/>
      <c r="D374"/>
      <c r="E374"/>
      <c r="F374" s="202"/>
      <c r="G374"/>
      <c r="H374"/>
      <c r="I374"/>
    </row>
    <row r="375" spans="1:9" x14ac:dyDescent="0.25">
      <c r="A375"/>
      <c r="B375" s="202"/>
      <c r="C375"/>
      <c r="D375"/>
      <c r="E375"/>
      <c r="F375" s="202"/>
      <c r="G375"/>
      <c r="H375"/>
      <c r="I375"/>
    </row>
    <row r="376" spans="1:9" x14ac:dyDescent="0.25">
      <c r="A376"/>
      <c r="B376" s="202"/>
      <c r="C376"/>
      <c r="D376"/>
      <c r="E376"/>
      <c r="F376" s="202"/>
      <c r="G376"/>
      <c r="H376"/>
      <c r="I376"/>
    </row>
    <row r="377" spans="1:9" x14ac:dyDescent="0.25">
      <c r="A377"/>
      <c r="B377" s="202"/>
      <c r="C377"/>
      <c r="D377"/>
      <c r="E377"/>
      <c r="F377" s="202"/>
      <c r="G377"/>
      <c r="H377"/>
      <c r="I377"/>
    </row>
    <row r="378" spans="1:9" x14ac:dyDescent="0.25">
      <c r="A378"/>
      <c r="B378" s="202"/>
      <c r="C378"/>
      <c r="D378"/>
      <c r="E378"/>
      <c r="F378" s="202"/>
      <c r="G378"/>
      <c r="H378"/>
      <c r="I378"/>
    </row>
    <row r="379" spans="1:9" x14ac:dyDescent="0.25">
      <c r="A379"/>
      <c r="B379" s="202"/>
      <c r="C379"/>
      <c r="D379"/>
      <c r="E379"/>
      <c r="F379" s="202"/>
      <c r="G379"/>
      <c r="H379"/>
      <c r="I379"/>
    </row>
    <row r="380" spans="1:9" x14ac:dyDescent="0.25">
      <c r="A380"/>
      <c r="B380" s="202"/>
      <c r="C380"/>
      <c r="D380"/>
      <c r="E380"/>
      <c r="F380" s="202"/>
      <c r="G380"/>
      <c r="H380"/>
      <c r="I380"/>
    </row>
    <row r="381" spans="1:9" x14ac:dyDescent="0.25">
      <c r="A381"/>
      <c r="B381" s="202"/>
      <c r="C381"/>
      <c r="D381"/>
      <c r="E381"/>
      <c r="F381" s="202"/>
      <c r="G381"/>
      <c r="H381"/>
      <c r="I381"/>
    </row>
    <row r="382" spans="1:9" x14ac:dyDescent="0.25">
      <c r="A382"/>
      <c r="B382" s="202"/>
      <c r="C382"/>
      <c r="D382"/>
      <c r="E382"/>
      <c r="F382" s="202"/>
      <c r="G382"/>
      <c r="H382"/>
      <c r="I382"/>
    </row>
    <row r="383" spans="1:9" x14ac:dyDescent="0.25">
      <c r="A383"/>
      <c r="B383" s="202"/>
      <c r="C383"/>
      <c r="D383"/>
      <c r="E383"/>
      <c r="F383" s="202"/>
      <c r="G383"/>
      <c r="H383"/>
      <c r="I383"/>
    </row>
    <row r="384" spans="1:9" x14ac:dyDescent="0.25">
      <c r="A384"/>
      <c r="B384" s="202"/>
      <c r="C384"/>
      <c r="D384"/>
      <c r="E384"/>
      <c r="F384" s="202"/>
      <c r="G384"/>
      <c r="H384"/>
      <c r="I384"/>
    </row>
    <row r="385" spans="1:9" x14ac:dyDescent="0.25">
      <c r="A385"/>
      <c r="B385" s="202"/>
      <c r="C385"/>
      <c r="D385"/>
      <c r="E385"/>
      <c r="F385" s="202"/>
      <c r="G385"/>
      <c r="H385"/>
      <c r="I385"/>
    </row>
    <row r="386" spans="1:9" x14ac:dyDescent="0.25">
      <c r="A386"/>
      <c r="B386" s="202"/>
      <c r="C386"/>
      <c r="D386"/>
      <c r="E386"/>
      <c r="F386" s="202"/>
      <c r="G386"/>
      <c r="H386"/>
      <c r="I386"/>
    </row>
    <row r="387" spans="1:9" x14ac:dyDescent="0.25">
      <c r="A387"/>
      <c r="B387" s="202"/>
      <c r="C387"/>
      <c r="D387"/>
      <c r="E387"/>
      <c r="F387" s="202"/>
      <c r="G387"/>
      <c r="H387"/>
      <c r="I387"/>
    </row>
    <row r="388" spans="1:9" x14ac:dyDescent="0.25">
      <c r="A388"/>
      <c r="B388" s="202"/>
      <c r="C388"/>
      <c r="D388"/>
      <c r="E388"/>
      <c r="F388" s="202"/>
      <c r="G388"/>
      <c r="H388"/>
      <c r="I388"/>
    </row>
    <row r="389" spans="1:9" x14ac:dyDescent="0.25">
      <c r="A389"/>
      <c r="B389" s="202"/>
      <c r="C389"/>
      <c r="D389"/>
      <c r="E389"/>
      <c r="F389" s="202"/>
      <c r="G389"/>
      <c r="H389"/>
      <c r="I389"/>
    </row>
    <row r="390" spans="1:9" x14ac:dyDescent="0.25">
      <c r="A390"/>
      <c r="B390" s="202"/>
      <c r="C390"/>
      <c r="D390"/>
      <c r="E390"/>
      <c r="F390" s="202"/>
      <c r="G390"/>
      <c r="H390"/>
      <c r="I390"/>
    </row>
    <row r="391" spans="1:9" x14ac:dyDescent="0.25">
      <c r="A391"/>
      <c r="B391" s="202"/>
      <c r="C391"/>
      <c r="D391"/>
      <c r="E391"/>
      <c r="F391" s="202"/>
      <c r="G391"/>
      <c r="H391"/>
      <c r="I391"/>
    </row>
    <row r="392" spans="1:9" x14ac:dyDescent="0.25">
      <c r="A392"/>
      <c r="B392" s="202"/>
      <c r="C392"/>
      <c r="D392"/>
      <c r="E392"/>
      <c r="F392" s="202"/>
      <c r="G392"/>
      <c r="H392"/>
      <c r="I392"/>
    </row>
    <row r="393" spans="1:9" x14ac:dyDescent="0.25">
      <c r="A393"/>
      <c r="B393" s="202"/>
      <c r="C393"/>
      <c r="D393"/>
      <c r="E393"/>
      <c r="F393" s="202"/>
      <c r="G393"/>
      <c r="H393"/>
      <c r="I393"/>
    </row>
    <row r="394" spans="1:9" x14ac:dyDescent="0.25">
      <c r="A394"/>
      <c r="B394" s="202"/>
      <c r="C394"/>
      <c r="D394"/>
      <c r="E394"/>
      <c r="F394" s="202"/>
      <c r="G394"/>
      <c r="H394"/>
      <c r="I394"/>
    </row>
    <row r="395" spans="1:9" x14ac:dyDescent="0.25">
      <c r="A395"/>
      <c r="B395" s="202"/>
      <c r="C395"/>
      <c r="D395"/>
      <c r="E395"/>
      <c r="F395" s="202"/>
      <c r="G395"/>
      <c r="H395"/>
      <c r="I395"/>
    </row>
    <row r="396" spans="1:9" x14ac:dyDescent="0.25">
      <c r="A396"/>
      <c r="B396" s="202"/>
      <c r="C396"/>
      <c r="D396"/>
      <c r="E396"/>
      <c r="F396" s="202"/>
      <c r="G396"/>
      <c r="H396"/>
      <c r="I396"/>
    </row>
    <row r="397" spans="1:9" x14ac:dyDescent="0.25">
      <c r="A397"/>
      <c r="B397" s="202"/>
      <c r="C397"/>
      <c r="D397"/>
      <c r="E397"/>
      <c r="F397" s="202"/>
      <c r="G397"/>
      <c r="H397"/>
      <c r="I397"/>
    </row>
    <row r="398" spans="1:9" x14ac:dyDescent="0.25">
      <c r="A398"/>
      <c r="B398" s="202"/>
      <c r="C398"/>
      <c r="D398"/>
      <c r="E398"/>
      <c r="F398" s="202"/>
      <c r="G398"/>
      <c r="H398"/>
      <c r="I398"/>
    </row>
    <row r="399" spans="1:9" x14ac:dyDescent="0.25">
      <c r="A399"/>
      <c r="B399" s="202"/>
      <c r="C399"/>
      <c r="D399"/>
      <c r="E399"/>
      <c r="F399" s="202"/>
      <c r="G399"/>
      <c r="H399"/>
      <c r="I399"/>
    </row>
    <row r="400" spans="1:9" x14ac:dyDescent="0.25">
      <c r="A400"/>
      <c r="B400" s="202"/>
      <c r="C400"/>
      <c r="D400"/>
      <c r="E400"/>
      <c r="F400" s="202"/>
      <c r="G400"/>
      <c r="H400"/>
      <c r="I400"/>
    </row>
    <row r="401" spans="1:9" x14ac:dyDescent="0.25">
      <c r="A401"/>
      <c r="B401" s="202"/>
      <c r="C401"/>
      <c r="D401"/>
      <c r="E401"/>
      <c r="F401" s="202"/>
      <c r="G401"/>
      <c r="H401"/>
      <c r="I401"/>
    </row>
    <row r="402" spans="1:9" x14ac:dyDescent="0.25">
      <c r="A402"/>
      <c r="B402" s="202"/>
      <c r="C402"/>
      <c r="D402"/>
      <c r="E402"/>
      <c r="F402" s="202"/>
      <c r="G402"/>
      <c r="H402"/>
      <c r="I402"/>
    </row>
    <row r="403" spans="1:9" x14ac:dyDescent="0.25">
      <c r="A403"/>
      <c r="B403" s="202"/>
      <c r="C403"/>
      <c r="D403"/>
      <c r="E403"/>
      <c r="F403" s="202"/>
      <c r="G403"/>
      <c r="H403"/>
      <c r="I403"/>
    </row>
    <row r="404" spans="1:9" x14ac:dyDescent="0.25">
      <c r="A404"/>
      <c r="B404" s="202"/>
      <c r="C404"/>
      <c r="D404"/>
      <c r="E404"/>
      <c r="F404" s="202"/>
      <c r="G404"/>
      <c r="H404"/>
      <c r="I404"/>
    </row>
    <row r="405" spans="1:9" x14ac:dyDescent="0.25">
      <c r="A405"/>
      <c r="B405" s="202"/>
      <c r="C405"/>
      <c r="D405"/>
      <c r="E405"/>
      <c r="F405" s="202"/>
      <c r="G405"/>
      <c r="H405"/>
      <c r="I405"/>
    </row>
    <row r="406" spans="1:9" x14ac:dyDescent="0.25">
      <c r="A406"/>
      <c r="B406" s="202"/>
      <c r="C406"/>
      <c r="D406"/>
      <c r="E406"/>
      <c r="F406" s="202"/>
      <c r="G406"/>
      <c r="H406"/>
      <c r="I406"/>
    </row>
    <row r="407" spans="1:9" x14ac:dyDescent="0.25">
      <c r="A407"/>
      <c r="B407" s="202"/>
      <c r="C407"/>
      <c r="D407"/>
      <c r="E407"/>
      <c r="F407" s="202"/>
      <c r="G407"/>
      <c r="H407"/>
      <c r="I407"/>
    </row>
    <row r="408" spans="1:9" x14ac:dyDescent="0.25">
      <c r="A408"/>
      <c r="B408" s="202"/>
      <c r="C408"/>
      <c r="D408"/>
      <c r="E408"/>
      <c r="F408" s="202"/>
      <c r="G408"/>
      <c r="H408"/>
      <c r="I408"/>
    </row>
    <row r="409" spans="1:9" x14ac:dyDescent="0.25">
      <c r="A409"/>
      <c r="B409" s="202"/>
      <c r="C409"/>
      <c r="D409"/>
      <c r="E409"/>
      <c r="F409" s="202"/>
      <c r="G409"/>
      <c r="H409"/>
      <c r="I409"/>
    </row>
    <row r="410" spans="1:9" x14ac:dyDescent="0.25">
      <c r="A410"/>
      <c r="B410" s="202"/>
      <c r="C410"/>
      <c r="D410"/>
      <c r="E410"/>
      <c r="F410" s="202"/>
      <c r="G410"/>
      <c r="H410"/>
      <c r="I410"/>
    </row>
    <row r="411" spans="1:9" x14ac:dyDescent="0.25">
      <c r="A411"/>
      <c r="B411" s="202"/>
      <c r="C411"/>
      <c r="D411"/>
      <c r="E411"/>
      <c r="F411" s="202"/>
      <c r="G411"/>
      <c r="H411"/>
      <c r="I411"/>
    </row>
    <row r="412" spans="1:9" x14ac:dyDescent="0.25">
      <c r="A412"/>
      <c r="B412" s="202"/>
      <c r="C412"/>
      <c r="D412"/>
      <c r="E412"/>
      <c r="F412" s="202"/>
      <c r="G412"/>
      <c r="H412"/>
      <c r="I412"/>
    </row>
    <row r="413" spans="1:9" x14ac:dyDescent="0.25">
      <c r="A413"/>
      <c r="B413" s="202"/>
      <c r="C413"/>
      <c r="D413"/>
      <c r="E413"/>
      <c r="F413" s="202"/>
      <c r="G413"/>
      <c r="H413"/>
      <c r="I413"/>
    </row>
    <row r="414" spans="1:9" x14ac:dyDescent="0.25">
      <c r="A414"/>
      <c r="B414" s="202"/>
      <c r="C414"/>
      <c r="D414"/>
      <c r="E414"/>
      <c r="F414" s="202"/>
      <c r="G414"/>
      <c r="H414"/>
      <c r="I414"/>
    </row>
    <row r="415" spans="1:9" x14ac:dyDescent="0.25">
      <c r="A415"/>
      <c r="B415" s="202"/>
      <c r="C415"/>
      <c r="D415"/>
      <c r="E415"/>
      <c r="F415" s="202"/>
      <c r="G415"/>
      <c r="H415"/>
      <c r="I415"/>
    </row>
    <row r="416" spans="1:9" x14ac:dyDescent="0.25">
      <c r="A416"/>
      <c r="B416" s="202"/>
      <c r="C416"/>
      <c r="D416"/>
      <c r="E416"/>
      <c r="F416" s="202"/>
      <c r="G416"/>
      <c r="H416"/>
      <c r="I416"/>
    </row>
    <row r="417" spans="1:9" x14ac:dyDescent="0.25">
      <c r="A417"/>
      <c r="B417" s="202"/>
      <c r="C417"/>
      <c r="D417"/>
      <c r="E417"/>
      <c r="F417" s="202"/>
      <c r="G417"/>
      <c r="H417"/>
      <c r="I417"/>
    </row>
    <row r="418" spans="1:9" x14ac:dyDescent="0.25">
      <c r="A418"/>
      <c r="B418" s="202"/>
      <c r="C418"/>
      <c r="D418"/>
      <c r="E418"/>
      <c r="F418" s="202"/>
      <c r="G418"/>
      <c r="H418"/>
      <c r="I418"/>
    </row>
    <row r="419" spans="1:9" x14ac:dyDescent="0.25">
      <c r="A419"/>
      <c r="B419" s="202"/>
      <c r="C419"/>
      <c r="D419"/>
      <c r="E419"/>
      <c r="F419" s="202"/>
      <c r="G419"/>
      <c r="H419"/>
      <c r="I419"/>
    </row>
    <row r="420" spans="1:9" x14ac:dyDescent="0.25">
      <c r="A420"/>
      <c r="B420" s="202"/>
      <c r="C420"/>
      <c r="D420"/>
      <c r="E420"/>
      <c r="F420" s="202"/>
      <c r="G420"/>
      <c r="H420"/>
      <c r="I420"/>
    </row>
    <row r="421" spans="1:9" x14ac:dyDescent="0.25">
      <c r="A421"/>
      <c r="B421" s="202"/>
      <c r="C421"/>
      <c r="D421"/>
      <c r="E421"/>
      <c r="F421" s="202"/>
      <c r="G421"/>
      <c r="H421"/>
      <c r="I421"/>
    </row>
    <row r="422" spans="1:9" x14ac:dyDescent="0.25">
      <c r="A422"/>
      <c r="B422" s="202"/>
      <c r="C422"/>
      <c r="D422"/>
      <c r="E422"/>
      <c r="F422" s="202"/>
      <c r="G422"/>
      <c r="H422"/>
      <c r="I422"/>
    </row>
    <row r="423" spans="1:9" x14ac:dyDescent="0.25">
      <c r="A423"/>
      <c r="B423" s="202"/>
      <c r="C423"/>
      <c r="D423"/>
      <c r="E423"/>
      <c r="F423" s="202"/>
      <c r="G423"/>
      <c r="H423"/>
      <c r="I423"/>
    </row>
    <row r="424" spans="1:9" x14ac:dyDescent="0.25">
      <c r="A424"/>
      <c r="B424" s="202"/>
      <c r="C424"/>
      <c r="D424"/>
      <c r="E424"/>
      <c r="F424" s="202"/>
      <c r="G424"/>
      <c r="H424"/>
      <c r="I424"/>
    </row>
    <row r="425" spans="1:9" x14ac:dyDescent="0.25">
      <c r="A425"/>
      <c r="B425" s="202"/>
      <c r="C425"/>
      <c r="D425"/>
      <c r="E425"/>
      <c r="F425" s="202"/>
      <c r="G425"/>
      <c r="H425"/>
      <c r="I425"/>
    </row>
    <row r="426" spans="1:9" x14ac:dyDescent="0.25">
      <c r="A426"/>
      <c r="B426" s="202"/>
      <c r="C426"/>
      <c r="D426"/>
      <c r="E426"/>
      <c r="F426" s="202"/>
      <c r="G426"/>
      <c r="H426"/>
      <c r="I426"/>
    </row>
    <row r="427" spans="1:9" x14ac:dyDescent="0.25">
      <c r="A427"/>
      <c r="B427" s="202"/>
      <c r="C427"/>
      <c r="D427"/>
      <c r="E427"/>
      <c r="F427" s="202"/>
      <c r="G427"/>
      <c r="H427"/>
      <c r="I427"/>
    </row>
    <row r="428" spans="1:9" x14ac:dyDescent="0.25">
      <c r="A428"/>
      <c r="B428" s="202"/>
      <c r="C428"/>
      <c r="D428"/>
      <c r="E428"/>
      <c r="F428" s="202"/>
      <c r="G428"/>
      <c r="H428"/>
      <c r="I428"/>
    </row>
    <row r="429" spans="1:9" x14ac:dyDescent="0.25">
      <c r="A429"/>
      <c r="B429" s="202"/>
      <c r="C429"/>
      <c r="D429"/>
      <c r="E429"/>
      <c r="F429" s="202"/>
      <c r="G429"/>
      <c r="H429"/>
      <c r="I429"/>
    </row>
    <row r="430" spans="1:9" x14ac:dyDescent="0.25">
      <c r="A430"/>
      <c r="B430" s="202"/>
      <c r="C430"/>
      <c r="D430"/>
      <c r="E430"/>
      <c r="F430" s="202"/>
      <c r="G430"/>
      <c r="H430"/>
      <c r="I430"/>
    </row>
    <row r="431" spans="1:9" x14ac:dyDescent="0.25">
      <c r="A431"/>
      <c r="B431" s="202"/>
      <c r="C431"/>
      <c r="D431"/>
      <c r="E431"/>
      <c r="F431" s="202"/>
      <c r="G431"/>
      <c r="H431"/>
      <c r="I431"/>
    </row>
    <row r="432" spans="1:9" x14ac:dyDescent="0.25">
      <c r="A432"/>
      <c r="B432" s="202"/>
      <c r="C432"/>
      <c r="D432"/>
      <c r="E432"/>
      <c r="F432" s="202"/>
      <c r="G432"/>
      <c r="H432"/>
      <c r="I432"/>
    </row>
    <row r="433" spans="1:9" x14ac:dyDescent="0.25">
      <c r="A433"/>
      <c r="B433" s="202"/>
      <c r="C433"/>
      <c r="D433"/>
      <c r="E433"/>
      <c r="F433" s="202"/>
      <c r="G433"/>
      <c r="H433"/>
      <c r="I433"/>
    </row>
    <row r="434" spans="1:9" x14ac:dyDescent="0.25">
      <c r="A434"/>
      <c r="B434" s="202"/>
      <c r="C434"/>
      <c r="D434"/>
      <c r="E434"/>
      <c r="F434" s="202"/>
      <c r="G434"/>
      <c r="H434"/>
      <c r="I434"/>
    </row>
    <row r="435" spans="1:9" x14ac:dyDescent="0.25">
      <c r="A435"/>
      <c r="B435" s="202"/>
      <c r="C435"/>
      <c r="D435"/>
      <c r="E435"/>
      <c r="F435" s="202"/>
      <c r="G435"/>
      <c r="H435"/>
      <c r="I435"/>
    </row>
    <row r="436" spans="1:9" x14ac:dyDescent="0.25">
      <c r="A436"/>
      <c r="B436" s="202"/>
      <c r="C436"/>
      <c r="D436"/>
      <c r="E436"/>
      <c r="F436" s="202"/>
      <c r="G436"/>
      <c r="H436"/>
      <c r="I436"/>
    </row>
    <row r="437" spans="1:9" x14ac:dyDescent="0.25">
      <c r="A437"/>
      <c r="B437" s="202"/>
      <c r="C437"/>
      <c r="D437"/>
      <c r="E437"/>
      <c r="F437" s="202"/>
      <c r="G437"/>
      <c r="H437"/>
      <c r="I437"/>
    </row>
    <row r="438" spans="1:9" x14ac:dyDescent="0.25">
      <c r="A438"/>
      <c r="B438" s="202"/>
      <c r="C438"/>
      <c r="D438"/>
      <c r="E438"/>
      <c r="F438" s="202"/>
      <c r="G438"/>
      <c r="H438"/>
      <c r="I438"/>
    </row>
    <row r="439" spans="1:9" x14ac:dyDescent="0.25">
      <c r="A439"/>
      <c r="B439" s="202"/>
      <c r="C439"/>
      <c r="D439"/>
      <c r="E439"/>
      <c r="F439" s="202"/>
      <c r="G439"/>
      <c r="H439"/>
      <c r="I439"/>
    </row>
    <row r="440" spans="1:9" x14ac:dyDescent="0.25">
      <c r="A440"/>
      <c r="B440" s="202"/>
      <c r="C440"/>
      <c r="D440"/>
      <c r="E440"/>
      <c r="F440" s="202"/>
      <c r="G440"/>
      <c r="H440"/>
      <c r="I440"/>
    </row>
    <row r="441" spans="1:9" x14ac:dyDescent="0.25">
      <c r="A441"/>
      <c r="B441" s="202"/>
      <c r="C441"/>
      <c r="D441"/>
      <c r="E441"/>
      <c r="F441" s="202"/>
      <c r="G441"/>
      <c r="H441"/>
      <c r="I441"/>
    </row>
    <row r="442" spans="1:9" x14ac:dyDescent="0.25">
      <c r="A442"/>
      <c r="B442" s="202"/>
      <c r="C442"/>
      <c r="D442"/>
      <c r="E442"/>
      <c r="F442" s="202"/>
      <c r="G442"/>
      <c r="H442"/>
      <c r="I442"/>
    </row>
    <row r="443" spans="1:9" x14ac:dyDescent="0.25">
      <c r="A443"/>
      <c r="B443" s="202"/>
      <c r="C443"/>
      <c r="D443"/>
      <c r="E443"/>
      <c r="F443" s="202"/>
      <c r="G443"/>
      <c r="H443"/>
      <c r="I443"/>
    </row>
    <row r="444" spans="1:9" x14ac:dyDescent="0.25">
      <c r="A444"/>
      <c r="B444" s="202"/>
      <c r="C444"/>
      <c r="D444"/>
      <c r="E444"/>
      <c r="F444" s="202"/>
      <c r="G444"/>
      <c r="H444"/>
      <c r="I444"/>
    </row>
    <row r="445" spans="1:9" x14ac:dyDescent="0.25">
      <c r="A445"/>
      <c r="B445" s="202"/>
      <c r="C445"/>
      <c r="D445"/>
      <c r="E445"/>
      <c r="F445" s="202"/>
      <c r="G445"/>
      <c r="H445"/>
      <c r="I445"/>
    </row>
    <row r="446" spans="1:9" x14ac:dyDescent="0.25">
      <c r="A446"/>
      <c r="B446" s="202"/>
      <c r="C446"/>
      <c r="D446"/>
      <c r="E446"/>
      <c r="F446" s="202"/>
      <c r="G446"/>
      <c r="H446"/>
      <c r="I446"/>
    </row>
    <row r="447" spans="1:9" x14ac:dyDescent="0.25">
      <c r="A447"/>
      <c r="B447" s="202"/>
      <c r="C447"/>
      <c r="D447"/>
      <c r="E447"/>
      <c r="F447" s="202"/>
      <c r="G447"/>
      <c r="H447"/>
      <c r="I447"/>
    </row>
    <row r="448" spans="1:9" x14ac:dyDescent="0.25">
      <c r="A448"/>
      <c r="B448" s="202"/>
      <c r="C448"/>
      <c r="D448"/>
      <c r="E448"/>
      <c r="F448" s="202"/>
      <c r="G448"/>
      <c r="H448"/>
      <c r="I448"/>
    </row>
    <row r="449" spans="1:9" x14ac:dyDescent="0.25">
      <c r="A449"/>
      <c r="B449" s="202"/>
      <c r="C449"/>
      <c r="D449"/>
      <c r="E449"/>
      <c r="F449" s="202"/>
      <c r="G449"/>
      <c r="H449"/>
      <c r="I449"/>
    </row>
    <row r="450" spans="1:9" x14ac:dyDescent="0.25">
      <c r="A450"/>
      <c r="B450" s="202"/>
      <c r="C450"/>
      <c r="D450"/>
      <c r="E450"/>
      <c r="F450" s="202"/>
      <c r="G450"/>
      <c r="H450"/>
      <c r="I450"/>
    </row>
    <row r="451" spans="1:9" x14ac:dyDescent="0.25">
      <c r="A451"/>
      <c r="B451" s="202"/>
      <c r="C451"/>
      <c r="D451"/>
      <c r="E451"/>
      <c r="F451" s="202"/>
      <c r="G451"/>
      <c r="H451"/>
      <c r="I451"/>
    </row>
    <row r="452" spans="1:9" x14ac:dyDescent="0.25">
      <c r="A452"/>
      <c r="B452" s="202"/>
      <c r="C452"/>
      <c r="D452"/>
      <c r="E452"/>
      <c r="F452" s="202"/>
      <c r="G452"/>
      <c r="H452"/>
      <c r="I452"/>
    </row>
    <row r="453" spans="1:9" x14ac:dyDescent="0.25">
      <c r="A453"/>
      <c r="B453" s="202"/>
      <c r="C453"/>
      <c r="D453"/>
      <c r="E453"/>
      <c r="F453" s="202"/>
      <c r="G453"/>
      <c r="H453"/>
      <c r="I453"/>
    </row>
    <row r="454" spans="1:9" x14ac:dyDescent="0.25">
      <c r="A454"/>
      <c r="B454" s="202"/>
      <c r="C454"/>
      <c r="D454"/>
      <c r="E454"/>
      <c r="F454" s="202"/>
      <c r="G454"/>
      <c r="H454"/>
      <c r="I454"/>
    </row>
    <row r="455" spans="1:9" x14ac:dyDescent="0.25">
      <c r="A455"/>
      <c r="B455" s="202"/>
      <c r="C455"/>
      <c r="D455"/>
      <c r="E455"/>
      <c r="F455" s="202"/>
      <c r="G455"/>
      <c r="H455"/>
      <c r="I455"/>
    </row>
    <row r="456" spans="1:9" x14ac:dyDescent="0.25">
      <c r="A456"/>
      <c r="B456" s="202"/>
      <c r="C456"/>
      <c r="D456"/>
      <c r="E456"/>
      <c r="F456" s="202"/>
      <c r="G456"/>
      <c r="H456"/>
      <c r="I456"/>
    </row>
    <row r="457" spans="1:9" x14ac:dyDescent="0.25">
      <c r="A457"/>
      <c r="B457" s="202"/>
      <c r="C457"/>
      <c r="D457"/>
      <c r="E457"/>
      <c r="F457" s="202"/>
      <c r="G457"/>
      <c r="H457"/>
      <c r="I457"/>
    </row>
    <row r="458" spans="1:9" x14ac:dyDescent="0.25">
      <c r="A458"/>
      <c r="B458" s="202"/>
      <c r="C458"/>
      <c r="D458"/>
      <c r="E458"/>
      <c r="F458" s="202"/>
      <c r="G458"/>
      <c r="H458"/>
      <c r="I458"/>
    </row>
    <row r="459" spans="1:9" x14ac:dyDescent="0.25">
      <c r="A459"/>
      <c r="B459" s="202"/>
      <c r="C459"/>
      <c r="D459"/>
      <c r="E459"/>
      <c r="F459" s="202"/>
      <c r="G459"/>
      <c r="H459"/>
      <c r="I459"/>
    </row>
    <row r="460" spans="1:9" x14ac:dyDescent="0.25">
      <c r="A460"/>
      <c r="B460" s="202"/>
      <c r="C460"/>
      <c r="D460"/>
      <c r="E460"/>
      <c r="F460" s="202"/>
      <c r="G460"/>
      <c r="H460"/>
      <c r="I460"/>
    </row>
    <row r="461" spans="1:9" x14ac:dyDescent="0.25">
      <c r="A461"/>
      <c r="B461" s="202"/>
      <c r="C461"/>
      <c r="D461"/>
      <c r="E461"/>
      <c r="F461" s="202"/>
      <c r="G461"/>
      <c r="H461"/>
      <c r="I461"/>
    </row>
    <row r="462" spans="1:9" x14ac:dyDescent="0.25">
      <c r="A462"/>
      <c r="B462" s="202"/>
      <c r="C462"/>
      <c r="D462"/>
      <c r="E462"/>
      <c r="F462" s="202"/>
      <c r="G462"/>
      <c r="H462"/>
      <c r="I462"/>
    </row>
    <row r="463" spans="1:9" x14ac:dyDescent="0.25">
      <c r="A463"/>
      <c r="B463" s="202"/>
      <c r="C463"/>
      <c r="D463"/>
      <c r="E463"/>
      <c r="F463" s="202"/>
      <c r="G463"/>
      <c r="H463"/>
      <c r="I463"/>
    </row>
    <row r="464" spans="1:9" x14ac:dyDescent="0.25">
      <c r="A464"/>
      <c r="B464" s="202"/>
      <c r="C464"/>
      <c r="D464"/>
      <c r="E464"/>
      <c r="F464" s="202"/>
      <c r="G464"/>
      <c r="H464"/>
      <c r="I464"/>
    </row>
    <row r="465" spans="1:9" x14ac:dyDescent="0.25">
      <c r="A465"/>
      <c r="B465" s="202"/>
      <c r="C465"/>
      <c r="D465"/>
      <c r="E465"/>
      <c r="F465" s="202"/>
      <c r="G465"/>
      <c r="H465"/>
      <c r="I465"/>
    </row>
    <row r="466" spans="1:9" x14ac:dyDescent="0.25">
      <c r="A466"/>
      <c r="B466" s="202"/>
      <c r="C466"/>
      <c r="D466"/>
      <c r="E466"/>
      <c r="F466" s="202"/>
      <c r="G466"/>
      <c r="H466"/>
      <c r="I466"/>
    </row>
    <row r="467" spans="1:9" x14ac:dyDescent="0.25">
      <c r="A467"/>
      <c r="B467" s="202"/>
      <c r="C467"/>
      <c r="D467"/>
      <c r="E467"/>
      <c r="F467" s="202"/>
      <c r="G467"/>
      <c r="H467"/>
      <c r="I467"/>
    </row>
    <row r="468" spans="1:9" x14ac:dyDescent="0.25">
      <c r="A468"/>
      <c r="B468" s="202"/>
      <c r="C468"/>
      <c r="D468"/>
      <c r="E468"/>
      <c r="F468" s="202"/>
      <c r="G468"/>
      <c r="H468"/>
      <c r="I468"/>
    </row>
    <row r="469" spans="1:9" x14ac:dyDescent="0.25">
      <c r="A469"/>
      <c r="B469" s="202"/>
      <c r="C469"/>
      <c r="D469"/>
      <c r="E469"/>
      <c r="F469" s="202"/>
      <c r="G469"/>
      <c r="H469"/>
      <c r="I469"/>
    </row>
    <row r="470" spans="1:9" x14ac:dyDescent="0.25">
      <c r="A470"/>
      <c r="B470" s="202"/>
      <c r="C470"/>
      <c r="D470"/>
      <c r="E470"/>
      <c r="F470" s="202"/>
      <c r="G470"/>
      <c r="H470"/>
      <c r="I470"/>
    </row>
    <row r="471" spans="1:9" x14ac:dyDescent="0.25">
      <c r="A471"/>
      <c r="B471" s="202"/>
      <c r="C471"/>
      <c r="D471"/>
      <c r="E471"/>
      <c r="F471" s="202"/>
      <c r="G471"/>
      <c r="H471"/>
      <c r="I471"/>
    </row>
    <row r="472" spans="1:9" x14ac:dyDescent="0.25">
      <c r="A472"/>
      <c r="B472" s="202"/>
      <c r="C472"/>
      <c r="D472"/>
      <c r="E472"/>
      <c r="F472" s="202"/>
      <c r="G472"/>
      <c r="H472"/>
      <c r="I472"/>
    </row>
    <row r="473" spans="1:9" x14ac:dyDescent="0.25">
      <c r="A473"/>
      <c r="B473" s="202"/>
      <c r="C473"/>
      <c r="D473"/>
      <c r="E473"/>
      <c r="F473" s="202"/>
      <c r="G473"/>
      <c r="H473"/>
      <c r="I473"/>
    </row>
    <row r="474" spans="1:9" x14ac:dyDescent="0.25">
      <c r="A474"/>
      <c r="B474" s="202"/>
      <c r="C474"/>
      <c r="D474"/>
      <c r="E474"/>
      <c r="F474" s="202"/>
      <c r="G474"/>
      <c r="H474"/>
      <c r="I474"/>
    </row>
    <row r="475" spans="1:9" x14ac:dyDescent="0.25">
      <c r="A475"/>
      <c r="B475" s="202"/>
      <c r="C475"/>
      <c r="D475"/>
      <c r="E475"/>
      <c r="F475" s="202"/>
      <c r="G475"/>
      <c r="H475"/>
      <c r="I475"/>
    </row>
    <row r="476" spans="1:9" x14ac:dyDescent="0.25">
      <c r="A476"/>
      <c r="B476" s="202"/>
      <c r="C476"/>
      <c r="D476"/>
      <c r="E476"/>
      <c r="F476" s="202"/>
      <c r="G476"/>
      <c r="H476"/>
      <c r="I476"/>
    </row>
    <row r="477" spans="1:9" x14ac:dyDescent="0.25">
      <c r="A477"/>
      <c r="B477" s="202"/>
      <c r="C477"/>
      <c r="D477"/>
      <c r="E477"/>
      <c r="F477" s="202"/>
      <c r="G477"/>
      <c r="H477"/>
      <c r="I477"/>
    </row>
    <row r="478" spans="1:9" x14ac:dyDescent="0.25">
      <c r="A478"/>
      <c r="B478" s="202"/>
      <c r="C478"/>
      <c r="D478"/>
      <c r="E478"/>
      <c r="F478" s="202"/>
      <c r="G478"/>
      <c r="H478"/>
      <c r="I478"/>
    </row>
    <row r="479" spans="1:9" x14ac:dyDescent="0.25">
      <c r="A479"/>
      <c r="B479" s="202"/>
      <c r="C479"/>
      <c r="D479"/>
      <c r="E479"/>
      <c r="F479" s="202"/>
      <c r="G479"/>
      <c r="H479"/>
      <c r="I479"/>
    </row>
    <row r="480" spans="1:9" x14ac:dyDescent="0.25">
      <c r="A480"/>
      <c r="B480" s="202"/>
      <c r="C480"/>
      <c r="D480"/>
      <c r="E480"/>
      <c r="F480" s="202"/>
      <c r="G480"/>
      <c r="H480"/>
      <c r="I480"/>
    </row>
    <row r="481" spans="1:9" x14ac:dyDescent="0.25">
      <c r="A481"/>
      <c r="B481" s="202"/>
      <c r="C481"/>
      <c r="D481"/>
      <c r="E481"/>
      <c r="F481" s="202"/>
      <c r="G481"/>
      <c r="H481"/>
      <c r="I481"/>
    </row>
    <row r="482" spans="1:9" x14ac:dyDescent="0.25">
      <c r="A482"/>
      <c r="B482" s="202"/>
      <c r="C482"/>
      <c r="D482"/>
      <c r="E482"/>
      <c r="F482" s="202"/>
      <c r="G482"/>
      <c r="H482"/>
      <c r="I482"/>
    </row>
    <row r="483" spans="1:9" x14ac:dyDescent="0.25">
      <c r="A483"/>
      <c r="B483" s="202"/>
      <c r="C483"/>
      <c r="D483"/>
      <c r="E483"/>
      <c r="F483" s="202"/>
      <c r="G483"/>
      <c r="H483"/>
      <c r="I483"/>
    </row>
    <row r="484" spans="1:9" x14ac:dyDescent="0.25">
      <c r="A484"/>
      <c r="B484" s="202"/>
      <c r="C484"/>
      <c r="D484"/>
      <c r="E484"/>
      <c r="F484" s="202"/>
      <c r="G484"/>
      <c r="H484"/>
      <c r="I484"/>
    </row>
    <row r="485" spans="1:9" x14ac:dyDescent="0.25">
      <c r="A485"/>
      <c r="B485" s="202"/>
      <c r="C485"/>
      <c r="D485"/>
      <c r="E485"/>
      <c r="F485" s="202"/>
      <c r="G485"/>
      <c r="H485"/>
      <c r="I485"/>
    </row>
    <row r="486" spans="1:9" x14ac:dyDescent="0.25">
      <c r="A486"/>
      <c r="B486" s="202"/>
      <c r="C486"/>
      <c r="D486"/>
      <c r="E486"/>
      <c r="F486" s="202"/>
      <c r="G486"/>
      <c r="H486"/>
      <c r="I486"/>
    </row>
    <row r="487" spans="1:9" x14ac:dyDescent="0.25">
      <c r="A487"/>
      <c r="B487" s="202"/>
      <c r="C487"/>
      <c r="D487"/>
      <c r="E487"/>
      <c r="F487" s="202"/>
      <c r="G487"/>
      <c r="H487"/>
      <c r="I487"/>
    </row>
    <row r="488" spans="1:9" x14ac:dyDescent="0.25">
      <c r="A488"/>
      <c r="B488" s="202"/>
      <c r="C488"/>
      <c r="D488"/>
      <c r="E488"/>
      <c r="F488" s="202"/>
      <c r="G488"/>
      <c r="H488"/>
      <c r="I488"/>
    </row>
    <row r="489" spans="1:9" x14ac:dyDescent="0.25">
      <c r="A489"/>
      <c r="B489" s="202"/>
      <c r="C489"/>
      <c r="D489"/>
      <c r="E489"/>
      <c r="F489" s="202"/>
      <c r="G489"/>
      <c r="H489"/>
      <c r="I489"/>
    </row>
    <row r="490" spans="1:9" x14ac:dyDescent="0.25">
      <c r="A490"/>
      <c r="B490" s="202"/>
      <c r="C490"/>
      <c r="D490"/>
      <c r="E490"/>
      <c r="F490" s="202"/>
      <c r="G490"/>
      <c r="H490"/>
      <c r="I490"/>
    </row>
    <row r="491" spans="1:9" x14ac:dyDescent="0.25">
      <c r="A491"/>
      <c r="B491" s="202"/>
      <c r="C491"/>
      <c r="D491"/>
      <c r="E491"/>
      <c r="F491" s="202"/>
      <c r="G491"/>
      <c r="H491"/>
      <c r="I491"/>
    </row>
    <row r="492" spans="1:9" x14ac:dyDescent="0.25">
      <c r="A492"/>
      <c r="B492" s="202"/>
      <c r="C492"/>
      <c r="D492"/>
      <c r="E492"/>
      <c r="F492" s="202"/>
      <c r="G492"/>
      <c r="H492"/>
      <c r="I492"/>
    </row>
    <row r="493" spans="1:9" x14ac:dyDescent="0.25">
      <c r="A493"/>
      <c r="B493" s="202"/>
      <c r="C493"/>
      <c r="D493"/>
      <c r="E493"/>
      <c r="F493" s="202"/>
      <c r="G493"/>
      <c r="H493"/>
      <c r="I493"/>
    </row>
    <row r="494" spans="1:9" x14ac:dyDescent="0.25">
      <c r="A494"/>
      <c r="B494" s="202"/>
      <c r="C494"/>
      <c r="D494"/>
      <c r="E494"/>
      <c r="F494" s="202"/>
      <c r="G494"/>
      <c r="H494"/>
      <c r="I494"/>
    </row>
    <row r="495" spans="1:9" x14ac:dyDescent="0.25">
      <c r="A495"/>
      <c r="B495" s="202"/>
      <c r="C495"/>
      <c r="D495"/>
      <c r="E495"/>
      <c r="F495" s="202"/>
      <c r="G495"/>
      <c r="H495"/>
      <c r="I495"/>
    </row>
    <row r="496" spans="1:9" x14ac:dyDescent="0.25">
      <c r="A496"/>
      <c r="B496" s="202"/>
      <c r="C496"/>
      <c r="D496"/>
      <c r="E496"/>
      <c r="F496" s="202"/>
      <c r="G496"/>
      <c r="H496"/>
      <c r="I496"/>
    </row>
    <row r="497" spans="1:9" x14ac:dyDescent="0.25">
      <c r="A497"/>
      <c r="B497" s="202"/>
      <c r="C497"/>
      <c r="D497"/>
      <c r="E497"/>
      <c r="F497" s="202"/>
      <c r="G497"/>
      <c r="H497"/>
      <c r="I497"/>
    </row>
    <row r="498" spans="1:9" x14ac:dyDescent="0.25">
      <c r="A498"/>
      <c r="B498" s="202"/>
      <c r="C498"/>
      <c r="D498"/>
      <c r="E498"/>
      <c r="F498" s="202"/>
      <c r="G498"/>
      <c r="H498"/>
      <c r="I498"/>
    </row>
    <row r="499" spans="1:9" x14ac:dyDescent="0.25">
      <c r="A499"/>
      <c r="B499" s="202"/>
      <c r="C499"/>
      <c r="D499"/>
      <c r="E499"/>
      <c r="F499" s="202"/>
      <c r="G499"/>
      <c r="H499"/>
      <c r="I499"/>
    </row>
    <row r="500" spans="1:9" x14ac:dyDescent="0.25">
      <c r="A500"/>
      <c r="B500" s="202"/>
      <c r="C500"/>
      <c r="D500"/>
      <c r="E500"/>
      <c r="F500" s="202"/>
      <c r="G500"/>
      <c r="H500"/>
      <c r="I500"/>
    </row>
    <row r="501" spans="1:9" x14ac:dyDescent="0.25">
      <c r="A501"/>
      <c r="B501" s="202"/>
      <c r="C501"/>
      <c r="D501"/>
      <c r="E501"/>
      <c r="F501" s="202"/>
      <c r="G501"/>
      <c r="H501"/>
      <c r="I501"/>
    </row>
    <row r="502" spans="1:9" x14ac:dyDescent="0.25">
      <c r="A502"/>
      <c r="B502" s="202"/>
      <c r="C502"/>
      <c r="D502"/>
      <c r="E502"/>
      <c r="F502" s="202"/>
      <c r="G502"/>
      <c r="H502"/>
      <c r="I502"/>
    </row>
    <row r="503" spans="1:9" x14ac:dyDescent="0.25">
      <c r="A503"/>
      <c r="B503" s="202"/>
      <c r="C503"/>
      <c r="D503"/>
      <c r="E503"/>
      <c r="F503" s="202"/>
      <c r="G503"/>
      <c r="H503"/>
      <c r="I503"/>
    </row>
    <row r="504" spans="1:9" x14ac:dyDescent="0.25">
      <c r="A504"/>
      <c r="B504" s="202"/>
      <c r="C504"/>
      <c r="D504"/>
      <c r="E504"/>
      <c r="F504" s="202"/>
      <c r="G504"/>
      <c r="H504"/>
      <c r="I504"/>
    </row>
    <row r="505" spans="1:9" x14ac:dyDescent="0.25">
      <c r="A505"/>
      <c r="B505" s="202"/>
      <c r="C505"/>
      <c r="D505"/>
      <c r="E505"/>
      <c r="F505" s="202"/>
      <c r="G505"/>
      <c r="H505"/>
      <c r="I505"/>
    </row>
    <row r="506" spans="1:9" x14ac:dyDescent="0.25">
      <c r="A506"/>
      <c r="B506" s="202"/>
      <c r="C506"/>
      <c r="D506"/>
      <c r="E506"/>
      <c r="F506" s="202"/>
      <c r="G506"/>
      <c r="H506"/>
      <c r="I506"/>
    </row>
    <row r="507" spans="1:9" x14ac:dyDescent="0.25">
      <c r="A507"/>
      <c r="B507" s="202"/>
      <c r="C507"/>
      <c r="D507"/>
      <c r="E507"/>
      <c r="F507" s="202"/>
      <c r="G507"/>
      <c r="H507"/>
      <c r="I507"/>
    </row>
    <row r="508" spans="1:9" x14ac:dyDescent="0.25">
      <c r="A508"/>
      <c r="B508" s="202"/>
      <c r="C508"/>
      <c r="D508"/>
      <c r="E508"/>
      <c r="F508" s="202"/>
      <c r="G508"/>
      <c r="H508"/>
      <c r="I508"/>
    </row>
    <row r="509" spans="1:9" x14ac:dyDescent="0.25">
      <c r="A509"/>
      <c r="B509" s="202"/>
      <c r="C509"/>
      <c r="D509"/>
      <c r="E509"/>
      <c r="F509" s="202"/>
      <c r="G509"/>
      <c r="H509"/>
      <c r="I509"/>
    </row>
    <row r="510" spans="1:9" x14ac:dyDescent="0.25">
      <c r="A510"/>
      <c r="B510" s="202"/>
      <c r="C510"/>
      <c r="D510"/>
      <c r="E510"/>
      <c r="F510" s="202"/>
      <c r="G510"/>
      <c r="H510"/>
      <c r="I510"/>
    </row>
    <row r="511" spans="1:9" x14ac:dyDescent="0.25">
      <c r="A511"/>
      <c r="B511" s="202"/>
      <c r="C511"/>
      <c r="D511"/>
      <c r="E511"/>
      <c r="F511" s="202"/>
      <c r="G511"/>
      <c r="H511"/>
      <c r="I511"/>
    </row>
    <row r="512" spans="1:9" x14ac:dyDescent="0.25">
      <c r="A512"/>
      <c r="B512" s="202"/>
      <c r="C512"/>
      <c r="D512"/>
      <c r="E512"/>
      <c r="F512" s="202"/>
      <c r="G512"/>
      <c r="H512"/>
      <c r="I512"/>
    </row>
    <row r="513" spans="1:9" x14ac:dyDescent="0.25">
      <c r="A513"/>
      <c r="B513" s="202"/>
      <c r="C513"/>
      <c r="D513"/>
      <c r="E513"/>
      <c r="F513" s="202"/>
      <c r="G513"/>
      <c r="H513"/>
      <c r="I513"/>
    </row>
    <row r="514" spans="1:9" x14ac:dyDescent="0.25">
      <c r="A514"/>
      <c r="B514" s="202"/>
      <c r="C514"/>
      <c r="D514"/>
      <c r="E514"/>
      <c r="F514" s="202"/>
      <c r="G514"/>
      <c r="H514"/>
      <c r="I514"/>
    </row>
    <row r="515" spans="1:9" x14ac:dyDescent="0.25">
      <c r="A515"/>
      <c r="B515" s="202"/>
      <c r="C515"/>
      <c r="D515"/>
      <c r="E515"/>
      <c r="F515" s="202"/>
      <c r="G515"/>
      <c r="H515"/>
      <c r="I515"/>
    </row>
    <row r="516" spans="1:9" x14ac:dyDescent="0.25">
      <c r="A516"/>
      <c r="B516" s="202"/>
      <c r="C516"/>
      <c r="D516"/>
      <c r="E516"/>
      <c r="F516" s="202"/>
      <c r="G516"/>
      <c r="H516"/>
      <c r="I516"/>
    </row>
    <row r="517" spans="1:9" x14ac:dyDescent="0.25">
      <c r="A517"/>
      <c r="B517" s="202"/>
      <c r="C517"/>
      <c r="D517"/>
      <c r="E517"/>
      <c r="F517" s="202"/>
      <c r="G517"/>
      <c r="H517"/>
      <c r="I517"/>
    </row>
    <row r="518" spans="1:9" x14ac:dyDescent="0.25">
      <c r="A518"/>
      <c r="B518" s="202"/>
      <c r="C518"/>
      <c r="D518"/>
      <c r="E518"/>
      <c r="F518" s="202"/>
      <c r="G518"/>
      <c r="H518"/>
      <c r="I518"/>
    </row>
    <row r="519" spans="1:9" x14ac:dyDescent="0.25">
      <c r="A519"/>
      <c r="B519" s="202"/>
      <c r="C519"/>
      <c r="D519"/>
      <c r="E519"/>
      <c r="F519" s="202"/>
      <c r="G519"/>
      <c r="H519"/>
      <c r="I519"/>
    </row>
    <row r="520" spans="1:9" x14ac:dyDescent="0.25">
      <c r="A520"/>
      <c r="B520" s="202"/>
      <c r="C520"/>
      <c r="D520"/>
      <c r="E520"/>
      <c r="F520" s="202"/>
      <c r="G520"/>
      <c r="H520"/>
      <c r="I520"/>
    </row>
    <row r="521" spans="1:9" x14ac:dyDescent="0.25">
      <c r="A521"/>
      <c r="B521" s="202"/>
      <c r="C521"/>
      <c r="D521"/>
      <c r="E521"/>
      <c r="F521" s="202"/>
      <c r="G521"/>
      <c r="H521"/>
      <c r="I521"/>
    </row>
    <row r="522" spans="1:9" x14ac:dyDescent="0.25">
      <c r="A522"/>
      <c r="B522" s="202"/>
      <c r="C522"/>
      <c r="D522"/>
      <c r="E522"/>
      <c r="F522" s="202"/>
      <c r="G522"/>
      <c r="H522"/>
      <c r="I522"/>
    </row>
    <row r="523" spans="1:9" x14ac:dyDescent="0.25">
      <c r="A523"/>
      <c r="B523" s="202"/>
      <c r="C523"/>
      <c r="D523"/>
      <c r="E523"/>
      <c r="F523" s="202"/>
      <c r="G523"/>
      <c r="H523"/>
      <c r="I523"/>
    </row>
    <row r="524" spans="1:9" x14ac:dyDescent="0.25">
      <c r="A524"/>
      <c r="B524" s="202"/>
      <c r="C524"/>
      <c r="D524"/>
      <c r="E524"/>
      <c r="F524" s="202"/>
      <c r="G524"/>
      <c r="H524"/>
      <c r="I524"/>
    </row>
    <row r="525" spans="1:9" x14ac:dyDescent="0.25">
      <c r="A525"/>
      <c r="B525" s="202"/>
      <c r="C525"/>
      <c r="D525"/>
      <c r="E525"/>
      <c r="F525" s="202"/>
      <c r="G525"/>
      <c r="H525"/>
      <c r="I525"/>
    </row>
    <row r="526" spans="1:9" x14ac:dyDescent="0.25">
      <c r="A526"/>
      <c r="B526" s="202"/>
      <c r="C526"/>
      <c r="D526"/>
      <c r="E526"/>
      <c r="F526" s="202"/>
      <c r="G526"/>
      <c r="H526"/>
      <c r="I526"/>
    </row>
    <row r="527" spans="1:9" x14ac:dyDescent="0.25">
      <c r="A527"/>
      <c r="B527" s="202"/>
      <c r="C527"/>
      <c r="D527"/>
      <c r="E527"/>
      <c r="F527" s="202"/>
      <c r="G527"/>
      <c r="H527"/>
      <c r="I527"/>
    </row>
    <row r="528" spans="1:9" x14ac:dyDescent="0.25">
      <c r="A528"/>
      <c r="B528" s="202"/>
      <c r="C528"/>
      <c r="D528"/>
      <c r="E528"/>
      <c r="F528" s="202"/>
      <c r="G528"/>
      <c r="H528"/>
      <c r="I528"/>
    </row>
    <row r="529" spans="1:9" x14ac:dyDescent="0.25">
      <c r="A529"/>
      <c r="B529" s="202"/>
      <c r="C529"/>
      <c r="D529"/>
      <c r="E529"/>
      <c r="F529" s="202"/>
      <c r="G529"/>
      <c r="H529"/>
      <c r="I529"/>
    </row>
    <row r="530" spans="1:9" x14ac:dyDescent="0.25">
      <c r="A530"/>
      <c r="B530" s="202"/>
      <c r="C530"/>
      <c r="D530"/>
      <c r="E530"/>
      <c r="F530" s="202"/>
      <c r="G530"/>
      <c r="H530"/>
      <c r="I530"/>
    </row>
    <row r="531" spans="1:9" x14ac:dyDescent="0.25">
      <c r="A531"/>
      <c r="B531" s="202"/>
      <c r="C531"/>
      <c r="D531"/>
      <c r="E531"/>
      <c r="F531" s="202"/>
      <c r="G531"/>
      <c r="H531"/>
      <c r="I531"/>
    </row>
    <row r="532" spans="1:9" x14ac:dyDescent="0.25">
      <c r="A532"/>
      <c r="B532" s="202"/>
      <c r="C532"/>
      <c r="D532"/>
      <c r="E532"/>
      <c r="F532" s="202"/>
      <c r="G532"/>
      <c r="H532"/>
      <c r="I532"/>
    </row>
    <row r="533" spans="1:9" x14ac:dyDescent="0.25">
      <c r="A533"/>
      <c r="B533" s="202"/>
      <c r="C533"/>
      <c r="D533"/>
      <c r="E533"/>
      <c r="F533" s="202"/>
      <c r="G533"/>
      <c r="H533"/>
      <c r="I533"/>
    </row>
    <row r="534" spans="1:9" x14ac:dyDescent="0.25">
      <c r="A534"/>
      <c r="B534" s="202"/>
      <c r="C534"/>
      <c r="D534"/>
      <c r="E534"/>
      <c r="F534" s="202"/>
      <c r="G534"/>
      <c r="H534"/>
      <c r="I534"/>
    </row>
    <row r="535" spans="1:9" x14ac:dyDescent="0.25">
      <c r="A535"/>
      <c r="B535" s="202"/>
      <c r="C535"/>
      <c r="D535"/>
      <c r="E535"/>
      <c r="F535" s="202"/>
      <c r="G535"/>
      <c r="H535"/>
      <c r="I535"/>
    </row>
    <row r="536" spans="1:9" x14ac:dyDescent="0.25">
      <c r="A536"/>
      <c r="B536" s="202"/>
      <c r="C536"/>
      <c r="D536"/>
      <c r="E536"/>
      <c r="F536" s="202"/>
      <c r="G536"/>
      <c r="H536"/>
      <c r="I536"/>
    </row>
    <row r="537" spans="1:9" x14ac:dyDescent="0.25">
      <c r="A537"/>
      <c r="B537" s="202"/>
      <c r="C537"/>
      <c r="D537"/>
      <c r="E537"/>
      <c r="F537" s="202"/>
      <c r="G537"/>
      <c r="H537"/>
      <c r="I537"/>
    </row>
    <row r="538" spans="1:9" x14ac:dyDescent="0.25">
      <c r="A538"/>
      <c r="B538" s="202"/>
      <c r="C538"/>
      <c r="D538"/>
      <c r="E538"/>
      <c r="F538" s="202"/>
      <c r="G538"/>
      <c r="H538"/>
      <c r="I538"/>
    </row>
    <row r="539" spans="1:9" x14ac:dyDescent="0.25">
      <c r="A539"/>
      <c r="B539" s="202"/>
      <c r="C539"/>
      <c r="D539"/>
      <c r="E539"/>
      <c r="F539" s="202"/>
      <c r="G539"/>
      <c r="H539"/>
      <c r="I539"/>
    </row>
    <row r="540" spans="1:9" x14ac:dyDescent="0.25">
      <c r="A540"/>
      <c r="B540" s="202"/>
      <c r="C540"/>
      <c r="D540"/>
      <c r="E540"/>
      <c r="F540" s="202"/>
      <c r="G540"/>
      <c r="H540"/>
      <c r="I540"/>
    </row>
    <row r="541" spans="1:9" x14ac:dyDescent="0.25">
      <c r="A541"/>
      <c r="B541" s="202"/>
      <c r="C541"/>
      <c r="D541"/>
      <c r="E541"/>
      <c r="F541" s="202"/>
      <c r="G541"/>
      <c r="H541"/>
      <c r="I541"/>
    </row>
    <row r="542" spans="1:9" x14ac:dyDescent="0.25">
      <c r="A542"/>
      <c r="B542" s="202"/>
      <c r="C542"/>
      <c r="D542"/>
      <c r="E542"/>
      <c r="F542" s="202"/>
      <c r="G542"/>
      <c r="H542"/>
      <c r="I542"/>
    </row>
    <row r="543" spans="1:9" x14ac:dyDescent="0.25">
      <c r="A543"/>
      <c r="B543" s="202"/>
      <c r="C543"/>
      <c r="D543"/>
      <c r="E543"/>
      <c r="F543" s="202"/>
      <c r="G543"/>
      <c r="H543"/>
      <c r="I543"/>
    </row>
    <row r="544" spans="1:9" x14ac:dyDescent="0.25">
      <c r="A544"/>
      <c r="B544" s="202"/>
      <c r="C544"/>
      <c r="D544"/>
      <c r="E544"/>
      <c r="F544" s="202"/>
      <c r="G544"/>
      <c r="H544"/>
      <c r="I544"/>
    </row>
    <row r="545" spans="1:9" x14ac:dyDescent="0.25">
      <c r="A545"/>
      <c r="B545" s="202"/>
      <c r="C545"/>
      <c r="D545"/>
      <c r="E545"/>
      <c r="F545" s="202"/>
      <c r="G545"/>
      <c r="H545"/>
      <c r="I545"/>
    </row>
    <row r="546" spans="1:9" x14ac:dyDescent="0.25">
      <c r="A546"/>
      <c r="B546" s="202"/>
      <c r="C546"/>
      <c r="D546"/>
      <c r="E546"/>
      <c r="F546" s="202"/>
      <c r="G546"/>
      <c r="H546"/>
      <c r="I546"/>
    </row>
    <row r="547" spans="1:9" x14ac:dyDescent="0.25">
      <c r="A547"/>
      <c r="B547" s="202"/>
      <c r="C547"/>
      <c r="D547"/>
      <c r="E547"/>
      <c r="F547" s="202"/>
      <c r="G547"/>
      <c r="H547"/>
      <c r="I547"/>
    </row>
    <row r="548" spans="1:9" x14ac:dyDescent="0.25">
      <c r="A548"/>
      <c r="B548" s="202"/>
      <c r="C548"/>
      <c r="D548"/>
      <c r="E548"/>
      <c r="F548" s="202"/>
      <c r="G548"/>
      <c r="H548"/>
      <c r="I548"/>
    </row>
    <row r="549" spans="1:9" x14ac:dyDescent="0.25">
      <c r="A549"/>
      <c r="B549" s="202"/>
      <c r="C549"/>
      <c r="D549"/>
      <c r="E549"/>
      <c r="F549" s="202"/>
      <c r="G549"/>
      <c r="H549"/>
      <c r="I549"/>
    </row>
    <row r="550" spans="1:9" x14ac:dyDescent="0.25">
      <c r="A550"/>
      <c r="B550" s="202"/>
      <c r="C550"/>
      <c r="D550"/>
      <c r="E550"/>
      <c r="F550" s="202"/>
      <c r="G550"/>
      <c r="H550"/>
      <c r="I550"/>
    </row>
    <row r="551" spans="1:9" x14ac:dyDescent="0.25">
      <c r="A551"/>
      <c r="B551" s="202"/>
      <c r="C551"/>
      <c r="D551"/>
      <c r="E551"/>
      <c r="F551" s="202"/>
      <c r="G551"/>
      <c r="H551"/>
      <c r="I551"/>
    </row>
    <row r="552" spans="1:9" x14ac:dyDescent="0.25">
      <c r="A552"/>
      <c r="B552" s="202"/>
      <c r="C552"/>
      <c r="D552"/>
      <c r="E552"/>
      <c r="F552" s="202"/>
      <c r="G552"/>
      <c r="H552"/>
      <c r="I552"/>
    </row>
    <row r="553" spans="1:9" x14ac:dyDescent="0.25">
      <c r="A553"/>
      <c r="B553" s="202"/>
      <c r="C553"/>
      <c r="D553"/>
      <c r="E553"/>
      <c r="F553" s="202"/>
      <c r="G553"/>
      <c r="H553"/>
      <c r="I553"/>
    </row>
    <row r="554" spans="1:9" x14ac:dyDescent="0.25">
      <c r="A554"/>
      <c r="B554" s="202"/>
      <c r="C554"/>
      <c r="D554"/>
      <c r="E554"/>
      <c r="F554" s="202"/>
      <c r="G554"/>
      <c r="H554"/>
      <c r="I554"/>
    </row>
    <row r="555" spans="1:9" x14ac:dyDescent="0.25">
      <c r="A555"/>
      <c r="B555" s="202"/>
      <c r="C555"/>
      <c r="D555"/>
      <c r="E555"/>
      <c r="F555" s="202"/>
      <c r="G555"/>
      <c r="H555"/>
      <c r="I555"/>
    </row>
    <row r="556" spans="1:9" x14ac:dyDescent="0.25">
      <c r="A556"/>
      <c r="B556" s="202"/>
      <c r="C556"/>
      <c r="D556"/>
      <c r="E556"/>
      <c r="F556" s="202"/>
      <c r="G556"/>
      <c r="H556"/>
      <c r="I556"/>
    </row>
    <row r="557" spans="1:9" x14ac:dyDescent="0.25">
      <c r="A557"/>
      <c r="B557" s="202"/>
      <c r="C557"/>
      <c r="D557"/>
      <c r="E557"/>
      <c r="F557" s="202"/>
      <c r="G557"/>
      <c r="H557"/>
      <c r="I557"/>
    </row>
    <row r="558" spans="1:9" x14ac:dyDescent="0.25">
      <c r="A558"/>
      <c r="B558" s="202"/>
      <c r="C558"/>
      <c r="D558"/>
      <c r="E558"/>
      <c r="F558" s="202"/>
      <c r="G558"/>
      <c r="H558"/>
      <c r="I558"/>
    </row>
    <row r="559" spans="1:9" x14ac:dyDescent="0.25">
      <c r="A559"/>
      <c r="B559" s="202"/>
      <c r="C559"/>
      <c r="D559"/>
      <c r="E559"/>
      <c r="F559" s="202"/>
      <c r="G559"/>
      <c r="H559"/>
      <c r="I559"/>
    </row>
    <row r="560" spans="1:9" x14ac:dyDescent="0.25">
      <c r="A560"/>
      <c r="B560" s="202"/>
      <c r="C560"/>
      <c r="D560"/>
      <c r="E560"/>
      <c r="F560" s="202"/>
      <c r="G560"/>
      <c r="H560"/>
      <c r="I560"/>
    </row>
    <row r="561" spans="1:9" x14ac:dyDescent="0.25">
      <c r="A561"/>
      <c r="B561" s="202"/>
      <c r="C561"/>
      <c r="D561"/>
      <c r="E561"/>
      <c r="F561" s="202"/>
      <c r="G561"/>
      <c r="H561"/>
      <c r="I561"/>
    </row>
    <row r="562" spans="1:9" x14ac:dyDescent="0.25">
      <c r="A562"/>
      <c r="B562" s="202"/>
      <c r="C562"/>
      <c r="D562"/>
      <c r="E562"/>
      <c r="F562" s="202"/>
      <c r="G562"/>
      <c r="H562"/>
      <c r="I562"/>
    </row>
    <row r="563" spans="1:9" x14ac:dyDescent="0.25">
      <c r="A563"/>
      <c r="B563" s="202"/>
      <c r="C563"/>
      <c r="D563"/>
      <c r="E563"/>
      <c r="F563" s="202"/>
      <c r="G563"/>
      <c r="H563"/>
      <c r="I563"/>
    </row>
    <row r="564" spans="1:9" x14ac:dyDescent="0.25">
      <c r="A564"/>
      <c r="B564" s="202"/>
      <c r="C564"/>
      <c r="D564"/>
      <c r="E564"/>
      <c r="F564" s="202"/>
      <c r="G564"/>
      <c r="H564"/>
      <c r="I564"/>
    </row>
    <row r="565" spans="1:9" x14ac:dyDescent="0.25">
      <c r="A565"/>
      <c r="B565" s="202"/>
      <c r="C565"/>
      <c r="D565"/>
      <c r="E565"/>
      <c r="F565" s="202"/>
      <c r="G565"/>
      <c r="H565"/>
      <c r="I565"/>
    </row>
    <row r="566" spans="1:9" x14ac:dyDescent="0.25">
      <c r="A566"/>
      <c r="B566" s="202"/>
      <c r="C566"/>
      <c r="D566"/>
      <c r="E566"/>
      <c r="F566" s="202"/>
      <c r="G566"/>
      <c r="H566"/>
      <c r="I566"/>
    </row>
    <row r="567" spans="1:9" x14ac:dyDescent="0.25">
      <c r="A567"/>
      <c r="B567" s="202"/>
      <c r="C567"/>
      <c r="D567"/>
      <c r="E567"/>
      <c r="F567" s="202"/>
      <c r="G567"/>
      <c r="H567"/>
      <c r="I567"/>
    </row>
    <row r="568" spans="1:9" x14ac:dyDescent="0.25">
      <c r="A568"/>
      <c r="B568" s="202"/>
      <c r="C568"/>
      <c r="D568"/>
      <c r="E568"/>
      <c r="F568" s="202"/>
      <c r="G568"/>
      <c r="H568"/>
      <c r="I568"/>
    </row>
    <row r="569" spans="1:9" x14ac:dyDescent="0.25">
      <c r="A569"/>
      <c r="B569" s="202"/>
      <c r="C569"/>
      <c r="D569"/>
      <c r="E569"/>
      <c r="F569" s="202"/>
      <c r="G569"/>
      <c r="H569"/>
      <c r="I569"/>
    </row>
    <row r="570" spans="1:9" x14ac:dyDescent="0.25">
      <c r="A570"/>
      <c r="B570" s="202"/>
      <c r="C570"/>
      <c r="D570"/>
      <c r="E570"/>
      <c r="F570" s="202"/>
      <c r="G570"/>
      <c r="H570"/>
      <c r="I570"/>
    </row>
    <row r="571" spans="1:9" x14ac:dyDescent="0.25">
      <c r="A571"/>
      <c r="B571" s="202"/>
      <c r="C571"/>
      <c r="D571"/>
      <c r="E571"/>
      <c r="F571" s="202"/>
      <c r="G571"/>
      <c r="H571"/>
      <c r="I571"/>
    </row>
    <row r="572" spans="1:9" x14ac:dyDescent="0.25">
      <c r="A572"/>
      <c r="B572" s="202"/>
      <c r="C572"/>
      <c r="D572"/>
      <c r="E572"/>
      <c r="F572" s="202"/>
      <c r="G572"/>
      <c r="H572"/>
      <c r="I572"/>
    </row>
    <row r="573" spans="1:9" x14ac:dyDescent="0.25">
      <c r="A573"/>
      <c r="B573" s="202"/>
      <c r="C573"/>
      <c r="D573"/>
      <c r="E573"/>
      <c r="F573" s="202"/>
      <c r="G573"/>
      <c r="H573"/>
      <c r="I573"/>
    </row>
    <row r="574" spans="1:9" x14ac:dyDescent="0.25">
      <c r="A574"/>
      <c r="B574" s="202"/>
      <c r="C574"/>
      <c r="D574"/>
      <c r="E574"/>
      <c r="F574" s="202"/>
      <c r="G574"/>
      <c r="H574"/>
      <c r="I574"/>
    </row>
    <row r="575" spans="1:9" x14ac:dyDescent="0.25">
      <c r="A575"/>
      <c r="B575" s="202"/>
      <c r="C575"/>
      <c r="D575"/>
      <c r="E575"/>
      <c r="F575" s="202"/>
      <c r="G575"/>
      <c r="H575"/>
      <c r="I575"/>
    </row>
    <row r="576" spans="1:9" x14ac:dyDescent="0.25">
      <c r="A576"/>
      <c r="B576" s="202"/>
      <c r="C576"/>
      <c r="D576"/>
      <c r="E576"/>
      <c r="F576" s="202"/>
      <c r="G576"/>
      <c r="H576"/>
      <c r="I576"/>
    </row>
    <row r="577" spans="1:9" x14ac:dyDescent="0.25">
      <c r="A577"/>
      <c r="B577" s="202"/>
      <c r="C577"/>
      <c r="D577"/>
      <c r="E577"/>
      <c r="F577" s="202"/>
      <c r="G577"/>
      <c r="H577"/>
      <c r="I577"/>
    </row>
    <row r="578" spans="1:9" x14ac:dyDescent="0.25">
      <c r="A578"/>
      <c r="B578" s="202"/>
      <c r="C578"/>
      <c r="D578"/>
      <c r="E578"/>
      <c r="F578" s="202"/>
      <c r="G578"/>
      <c r="H578"/>
      <c r="I578"/>
    </row>
    <row r="579" spans="1:9" x14ac:dyDescent="0.25">
      <c r="A579"/>
      <c r="B579" s="202"/>
      <c r="C579"/>
      <c r="D579"/>
      <c r="E579"/>
      <c r="F579" s="202"/>
      <c r="G579"/>
      <c r="H579"/>
      <c r="I579"/>
    </row>
    <row r="580" spans="1:9" x14ac:dyDescent="0.25">
      <c r="A580"/>
      <c r="B580" s="202"/>
      <c r="C580"/>
      <c r="D580"/>
      <c r="E580"/>
      <c r="F580" s="202"/>
      <c r="G580"/>
      <c r="H580"/>
      <c r="I580"/>
    </row>
    <row r="581" spans="1:9" x14ac:dyDescent="0.25">
      <c r="A581"/>
      <c r="B581" s="202"/>
      <c r="C581"/>
      <c r="D581"/>
      <c r="E581"/>
      <c r="F581" s="202"/>
      <c r="G581"/>
      <c r="H581"/>
      <c r="I581"/>
    </row>
    <row r="582" spans="1:9" x14ac:dyDescent="0.25">
      <c r="A582"/>
      <c r="B582" s="202"/>
      <c r="C582"/>
      <c r="D582"/>
      <c r="E582"/>
      <c r="F582" s="202"/>
      <c r="G582"/>
      <c r="H582"/>
      <c r="I582"/>
    </row>
    <row r="583" spans="1:9" x14ac:dyDescent="0.25">
      <c r="A583"/>
      <c r="B583" s="202"/>
      <c r="C583"/>
      <c r="D583"/>
      <c r="E583"/>
      <c r="F583" s="202"/>
      <c r="G583"/>
      <c r="H583"/>
      <c r="I583"/>
    </row>
    <row r="584" spans="1:9" x14ac:dyDescent="0.25">
      <c r="A584"/>
      <c r="B584" s="202"/>
      <c r="C584"/>
      <c r="D584"/>
      <c r="E584"/>
      <c r="F584" s="202"/>
      <c r="G584"/>
      <c r="H584"/>
      <c r="I584"/>
    </row>
    <row r="585" spans="1:9" x14ac:dyDescent="0.25">
      <c r="A585"/>
      <c r="B585" s="202"/>
      <c r="C585"/>
      <c r="D585"/>
      <c r="E585"/>
      <c r="F585" s="202"/>
      <c r="G585"/>
      <c r="H585"/>
      <c r="I585"/>
    </row>
    <row r="586" spans="1:9" x14ac:dyDescent="0.25">
      <c r="A586"/>
      <c r="B586" s="202"/>
      <c r="C586"/>
      <c r="D586"/>
      <c r="E586"/>
      <c r="F586" s="202"/>
      <c r="G586"/>
      <c r="H586"/>
      <c r="I586"/>
    </row>
    <row r="587" spans="1:9" x14ac:dyDescent="0.25">
      <c r="A587"/>
      <c r="B587" s="202"/>
      <c r="C587"/>
      <c r="D587"/>
      <c r="E587"/>
      <c r="F587" s="202"/>
      <c r="G587"/>
      <c r="H587"/>
      <c r="I587"/>
    </row>
    <row r="588" spans="1:9" x14ac:dyDescent="0.25">
      <c r="A588"/>
      <c r="B588" s="202"/>
      <c r="C588"/>
      <c r="D588"/>
      <c r="E588"/>
      <c r="F588" s="202"/>
      <c r="G588"/>
      <c r="H588"/>
      <c r="I588"/>
    </row>
    <row r="589" spans="1:9" x14ac:dyDescent="0.25">
      <c r="A589"/>
      <c r="B589" s="202"/>
      <c r="C589"/>
      <c r="D589"/>
      <c r="E589"/>
      <c r="F589" s="202"/>
      <c r="G589"/>
      <c r="H589"/>
      <c r="I589"/>
    </row>
    <row r="590" spans="1:9" x14ac:dyDescent="0.25">
      <c r="A590"/>
      <c r="B590" s="202"/>
      <c r="C590"/>
      <c r="D590"/>
      <c r="E590"/>
      <c r="F590" s="202"/>
      <c r="G590"/>
      <c r="H590"/>
      <c r="I590"/>
    </row>
    <row r="591" spans="1:9" x14ac:dyDescent="0.25">
      <c r="A591"/>
      <c r="B591" s="202"/>
      <c r="C591"/>
      <c r="D591"/>
      <c r="E591"/>
      <c r="F591" s="202"/>
      <c r="G591"/>
      <c r="H591"/>
      <c r="I591"/>
    </row>
    <row r="592" spans="1:9" x14ac:dyDescent="0.25">
      <c r="A592"/>
      <c r="B592" s="202"/>
      <c r="C592"/>
      <c r="D592"/>
      <c r="E592"/>
      <c r="F592" s="202"/>
      <c r="G592"/>
      <c r="H592"/>
      <c r="I592"/>
    </row>
    <row r="593" spans="1:9" x14ac:dyDescent="0.25">
      <c r="A593"/>
      <c r="B593" s="202"/>
      <c r="C593"/>
      <c r="D593"/>
      <c r="E593"/>
      <c r="F593" s="202"/>
      <c r="G593"/>
      <c r="H593"/>
      <c r="I593"/>
    </row>
    <row r="594" spans="1:9" x14ac:dyDescent="0.25">
      <c r="A594"/>
      <c r="B594" s="202"/>
      <c r="C594"/>
      <c r="D594"/>
      <c r="E594"/>
      <c r="F594" s="202"/>
      <c r="G594"/>
      <c r="H594"/>
      <c r="I594"/>
    </row>
    <row r="595" spans="1:9" x14ac:dyDescent="0.25">
      <c r="A595"/>
      <c r="B595" s="202"/>
      <c r="C595"/>
      <c r="D595"/>
      <c r="E595"/>
      <c r="F595" s="202"/>
      <c r="G595"/>
      <c r="H595"/>
      <c r="I595"/>
    </row>
    <row r="596" spans="1:9" x14ac:dyDescent="0.25">
      <c r="A596"/>
      <c r="B596" s="202"/>
      <c r="C596"/>
      <c r="D596"/>
      <c r="E596"/>
      <c r="F596" s="202"/>
      <c r="G596"/>
      <c r="H596"/>
      <c r="I596"/>
    </row>
    <row r="597" spans="1:9" x14ac:dyDescent="0.25">
      <c r="A597"/>
      <c r="B597" s="202"/>
      <c r="C597"/>
      <c r="D597"/>
      <c r="E597"/>
      <c r="F597" s="202"/>
      <c r="G597"/>
      <c r="H597"/>
      <c r="I597"/>
    </row>
    <row r="598" spans="1:9" x14ac:dyDescent="0.25">
      <c r="A598"/>
      <c r="B598" s="202"/>
      <c r="C598"/>
      <c r="D598"/>
      <c r="E598"/>
      <c r="F598" s="202"/>
      <c r="G598"/>
      <c r="H598"/>
      <c r="I598"/>
    </row>
    <row r="599" spans="1:9" x14ac:dyDescent="0.25">
      <c r="A599"/>
      <c r="B599" s="202"/>
      <c r="C599"/>
      <c r="D599"/>
      <c r="E599"/>
      <c r="F599" s="202"/>
      <c r="G599"/>
      <c r="H599"/>
      <c r="I599"/>
    </row>
    <row r="600" spans="1:9" x14ac:dyDescent="0.25">
      <c r="A600"/>
      <c r="B600" s="202"/>
      <c r="C600"/>
      <c r="D600"/>
      <c r="E600"/>
      <c r="F600" s="202"/>
      <c r="G600"/>
      <c r="H600"/>
      <c r="I600"/>
    </row>
    <row r="601" spans="1:9" x14ac:dyDescent="0.25">
      <c r="A601"/>
      <c r="B601" s="202"/>
      <c r="C601"/>
      <c r="D601"/>
      <c r="E601"/>
      <c r="F601" s="202"/>
      <c r="G601"/>
      <c r="H601"/>
      <c r="I601"/>
    </row>
    <row r="602" spans="1:9" x14ac:dyDescent="0.25">
      <c r="A602"/>
      <c r="B602" s="202"/>
      <c r="C602"/>
      <c r="D602"/>
      <c r="E602"/>
      <c r="F602" s="202"/>
      <c r="G602"/>
      <c r="H602"/>
      <c r="I602"/>
    </row>
    <row r="603" spans="1:9" x14ac:dyDescent="0.25">
      <c r="A603"/>
      <c r="B603" s="202"/>
      <c r="C603"/>
      <c r="D603"/>
      <c r="E603"/>
      <c r="F603" s="202"/>
      <c r="G603"/>
      <c r="H603"/>
      <c r="I603"/>
    </row>
    <row r="604" spans="1:9" x14ac:dyDescent="0.25">
      <c r="A604"/>
      <c r="B604" s="202"/>
      <c r="C604"/>
      <c r="D604"/>
      <c r="E604"/>
      <c r="F604" s="202"/>
      <c r="G604"/>
      <c r="H604"/>
      <c r="I604"/>
    </row>
    <row r="605" spans="1:9" x14ac:dyDescent="0.25">
      <c r="A605"/>
      <c r="B605" s="202"/>
      <c r="C605"/>
      <c r="D605"/>
      <c r="E605"/>
      <c r="F605" s="202"/>
      <c r="G605"/>
      <c r="H605"/>
      <c r="I605"/>
    </row>
    <row r="606" spans="1:9" x14ac:dyDescent="0.25">
      <c r="A606"/>
      <c r="B606" s="202"/>
      <c r="C606"/>
      <c r="D606"/>
      <c r="E606"/>
      <c r="F606" s="202"/>
      <c r="G606"/>
      <c r="H606"/>
      <c r="I606"/>
    </row>
    <row r="607" spans="1:9" x14ac:dyDescent="0.25">
      <c r="A607"/>
      <c r="B607" s="202"/>
      <c r="C607"/>
      <c r="D607"/>
      <c r="E607"/>
      <c r="F607" s="202"/>
      <c r="G607"/>
      <c r="H607"/>
      <c r="I607"/>
    </row>
    <row r="608" spans="1:9" x14ac:dyDescent="0.25">
      <c r="A608"/>
      <c r="B608" s="202"/>
      <c r="C608"/>
      <c r="D608"/>
      <c r="E608"/>
      <c r="F608" s="202"/>
      <c r="G608"/>
      <c r="H608"/>
      <c r="I608"/>
    </row>
    <row r="609" spans="1:9" x14ac:dyDescent="0.25">
      <c r="A609"/>
      <c r="B609" s="202"/>
      <c r="C609"/>
      <c r="D609"/>
      <c r="E609"/>
      <c r="F609" s="202"/>
      <c r="G609"/>
      <c r="H609"/>
      <c r="I609"/>
    </row>
    <row r="610" spans="1:9" x14ac:dyDescent="0.25">
      <c r="A610"/>
      <c r="B610" s="202"/>
      <c r="C610"/>
      <c r="D610"/>
      <c r="E610"/>
      <c r="F610" s="202"/>
      <c r="G610"/>
      <c r="H610"/>
      <c r="I610"/>
    </row>
    <row r="611" spans="1:9" x14ac:dyDescent="0.25">
      <c r="A611"/>
      <c r="B611" s="202"/>
      <c r="C611"/>
      <c r="D611"/>
      <c r="E611"/>
      <c r="F611" s="202"/>
      <c r="G611"/>
      <c r="H611"/>
      <c r="I611"/>
    </row>
    <row r="612" spans="1:9" x14ac:dyDescent="0.25">
      <c r="A612"/>
      <c r="B612" s="202"/>
      <c r="C612"/>
      <c r="D612"/>
      <c r="E612"/>
      <c r="F612" s="202"/>
      <c r="G612"/>
      <c r="H612"/>
      <c r="I612"/>
    </row>
    <row r="613" spans="1:9" x14ac:dyDescent="0.25">
      <c r="A613"/>
      <c r="B613" s="202"/>
      <c r="C613"/>
      <c r="D613"/>
      <c r="E613"/>
      <c r="F613" s="202"/>
      <c r="G613"/>
      <c r="H613"/>
      <c r="I613"/>
    </row>
    <row r="614" spans="1:9" x14ac:dyDescent="0.25">
      <c r="A614"/>
      <c r="B614" s="202"/>
      <c r="C614"/>
      <c r="D614"/>
      <c r="E614"/>
      <c r="F614" s="202"/>
      <c r="G614"/>
      <c r="H614"/>
      <c r="I614"/>
    </row>
    <row r="615" spans="1:9" x14ac:dyDescent="0.25">
      <c r="A615"/>
      <c r="B615" s="202"/>
      <c r="C615"/>
      <c r="D615"/>
      <c r="E615"/>
      <c r="F615" s="202"/>
      <c r="G615"/>
      <c r="H615"/>
      <c r="I615"/>
    </row>
    <row r="616" spans="1:9" x14ac:dyDescent="0.25">
      <c r="A616"/>
      <c r="B616" s="202"/>
      <c r="C616"/>
      <c r="D616"/>
      <c r="E616"/>
      <c r="F616" s="202"/>
      <c r="G616"/>
      <c r="H616"/>
      <c r="I616"/>
    </row>
    <row r="617" spans="1:9" x14ac:dyDescent="0.25">
      <c r="A617"/>
      <c r="B617" s="202"/>
      <c r="C617"/>
      <c r="D617"/>
      <c r="E617"/>
      <c r="F617" s="202"/>
      <c r="G617"/>
      <c r="H617"/>
      <c r="I617"/>
    </row>
    <row r="618" spans="1:9" x14ac:dyDescent="0.25">
      <c r="A618"/>
      <c r="B618" s="202"/>
      <c r="C618"/>
      <c r="D618"/>
      <c r="E618"/>
      <c r="F618" s="202"/>
      <c r="G618"/>
      <c r="H618"/>
      <c r="I618"/>
    </row>
    <row r="619" spans="1:9" x14ac:dyDescent="0.25">
      <c r="A619"/>
      <c r="B619" s="202"/>
      <c r="C619"/>
      <c r="D619"/>
      <c r="E619"/>
      <c r="F619" s="202"/>
      <c r="G619"/>
      <c r="H619"/>
      <c r="I619"/>
    </row>
    <row r="620" spans="1:9" x14ac:dyDescent="0.25">
      <c r="A620"/>
      <c r="B620" s="202"/>
      <c r="C620"/>
      <c r="D620"/>
      <c r="E620"/>
      <c r="F620" s="202"/>
      <c r="G620"/>
      <c r="H620"/>
      <c r="I620"/>
    </row>
    <row r="621" spans="1:9" x14ac:dyDescent="0.25">
      <c r="A621"/>
      <c r="B621" s="202"/>
      <c r="C621"/>
      <c r="D621"/>
      <c r="E621"/>
      <c r="F621" s="202"/>
      <c r="G621"/>
      <c r="H621"/>
      <c r="I621"/>
    </row>
    <row r="622" spans="1:9" x14ac:dyDescent="0.25">
      <c r="A622"/>
      <c r="B622" s="202"/>
      <c r="C622"/>
      <c r="D622"/>
      <c r="E622"/>
      <c r="F622" s="202"/>
      <c r="G622"/>
      <c r="H622"/>
      <c r="I622"/>
    </row>
    <row r="623" spans="1:9" x14ac:dyDescent="0.25">
      <c r="A623"/>
      <c r="B623" s="202"/>
      <c r="C623"/>
      <c r="D623"/>
      <c r="E623"/>
      <c r="F623" s="202"/>
      <c r="G623"/>
      <c r="H623"/>
      <c r="I623"/>
    </row>
    <row r="624" spans="1:9" x14ac:dyDescent="0.25">
      <c r="A624"/>
      <c r="B624" s="202"/>
      <c r="C624"/>
      <c r="D624"/>
      <c r="E624"/>
      <c r="F624" s="202"/>
      <c r="G624"/>
      <c r="H624"/>
      <c r="I624"/>
    </row>
    <row r="625" spans="1:9" x14ac:dyDescent="0.25">
      <c r="A625"/>
      <c r="B625" s="202"/>
      <c r="C625"/>
      <c r="D625"/>
      <c r="E625"/>
      <c r="F625" s="202"/>
      <c r="G625"/>
      <c r="H625"/>
      <c r="I625"/>
    </row>
    <row r="626" spans="1:9" x14ac:dyDescent="0.25">
      <c r="A626"/>
      <c r="B626" s="202"/>
      <c r="C626"/>
      <c r="D626"/>
      <c r="E626"/>
      <c r="F626" s="202"/>
      <c r="G626"/>
      <c r="H626"/>
      <c r="I626"/>
    </row>
    <row r="627" spans="1:9" x14ac:dyDescent="0.25">
      <c r="A627"/>
      <c r="B627" s="202"/>
      <c r="C627"/>
      <c r="D627"/>
      <c r="E627"/>
      <c r="F627" s="202"/>
      <c r="G627"/>
      <c r="H627"/>
      <c r="I627"/>
    </row>
    <row r="628" spans="1:9" x14ac:dyDescent="0.25">
      <c r="A628"/>
      <c r="B628" s="202"/>
      <c r="C628"/>
      <c r="D628"/>
      <c r="E628"/>
      <c r="F628" s="202"/>
      <c r="G628"/>
      <c r="H628"/>
      <c r="I628"/>
    </row>
    <row r="629" spans="1:9" x14ac:dyDescent="0.25">
      <c r="A629"/>
      <c r="B629" s="202"/>
      <c r="C629"/>
      <c r="D629"/>
      <c r="E629"/>
      <c r="F629" s="202"/>
      <c r="G629"/>
      <c r="H629"/>
      <c r="I629"/>
    </row>
    <row r="630" spans="1:9" x14ac:dyDescent="0.25">
      <c r="A630"/>
      <c r="B630" s="202"/>
      <c r="C630"/>
      <c r="D630"/>
      <c r="E630"/>
      <c r="F630" s="202"/>
      <c r="G630"/>
      <c r="H630"/>
      <c r="I630"/>
    </row>
    <row r="631" spans="1:9" x14ac:dyDescent="0.25">
      <c r="A631"/>
      <c r="B631" s="202"/>
      <c r="C631"/>
      <c r="D631"/>
      <c r="E631"/>
      <c r="F631" s="202"/>
      <c r="G631"/>
      <c r="H631"/>
      <c r="I631"/>
    </row>
    <row r="632" spans="1:9" x14ac:dyDescent="0.25">
      <c r="A632"/>
      <c r="B632" s="202"/>
      <c r="C632"/>
      <c r="D632"/>
      <c r="E632"/>
      <c r="F632" s="202"/>
      <c r="G632"/>
      <c r="H632"/>
      <c r="I632"/>
    </row>
    <row r="633" spans="1:9" x14ac:dyDescent="0.25">
      <c r="A633"/>
      <c r="B633" s="202"/>
      <c r="C633"/>
      <c r="D633"/>
      <c r="E633"/>
      <c r="F633" s="202"/>
      <c r="G633"/>
      <c r="H633"/>
      <c r="I633"/>
    </row>
    <row r="634" spans="1:9" x14ac:dyDescent="0.25">
      <c r="A634"/>
      <c r="B634" s="202"/>
      <c r="C634"/>
      <c r="D634"/>
      <c r="E634"/>
      <c r="F634" s="202"/>
      <c r="G634"/>
      <c r="H634"/>
      <c r="I634"/>
    </row>
    <row r="635" spans="1:9" x14ac:dyDescent="0.25">
      <c r="A635"/>
      <c r="B635" s="202"/>
      <c r="C635"/>
      <c r="D635"/>
      <c r="E635"/>
      <c r="F635" s="202"/>
      <c r="G635"/>
      <c r="H635"/>
      <c r="I635"/>
    </row>
    <row r="636" spans="1:9" x14ac:dyDescent="0.25">
      <c r="A636"/>
      <c r="B636" s="202"/>
      <c r="C636"/>
      <c r="D636"/>
      <c r="E636"/>
      <c r="F636" s="202"/>
      <c r="G636"/>
      <c r="H636"/>
      <c r="I636"/>
    </row>
    <row r="637" spans="1:9" x14ac:dyDescent="0.25">
      <c r="A637"/>
      <c r="B637" s="202"/>
      <c r="C637"/>
      <c r="D637"/>
      <c r="E637"/>
      <c r="F637" s="202"/>
      <c r="G637"/>
      <c r="H637"/>
      <c r="I637"/>
    </row>
    <row r="638" spans="1:9" x14ac:dyDescent="0.25">
      <c r="A638"/>
      <c r="B638" s="202"/>
      <c r="C638"/>
      <c r="D638"/>
      <c r="E638"/>
      <c r="F638" s="202"/>
      <c r="G638"/>
      <c r="H638"/>
      <c r="I638"/>
    </row>
    <row r="639" spans="1:9" x14ac:dyDescent="0.25">
      <c r="A639"/>
      <c r="B639" s="202"/>
      <c r="C639"/>
      <c r="D639"/>
      <c r="E639"/>
      <c r="F639" s="202"/>
      <c r="G639"/>
      <c r="H639"/>
      <c r="I639"/>
    </row>
    <row r="640" spans="1:9" x14ac:dyDescent="0.25">
      <c r="A640"/>
      <c r="B640" s="202"/>
      <c r="C640"/>
      <c r="D640"/>
      <c r="E640"/>
      <c r="F640" s="202"/>
      <c r="G640"/>
      <c r="H640"/>
      <c r="I640"/>
    </row>
    <row r="641" spans="1:9" x14ac:dyDescent="0.25">
      <c r="A641"/>
      <c r="B641" s="202"/>
      <c r="C641"/>
      <c r="D641"/>
      <c r="E641"/>
      <c r="F641" s="202"/>
      <c r="G641"/>
      <c r="H641"/>
      <c r="I641"/>
    </row>
    <row r="642" spans="1:9" x14ac:dyDescent="0.25">
      <c r="A642"/>
      <c r="B642" s="202"/>
      <c r="C642"/>
      <c r="D642"/>
      <c r="E642"/>
      <c r="F642" s="202"/>
      <c r="G642"/>
      <c r="H642"/>
      <c r="I642"/>
    </row>
    <row r="643" spans="1:9" x14ac:dyDescent="0.25">
      <c r="A643"/>
      <c r="B643" s="202"/>
      <c r="C643"/>
      <c r="D643"/>
      <c r="E643"/>
      <c r="F643" s="202"/>
      <c r="G643"/>
      <c r="H643"/>
      <c r="I643"/>
    </row>
    <row r="644" spans="1:9" x14ac:dyDescent="0.25">
      <c r="A644"/>
      <c r="B644" s="202"/>
      <c r="C644"/>
      <c r="D644"/>
      <c r="E644"/>
      <c r="F644" s="202"/>
      <c r="G644"/>
      <c r="H644"/>
      <c r="I644"/>
    </row>
    <row r="645" spans="1:9" x14ac:dyDescent="0.25">
      <c r="A645"/>
      <c r="B645" s="202"/>
      <c r="C645"/>
      <c r="D645"/>
      <c r="E645"/>
      <c r="F645" s="202"/>
      <c r="G645"/>
      <c r="H645"/>
      <c r="I645"/>
    </row>
    <row r="646" spans="1:9" x14ac:dyDescent="0.25">
      <c r="A646"/>
      <c r="B646" s="202"/>
      <c r="C646"/>
      <c r="D646"/>
      <c r="E646"/>
      <c r="F646" s="202"/>
      <c r="G646"/>
      <c r="H646"/>
      <c r="I646"/>
    </row>
    <row r="647" spans="1:9" x14ac:dyDescent="0.25">
      <c r="A647"/>
      <c r="B647" s="202"/>
      <c r="C647"/>
      <c r="D647"/>
      <c r="E647"/>
      <c r="F647" s="202"/>
      <c r="G647"/>
      <c r="H647"/>
      <c r="I647"/>
    </row>
    <row r="648" spans="1:9" x14ac:dyDescent="0.25">
      <c r="A648"/>
      <c r="B648" s="202"/>
      <c r="C648"/>
      <c r="D648"/>
      <c r="E648"/>
      <c r="F648" s="202"/>
      <c r="G648"/>
      <c r="H648"/>
      <c r="I648"/>
    </row>
    <row r="649" spans="1:9" x14ac:dyDescent="0.25">
      <c r="A649"/>
      <c r="B649" s="202"/>
      <c r="C649"/>
      <c r="D649"/>
      <c r="E649"/>
      <c r="F649" s="202"/>
      <c r="G649"/>
      <c r="H649"/>
      <c r="I649"/>
    </row>
    <row r="650" spans="1:9" x14ac:dyDescent="0.25">
      <c r="A650"/>
      <c r="B650" s="202"/>
      <c r="C650"/>
      <c r="D650"/>
      <c r="E650"/>
      <c r="F650" s="202"/>
      <c r="G650"/>
      <c r="H650"/>
      <c r="I650"/>
    </row>
    <row r="651" spans="1:9" x14ac:dyDescent="0.25">
      <c r="A651"/>
      <c r="B651" s="202"/>
      <c r="C651"/>
      <c r="D651"/>
      <c r="E651"/>
      <c r="F651" s="202"/>
      <c r="G651"/>
      <c r="H651"/>
      <c r="I651"/>
    </row>
    <row r="652" spans="1:9" x14ac:dyDescent="0.25">
      <c r="A652"/>
      <c r="B652" s="202"/>
      <c r="C652"/>
      <c r="D652"/>
      <c r="E652"/>
      <c r="F652" s="202"/>
      <c r="G652"/>
      <c r="H652"/>
      <c r="I652"/>
    </row>
    <row r="653" spans="1:9" x14ac:dyDescent="0.25">
      <c r="A653"/>
      <c r="B653" s="202"/>
      <c r="C653"/>
      <c r="D653"/>
      <c r="E653"/>
      <c r="F653" s="202"/>
      <c r="G653"/>
      <c r="H653"/>
      <c r="I653"/>
    </row>
    <row r="654" spans="1:9" x14ac:dyDescent="0.25">
      <c r="A654"/>
      <c r="B654" s="202"/>
      <c r="C654"/>
      <c r="D654"/>
      <c r="E654"/>
      <c r="F654" s="202"/>
      <c r="G654"/>
      <c r="H654"/>
      <c r="I654"/>
    </row>
    <row r="655" spans="1:9" x14ac:dyDescent="0.25">
      <c r="A655"/>
      <c r="B655" s="202"/>
      <c r="C655"/>
      <c r="D655"/>
      <c r="E655"/>
      <c r="F655" s="202"/>
      <c r="G655"/>
      <c r="H655"/>
      <c r="I655"/>
    </row>
    <row r="656" spans="1:9" x14ac:dyDescent="0.25">
      <c r="A656"/>
      <c r="B656" s="202"/>
      <c r="C656"/>
      <c r="D656"/>
      <c r="E656"/>
      <c r="F656" s="202"/>
      <c r="G656"/>
      <c r="H656"/>
      <c r="I656"/>
    </row>
    <row r="657" spans="1:9" x14ac:dyDescent="0.25">
      <c r="A657"/>
      <c r="B657" s="202"/>
      <c r="C657"/>
      <c r="D657"/>
      <c r="E657"/>
      <c r="F657" s="202"/>
      <c r="G657"/>
      <c r="H657"/>
      <c r="I657"/>
    </row>
    <row r="658" spans="1:9" x14ac:dyDescent="0.25">
      <c r="A658"/>
      <c r="B658" s="202"/>
      <c r="C658"/>
      <c r="D658"/>
      <c r="E658"/>
      <c r="F658" s="202"/>
      <c r="G658"/>
      <c r="H658"/>
      <c r="I658"/>
    </row>
    <row r="659" spans="1:9" x14ac:dyDescent="0.25">
      <c r="A659"/>
      <c r="B659" s="202"/>
      <c r="C659"/>
      <c r="D659"/>
      <c r="E659"/>
      <c r="F659" s="202"/>
      <c r="G659"/>
      <c r="H659"/>
      <c r="I659"/>
    </row>
    <row r="660" spans="1:9" x14ac:dyDescent="0.25">
      <c r="A660"/>
      <c r="B660" s="202"/>
      <c r="C660"/>
      <c r="D660"/>
      <c r="E660"/>
      <c r="F660" s="202"/>
      <c r="G660"/>
      <c r="H660"/>
      <c r="I660"/>
    </row>
    <row r="661" spans="1:9" x14ac:dyDescent="0.25">
      <c r="A661"/>
      <c r="B661" s="202"/>
      <c r="C661"/>
      <c r="D661"/>
      <c r="E661"/>
      <c r="F661" s="202"/>
      <c r="G661"/>
      <c r="H661"/>
      <c r="I661"/>
    </row>
    <row r="662" spans="1:9" x14ac:dyDescent="0.25">
      <c r="A662"/>
      <c r="B662" s="202"/>
      <c r="C662"/>
      <c r="D662"/>
      <c r="E662"/>
      <c r="F662" s="202"/>
      <c r="G662"/>
      <c r="H662"/>
      <c r="I662"/>
    </row>
    <row r="663" spans="1:9" x14ac:dyDescent="0.25">
      <c r="A663"/>
      <c r="B663" s="202"/>
      <c r="C663"/>
      <c r="D663"/>
      <c r="E663"/>
      <c r="F663" s="202"/>
      <c r="G663"/>
      <c r="H663"/>
      <c r="I663"/>
    </row>
    <row r="664" spans="1:9" x14ac:dyDescent="0.25">
      <c r="A664"/>
      <c r="B664" s="202"/>
      <c r="C664"/>
      <c r="D664"/>
      <c r="E664"/>
      <c r="F664" s="202"/>
      <c r="G664"/>
      <c r="H664"/>
      <c r="I664"/>
    </row>
    <row r="665" spans="1:9" x14ac:dyDescent="0.25">
      <c r="A665"/>
      <c r="B665" s="202"/>
      <c r="C665"/>
      <c r="D665"/>
      <c r="E665"/>
      <c r="F665" s="202"/>
      <c r="G665"/>
      <c r="H665"/>
      <c r="I665"/>
    </row>
    <row r="666" spans="1:9" x14ac:dyDescent="0.25">
      <c r="A666"/>
      <c r="B666" s="202"/>
      <c r="C666"/>
      <c r="D666"/>
      <c r="E666"/>
      <c r="F666" s="202"/>
      <c r="G666"/>
      <c r="H666"/>
      <c r="I666"/>
    </row>
    <row r="667" spans="1:9" x14ac:dyDescent="0.25">
      <c r="A667"/>
      <c r="B667" s="202"/>
      <c r="C667"/>
      <c r="D667"/>
      <c r="E667"/>
      <c r="F667" s="202"/>
      <c r="G667"/>
      <c r="H667"/>
      <c r="I667"/>
    </row>
    <row r="668" spans="1:9" x14ac:dyDescent="0.25">
      <c r="A668"/>
      <c r="B668" s="202"/>
      <c r="C668"/>
      <c r="D668"/>
      <c r="E668"/>
      <c r="F668" s="202"/>
      <c r="G668"/>
      <c r="H668"/>
      <c r="I668"/>
    </row>
    <row r="669" spans="1:9" x14ac:dyDescent="0.25">
      <c r="A669"/>
      <c r="B669" s="202"/>
      <c r="C669"/>
      <c r="D669"/>
      <c r="E669"/>
      <c r="F669" s="202"/>
      <c r="G669"/>
      <c r="H669"/>
      <c r="I669"/>
    </row>
    <row r="670" spans="1:9" x14ac:dyDescent="0.25">
      <c r="A670"/>
      <c r="B670" s="202"/>
      <c r="C670"/>
      <c r="D670"/>
      <c r="E670"/>
      <c r="F670" s="202"/>
      <c r="G670"/>
      <c r="H670"/>
      <c r="I670"/>
    </row>
    <row r="671" spans="1:9" x14ac:dyDescent="0.25">
      <c r="A671"/>
      <c r="B671" s="202"/>
      <c r="C671"/>
      <c r="D671"/>
      <c r="E671"/>
      <c r="F671" s="202"/>
      <c r="G671"/>
      <c r="H671"/>
      <c r="I671"/>
    </row>
    <row r="672" spans="1:9" x14ac:dyDescent="0.25">
      <c r="A672"/>
      <c r="B672" s="202"/>
      <c r="C672"/>
      <c r="D672"/>
      <c r="E672"/>
      <c r="F672" s="202"/>
      <c r="G672"/>
      <c r="H672"/>
      <c r="I672"/>
    </row>
    <row r="673" spans="1:9" x14ac:dyDescent="0.25">
      <c r="A673"/>
      <c r="B673" s="202"/>
      <c r="C673"/>
      <c r="D673"/>
      <c r="E673"/>
      <c r="F673" s="202"/>
      <c r="G673"/>
      <c r="H673"/>
      <c r="I673"/>
    </row>
    <row r="674" spans="1:9" x14ac:dyDescent="0.25">
      <c r="A674"/>
      <c r="B674" s="202"/>
      <c r="C674"/>
      <c r="D674"/>
      <c r="E674"/>
      <c r="F674" s="202"/>
      <c r="G674"/>
      <c r="H674"/>
      <c r="I674"/>
    </row>
    <row r="675" spans="1:9" x14ac:dyDescent="0.25">
      <c r="A675"/>
      <c r="B675" s="202"/>
      <c r="C675"/>
      <c r="D675"/>
      <c r="E675"/>
      <c r="F675" s="202"/>
      <c r="G675"/>
      <c r="H675"/>
      <c r="I675"/>
    </row>
    <row r="676" spans="1:9" x14ac:dyDescent="0.25">
      <c r="A676"/>
      <c r="B676" s="202"/>
      <c r="C676"/>
      <c r="D676"/>
      <c r="E676"/>
      <c r="F676" s="202"/>
      <c r="G676"/>
      <c r="H676"/>
      <c r="I676"/>
    </row>
    <row r="677" spans="1:9" x14ac:dyDescent="0.25">
      <c r="A677"/>
      <c r="B677" s="202"/>
      <c r="C677"/>
      <c r="D677"/>
      <c r="E677"/>
      <c r="F677" s="202"/>
      <c r="G677"/>
      <c r="H677"/>
      <c r="I677"/>
    </row>
    <row r="678" spans="1:9" x14ac:dyDescent="0.25">
      <c r="A678"/>
      <c r="B678" s="202"/>
      <c r="C678"/>
      <c r="D678"/>
      <c r="E678"/>
      <c r="F678" s="202"/>
      <c r="G678"/>
      <c r="H678"/>
      <c r="I678"/>
    </row>
    <row r="679" spans="1:9" x14ac:dyDescent="0.25">
      <c r="A679"/>
      <c r="B679" s="202"/>
      <c r="C679"/>
      <c r="D679"/>
      <c r="E679"/>
      <c r="F679" s="202"/>
      <c r="G679"/>
      <c r="H679"/>
      <c r="I679"/>
    </row>
    <row r="680" spans="1:9" x14ac:dyDescent="0.25">
      <c r="A680"/>
      <c r="B680" s="202"/>
      <c r="C680"/>
      <c r="D680"/>
      <c r="E680"/>
      <c r="F680" s="202"/>
      <c r="G680"/>
      <c r="H680"/>
      <c r="I680"/>
    </row>
    <row r="681" spans="1:9" x14ac:dyDescent="0.25">
      <c r="A681"/>
      <c r="B681" s="202"/>
      <c r="C681"/>
      <c r="D681"/>
      <c r="E681"/>
      <c r="F681" s="202"/>
      <c r="G681"/>
      <c r="H681"/>
      <c r="I681"/>
    </row>
    <row r="682" spans="1:9" x14ac:dyDescent="0.25">
      <c r="A682"/>
      <c r="B682" s="202"/>
      <c r="C682"/>
      <c r="D682"/>
      <c r="E682"/>
      <c r="F682" s="202"/>
      <c r="G682"/>
      <c r="H682"/>
      <c r="I682"/>
    </row>
    <row r="683" spans="1:9" x14ac:dyDescent="0.25">
      <c r="A683"/>
      <c r="B683" s="202"/>
      <c r="C683"/>
      <c r="D683"/>
      <c r="E683"/>
      <c r="F683" s="202"/>
      <c r="G683"/>
      <c r="H683"/>
      <c r="I683"/>
    </row>
    <row r="684" spans="1:9" x14ac:dyDescent="0.25">
      <c r="A684"/>
      <c r="B684" s="202"/>
      <c r="C684"/>
      <c r="D684"/>
      <c r="E684"/>
      <c r="F684" s="202"/>
      <c r="G684"/>
      <c r="H684"/>
      <c r="I684"/>
    </row>
    <row r="685" spans="1:9" x14ac:dyDescent="0.25">
      <c r="A685"/>
      <c r="B685" s="202"/>
      <c r="C685"/>
      <c r="D685"/>
      <c r="E685"/>
      <c r="F685" s="202"/>
      <c r="G685"/>
      <c r="H685"/>
      <c r="I685"/>
    </row>
    <row r="686" spans="1:9" x14ac:dyDescent="0.25">
      <c r="A686"/>
      <c r="B686" s="202"/>
      <c r="C686"/>
      <c r="D686"/>
      <c r="E686"/>
      <c r="F686" s="202"/>
      <c r="G686"/>
      <c r="H686"/>
      <c r="I686"/>
    </row>
    <row r="687" spans="1:9" x14ac:dyDescent="0.25">
      <c r="A687"/>
      <c r="B687" s="202"/>
      <c r="C687"/>
      <c r="D687"/>
      <c r="E687"/>
      <c r="F687" s="202"/>
      <c r="G687"/>
      <c r="H687"/>
      <c r="I687"/>
    </row>
    <row r="688" spans="1:9" x14ac:dyDescent="0.25">
      <c r="A688"/>
      <c r="B688" s="202"/>
      <c r="C688"/>
      <c r="D688"/>
      <c r="E688"/>
      <c r="F688" s="202"/>
      <c r="G688"/>
      <c r="H688"/>
      <c r="I688"/>
    </row>
    <row r="689" spans="1:9" x14ac:dyDescent="0.25">
      <c r="A689"/>
      <c r="B689" s="202"/>
      <c r="C689"/>
      <c r="D689"/>
      <c r="E689"/>
      <c r="F689" s="202"/>
      <c r="G689"/>
      <c r="H689"/>
      <c r="I689"/>
    </row>
    <row r="690" spans="1:9" x14ac:dyDescent="0.25">
      <c r="A690"/>
      <c r="B690" s="202"/>
      <c r="C690"/>
      <c r="D690"/>
      <c r="E690"/>
      <c r="F690" s="202"/>
      <c r="G690"/>
      <c r="H690"/>
      <c r="I690"/>
    </row>
    <row r="691" spans="1:9" x14ac:dyDescent="0.25">
      <c r="A691"/>
      <c r="B691" s="202"/>
      <c r="C691"/>
      <c r="D691"/>
      <c r="E691"/>
      <c r="F691" s="202"/>
      <c r="G691"/>
      <c r="H691"/>
      <c r="I691"/>
    </row>
    <row r="692" spans="1:9" x14ac:dyDescent="0.25">
      <c r="A692"/>
      <c r="B692" s="202"/>
      <c r="C692"/>
      <c r="D692"/>
      <c r="E692"/>
      <c r="F692" s="202"/>
      <c r="G692"/>
      <c r="H692"/>
      <c r="I692"/>
    </row>
    <row r="693" spans="1:9" x14ac:dyDescent="0.25">
      <c r="A693"/>
      <c r="B693" s="202"/>
      <c r="C693"/>
      <c r="D693"/>
      <c r="E693"/>
      <c r="F693" s="202"/>
      <c r="G693"/>
      <c r="H693"/>
      <c r="I693"/>
    </row>
    <row r="694" spans="1:9" x14ac:dyDescent="0.25">
      <c r="A694"/>
      <c r="B694" s="202"/>
      <c r="C694"/>
      <c r="D694"/>
      <c r="E694"/>
      <c r="F694" s="202"/>
      <c r="G694"/>
      <c r="H694"/>
      <c r="I694"/>
    </row>
    <row r="695" spans="1:9" x14ac:dyDescent="0.25">
      <c r="A695"/>
      <c r="B695" s="202"/>
      <c r="C695"/>
      <c r="D695"/>
      <c r="E695"/>
      <c r="F695" s="202"/>
      <c r="G695"/>
      <c r="H695"/>
      <c r="I695"/>
    </row>
    <row r="696" spans="1:9" x14ac:dyDescent="0.25">
      <c r="A696"/>
      <c r="B696" s="202"/>
      <c r="C696"/>
      <c r="D696"/>
      <c r="E696"/>
      <c r="F696" s="202"/>
      <c r="G696"/>
      <c r="H696"/>
      <c r="I696"/>
    </row>
    <row r="697" spans="1:9" x14ac:dyDescent="0.25">
      <c r="A697"/>
      <c r="B697" s="202"/>
      <c r="C697"/>
      <c r="D697"/>
      <c r="E697"/>
      <c r="F697" s="202"/>
      <c r="G697"/>
      <c r="H697"/>
      <c r="I697"/>
    </row>
    <row r="698" spans="1:9" x14ac:dyDescent="0.25">
      <c r="A698"/>
      <c r="B698" s="202"/>
      <c r="C698"/>
      <c r="D698"/>
      <c r="E698"/>
      <c r="F698" s="202"/>
      <c r="G698"/>
      <c r="H698"/>
      <c r="I698"/>
    </row>
    <row r="699" spans="1:9" x14ac:dyDescent="0.25">
      <c r="A699"/>
      <c r="B699" s="202"/>
      <c r="C699"/>
      <c r="D699"/>
      <c r="E699"/>
      <c r="F699" s="202"/>
      <c r="G699"/>
      <c r="H699"/>
      <c r="I699"/>
    </row>
    <row r="700" spans="1:9" x14ac:dyDescent="0.25">
      <c r="A700"/>
      <c r="B700" s="202"/>
      <c r="C700"/>
      <c r="D700"/>
      <c r="E700"/>
      <c r="F700" s="202"/>
      <c r="G700"/>
      <c r="H700"/>
      <c r="I700"/>
    </row>
    <row r="701" spans="1:9" x14ac:dyDescent="0.25">
      <c r="A701"/>
      <c r="B701" s="202"/>
      <c r="C701"/>
      <c r="D701"/>
      <c r="E701"/>
      <c r="F701" s="202"/>
      <c r="G701"/>
      <c r="H701"/>
      <c r="I701"/>
    </row>
    <row r="702" spans="1:9" x14ac:dyDescent="0.25">
      <c r="A702"/>
      <c r="B702" s="202"/>
      <c r="C702"/>
      <c r="D702"/>
      <c r="E702"/>
      <c r="F702" s="202"/>
      <c r="G702"/>
      <c r="H702"/>
      <c r="I702"/>
    </row>
    <row r="703" spans="1:9" x14ac:dyDescent="0.25">
      <c r="A703"/>
      <c r="B703" s="202"/>
      <c r="C703"/>
      <c r="D703"/>
      <c r="E703"/>
      <c r="F703" s="202"/>
      <c r="G703"/>
      <c r="H703"/>
      <c r="I703"/>
    </row>
    <row r="704" spans="1:9" x14ac:dyDescent="0.25">
      <c r="A704"/>
      <c r="B704" s="202"/>
      <c r="C704"/>
      <c r="D704"/>
      <c r="E704"/>
      <c r="F704" s="202"/>
      <c r="G704"/>
      <c r="H704"/>
      <c r="I704"/>
    </row>
    <row r="705" spans="1:9" x14ac:dyDescent="0.25">
      <c r="A705"/>
      <c r="B705" s="202"/>
      <c r="C705"/>
      <c r="D705"/>
      <c r="E705"/>
      <c r="F705" s="202"/>
      <c r="G705"/>
      <c r="H705"/>
      <c r="I705"/>
    </row>
    <row r="706" spans="1:9" x14ac:dyDescent="0.25">
      <c r="A706"/>
      <c r="B706" s="202"/>
      <c r="C706"/>
      <c r="D706"/>
      <c r="E706"/>
      <c r="F706" s="202"/>
      <c r="G706"/>
      <c r="H706"/>
      <c r="I706"/>
    </row>
    <row r="707" spans="1:9" x14ac:dyDescent="0.25">
      <c r="A707"/>
      <c r="B707" s="202"/>
      <c r="C707"/>
      <c r="D707"/>
      <c r="E707"/>
      <c r="F707" s="202"/>
      <c r="G707"/>
      <c r="H707"/>
      <c r="I707"/>
    </row>
    <row r="708" spans="1:9" x14ac:dyDescent="0.25">
      <c r="A708"/>
      <c r="B708" s="202"/>
      <c r="C708"/>
      <c r="D708"/>
      <c r="E708"/>
      <c r="F708" s="202"/>
      <c r="G708"/>
      <c r="H708"/>
      <c r="I708"/>
    </row>
    <row r="709" spans="1:9" x14ac:dyDescent="0.25">
      <c r="A709"/>
      <c r="B709" s="202"/>
      <c r="C709"/>
      <c r="D709"/>
      <c r="E709"/>
      <c r="F709" s="202"/>
      <c r="G709"/>
      <c r="H709"/>
      <c r="I709"/>
    </row>
    <row r="710" spans="1:9" x14ac:dyDescent="0.25">
      <c r="A710"/>
      <c r="B710" s="202"/>
      <c r="C710"/>
      <c r="D710"/>
      <c r="E710"/>
      <c r="F710" s="202"/>
      <c r="G710"/>
      <c r="H710"/>
      <c r="I710"/>
    </row>
    <row r="711" spans="1:9" x14ac:dyDescent="0.25">
      <c r="A711"/>
      <c r="B711" s="202"/>
      <c r="C711"/>
      <c r="D711"/>
      <c r="E711"/>
      <c r="F711" s="202"/>
      <c r="G711"/>
      <c r="H711"/>
      <c r="I711"/>
    </row>
    <row r="712" spans="1:9" x14ac:dyDescent="0.25">
      <c r="A712"/>
      <c r="B712" s="202"/>
      <c r="C712"/>
      <c r="D712"/>
      <c r="E712"/>
      <c r="F712" s="202"/>
      <c r="G712"/>
      <c r="H712"/>
      <c r="I712"/>
    </row>
    <row r="713" spans="1:9" x14ac:dyDescent="0.25">
      <c r="A713"/>
      <c r="B713" s="202"/>
      <c r="C713"/>
      <c r="D713"/>
      <c r="E713"/>
      <c r="F713" s="202"/>
      <c r="G713"/>
      <c r="H713"/>
      <c r="I713"/>
    </row>
    <row r="714" spans="1:9" x14ac:dyDescent="0.25">
      <c r="A714"/>
      <c r="B714" s="202"/>
      <c r="C714"/>
      <c r="D714"/>
      <c r="E714"/>
      <c r="F714" s="202"/>
      <c r="G714"/>
      <c r="H714"/>
      <c r="I714"/>
    </row>
    <row r="715" spans="1:9" x14ac:dyDescent="0.25">
      <c r="A715"/>
      <c r="B715" s="202"/>
      <c r="C715"/>
      <c r="D715"/>
      <c r="E715"/>
      <c r="F715" s="202"/>
      <c r="G715"/>
      <c r="H715"/>
      <c r="I715"/>
    </row>
    <row r="716" spans="1:9" x14ac:dyDescent="0.25">
      <c r="A716"/>
      <c r="B716" s="202"/>
      <c r="C716"/>
      <c r="D716"/>
      <c r="E716"/>
      <c r="F716" s="202"/>
      <c r="G716"/>
      <c r="H716"/>
      <c r="I716"/>
    </row>
    <row r="717" spans="1:9" x14ac:dyDescent="0.25">
      <c r="A717"/>
      <c r="B717" s="202"/>
      <c r="C717"/>
      <c r="D717"/>
      <c r="E717"/>
      <c r="F717" s="202"/>
      <c r="G717"/>
      <c r="H717"/>
      <c r="I717"/>
    </row>
    <row r="718" spans="1:9" x14ac:dyDescent="0.25">
      <c r="A718"/>
      <c r="B718" s="202"/>
      <c r="C718"/>
      <c r="D718"/>
      <c r="E718"/>
      <c r="F718" s="202"/>
      <c r="G718"/>
      <c r="H718"/>
      <c r="I718"/>
    </row>
    <row r="719" spans="1:9" x14ac:dyDescent="0.25">
      <c r="A719"/>
      <c r="B719" s="202"/>
      <c r="C719"/>
      <c r="D719"/>
      <c r="E719"/>
      <c r="F719" s="202"/>
      <c r="G719"/>
      <c r="H719"/>
      <c r="I719"/>
    </row>
    <row r="720" spans="1:9" x14ac:dyDescent="0.25">
      <c r="A720"/>
      <c r="B720" s="202"/>
      <c r="C720"/>
      <c r="D720"/>
      <c r="E720"/>
      <c r="F720" s="202"/>
      <c r="G720"/>
      <c r="H720"/>
      <c r="I720"/>
    </row>
    <row r="721" spans="1:9" x14ac:dyDescent="0.25">
      <c r="A721"/>
      <c r="B721" s="202"/>
      <c r="C721"/>
      <c r="D721"/>
      <c r="E721"/>
      <c r="F721" s="202"/>
      <c r="G721"/>
      <c r="H721"/>
      <c r="I721"/>
    </row>
    <row r="722" spans="1:9" x14ac:dyDescent="0.25">
      <c r="A722"/>
      <c r="B722" s="202"/>
      <c r="C722"/>
      <c r="D722"/>
      <c r="E722"/>
      <c r="F722" s="202"/>
      <c r="G722"/>
      <c r="H722"/>
      <c r="I722"/>
    </row>
    <row r="723" spans="1:9" x14ac:dyDescent="0.25">
      <c r="A723"/>
      <c r="B723" s="202"/>
      <c r="C723"/>
      <c r="D723"/>
      <c r="E723"/>
      <c r="F723" s="202"/>
      <c r="G723"/>
      <c r="H723"/>
      <c r="I723"/>
    </row>
    <row r="724" spans="1:9" x14ac:dyDescent="0.25">
      <c r="A724"/>
      <c r="B724" s="202"/>
      <c r="C724"/>
      <c r="D724"/>
      <c r="E724"/>
      <c r="F724" s="202"/>
      <c r="G724"/>
      <c r="H724"/>
      <c r="I724"/>
    </row>
    <row r="725" spans="1:9" x14ac:dyDescent="0.25">
      <c r="A725"/>
      <c r="B725" s="202"/>
      <c r="C725"/>
      <c r="D725"/>
      <c r="E725"/>
      <c r="F725" s="202"/>
      <c r="G725"/>
      <c r="H725"/>
      <c r="I725"/>
    </row>
    <row r="726" spans="1:9" x14ac:dyDescent="0.25">
      <c r="A726"/>
      <c r="B726" s="202"/>
      <c r="C726"/>
      <c r="D726"/>
      <c r="E726"/>
      <c r="F726" s="202"/>
      <c r="G726"/>
      <c r="H726"/>
      <c r="I726"/>
    </row>
    <row r="727" spans="1:9" x14ac:dyDescent="0.25">
      <c r="A727"/>
      <c r="B727" s="202"/>
      <c r="C727"/>
      <c r="D727"/>
      <c r="E727"/>
      <c r="F727" s="202"/>
      <c r="G727"/>
      <c r="H727"/>
      <c r="I727"/>
    </row>
    <row r="728" spans="1:9" x14ac:dyDescent="0.25">
      <c r="A728"/>
      <c r="B728" s="202"/>
      <c r="C728"/>
      <c r="D728"/>
      <c r="E728"/>
      <c r="F728" s="202"/>
      <c r="G728"/>
      <c r="H728"/>
      <c r="I728"/>
    </row>
    <row r="729" spans="1:9" x14ac:dyDescent="0.25">
      <c r="A729"/>
      <c r="B729" s="202"/>
      <c r="C729"/>
      <c r="D729"/>
      <c r="E729"/>
      <c r="F729" s="202"/>
      <c r="G729"/>
      <c r="H729"/>
      <c r="I729"/>
    </row>
    <row r="730" spans="1:9" x14ac:dyDescent="0.25">
      <c r="A730"/>
      <c r="B730" s="202"/>
      <c r="C730"/>
      <c r="D730"/>
      <c r="E730"/>
      <c r="F730" s="202"/>
      <c r="G730"/>
      <c r="H730"/>
      <c r="I730"/>
    </row>
    <row r="731" spans="1:9" x14ac:dyDescent="0.25">
      <c r="A731"/>
      <c r="B731" s="202"/>
      <c r="C731"/>
      <c r="D731"/>
      <c r="E731"/>
      <c r="F731" s="202"/>
      <c r="G731"/>
      <c r="H731"/>
      <c r="I731"/>
    </row>
    <row r="732" spans="1:9" x14ac:dyDescent="0.25">
      <c r="A732"/>
      <c r="B732" s="202"/>
      <c r="C732"/>
      <c r="D732"/>
      <c r="E732"/>
      <c r="F732" s="202"/>
      <c r="G732"/>
      <c r="H732"/>
      <c r="I732"/>
    </row>
    <row r="733" spans="1:9" x14ac:dyDescent="0.25">
      <c r="A733"/>
      <c r="B733" s="202"/>
      <c r="C733"/>
      <c r="D733"/>
      <c r="E733"/>
      <c r="F733" s="202"/>
      <c r="G733"/>
      <c r="H733"/>
      <c r="I733"/>
    </row>
    <row r="734" spans="1:9" x14ac:dyDescent="0.25">
      <c r="A734"/>
      <c r="B734" s="202"/>
      <c r="C734"/>
      <c r="D734"/>
      <c r="E734"/>
      <c r="F734" s="202"/>
      <c r="G734"/>
      <c r="H734"/>
      <c r="I734"/>
    </row>
    <row r="735" spans="1:9" x14ac:dyDescent="0.25">
      <c r="A735"/>
      <c r="B735" s="202"/>
      <c r="C735"/>
      <c r="D735"/>
      <c r="E735"/>
      <c r="F735" s="202"/>
      <c r="G735"/>
      <c r="H735"/>
      <c r="I735"/>
    </row>
    <row r="736" spans="1:9" x14ac:dyDescent="0.25">
      <c r="A736"/>
      <c r="B736" s="202"/>
      <c r="C736"/>
      <c r="D736"/>
      <c r="E736"/>
      <c r="F736" s="202"/>
      <c r="G736"/>
      <c r="H736"/>
      <c r="I736"/>
    </row>
    <row r="737" spans="1:9" x14ac:dyDescent="0.25">
      <c r="A737"/>
      <c r="B737" s="202"/>
      <c r="C737"/>
      <c r="D737"/>
      <c r="E737"/>
      <c r="F737" s="202"/>
      <c r="G737"/>
      <c r="H737"/>
      <c r="I737"/>
    </row>
    <row r="738" spans="1:9" x14ac:dyDescent="0.25">
      <c r="A738"/>
      <c r="B738" s="202"/>
      <c r="C738"/>
      <c r="D738"/>
      <c r="E738"/>
      <c r="F738" s="202"/>
      <c r="G738"/>
      <c r="H738"/>
      <c r="I738"/>
    </row>
    <row r="739" spans="1:9" x14ac:dyDescent="0.25">
      <c r="A739"/>
      <c r="B739" s="202"/>
      <c r="C739"/>
      <c r="D739"/>
      <c r="E739"/>
      <c r="F739" s="202"/>
      <c r="G739"/>
      <c r="H739"/>
      <c r="I739"/>
    </row>
    <row r="740" spans="1:9" x14ac:dyDescent="0.25">
      <c r="A740"/>
      <c r="B740" s="202"/>
      <c r="C740"/>
      <c r="D740"/>
      <c r="E740"/>
      <c r="F740" s="202"/>
      <c r="G740"/>
      <c r="H740"/>
      <c r="I740"/>
    </row>
    <row r="741" spans="1:9" x14ac:dyDescent="0.25">
      <c r="A741"/>
      <c r="B741" s="202"/>
      <c r="C741"/>
      <c r="D741"/>
      <c r="E741"/>
      <c r="F741" s="202"/>
      <c r="G741"/>
      <c r="H741"/>
      <c r="I741"/>
    </row>
    <row r="742" spans="1:9" x14ac:dyDescent="0.25">
      <c r="A742"/>
      <c r="B742" s="202"/>
      <c r="C742"/>
      <c r="D742"/>
      <c r="E742"/>
      <c r="F742" s="202"/>
      <c r="G742"/>
      <c r="H742"/>
      <c r="I742"/>
    </row>
    <row r="743" spans="1:9" x14ac:dyDescent="0.25">
      <c r="A743"/>
      <c r="B743" s="202"/>
      <c r="C743"/>
      <c r="D743"/>
      <c r="E743"/>
      <c r="F743" s="202"/>
      <c r="G743"/>
      <c r="H743"/>
      <c r="I743"/>
    </row>
    <row r="744" spans="1:9" x14ac:dyDescent="0.25">
      <c r="A744"/>
      <c r="B744" s="202"/>
      <c r="C744"/>
      <c r="D744"/>
      <c r="E744"/>
      <c r="F744" s="202"/>
      <c r="G744"/>
      <c r="H744"/>
      <c r="I744"/>
    </row>
    <row r="745" spans="1:9" x14ac:dyDescent="0.25">
      <c r="A745"/>
      <c r="B745" s="202"/>
      <c r="C745"/>
      <c r="D745"/>
      <c r="E745"/>
      <c r="F745" s="202"/>
      <c r="G745"/>
      <c r="H745"/>
      <c r="I745"/>
    </row>
    <row r="746" spans="1:9" x14ac:dyDescent="0.25">
      <c r="A746"/>
      <c r="B746" s="202"/>
      <c r="C746"/>
      <c r="D746"/>
      <c r="E746"/>
      <c r="F746" s="202"/>
      <c r="G746"/>
      <c r="H746"/>
      <c r="I746"/>
    </row>
    <row r="747" spans="1:9" x14ac:dyDescent="0.25">
      <c r="A747"/>
      <c r="B747" s="202"/>
      <c r="C747"/>
      <c r="D747"/>
      <c r="E747"/>
      <c r="F747" s="202"/>
      <c r="G747"/>
      <c r="H747"/>
      <c r="I747"/>
    </row>
    <row r="748" spans="1:9" x14ac:dyDescent="0.25">
      <c r="A748"/>
      <c r="B748" s="202"/>
      <c r="C748"/>
      <c r="D748"/>
      <c r="E748"/>
      <c r="F748" s="202"/>
      <c r="G748"/>
      <c r="H748"/>
      <c r="I748"/>
    </row>
    <row r="749" spans="1:9" x14ac:dyDescent="0.25">
      <c r="A749"/>
      <c r="B749" s="202"/>
      <c r="C749"/>
      <c r="D749"/>
      <c r="E749"/>
      <c r="F749" s="202"/>
      <c r="G749"/>
      <c r="H749"/>
      <c r="I749"/>
    </row>
    <row r="750" spans="1:9" x14ac:dyDescent="0.25">
      <c r="A750"/>
      <c r="B750" s="202"/>
      <c r="C750"/>
      <c r="D750"/>
      <c r="E750"/>
      <c r="F750" s="202"/>
      <c r="G750"/>
      <c r="H750"/>
      <c r="I750"/>
    </row>
    <row r="751" spans="1:9" x14ac:dyDescent="0.25">
      <c r="A751"/>
      <c r="B751" s="202"/>
      <c r="C751"/>
      <c r="D751"/>
      <c r="E751"/>
      <c r="F751" s="202"/>
      <c r="G751"/>
      <c r="H751"/>
      <c r="I751"/>
    </row>
    <row r="752" spans="1:9" x14ac:dyDescent="0.25">
      <c r="A752"/>
      <c r="B752" s="202"/>
      <c r="C752"/>
      <c r="D752"/>
      <c r="E752"/>
      <c r="F752" s="202"/>
      <c r="G752"/>
      <c r="H752"/>
      <c r="I752"/>
    </row>
    <row r="753" spans="1:9" x14ac:dyDescent="0.25">
      <c r="A753"/>
      <c r="B753" s="202"/>
      <c r="C753"/>
      <c r="D753"/>
      <c r="E753"/>
      <c r="F753" s="202"/>
      <c r="G753"/>
      <c r="H753"/>
      <c r="I753"/>
    </row>
    <row r="754" spans="1:9" x14ac:dyDescent="0.25">
      <c r="A754"/>
      <c r="B754" s="202"/>
      <c r="C754"/>
      <c r="D754"/>
      <c r="E754"/>
      <c r="F754" s="202"/>
      <c r="G754"/>
      <c r="H754"/>
      <c r="I754"/>
    </row>
    <row r="755" spans="1:9" x14ac:dyDescent="0.25">
      <c r="A755"/>
      <c r="B755" s="202"/>
      <c r="C755"/>
      <c r="D755"/>
      <c r="E755"/>
      <c r="F755" s="202"/>
      <c r="G755"/>
      <c r="H755"/>
      <c r="I755"/>
    </row>
    <row r="756" spans="1:9" x14ac:dyDescent="0.25">
      <c r="A756"/>
      <c r="B756" s="202"/>
      <c r="C756"/>
      <c r="D756"/>
      <c r="E756"/>
      <c r="F756" s="202"/>
      <c r="G756"/>
      <c r="H756"/>
      <c r="I756"/>
    </row>
    <row r="757" spans="1:9" x14ac:dyDescent="0.25">
      <c r="A757"/>
      <c r="B757" s="202"/>
      <c r="C757"/>
      <c r="D757"/>
      <c r="E757"/>
      <c r="F757" s="202"/>
      <c r="G757"/>
      <c r="H757"/>
      <c r="I757"/>
    </row>
    <row r="758" spans="1:9" x14ac:dyDescent="0.25">
      <c r="A758"/>
      <c r="B758" s="202"/>
      <c r="C758"/>
      <c r="D758"/>
      <c r="E758"/>
      <c r="F758" s="202"/>
      <c r="G758"/>
      <c r="H758"/>
      <c r="I758"/>
    </row>
    <row r="759" spans="1:9" x14ac:dyDescent="0.25">
      <c r="A759"/>
      <c r="B759" s="202"/>
      <c r="C759"/>
      <c r="D759"/>
      <c r="E759"/>
      <c r="F759" s="202"/>
      <c r="G759"/>
      <c r="H759"/>
      <c r="I759"/>
    </row>
    <row r="760" spans="1:9" x14ac:dyDescent="0.25">
      <c r="A760"/>
      <c r="B760" s="202"/>
      <c r="C760"/>
      <c r="D760"/>
      <c r="E760"/>
      <c r="F760" s="202"/>
      <c r="G760"/>
      <c r="H760"/>
      <c r="I760"/>
    </row>
    <row r="761" spans="1:9" x14ac:dyDescent="0.25">
      <c r="A761"/>
      <c r="B761" s="202"/>
      <c r="C761"/>
      <c r="D761"/>
      <c r="E761"/>
      <c r="F761" s="202"/>
      <c r="G761"/>
      <c r="H761"/>
      <c r="I761"/>
    </row>
    <row r="762" spans="1:9" x14ac:dyDescent="0.25">
      <c r="A762"/>
      <c r="B762" s="202"/>
      <c r="C762"/>
      <c r="D762"/>
      <c r="E762"/>
      <c r="F762" s="202"/>
      <c r="G762"/>
      <c r="H762"/>
      <c r="I762"/>
    </row>
    <row r="763" spans="1:9" x14ac:dyDescent="0.25">
      <c r="A763"/>
      <c r="B763" s="202"/>
      <c r="C763"/>
      <c r="D763"/>
      <c r="E763"/>
      <c r="F763" s="202"/>
      <c r="G763"/>
      <c r="H763"/>
      <c r="I763"/>
    </row>
  </sheetData>
  <sheetProtection selectLockedCells="1" pivotTables="0" selectUnlockedCells="1"/>
  <printOptions horizontalCentered="1"/>
  <pageMargins left="0.19685039370078741" right="0.19685039370078741" top="0.19685039370078741" bottom="0.19685039370078741" header="0.19685039370078741" footer="0.19685039370078741"/>
  <pageSetup paperSize="9" scale="68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Synthèse</vt:lpstr>
      <vt:lpstr>Rebuts globaux</vt:lpstr>
      <vt:lpstr>'Rebuts globaux'!Zone_d_impression</vt:lpstr>
      <vt:lpstr>Synthèse!Zone_d_impression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Ménard</dc:creator>
  <cp:lastModifiedBy>Nicolas Ménard</cp:lastModifiedBy>
  <cp:lastPrinted>2022-05-16T07:01:47Z</cp:lastPrinted>
  <dcterms:created xsi:type="dcterms:W3CDTF">2006-09-12T15:06:44Z</dcterms:created>
  <dcterms:modified xsi:type="dcterms:W3CDTF">2022-05-16T11:38:54Z</dcterms:modified>
</cp:coreProperties>
</file>