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gbr00\Desktop\"/>
    </mc:Choice>
  </mc:AlternateContent>
  <xr:revisionPtr revIDLastSave="0" documentId="8_{33C30FE7-7C30-4936-98D0-C02A0699FBB4}" xr6:coauthVersionLast="46" xr6:coauthVersionMax="46" xr10:uidLastSave="{00000000-0000-0000-0000-000000000000}"/>
  <bookViews>
    <workbookView xWindow="-120" yWindow="-120" windowWidth="29040" windowHeight="15840" xr2:uid="{798FA7CD-8996-49F7-B16F-8B14E32F21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1" l="1" a="1"/>
  <c r="K16" i="1" s="1"/>
  <c r="J16" i="1" a="1"/>
  <c r="J16" i="1" s="1"/>
  <c r="I16" i="1" a="1"/>
  <c r="I16" i="1" s="1"/>
  <c r="H16" i="1" a="1"/>
  <c r="H16" i="1" s="1"/>
  <c r="G16" i="1" a="1"/>
  <c r="G16" i="1" s="1"/>
  <c r="F16" i="1" a="1"/>
  <c r="F16" i="1" s="1"/>
  <c r="N15" i="1"/>
  <c r="M14" i="1"/>
  <c r="K7" i="1" a="1"/>
  <c r="K7" i="1" s="1"/>
  <c r="J7" i="1" a="1"/>
  <c r="J7" i="1" s="1"/>
  <c r="I7" i="1" a="1"/>
  <c r="I7" i="1" s="1"/>
  <c r="H7" i="1" a="1"/>
  <c r="H7" i="1" s="1"/>
  <c r="G7" i="1" a="1"/>
  <c r="G7" i="1" s="1"/>
  <c r="F6" i="1"/>
  <c r="N6" i="1" s="1"/>
  <c r="M5" i="1"/>
  <c r="S8" i="1" s="1" a="1"/>
  <c r="S8" i="1" s="1"/>
  <c r="R17" i="1" l="1"/>
  <c r="S17" i="1" a="1"/>
  <c r="S17" i="1" s="1"/>
  <c r="R8" i="1"/>
  <c r="F7" i="1" a="1"/>
  <c r="F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<sst xmlns="http://schemas.openxmlformats.org/spreadsheetml/2006/main" count="40" uniqueCount="21">
  <si>
    <t>SEM13/Mars</t>
  </si>
  <si>
    <t>SEM 13/Avril</t>
  </si>
  <si>
    <t xml:space="preserve"> Total SEM 13</t>
  </si>
  <si>
    <t>SEM 14</t>
  </si>
  <si>
    <t>SEM 15</t>
  </si>
  <si>
    <t>SEM 16</t>
  </si>
  <si>
    <t>SEM 17</t>
  </si>
  <si>
    <t>SEM 18/Avril</t>
  </si>
  <si>
    <t xml:space="preserve">H a payer </t>
  </si>
  <si>
    <t>Heures Effectués Mensuel</t>
  </si>
  <si>
    <t>HC 10%</t>
  </si>
  <si>
    <t>HC 25%</t>
  </si>
  <si>
    <t>HC 50 %</t>
  </si>
  <si>
    <t>Ecart Mensuel</t>
  </si>
  <si>
    <t>Plafond Temps partiel</t>
  </si>
  <si>
    <t>Théorique</t>
  </si>
  <si>
    <t>Effectuées</t>
  </si>
  <si>
    <t>Heures complementaires</t>
  </si>
  <si>
    <t>aa</t>
  </si>
  <si>
    <t>fdfd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</si>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</sst>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theme="1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/>
        <bgColor theme="0"/>
      </patternFill>
    </fill>
    <fill>
      <patternFill patternType="solid">
        <fgColor theme="8"/>
        <bgColor rgb="FFFFFF00"/>
      </patternFill>
    </fill>
  </fills>
  <borders count="31">
    <border>
      <left/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3" borderId="4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" fillId="2" borderId="10" xfId="0" applyFont="1" applyFill="1" applyBorder="1"/>
    <xf numFmtId="0" fontId="2" fillId="2" borderId="11" xfId="0" applyFont="1" applyFill="1" applyBorder="1" applyAlignment="1">
      <alignment horizontal="center" vertical="center"/>
    </xf>
    <xf numFmtId="0" fontId="1" fillId="2" borderId="12" xfId="0" applyFont="1" applyFill="1" applyBorder="1"/>
    <xf numFmtId="0" fontId="2" fillId="2" borderId="13" xfId="0" applyFont="1" applyFill="1" applyBorder="1" applyAlignment="1">
      <alignment horizontal="center"/>
    </xf>
    <xf numFmtId="0" fontId="1" fillId="0" borderId="14" xfId="0" applyFont="1" applyBorder="1"/>
    <xf numFmtId="0" fontId="2" fillId="4" borderId="15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6" fillId="0" borderId="18" xfId="1" applyFont="1" applyBorder="1"/>
    <xf numFmtId="0" fontId="6" fillId="0" borderId="14" xfId="1" applyFont="1" applyBorder="1"/>
    <xf numFmtId="4" fontId="2" fillId="0" borderId="19" xfId="0" applyNumberFormat="1" applyFont="1" applyBorder="1" applyAlignment="1">
      <alignment horizontal="center"/>
    </xf>
    <xf numFmtId="0" fontId="1" fillId="0" borderId="18" xfId="0" applyFont="1" applyBorder="1"/>
    <xf numFmtId="0" fontId="1" fillId="0" borderId="11" xfId="0" applyFont="1" applyBorder="1"/>
    <xf numFmtId="0" fontId="1" fillId="0" borderId="9" xfId="0" applyFont="1" applyBorder="1"/>
    <xf numFmtId="0" fontId="2" fillId="3" borderId="20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6" fillId="0" borderId="9" xfId="1" applyFont="1" applyBorder="1"/>
    <xf numFmtId="0" fontId="6" fillId="0" borderId="23" xfId="1" applyFont="1" applyBorder="1"/>
    <xf numFmtId="4" fontId="2" fillId="0" borderId="0" xfId="0" applyNumberFormat="1" applyFont="1" applyAlignment="1">
      <alignment horizontal="center"/>
    </xf>
    <xf numFmtId="0" fontId="1" fillId="0" borderId="23" xfId="0" applyFont="1" applyBorder="1"/>
    <xf numFmtId="0" fontId="2" fillId="4" borderId="20" xfId="0" applyFont="1" applyFill="1" applyBorder="1" applyAlignment="1">
      <alignment horizontal="center"/>
    </xf>
    <xf numFmtId="0" fontId="2" fillId="2" borderId="3" xfId="0" applyFont="1" applyFill="1" applyBorder="1"/>
    <xf numFmtId="0" fontId="1" fillId="2" borderId="0" xfId="0" applyFont="1" applyFill="1"/>
    <xf numFmtId="0" fontId="1" fillId="0" borderId="24" xfId="0" applyFont="1" applyBorder="1"/>
    <xf numFmtId="0" fontId="6" fillId="0" borderId="0" xfId="1" applyFont="1"/>
    <xf numFmtId="0" fontId="6" fillId="0" borderId="12" xfId="1" applyFont="1" applyBorder="1"/>
    <xf numFmtId="4" fontId="2" fillId="0" borderId="12" xfId="0" applyNumberFormat="1" applyFont="1" applyBorder="1" applyAlignment="1">
      <alignment horizontal="center"/>
    </xf>
    <xf numFmtId="0" fontId="1" fillId="0" borderId="12" xfId="0" applyFont="1" applyBorder="1"/>
    <xf numFmtId="0" fontId="1" fillId="0" borderId="0" xfId="0" applyFont="1"/>
    <xf numFmtId="2" fontId="1" fillId="0" borderId="9" xfId="0" applyNumberFormat="1" applyFont="1" applyBorder="1"/>
    <xf numFmtId="0" fontId="1" fillId="0" borderId="25" xfId="0" applyFont="1" applyBorder="1"/>
    <xf numFmtId="0" fontId="2" fillId="4" borderId="26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/>
    </xf>
    <xf numFmtId="0" fontId="1" fillId="0" borderId="29" xfId="0" applyFont="1" applyBorder="1"/>
    <xf numFmtId="0" fontId="6" fillId="0" borderId="27" xfId="1" applyFont="1" applyBorder="1"/>
    <xf numFmtId="0" fontId="1" fillId="0" borderId="27" xfId="0" applyFont="1" applyBorder="1"/>
    <xf numFmtId="0" fontId="1" fillId="0" borderId="28" xfId="0" applyFont="1" applyBorder="1"/>
    <xf numFmtId="0" fontId="1" fillId="0" borderId="30" xfId="0" applyFont="1" applyBorder="1"/>
    <xf numFmtId="0" fontId="2" fillId="3" borderId="14" xfId="0" applyFont="1" applyFill="1" applyBorder="1" applyAlignment="1">
      <alignment horizontal="center" vertical="center"/>
    </xf>
    <xf numFmtId="0" fontId="1" fillId="2" borderId="18" xfId="0" applyFont="1" applyFill="1" applyBorder="1"/>
    <xf numFmtId="0" fontId="1" fillId="2" borderId="14" xfId="0" applyFont="1" applyFill="1" applyBorder="1"/>
  </cellXfs>
  <cellStyles count="2">
    <cellStyle name="Normal" xfId="0" builtinId="0"/>
    <cellStyle name="Normal 2" xfId="1" xr:uid="{73DFAE3B-FA08-43B7-A53B-6A53F6554558}"/>
  </cellStyles>
  <dxfs count="2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8B74E-5E4C-4E08-B764-9DE809715231}">
  <dimension ref="A3:S19"/>
  <sheetViews>
    <sheetView tabSelected="1" workbookViewId="0">
      <selection activeCell="I15" sqref="I15"/>
    </sheetView>
  </sheetViews>
  <sheetFormatPr baseColWidth="10" defaultRowHeight="12.75" x14ac:dyDescent="0.2"/>
  <cols>
    <col min="4" max="4" width="25" customWidth="1"/>
    <col min="14" max="14" width="25.140625" customWidth="1"/>
    <col min="18" max="18" width="20" customWidth="1"/>
    <col min="19" max="19" width="24.42578125" customWidth="1"/>
    <col min="20" max="20" width="23" customWidth="1"/>
  </cols>
  <sheetData>
    <row r="3" spans="1:19" ht="13.5" thickBot="1" x14ac:dyDescent="0.25"/>
    <row r="4" spans="1:19" ht="13.5" thickBot="1" x14ac:dyDescent="0.25">
      <c r="A4" s="1"/>
      <c r="B4" s="2"/>
      <c r="C4" s="3"/>
      <c r="D4" s="4"/>
      <c r="E4" s="5" t="s">
        <v>0</v>
      </c>
      <c r="F4" s="6" t="s">
        <v>1</v>
      </c>
      <c r="G4" s="7" t="s">
        <v>2</v>
      </c>
      <c r="H4" s="8" t="s">
        <v>3</v>
      </c>
      <c r="I4" s="9" t="s">
        <v>4</v>
      </c>
      <c r="J4" s="10" t="s">
        <v>5</v>
      </c>
      <c r="K4" s="10" t="s">
        <v>6</v>
      </c>
      <c r="L4" s="52" t="s">
        <v>7</v>
      </c>
      <c r="M4" s="53" t="s">
        <v>8</v>
      </c>
      <c r="N4" s="54" t="s">
        <v>9</v>
      </c>
      <c r="O4" s="12" t="s">
        <v>10</v>
      </c>
      <c r="P4" s="11" t="s">
        <v>11</v>
      </c>
      <c r="Q4" s="13" t="s">
        <v>12</v>
      </c>
      <c r="R4" s="14" t="s">
        <v>13</v>
      </c>
      <c r="S4" s="15" t="s">
        <v>14</v>
      </c>
    </row>
    <row r="5" spans="1:19" ht="15.75" thickBot="1" x14ac:dyDescent="0.3">
      <c r="A5" s="16"/>
      <c r="B5" s="17"/>
      <c r="C5" s="17"/>
      <c r="D5" s="18" t="s">
        <v>15</v>
      </c>
      <c r="E5" s="19"/>
      <c r="F5" s="20"/>
      <c r="G5" s="20">
        <v>30</v>
      </c>
      <c r="H5" s="19">
        <v>30</v>
      </c>
      <c r="I5" s="19">
        <v>30</v>
      </c>
      <c r="J5" s="20">
        <v>30</v>
      </c>
      <c r="K5" s="20">
        <v>30</v>
      </c>
      <c r="L5" s="20">
        <v>10</v>
      </c>
      <c r="M5" s="21">
        <f>SUM(G5*4.3333)</f>
        <v>129.99900000000002</v>
      </c>
      <c r="N5" s="15"/>
      <c r="O5" s="15"/>
      <c r="P5" s="22"/>
      <c r="Q5" s="15"/>
      <c r="R5" s="23"/>
      <c r="S5" s="24"/>
    </row>
    <row r="6" spans="1:19" ht="15.75" thickBot="1" x14ac:dyDescent="0.3">
      <c r="A6" s="25"/>
      <c r="B6" s="26"/>
      <c r="C6" s="27"/>
      <c r="D6" s="28" t="s">
        <v>16</v>
      </c>
      <c r="E6" s="29">
        <v>20.22</v>
      </c>
      <c r="F6" s="29">
        <f>G6-E6</f>
        <v>4.5500000000000007</v>
      </c>
      <c r="G6" s="29">
        <v>24.77</v>
      </c>
      <c r="H6" s="30">
        <v>38.03</v>
      </c>
      <c r="I6" s="30">
        <v>26.47</v>
      </c>
      <c r="J6" s="29">
        <v>30</v>
      </c>
      <c r="K6" s="29">
        <v>23.42</v>
      </c>
      <c r="L6" s="29">
        <v>0</v>
      </c>
      <c r="M6" s="31"/>
      <c r="N6" s="24">
        <f>SUM(F6,H6,I6,J6,K6,L6)</f>
        <v>122.47</v>
      </c>
      <c r="O6" s="24"/>
      <c r="P6" s="15"/>
      <c r="Q6" s="22"/>
      <c r="R6" s="24"/>
      <c r="S6" s="24"/>
    </row>
    <row r="7" spans="1:19" ht="15.75" thickBot="1" x14ac:dyDescent="0.3">
      <c r="A7" s="33"/>
      <c r="B7" s="26" t="s">
        <v>18</v>
      </c>
      <c r="C7" s="26"/>
      <c r="D7" s="34" t="s">
        <v>17</v>
      </c>
      <c r="E7" s="20"/>
      <c r="F7" s="20" cm="1">
        <f t="array" ref="F7">_xlfn.IFS(F6&gt;34,F6-34,F6&lt;34,0)</f>
        <v>0</v>
      </c>
      <c r="G7" s="20" cm="1">
        <f t="array" ref="G7">_xlfn.IFS(G6&gt;34,G6-34,G6&lt;34,0)</f>
        <v>0</v>
      </c>
      <c r="H7" s="19" cm="1">
        <f t="array" ref="H7">_xlfn.IFS(H6&gt;34,H6-34,H6&lt;34,0)</f>
        <v>4.0300000000000011</v>
      </c>
      <c r="I7" s="19" cm="1">
        <f t="array" ref="I7">_xlfn.IFS(I6&gt;34,I6-34,I6&lt;34,0)</f>
        <v>0</v>
      </c>
      <c r="J7" s="20" cm="1">
        <f t="array" ref="J7">_xlfn.IFS(J6&gt;34,J6-34,J6&lt;34,0)</f>
        <v>0</v>
      </c>
      <c r="K7" s="20" cm="1">
        <f t="array" ref="K7">_xlfn.IFS(K6&gt;34,K6-34,K6&lt;34,0)</f>
        <v>0</v>
      </c>
      <c r="L7" s="20"/>
      <c r="M7" s="21"/>
      <c r="N7" s="15"/>
      <c r="O7" s="15"/>
      <c r="P7" s="22"/>
      <c r="Q7" s="15"/>
      <c r="R7" s="24"/>
      <c r="S7" s="24"/>
    </row>
    <row r="8" spans="1:19" ht="15" x14ac:dyDescent="0.25">
      <c r="A8" s="35"/>
      <c r="B8" s="26" t="s">
        <v>19</v>
      </c>
      <c r="C8" s="26"/>
      <c r="D8" s="36"/>
      <c r="E8" s="37"/>
      <c r="F8" s="37"/>
      <c r="G8" s="37"/>
      <c r="H8" s="37"/>
      <c r="I8" s="38"/>
      <c r="J8" s="37"/>
      <c r="K8" s="37"/>
      <c r="L8" s="37"/>
      <c r="M8" s="39"/>
      <c r="N8" s="40"/>
      <c r="O8" s="41"/>
      <c r="P8" s="32"/>
      <c r="Q8" s="32"/>
      <c r="R8" s="42">
        <f>+N6-M5</f>
        <v>-7.5290000000000248</v>
      </c>
      <c r="S8" s="24" cm="1">
        <f t="array" ref="S8">_xlfn.IFS(+SUM(M5*12)/3+(M5*12)&gt;1607,1607,+SUM(M5*12)/3+(M5*12)&lt;1607,(M5*12)/3+(M5*12))</f>
        <v>1607</v>
      </c>
    </row>
    <row r="9" spans="1:19" ht="15" x14ac:dyDescent="0.25">
      <c r="A9" s="35"/>
      <c r="B9" s="26"/>
      <c r="C9" s="26"/>
      <c r="D9" s="43"/>
      <c r="E9" s="37"/>
      <c r="F9" s="37"/>
      <c r="G9" s="37"/>
      <c r="H9" s="37"/>
      <c r="I9" s="37"/>
      <c r="J9" s="37"/>
      <c r="K9" s="37"/>
      <c r="L9" s="37"/>
      <c r="M9" s="41"/>
      <c r="N9" s="41"/>
      <c r="O9" s="41"/>
      <c r="P9" s="32"/>
      <c r="Q9" s="32"/>
      <c r="R9" s="24"/>
      <c r="S9" s="24"/>
    </row>
    <row r="10" spans="1:19" ht="15.75" thickBot="1" x14ac:dyDescent="0.3">
      <c r="A10" s="44"/>
      <c r="B10" s="45"/>
      <c r="C10" s="46"/>
      <c r="D10" s="47"/>
      <c r="E10" s="48"/>
      <c r="F10" s="48"/>
      <c r="G10" s="48"/>
      <c r="H10" s="48"/>
      <c r="I10" s="48"/>
      <c r="J10" s="48"/>
      <c r="K10" s="48"/>
      <c r="L10" s="48"/>
      <c r="M10" s="49"/>
      <c r="N10" s="49"/>
      <c r="O10" s="49"/>
      <c r="P10" s="50"/>
      <c r="Q10" s="50"/>
      <c r="R10" s="51"/>
      <c r="S10" s="24"/>
    </row>
    <row r="12" spans="1:19" ht="13.5" thickBot="1" x14ac:dyDescent="0.25"/>
    <row r="13" spans="1:19" ht="13.5" thickBot="1" x14ac:dyDescent="0.25">
      <c r="A13" s="1"/>
      <c r="B13" s="2"/>
      <c r="C13" s="3"/>
      <c r="D13" s="4"/>
      <c r="E13" s="5" t="s">
        <v>0</v>
      </c>
      <c r="F13" s="6" t="s">
        <v>1</v>
      </c>
      <c r="G13" s="7" t="s">
        <v>2</v>
      </c>
      <c r="H13" s="8" t="s">
        <v>3</v>
      </c>
      <c r="I13" s="9" t="s">
        <v>4</v>
      </c>
      <c r="J13" s="10" t="s">
        <v>5</v>
      </c>
      <c r="K13" s="10" t="s">
        <v>6</v>
      </c>
      <c r="L13" s="52" t="s">
        <v>7</v>
      </c>
      <c r="M13" s="53" t="s">
        <v>8</v>
      </c>
      <c r="N13" s="54" t="s">
        <v>9</v>
      </c>
      <c r="O13" s="12" t="s">
        <v>10</v>
      </c>
      <c r="P13" s="11" t="s">
        <v>11</v>
      </c>
      <c r="Q13" s="13" t="s">
        <v>12</v>
      </c>
      <c r="R13" s="14" t="s">
        <v>13</v>
      </c>
      <c r="S13" s="15" t="s">
        <v>14</v>
      </c>
    </row>
    <row r="14" spans="1:19" ht="15.75" thickBot="1" x14ac:dyDescent="0.3">
      <c r="A14" s="16"/>
      <c r="B14" s="17"/>
      <c r="C14" s="17"/>
      <c r="D14" s="18" t="s">
        <v>15</v>
      </c>
      <c r="E14" s="19"/>
      <c r="F14" s="20"/>
      <c r="G14" s="20">
        <v>25</v>
      </c>
      <c r="H14" s="19">
        <v>25</v>
      </c>
      <c r="I14" s="19">
        <v>25</v>
      </c>
      <c r="J14" s="20">
        <v>25</v>
      </c>
      <c r="K14" s="20">
        <v>25</v>
      </c>
      <c r="L14" s="20">
        <v>8.33</v>
      </c>
      <c r="M14" s="21">
        <f>SUM(G14*4.3333)</f>
        <v>108.33250000000001</v>
      </c>
      <c r="N14" s="15"/>
      <c r="O14" s="15"/>
      <c r="P14" s="22"/>
      <c r="Q14" s="15"/>
      <c r="R14" s="23"/>
      <c r="S14" s="24"/>
    </row>
    <row r="15" spans="1:19" ht="15.75" thickBot="1" x14ac:dyDescent="0.3">
      <c r="A15" s="25"/>
      <c r="B15" s="26"/>
      <c r="C15" s="27"/>
      <c r="D15" s="28" t="s">
        <v>16</v>
      </c>
      <c r="E15" s="29">
        <v>27.25</v>
      </c>
      <c r="F15" s="29">
        <v>7.85</v>
      </c>
      <c r="G15" s="29">
        <v>35.1</v>
      </c>
      <c r="H15" s="30">
        <v>31.33</v>
      </c>
      <c r="I15" s="30">
        <v>40.53</v>
      </c>
      <c r="J15" s="29">
        <v>32.869999999999997</v>
      </c>
      <c r="K15" s="29">
        <v>37.42</v>
      </c>
      <c r="L15" s="29">
        <v>0</v>
      </c>
      <c r="M15" s="31"/>
      <c r="N15" s="24">
        <f>SUM(F15,H15,I15,J15,K15,L15)</f>
        <v>150</v>
      </c>
      <c r="O15" s="24"/>
      <c r="P15" s="15"/>
      <c r="Q15" s="22"/>
      <c r="R15" s="24"/>
      <c r="S15" s="24"/>
    </row>
    <row r="16" spans="1:19" ht="15.75" thickBot="1" x14ac:dyDescent="0.3">
      <c r="A16" s="33"/>
      <c r="B16" s="26" t="s">
        <v>20</v>
      </c>
      <c r="C16" s="26"/>
      <c r="D16" s="34" t="s">
        <v>17</v>
      </c>
      <c r="E16" s="20"/>
      <c r="F16" s="20" cm="1">
        <f t="array" ref="F16">_xlfn.IFS(F15&gt;34,F15-34,F15&lt;34,0)</f>
        <v>0</v>
      </c>
      <c r="G16" s="20" cm="1">
        <f t="array" ref="G16">_xlfn.IFS(G15&gt;34,G15-34,G15&lt;34,0)</f>
        <v>1.1000000000000014</v>
      </c>
      <c r="H16" s="19" cm="1">
        <f t="array" ref="H16">_xlfn.IFS(H15&gt;34,H15-34,H15&lt;34,0)</f>
        <v>0</v>
      </c>
      <c r="I16" s="19" cm="1">
        <f t="array" ref="I16">_xlfn.IFS(I15&gt;34,I15-34,I15&lt;34,0)</f>
        <v>6.5300000000000011</v>
      </c>
      <c r="J16" s="20" cm="1">
        <f t="array" ref="J16">_xlfn.IFS(J15&gt;34,J15-34,J15&lt;34,0)</f>
        <v>0</v>
      </c>
      <c r="K16" s="20" cm="1">
        <f t="array" ref="K16">_xlfn.IFS(K15&gt;34,K15-34,K15&lt;34,0)</f>
        <v>3.4200000000000017</v>
      </c>
      <c r="L16" s="20"/>
      <c r="M16" s="21"/>
      <c r="N16" s="15"/>
      <c r="O16" s="15"/>
      <c r="P16" s="22"/>
      <c r="Q16" s="15"/>
      <c r="R16" s="24"/>
      <c r="S16" s="24"/>
    </row>
    <row r="17" spans="1:19" ht="15" x14ac:dyDescent="0.25">
      <c r="A17" s="35"/>
      <c r="B17" s="26" t="s">
        <v>19</v>
      </c>
      <c r="C17" s="26"/>
      <c r="D17" s="36"/>
      <c r="E17" s="37"/>
      <c r="F17" s="37"/>
      <c r="G17" s="37"/>
      <c r="H17" s="37"/>
      <c r="I17" s="38"/>
      <c r="J17" s="37"/>
      <c r="K17" s="37"/>
      <c r="L17" s="37"/>
      <c r="M17" s="39"/>
      <c r="N17" s="40"/>
      <c r="O17" s="41"/>
      <c r="P17" s="32"/>
      <c r="Q17" s="32"/>
      <c r="R17" s="42">
        <f>+N15-M14</f>
        <v>41.66749999999999</v>
      </c>
      <c r="S17" s="24" cm="1">
        <f t="array" ref="S17">_xlfn.IFS(+SUM(M14*12)/3+(M14*12)&gt;1607,1607,+SUM(M14*12)/3+(M14*12)&lt;1607,(M14*12)/3+(M14*12))</f>
        <v>1607</v>
      </c>
    </row>
    <row r="18" spans="1:19" ht="15" x14ac:dyDescent="0.25">
      <c r="A18" s="35"/>
      <c r="B18" s="26"/>
      <c r="C18" s="26"/>
      <c r="D18" s="43"/>
      <c r="E18" s="37"/>
      <c r="F18" s="37"/>
      <c r="G18" s="37"/>
      <c r="H18" s="37"/>
      <c r="I18" s="37"/>
      <c r="J18" s="37"/>
      <c r="K18" s="37"/>
      <c r="L18" s="37"/>
      <c r="M18" s="41"/>
      <c r="N18" s="41"/>
      <c r="O18" s="41"/>
      <c r="P18" s="32"/>
      <c r="Q18" s="32"/>
      <c r="R18" s="24"/>
      <c r="S18" s="24"/>
    </row>
    <row r="19" spans="1:19" ht="15.75" thickBot="1" x14ac:dyDescent="0.3">
      <c r="A19" s="44"/>
      <c r="B19" s="45"/>
      <c r="C19" s="46"/>
      <c r="D19" s="47"/>
      <c r="E19" s="48"/>
      <c r="F19" s="48"/>
      <c r="G19" s="48"/>
      <c r="H19" s="48"/>
      <c r="I19" s="48"/>
      <c r="J19" s="48"/>
      <c r="K19" s="48"/>
      <c r="L19" s="48"/>
      <c r="M19" s="49"/>
      <c r="N19" s="49"/>
      <c r="O19" s="49"/>
      <c r="P19" s="50"/>
      <c r="Q19" s="50"/>
      <c r="R19" s="51"/>
      <c r="S19" s="51"/>
    </row>
  </sheetData>
  <conditionalFormatting sqref="E6:K6">
    <cfRule type="cellIs" dxfId="1" priority="2" operator="greaterThan">
      <formula>34</formula>
    </cfRule>
  </conditionalFormatting>
  <conditionalFormatting sqref="E15:K15">
    <cfRule type="cellIs" dxfId="0" priority="1" operator="greaterThan">
      <formula>34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PERGAUD Bryan (FR - IE Besancon)</dc:creator>
  <cp:lastModifiedBy>PERGAUD Bryan (FR - IE Besancon)</cp:lastModifiedBy>
  <dcterms:created xsi:type="dcterms:W3CDTF">2022-05-24T12:22:57Z</dcterms:created>
  <dcterms:modified xsi:type="dcterms:W3CDTF">2022-05-24T12:37:41Z</dcterms:modified>
</cp:coreProperties>
</file>