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7867e7f0e40f72f/Wood'AM/.Clients/"/>
    </mc:Choice>
  </mc:AlternateContent>
  <xr:revisionPtr revIDLastSave="1381" documentId="8_{8120FE85-5586-4C61-A396-91CF6EBAC894}" xr6:coauthVersionLast="47" xr6:coauthVersionMax="47" xr10:uidLastSave="{301E7403-D800-4FE7-994D-A01812732DF5}"/>
  <bookViews>
    <workbookView xWindow="-120" yWindow="-120" windowWidth="20730" windowHeight="11160" activeTab="1" xr2:uid="{612288AB-6991-4AF8-A1DC-CCA86DC3371A}"/>
  </bookViews>
  <sheets>
    <sheet name="Copie extraction" sheetId="2" r:id="rId1"/>
    <sheet name="PRE DEBIT" sheetId="4" r:id="rId2"/>
    <sheet name="PANOFRANC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" i="4" l="1"/>
  <c r="B14" i="4"/>
  <c r="C14" i="4"/>
  <c r="D14" i="4"/>
  <c r="K14" i="4" s="1"/>
  <c r="E14" i="4"/>
  <c r="F14" i="4"/>
  <c r="G14" i="4"/>
  <c r="H14" i="4"/>
  <c r="N14" i="4" s="1"/>
  <c r="I14" i="4"/>
  <c r="O14" i="4" s="1"/>
  <c r="J14" i="4"/>
  <c r="M14" i="4"/>
  <c r="P14" i="4"/>
  <c r="A15" i="4"/>
  <c r="B15" i="4"/>
  <c r="K15" i="4" s="1"/>
  <c r="C15" i="4"/>
  <c r="D15" i="4"/>
  <c r="E15" i="4"/>
  <c r="F15" i="4"/>
  <c r="G15" i="4"/>
  <c r="M15" i="4" s="1"/>
  <c r="H15" i="4"/>
  <c r="I15" i="4"/>
  <c r="J15" i="4"/>
  <c r="P15" i="4" s="1"/>
  <c r="N15" i="4"/>
  <c r="O15" i="4"/>
  <c r="A16" i="4"/>
  <c r="B16" i="4"/>
  <c r="C16" i="4"/>
  <c r="D16" i="4"/>
  <c r="K16" i="4" s="1"/>
  <c r="E16" i="4"/>
  <c r="F16" i="4"/>
  <c r="G16" i="4"/>
  <c r="H16" i="4"/>
  <c r="N16" i="4" s="1"/>
  <c r="I16" i="4"/>
  <c r="O16" i="4" s="1"/>
  <c r="J16" i="4"/>
  <c r="M16" i="4"/>
  <c r="P16" i="4"/>
  <c r="A17" i="4"/>
  <c r="B17" i="4"/>
  <c r="K17" i="4" s="1"/>
  <c r="C17" i="4"/>
  <c r="D17" i="4"/>
  <c r="E17" i="4"/>
  <c r="F17" i="4"/>
  <c r="G17" i="4"/>
  <c r="M17" i="4" s="1"/>
  <c r="H17" i="4"/>
  <c r="I17" i="4"/>
  <c r="J17" i="4"/>
  <c r="P17" i="4" s="1"/>
  <c r="N17" i="4"/>
  <c r="O17" i="4"/>
  <c r="A18" i="4"/>
  <c r="B18" i="4"/>
  <c r="C18" i="4"/>
  <c r="D18" i="4"/>
  <c r="K18" i="4" s="1"/>
  <c r="E18" i="4"/>
  <c r="F18" i="4"/>
  <c r="G18" i="4"/>
  <c r="H18" i="4"/>
  <c r="N18" i="4" s="1"/>
  <c r="I18" i="4"/>
  <c r="O18" i="4" s="1"/>
  <c r="J18" i="4"/>
  <c r="M18" i="4"/>
  <c r="P18" i="4"/>
  <c r="A19" i="4"/>
  <c r="B19" i="4"/>
  <c r="K19" i="4" s="1"/>
  <c r="C19" i="4"/>
  <c r="D19" i="4"/>
  <c r="E19" i="4"/>
  <c r="F19" i="4"/>
  <c r="G19" i="4"/>
  <c r="M19" i="4" s="1"/>
  <c r="H19" i="4"/>
  <c r="I19" i="4"/>
  <c r="J19" i="4"/>
  <c r="P19" i="4" s="1"/>
  <c r="N19" i="4"/>
  <c r="O19" i="4"/>
  <c r="A20" i="4"/>
  <c r="B20" i="4"/>
  <c r="C20" i="4"/>
  <c r="D20" i="4"/>
  <c r="K20" i="4" s="1"/>
  <c r="E20" i="4"/>
  <c r="F20" i="4"/>
  <c r="G20" i="4"/>
  <c r="H20" i="4"/>
  <c r="N20" i="4" s="1"/>
  <c r="I20" i="4"/>
  <c r="O20" i="4" s="1"/>
  <c r="J20" i="4"/>
  <c r="M20" i="4"/>
  <c r="P20" i="4"/>
  <c r="A21" i="4"/>
  <c r="B21" i="4"/>
  <c r="K21" i="4" s="1"/>
  <c r="C21" i="4"/>
  <c r="D21" i="4"/>
  <c r="E21" i="4"/>
  <c r="F21" i="4"/>
  <c r="G21" i="4"/>
  <c r="M21" i="4" s="1"/>
  <c r="H21" i="4"/>
  <c r="I21" i="4"/>
  <c r="J21" i="4"/>
  <c r="P21" i="4" s="1"/>
  <c r="N21" i="4"/>
  <c r="O21" i="4"/>
  <c r="A22" i="4"/>
  <c r="B22" i="4"/>
  <c r="C22" i="4"/>
  <c r="D22" i="4"/>
  <c r="K22" i="4" s="1"/>
  <c r="E22" i="4"/>
  <c r="F22" i="4"/>
  <c r="G22" i="4"/>
  <c r="H22" i="4"/>
  <c r="N22" i="4" s="1"/>
  <c r="I22" i="4"/>
  <c r="O22" i="4" s="1"/>
  <c r="J22" i="4"/>
  <c r="M22" i="4"/>
  <c r="P22" i="4"/>
  <c r="A23" i="4"/>
  <c r="B23" i="4"/>
  <c r="K23" i="4" s="1"/>
  <c r="C23" i="4"/>
  <c r="D23" i="4"/>
  <c r="E23" i="4"/>
  <c r="F23" i="4"/>
  <c r="G23" i="4"/>
  <c r="M23" i="4" s="1"/>
  <c r="H23" i="4"/>
  <c r="I23" i="4"/>
  <c r="J23" i="4"/>
  <c r="P23" i="4" s="1"/>
  <c r="N23" i="4"/>
  <c r="O23" i="4"/>
  <c r="A24" i="4"/>
  <c r="B24" i="4"/>
  <c r="C24" i="4"/>
  <c r="D24" i="4"/>
  <c r="K24" i="4" s="1"/>
  <c r="E24" i="4"/>
  <c r="F24" i="4"/>
  <c r="G24" i="4"/>
  <c r="H24" i="4"/>
  <c r="N24" i="4" s="1"/>
  <c r="I24" i="4"/>
  <c r="O24" i="4" s="1"/>
  <c r="J24" i="4"/>
  <c r="M24" i="4"/>
  <c r="P24" i="4"/>
  <c r="A25" i="4"/>
  <c r="B25" i="4"/>
  <c r="K25" i="4" s="1"/>
  <c r="C25" i="4"/>
  <c r="D25" i="4"/>
  <c r="E25" i="4"/>
  <c r="F25" i="4"/>
  <c r="G25" i="4"/>
  <c r="M25" i="4" s="1"/>
  <c r="H25" i="4"/>
  <c r="I25" i="4"/>
  <c r="J25" i="4"/>
  <c r="P25" i="4" s="1"/>
  <c r="N25" i="4"/>
  <c r="O25" i="4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19" i="3"/>
  <c r="E4" i="4"/>
  <c r="E5" i="4"/>
  <c r="E6" i="4"/>
  <c r="E7" i="4"/>
  <c r="E8" i="4"/>
  <c r="E9" i="4"/>
  <c r="E10" i="4"/>
  <c r="E11" i="4"/>
  <c r="E12" i="4"/>
  <c r="E13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A4" i="4"/>
  <c r="A5" i="4"/>
  <c r="A6" i="4"/>
  <c r="A7" i="4"/>
  <c r="A8" i="4"/>
  <c r="A9" i="4"/>
  <c r="A10" i="4"/>
  <c r="A11" i="4"/>
  <c r="A12" i="4"/>
  <c r="A13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J4" i="4"/>
  <c r="P4" i="4" s="1"/>
  <c r="J5" i="4"/>
  <c r="P5" i="4" s="1"/>
  <c r="J6" i="4"/>
  <c r="P6" i="4" s="1"/>
  <c r="J7" i="4"/>
  <c r="P7" i="4" s="1"/>
  <c r="J8" i="4"/>
  <c r="P8" i="4" s="1"/>
  <c r="J9" i="4"/>
  <c r="P9" i="4" s="1"/>
  <c r="J10" i="4"/>
  <c r="P10" i="4" s="1"/>
  <c r="J11" i="4"/>
  <c r="P11" i="4" s="1"/>
  <c r="J12" i="4"/>
  <c r="P12" i="4" s="1"/>
  <c r="J13" i="4"/>
  <c r="P13" i="4" s="1"/>
  <c r="J26" i="4"/>
  <c r="P26" i="4" s="1"/>
  <c r="J27" i="4"/>
  <c r="P27" i="4" s="1"/>
  <c r="J28" i="4"/>
  <c r="P28" i="4" s="1"/>
  <c r="J29" i="4"/>
  <c r="P29" i="4" s="1"/>
  <c r="J30" i="4"/>
  <c r="P30" i="4" s="1"/>
  <c r="J31" i="4"/>
  <c r="P31" i="4" s="1"/>
  <c r="J32" i="4"/>
  <c r="P32" i="4" s="1"/>
  <c r="J33" i="4"/>
  <c r="P33" i="4" s="1"/>
  <c r="J34" i="4"/>
  <c r="P34" i="4" s="1"/>
  <c r="J35" i="4"/>
  <c r="P35" i="4" s="1"/>
  <c r="J36" i="4"/>
  <c r="P36" i="4" s="1"/>
  <c r="J37" i="4"/>
  <c r="P37" i="4" s="1"/>
  <c r="J38" i="4"/>
  <c r="P38" i="4" s="1"/>
  <c r="J39" i="4"/>
  <c r="P39" i="4" s="1"/>
  <c r="J40" i="4"/>
  <c r="P40" i="4" s="1"/>
  <c r="J41" i="4"/>
  <c r="P41" i="4" s="1"/>
  <c r="J42" i="4"/>
  <c r="P42" i="4" s="1"/>
  <c r="J43" i="4"/>
  <c r="P43" i="4" s="1"/>
  <c r="J44" i="4"/>
  <c r="P44" i="4" s="1"/>
  <c r="J45" i="4"/>
  <c r="P45" i="4" s="1"/>
  <c r="J46" i="4"/>
  <c r="P46" i="4" s="1"/>
  <c r="J47" i="4"/>
  <c r="P47" i="4" s="1"/>
  <c r="J48" i="4"/>
  <c r="P48" i="4" s="1"/>
  <c r="J49" i="4"/>
  <c r="P49" i="4" s="1"/>
  <c r="J50" i="4"/>
  <c r="P50" i="4" s="1"/>
  <c r="J51" i="4"/>
  <c r="P51" i="4" s="1"/>
  <c r="J52" i="4"/>
  <c r="P52" i="4" s="1"/>
  <c r="J53" i="4"/>
  <c r="P53" i="4" s="1"/>
  <c r="J54" i="4"/>
  <c r="P54" i="4" s="1"/>
  <c r="J55" i="4"/>
  <c r="P55" i="4" s="1"/>
  <c r="J56" i="4"/>
  <c r="P56" i="4" s="1"/>
  <c r="J57" i="4"/>
  <c r="P57" i="4" s="1"/>
  <c r="J58" i="4"/>
  <c r="P58" i="4" s="1"/>
  <c r="J59" i="4"/>
  <c r="P59" i="4" s="1"/>
  <c r="J60" i="4"/>
  <c r="P60" i="4" s="1"/>
  <c r="J61" i="4"/>
  <c r="P61" i="4" s="1"/>
  <c r="J62" i="4"/>
  <c r="P62" i="4" s="1"/>
  <c r="J63" i="4"/>
  <c r="P63" i="4" s="1"/>
  <c r="J64" i="4"/>
  <c r="P64" i="4" s="1"/>
  <c r="J65" i="4"/>
  <c r="P65" i="4" s="1"/>
  <c r="J66" i="4"/>
  <c r="P66" i="4" s="1"/>
  <c r="J67" i="4"/>
  <c r="P67" i="4" s="1"/>
  <c r="J68" i="4"/>
  <c r="P68" i="4" s="1"/>
  <c r="J69" i="4"/>
  <c r="P69" i="4" s="1"/>
  <c r="J70" i="4"/>
  <c r="P70" i="4" s="1"/>
  <c r="J71" i="4"/>
  <c r="P71" i="4" s="1"/>
  <c r="J72" i="4"/>
  <c r="P72" i="4" s="1"/>
  <c r="J73" i="4"/>
  <c r="P73" i="4" s="1"/>
  <c r="J74" i="4"/>
  <c r="P74" i="4" s="1"/>
  <c r="J75" i="4"/>
  <c r="P75" i="4" s="1"/>
  <c r="J76" i="4"/>
  <c r="P76" i="4" s="1"/>
  <c r="J77" i="4"/>
  <c r="P77" i="4" s="1"/>
  <c r="J78" i="4"/>
  <c r="P78" i="4" s="1"/>
  <c r="J79" i="4"/>
  <c r="P79" i="4" s="1"/>
  <c r="J80" i="4"/>
  <c r="P80" i="4" s="1"/>
  <c r="J81" i="4"/>
  <c r="P81" i="4" s="1"/>
  <c r="J82" i="4"/>
  <c r="P82" i="4" s="1"/>
  <c r="J83" i="4"/>
  <c r="P83" i="4" s="1"/>
  <c r="J84" i="4"/>
  <c r="P84" i="4" s="1"/>
  <c r="J85" i="4"/>
  <c r="P85" i="4" s="1"/>
  <c r="J86" i="4"/>
  <c r="P86" i="4" s="1"/>
  <c r="J87" i="4"/>
  <c r="P87" i="4" s="1"/>
  <c r="J88" i="4"/>
  <c r="P88" i="4" s="1"/>
  <c r="J89" i="4"/>
  <c r="P89" i="4" s="1"/>
  <c r="J90" i="4"/>
  <c r="P90" i="4" s="1"/>
  <c r="J91" i="4"/>
  <c r="P91" i="4" s="1"/>
  <c r="J92" i="4"/>
  <c r="P92" i="4" s="1"/>
  <c r="J93" i="4"/>
  <c r="P93" i="4" s="1"/>
  <c r="J94" i="4"/>
  <c r="P94" i="4" s="1"/>
  <c r="J95" i="4"/>
  <c r="P95" i="4" s="1"/>
  <c r="J96" i="4"/>
  <c r="P96" i="4" s="1"/>
  <c r="J97" i="4"/>
  <c r="P97" i="4" s="1"/>
  <c r="J98" i="4"/>
  <c r="P98" i="4" s="1"/>
  <c r="J99" i="4"/>
  <c r="P99" i="4" s="1"/>
  <c r="J100" i="4"/>
  <c r="P100" i="4" s="1"/>
  <c r="J101" i="4"/>
  <c r="P101" i="4" s="1"/>
  <c r="J102" i="4"/>
  <c r="P102" i="4" s="1"/>
  <c r="J103" i="4"/>
  <c r="P103" i="4" s="1"/>
  <c r="J104" i="4"/>
  <c r="P104" i="4" s="1"/>
  <c r="J105" i="4"/>
  <c r="P105" i="4" s="1"/>
  <c r="J106" i="4"/>
  <c r="P106" i="4" s="1"/>
  <c r="J107" i="4"/>
  <c r="P107" i="4" s="1"/>
  <c r="J108" i="4"/>
  <c r="P108" i="4" s="1"/>
  <c r="J109" i="4"/>
  <c r="P109" i="4" s="1"/>
  <c r="J110" i="4"/>
  <c r="P110" i="4" s="1"/>
  <c r="J111" i="4"/>
  <c r="P111" i="4" s="1"/>
  <c r="J112" i="4"/>
  <c r="P112" i="4" s="1"/>
  <c r="J113" i="4"/>
  <c r="P113" i="4" s="1"/>
  <c r="J114" i="4"/>
  <c r="P114" i="4" s="1"/>
  <c r="J115" i="4"/>
  <c r="P115" i="4" s="1"/>
  <c r="J116" i="4"/>
  <c r="P116" i="4" s="1"/>
  <c r="J117" i="4"/>
  <c r="P117" i="4" s="1"/>
  <c r="J118" i="4"/>
  <c r="P118" i="4" s="1"/>
  <c r="J119" i="4"/>
  <c r="P119" i="4" s="1"/>
  <c r="J120" i="4"/>
  <c r="P120" i="4" s="1"/>
  <c r="J121" i="4"/>
  <c r="P121" i="4" s="1"/>
  <c r="J122" i="4"/>
  <c r="P122" i="4" s="1"/>
  <c r="J123" i="4"/>
  <c r="P123" i="4" s="1"/>
  <c r="J124" i="4"/>
  <c r="P124" i="4" s="1"/>
  <c r="J125" i="4"/>
  <c r="P125" i="4" s="1"/>
  <c r="J126" i="4"/>
  <c r="P126" i="4" s="1"/>
  <c r="J127" i="4"/>
  <c r="P127" i="4" s="1"/>
  <c r="J128" i="4"/>
  <c r="P128" i="4" s="1"/>
  <c r="J129" i="4"/>
  <c r="P129" i="4" s="1"/>
  <c r="J130" i="4"/>
  <c r="P130" i="4" s="1"/>
  <c r="J131" i="4"/>
  <c r="P131" i="4" s="1"/>
  <c r="J132" i="4"/>
  <c r="P132" i="4" s="1"/>
  <c r="J133" i="4"/>
  <c r="P133" i="4" s="1"/>
  <c r="J134" i="4"/>
  <c r="P134" i="4" s="1"/>
  <c r="J135" i="4"/>
  <c r="P135" i="4" s="1"/>
  <c r="J136" i="4"/>
  <c r="P136" i="4" s="1"/>
  <c r="J137" i="4"/>
  <c r="P137" i="4" s="1"/>
  <c r="J138" i="4"/>
  <c r="P138" i="4" s="1"/>
  <c r="J139" i="4"/>
  <c r="P139" i="4" s="1"/>
  <c r="J140" i="4"/>
  <c r="P140" i="4" s="1"/>
  <c r="J141" i="4"/>
  <c r="P141" i="4" s="1"/>
  <c r="J142" i="4"/>
  <c r="P142" i="4" s="1"/>
  <c r="J143" i="4"/>
  <c r="P143" i="4" s="1"/>
  <c r="J144" i="4"/>
  <c r="P144" i="4" s="1"/>
  <c r="J145" i="4"/>
  <c r="P145" i="4" s="1"/>
  <c r="J146" i="4"/>
  <c r="P146" i="4" s="1"/>
  <c r="J147" i="4"/>
  <c r="P147" i="4" s="1"/>
  <c r="J148" i="4"/>
  <c r="P148" i="4" s="1"/>
  <c r="J149" i="4"/>
  <c r="P149" i="4" s="1"/>
  <c r="J150" i="4"/>
  <c r="P150" i="4" s="1"/>
  <c r="J151" i="4"/>
  <c r="P151" i="4" s="1"/>
  <c r="J152" i="4"/>
  <c r="P152" i="4" s="1"/>
  <c r="J153" i="4"/>
  <c r="P153" i="4" s="1"/>
  <c r="J154" i="4"/>
  <c r="P154" i="4" s="1"/>
  <c r="J155" i="4"/>
  <c r="P155" i="4" s="1"/>
  <c r="J156" i="4"/>
  <c r="P156" i="4" s="1"/>
  <c r="J157" i="4"/>
  <c r="P157" i="4" s="1"/>
  <c r="J158" i="4"/>
  <c r="P158" i="4" s="1"/>
  <c r="J159" i="4"/>
  <c r="P159" i="4" s="1"/>
  <c r="J160" i="4"/>
  <c r="P160" i="4" s="1"/>
  <c r="J161" i="4"/>
  <c r="P161" i="4" s="1"/>
  <c r="J162" i="4"/>
  <c r="P162" i="4" s="1"/>
  <c r="J163" i="4"/>
  <c r="P163" i="4" s="1"/>
  <c r="J164" i="4"/>
  <c r="P164" i="4" s="1"/>
  <c r="J165" i="4"/>
  <c r="P165" i="4" s="1"/>
  <c r="J166" i="4"/>
  <c r="P166" i="4" s="1"/>
  <c r="J167" i="4"/>
  <c r="P167" i="4" s="1"/>
  <c r="J168" i="4"/>
  <c r="P168" i="4" s="1"/>
  <c r="J169" i="4"/>
  <c r="P169" i="4" s="1"/>
  <c r="J170" i="4"/>
  <c r="P170" i="4" s="1"/>
  <c r="J171" i="4"/>
  <c r="P171" i="4" s="1"/>
  <c r="J172" i="4"/>
  <c r="P172" i="4" s="1"/>
  <c r="J173" i="4"/>
  <c r="P173" i="4" s="1"/>
  <c r="J174" i="4"/>
  <c r="P174" i="4" s="1"/>
  <c r="J175" i="4"/>
  <c r="P175" i="4" s="1"/>
  <c r="J176" i="4"/>
  <c r="P176" i="4" s="1"/>
  <c r="J177" i="4"/>
  <c r="P177" i="4" s="1"/>
  <c r="J178" i="4"/>
  <c r="P178" i="4" s="1"/>
  <c r="J179" i="4"/>
  <c r="P179" i="4" s="1"/>
  <c r="J180" i="4"/>
  <c r="P180" i="4" s="1"/>
  <c r="J181" i="4"/>
  <c r="P181" i="4" s="1"/>
  <c r="J182" i="4"/>
  <c r="P182" i="4" s="1"/>
  <c r="J183" i="4"/>
  <c r="P183" i="4" s="1"/>
  <c r="J184" i="4"/>
  <c r="P184" i="4" s="1"/>
  <c r="J185" i="4"/>
  <c r="P185" i="4" s="1"/>
  <c r="J186" i="4"/>
  <c r="P186" i="4" s="1"/>
  <c r="J187" i="4"/>
  <c r="P187" i="4" s="1"/>
  <c r="J188" i="4"/>
  <c r="P188" i="4" s="1"/>
  <c r="J189" i="4"/>
  <c r="P189" i="4" s="1"/>
  <c r="J190" i="4"/>
  <c r="P190" i="4" s="1"/>
  <c r="J191" i="4"/>
  <c r="P191" i="4" s="1"/>
  <c r="J192" i="4"/>
  <c r="P192" i="4" s="1"/>
  <c r="J193" i="4"/>
  <c r="P193" i="4" s="1"/>
  <c r="J194" i="4"/>
  <c r="P194" i="4" s="1"/>
  <c r="J195" i="4"/>
  <c r="P195" i="4" s="1"/>
  <c r="J196" i="4"/>
  <c r="P196" i="4" s="1"/>
  <c r="J197" i="4"/>
  <c r="P197" i="4" s="1"/>
  <c r="J198" i="4"/>
  <c r="P198" i="4" s="1"/>
  <c r="J199" i="4"/>
  <c r="P199" i="4" s="1"/>
  <c r="J200" i="4"/>
  <c r="P200" i="4" s="1"/>
  <c r="J201" i="4"/>
  <c r="P201" i="4" s="1"/>
  <c r="J202" i="4"/>
  <c r="P202" i="4" s="1"/>
  <c r="J203" i="4"/>
  <c r="P203" i="4" s="1"/>
  <c r="J204" i="4"/>
  <c r="P204" i="4" s="1"/>
  <c r="J205" i="4"/>
  <c r="P205" i="4" s="1"/>
  <c r="J206" i="4"/>
  <c r="P206" i="4" s="1"/>
  <c r="J207" i="4"/>
  <c r="P207" i="4" s="1"/>
  <c r="J208" i="4"/>
  <c r="P208" i="4" s="1"/>
  <c r="J209" i="4"/>
  <c r="P209" i="4" s="1"/>
  <c r="J210" i="4"/>
  <c r="P210" i="4" s="1"/>
  <c r="J211" i="4"/>
  <c r="P211" i="4" s="1"/>
  <c r="J212" i="4"/>
  <c r="P212" i="4" s="1"/>
  <c r="J213" i="4"/>
  <c r="P213" i="4" s="1"/>
  <c r="J214" i="4"/>
  <c r="P214" i="4" s="1"/>
  <c r="J215" i="4"/>
  <c r="P215" i="4" s="1"/>
  <c r="J216" i="4"/>
  <c r="P216" i="4" s="1"/>
  <c r="J217" i="4"/>
  <c r="P217" i="4" s="1"/>
  <c r="J218" i="4"/>
  <c r="P218" i="4" s="1"/>
  <c r="J219" i="4"/>
  <c r="P219" i="4" s="1"/>
  <c r="J220" i="4"/>
  <c r="P220" i="4" s="1"/>
  <c r="J221" i="4"/>
  <c r="P221" i="4" s="1"/>
  <c r="J222" i="4"/>
  <c r="P222" i="4" s="1"/>
  <c r="J223" i="4"/>
  <c r="P223" i="4" s="1"/>
  <c r="J224" i="4"/>
  <c r="P224" i="4" s="1"/>
  <c r="J225" i="4"/>
  <c r="P225" i="4" s="1"/>
  <c r="J226" i="4"/>
  <c r="P226" i="4" s="1"/>
  <c r="J227" i="4"/>
  <c r="P227" i="4" s="1"/>
  <c r="J228" i="4"/>
  <c r="P228" i="4" s="1"/>
  <c r="J229" i="4"/>
  <c r="P229" i="4" s="1"/>
  <c r="J230" i="4"/>
  <c r="P230" i="4" s="1"/>
  <c r="J231" i="4"/>
  <c r="P231" i="4" s="1"/>
  <c r="J232" i="4"/>
  <c r="P232" i="4" s="1"/>
  <c r="J233" i="4"/>
  <c r="P233" i="4" s="1"/>
  <c r="J234" i="4"/>
  <c r="P234" i="4" s="1"/>
  <c r="J235" i="4"/>
  <c r="P235" i="4" s="1"/>
  <c r="J236" i="4"/>
  <c r="P236" i="4" s="1"/>
  <c r="J237" i="4"/>
  <c r="P237" i="4" s="1"/>
  <c r="J238" i="4"/>
  <c r="P238" i="4" s="1"/>
  <c r="J239" i="4"/>
  <c r="P239" i="4" s="1"/>
  <c r="J240" i="4"/>
  <c r="P240" i="4" s="1"/>
  <c r="J241" i="4"/>
  <c r="P241" i="4" s="1"/>
  <c r="J242" i="4"/>
  <c r="P242" i="4" s="1"/>
  <c r="J243" i="4"/>
  <c r="P243" i="4" s="1"/>
  <c r="J244" i="4"/>
  <c r="P244" i="4" s="1"/>
  <c r="J245" i="4"/>
  <c r="P245" i="4" s="1"/>
  <c r="J246" i="4"/>
  <c r="P246" i="4" s="1"/>
  <c r="J247" i="4"/>
  <c r="P247" i="4" s="1"/>
  <c r="J248" i="4"/>
  <c r="P248" i="4" s="1"/>
  <c r="J249" i="4"/>
  <c r="P249" i="4" s="1"/>
  <c r="J250" i="4"/>
  <c r="P250" i="4" s="1"/>
  <c r="J251" i="4"/>
  <c r="P251" i="4" s="1"/>
  <c r="J252" i="4"/>
  <c r="P252" i="4" s="1"/>
  <c r="J253" i="4"/>
  <c r="P253" i="4" s="1"/>
  <c r="J254" i="4"/>
  <c r="P254" i="4" s="1"/>
  <c r="J255" i="4"/>
  <c r="P255" i="4" s="1"/>
  <c r="J256" i="4"/>
  <c r="P256" i="4" s="1"/>
  <c r="J257" i="4"/>
  <c r="P257" i="4" s="1"/>
  <c r="J258" i="4"/>
  <c r="P258" i="4" s="1"/>
  <c r="J259" i="4"/>
  <c r="P259" i="4" s="1"/>
  <c r="J260" i="4"/>
  <c r="P260" i="4" s="1"/>
  <c r="J261" i="4"/>
  <c r="P261" i="4" s="1"/>
  <c r="J262" i="4"/>
  <c r="P262" i="4" s="1"/>
  <c r="J263" i="4"/>
  <c r="P263" i="4" s="1"/>
  <c r="J264" i="4"/>
  <c r="P264" i="4" s="1"/>
  <c r="J265" i="4"/>
  <c r="P265" i="4" s="1"/>
  <c r="J266" i="4"/>
  <c r="P266" i="4" s="1"/>
  <c r="J267" i="4"/>
  <c r="P267" i="4" s="1"/>
  <c r="J268" i="4"/>
  <c r="P268" i="4" s="1"/>
  <c r="J269" i="4"/>
  <c r="P269" i="4" s="1"/>
  <c r="J270" i="4"/>
  <c r="P270" i="4" s="1"/>
  <c r="J271" i="4"/>
  <c r="P271" i="4" s="1"/>
  <c r="J272" i="4"/>
  <c r="P272" i="4" s="1"/>
  <c r="J273" i="4"/>
  <c r="P273" i="4" s="1"/>
  <c r="J274" i="4"/>
  <c r="P274" i="4" s="1"/>
  <c r="J275" i="4"/>
  <c r="P275" i="4" s="1"/>
  <c r="J276" i="4"/>
  <c r="P276" i="4" s="1"/>
  <c r="J277" i="4"/>
  <c r="P277" i="4" s="1"/>
  <c r="J278" i="4"/>
  <c r="P278" i="4" s="1"/>
  <c r="J279" i="4"/>
  <c r="P279" i="4" s="1"/>
  <c r="J280" i="4"/>
  <c r="P280" i="4" s="1"/>
  <c r="J281" i="4"/>
  <c r="P281" i="4" s="1"/>
  <c r="J282" i="4"/>
  <c r="P282" i="4" s="1"/>
  <c r="J283" i="4"/>
  <c r="P283" i="4" s="1"/>
  <c r="J284" i="4"/>
  <c r="P284" i="4" s="1"/>
  <c r="J285" i="4"/>
  <c r="P285" i="4" s="1"/>
  <c r="J286" i="4"/>
  <c r="P286" i="4" s="1"/>
  <c r="J287" i="4"/>
  <c r="P287" i="4" s="1"/>
  <c r="J288" i="4"/>
  <c r="P288" i="4" s="1"/>
  <c r="J289" i="4"/>
  <c r="P289" i="4" s="1"/>
  <c r="J290" i="4"/>
  <c r="P290" i="4" s="1"/>
  <c r="J291" i="4"/>
  <c r="P291" i="4" s="1"/>
  <c r="J292" i="4"/>
  <c r="P292" i="4" s="1"/>
  <c r="J293" i="4"/>
  <c r="P293" i="4" s="1"/>
  <c r="J294" i="4"/>
  <c r="P294" i="4" s="1"/>
  <c r="J295" i="4"/>
  <c r="P295" i="4" s="1"/>
  <c r="J296" i="4"/>
  <c r="P296" i="4" s="1"/>
  <c r="J297" i="4"/>
  <c r="P297" i="4" s="1"/>
  <c r="J298" i="4"/>
  <c r="P298" i="4" s="1"/>
  <c r="J299" i="4"/>
  <c r="P299" i="4" s="1"/>
  <c r="J300" i="4"/>
  <c r="P300" i="4" s="1"/>
  <c r="J301" i="4"/>
  <c r="P301" i="4" s="1"/>
  <c r="J302" i="4"/>
  <c r="P302" i="4" s="1"/>
  <c r="I4" i="4"/>
  <c r="O4" i="4" s="1"/>
  <c r="I5" i="4"/>
  <c r="O5" i="4" s="1"/>
  <c r="I6" i="4"/>
  <c r="O6" i="4" s="1"/>
  <c r="I7" i="4"/>
  <c r="O7" i="4" s="1"/>
  <c r="I8" i="4"/>
  <c r="O8" i="4" s="1"/>
  <c r="I9" i="4"/>
  <c r="O9" i="4" s="1"/>
  <c r="I10" i="4"/>
  <c r="O10" i="4" s="1"/>
  <c r="I11" i="4"/>
  <c r="O11" i="4" s="1"/>
  <c r="I12" i="4"/>
  <c r="I13" i="4"/>
  <c r="I26" i="4"/>
  <c r="I27" i="4"/>
  <c r="O27" i="4" s="1"/>
  <c r="I28" i="4"/>
  <c r="O28" i="4" s="1"/>
  <c r="I29" i="4"/>
  <c r="O29" i="4" s="1"/>
  <c r="I30" i="4"/>
  <c r="O30" i="4" s="1"/>
  <c r="I31" i="4"/>
  <c r="O31" i="4" s="1"/>
  <c r="I32" i="4"/>
  <c r="O32" i="4" s="1"/>
  <c r="I33" i="4"/>
  <c r="O33" i="4" s="1"/>
  <c r="I34" i="4"/>
  <c r="O34" i="4" s="1"/>
  <c r="I35" i="4"/>
  <c r="O35" i="4" s="1"/>
  <c r="I36" i="4"/>
  <c r="O36" i="4" s="1"/>
  <c r="I37" i="4"/>
  <c r="O37" i="4" s="1"/>
  <c r="I38" i="4"/>
  <c r="O38" i="4" s="1"/>
  <c r="I39" i="4"/>
  <c r="O39" i="4" s="1"/>
  <c r="I40" i="4"/>
  <c r="O40" i="4" s="1"/>
  <c r="I41" i="4"/>
  <c r="O41" i="4" s="1"/>
  <c r="I42" i="4"/>
  <c r="O42" i="4" s="1"/>
  <c r="I43" i="4"/>
  <c r="O43" i="4" s="1"/>
  <c r="I44" i="4"/>
  <c r="O44" i="4" s="1"/>
  <c r="I45" i="4"/>
  <c r="O45" i="4" s="1"/>
  <c r="I46" i="4"/>
  <c r="O46" i="4" s="1"/>
  <c r="I47" i="4"/>
  <c r="O47" i="4" s="1"/>
  <c r="I48" i="4"/>
  <c r="O48" i="4" s="1"/>
  <c r="I49" i="4"/>
  <c r="O49" i="4" s="1"/>
  <c r="I50" i="4"/>
  <c r="O50" i="4" s="1"/>
  <c r="I51" i="4"/>
  <c r="O51" i="4" s="1"/>
  <c r="I52" i="4"/>
  <c r="O52" i="4" s="1"/>
  <c r="I53" i="4"/>
  <c r="O53" i="4" s="1"/>
  <c r="I54" i="4"/>
  <c r="O54" i="4" s="1"/>
  <c r="I55" i="4"/>
  <c r="O55" i="4" s="1"/>
  <c r="I56" i="4"/>
  <c r="O56" i="4" s="1"/>
  <c r="I57" i="4"/>
  <c r="O57" i="4" s="1"/>
  <c r="I58" i="4"/>
  <c r="O58" i="4" s="1"/>
  <c r="I59" i="4"/>
  <c r="O59" i="4" s="1"/>
  <c r="I60" i="4"/>
  <c r="O60" i="4" s="1"/>
  <c r="I61" i="4"/>
  <c r="O61" i="4" s="1"/>
  <c r="I62" i="4"/>
  <c r="O62" i="4" s="1"/>
  <c r="I63" i="4"/>
  <c r="O63" i="4" s="1"/>
  <c r="I64" i="4"/>
  <c r="O64" i="4" s="1"/>
  <c r="I65" i="4"/>
  <c r="O65" i="4" s="1"/>
  <c r="I66" i="4"/>
  <c r="O66" i="4" s="1"/>
  <c r="I67" i="4"/>
  <c r="O67" i="4" s="1"/>
  <c r="I68" i="4"/>
  <c r="O68" i="4" s="1"/>
  <c r="I69" i="4"/>
  <c r="O69" i="4" s="1"/>
  <c r="I70" i="4"/>
  <c r="O70" i="4" s="1"/>
  <c r="I71" i="4"/>
  <c r="O71" i="4" s="1"/>
  <c r="I72" i="4"/>
  <c r="O72" i="4" s="1"/>
  <c r="I73" i="4"/>
  <c r="O73" i="4" s="1"/>
  <c r="I74" i="4"/>
  <c r="O74" i="4" s="1"/>
  <c r="I75" i="4"/>
  <c r="O75" i="4" s="1"/>
  <c r="I76" i="4"/>
  <c r="O76" i="4" s="1"/>
  <c r="I77" i="4"/>
  <c r="O77" i="4" s="1"/>
  <c r="I78" i="4"/>
  <c r="O78" i="4" s="1"/>
  <c r="I79" i="4"/>
  <c r="O79" i="4" s="1"/>
  <c r="I80" i="4"/>
  <c r="O80" i="4" s="1"/>
  <c r="I81" i="4"/>
  <c r="O81" i="4" s="1"/>
  <c r="I82" i="4"/>
  <c r="O82" i="4" s="1"/>
  <c r="I83" i="4"/>
  <c r="O83" i="4" s="1"/>
  <c r="I84" i="4"/>
  <c r="O84" i="4" s="1"/>
  <c r="I85" i="4"/>
  <c r="O85" i="4" s="1"/>
  <c r="I86" i="4"/>
  <c r="O86" i="4" s="1"/>
  <c r="I87" i="4"/>
  <c r="O87" i="4" s="1"/>
  <c r="I88" i="4"/>
  <c r="O88" i="4" s="1"/>
  <c r="I89" i="4"/>
  <c r="O89" i="4" s="1"/>
  <c r="I90" i="4"/>
  <c r="O90" i="4" s="1"/>
  <c r="I91" i="4"/>
  <c r="O91" i="4" s="1"/>
  <c r="I92" i="4"/>
  <c r="O92" i="4" s="1"/>
  <c r="I93" i="4"/>
  <c r="O93" i="4" s="1"/>
  <c r="I94" i="4"/>
  <c r="O94" i="4" s="1"/>
  <c r="I95" i="4"/>
  <c r="O95" i="4" s="1"/>
  <c r="I96" i="4"/>
  <c r="O96" i="4" s="1"/>
  <c r="I97" i="4"/>
  <c r="O97" i="4" s="1"/>
  <c r="I98" i="4"/>
  <c r="O98" i="4" s="1"/>
  <c r="I99" i="4"/>
  <c r="O99" i="4" s="1"/>
  <c r="I100" i="4"/>
  <c r="O100" i="4" s="1"/>
  <c r="I101" i="4"/>
  <c r="O101" i="4" s="1"/>
  <c r="I102" i="4"/>
  <c r="O102" i="4" s="1"/>
  <c r="I103" i="4"/>
  <c r="O103" i="4" s="1"/>
  <c r="I104" i="4"/>
  <c r="O104" i="4" s="1"/>
  <c r="I105" i="4"/>
  <c r="O105" i="4" s="1"/>
  <c r="I106" i="4"/>
  <c r="O106" i="4" s="1"/>
  <c r="I107" i="4"/>
  <c r="O107" i="4" s="1"/>
  <c r="I108" i="4"/>
  <c r="O108" i="4" s="1"/>
  <c r="I109" i="4"/>
  <c r="O109" i="4" s="1"/>
  <c r="I110" i="4"/>
  <c r="O110" i="4" s="1"/>
  <c r="I111" i="4"/>
  <c r="O111" i="4" s="1"/>
  <c r="I112" i="4"/>
  <c r="O112" i="4" s="1"/>
  <c r="I113" i="4"/>
  <c r="O113" i="4" s="1"/>
  <c r="I114" i="4"/>
  <c r="O114" i="4" s="1"/>
  <c r="I115" i="4"/>
  <c r="O115" i="4" s="1"/>
  <c r="I116" i="4"/>
  <c r="O116" i="4" s="1"/>
  <c r="I117" i="4"/>
  <c r="O117" i="4" s="1"/>
  <c r="I118" i="4"/>
  <c r="O118" i="4" s="1"/>
  <c r="I119" i="4"/>
  <c r="O119" i="4" s="1"/>
  <c r="I120" i="4"/>
  <c r="O120" i="4" s="1"/>
  <c r="I121" i="4"/>
  <c r="O121" i="4" s="1"/>
  <c r="I122" i="4"/>
  <c r="O122" i="4" s="1"/>
  <c r="I123" i="4"/>
  <c r="O123" i="4" s="1"/>
  <c r="I124" i="4"/>
  <c r="O124" i="4" s="1"/>
  <c r="I125" i="4"/>
  <c r="O125" i="4" s="1"/>
  <c r="I126" i="4"/>
  <c r="O126" i="4" s="1"/>
  <c r="I127" i="4"/>
  <c r="O127" i="4" s="1"/>
  <c r="I128" i="4"/>
  <c r="O128" i="4" s="1"/>
  <c r="I129" i="4"/>
  <c r="O129" i="4" s="1"/>
  <c r="I130" i="4"/>
  <c r="O130" i="4" s="1"/>
  <c r="I131" i="4"/>
  <c r="O131" i="4" s="1"/>
  <c r="I132" i="4"/>
  <c r="O132" i="4" s="1"/>
  <c r="I133" i="4"/>
  <c r="O133" i="4" s="1"/>
  <c r="I134" i="4"/>
  <c r="O134" i="4" s="1"/>
  <c r="I135" i="4"/>
  <c r="O135" i="4" s="1"/>
  <c r="I136" i="4"/>
  <c r="O136" i="4" s="1"/>
  <c r="I137" i="4"/>
  <c r="O137" i="4" s="1"/>
  <c r="I138" i="4"/>
  <c r="O138" i="4" s="1"/>
  <c r="I139" i="4"/>
  <c r="O139" i="4" s="1"/>
  <c r="I140" i="4"/>
  <c r="O140" i="4" s="1"/>
  <c r="I141" i="4"/>
  <c r="O141" i="4" s="1"/>
  <c r="I142" i="4"/>
  <c r="O142" i="4" s="1"/>
  <c r="I143" i="4"/>
  <c r="O143" i="4" s="1"/>
  <c r="I144" i="4"/>
  <c r="O144" i="4" s="1"/>
  <c r="I145" i="4"/>
  <c r="O145" i="4" s="1"/>
  <c r="I146" i="4"/>
  <c r="O146" i="4" s="1"/>
  <c r="I147" i="4"/>
  <c r="O147" i="4" s="1"/>
  <c r="I148" i="4"/>
  <c r="O148" i="4" s="1"/>
  <c r="I149" i="4"/>
  <c r="O149" i="4" s="1"/>
  <c r="I150" i="4"/>
  <c r="O150" i="4" s="1"/>
  <c r="I151" i="4"/>
  <c r="O151" i="4" s="1"/>
  <c r="I152" i="4"/>
  <c r="O152" i="4" s="1"/>
  <c r="I153" i="4"/>
  <c r="O153" i="4" s="1"/>
  <c r="I154" i="4"/>
  <c r="O154" i="4" s="1"/>
  <c r="I155" i="4"/>
  <c r="O155" i="4" s="1"/>
  <c r="I156" i="4"/>
  <c r="O156" i="4" s="1"/>
  <c r="I157" i="4"/>
  <c r="O157" i="4" s="1"/>
  <c r="I158" i="4"/>
  <c r="O158" i="4" s="1"/>
  <c r="I159" i="4"/>
  <c r="O159" i="4" s="1"/>
  <c r="I160" i="4"/>
  <c r="O160" i="4" s="1"/>
  <c r="I161" i="4"/>
  <c r="O161" i="4" s="1"/>
  <c r="I162" i="4"/>
  <c r="O162" i="4" s="1"/>
  <c r="I163" i="4"/>
  <c r="O163" i="4" s="1"/>
  <c r="I164" i="4"/>
  <c r="O164" i="4" s="1"/>
  <c r="I165" i="4"/>
  <c r="O165" i="4" s="1"/>
  <c r="I166" i="4"/>
  <c r="O166" i="4" s="1"/>
  <c r="I167" i="4"/>
  <c r="O167" i="4" s="1"/>
  <c r="I168" i="4"/>
  <c r="O168" i="4" s="1"/>
  <c r="I169" i="4"/>
  <c r="O169" i="4" s="1"/>
  <c r="I170" i="4"/>
  <c r="O170" i="4" s="1"/>
  <c r="I171" i="4"/>
  <c r="O171" i="4" s="1"/>
  <c r="I172" i="4"/>
  <c r="O172" i="4" s="1"/>
  <c r="I173" i="4"/>
  <c r="O173" i="4" s="1"/>
  <c r="I174" i="4"/>
  <c r="O174" i="4" s="1"/>
  <c r="I175" i="4"/>
  <c r="O175" i="4" s="1"/>
  <c r="I176" i="4"/>
  <c r="O176" i="4" s="1"/>
  <c r="I177" i="4"/>
  <c r="O177" i="4" s="1"/>
  <c r="I178" i="4"/>
  <c r="O178" i="4" s="1"/>
  <c r="I179" i="4"/>
  <c r="O179" i="4" s="1"/>
  <c r="I180" i="4"/>
  <c r="O180" i="4" s="1"/>
  <c r="I181" i="4"/>
  <c r="O181" i="4" s="1"/>
  <c r="I182" i="4"/>
  <c r="O182" i="4" s="1"/>
  <c r="I183" i="4"/>
  <c r="O183" i="4" s="1"/>
  <c r="I184" i="4"/>
  <c r="O184" i="4" s="1"/>
  <c r="I185" i="4"/>
  <c r="O185" i="4" s="1"/>
  <c r="I186" i="4"/>
  <c r="O186" i="4" s="1"/>
  <c r="I187" i="4"/>
  <c r="O187" i="4" s="1"/>
  <c r="I188" i="4"/>
  <c r="O188" i="4" s="1"/>
  <c r="I189" i="4"/>
  <c r="O189" i="4" s="1"/>
  <c r="I190" i="4"/>
  <c r="O190" i="4" s="1"/>
  <c r="I191" i="4"/>
  <c r="O191" i="4" s="1"/>
  <c r="I192" i="4"/>
  <c r="O192" i="4" s="1"/>
  <c r="I193" i="4"/>
  <c r="O193" i="4" s="1"/>
  <c r="I194" i="4"/>
  <c r="O194" i="4" s="1"/>
  <c r="I195" i="4"/>
  <c r="O195" i="4" s="1"/>
  <c r="I196" i="4"/>
  <c r="O196" i="4" s="1"/>
  <c r="I197" i="4"/>
  <c r="O197" i="4" s="1"/>
  <c r="I198" i="4"/>
  <c r="O198" i="4" s="1"/>
  <c r="I199" i="4"/>
  <c r="O199" i="4" s="1"/>
  <c r="I200" i="4"/>
  <c r="O200" i="4" s="1"/>
  <c r="I201" i="4"/>
  <c r="O201" i="4" s="1"/>
  <c r="I202" i="4"/>
  <c r="O202" i="4" s="1"/>
  <c r="I203" i="4"/>
  <c r="O203" i="4" s="1"/>
  <c r="I204" i="4"/>
  <c r="O204" i="4" s="1"/>
  <c r="I205" i="4"/>
  <c r="O205" i="4" s="1"/>
  <c r="I206" i="4"/>
  <c r="O206" i="4" s="1"/>
  <c r="I207" i="4"/>
  <c r="O207" i="4" s="1"/>
  <c r="I208" i="4"/>
  <c r="O208" i="4" s="1"/>
  <c r="I209" i="4"/>
  <c r="O209" i="4" s="1"/>
  <c r="I210" i="4"/>
  <c r="O210" i="4" s="1"/>
  <c r="I211" i="4"/>
  <c r="O211" i="4" s="1"/>
  <c r="I212" i="4"/>
  <c r="O212" i="4" s="1"/>
  <c r="I213" i="4"/>
  <c r="O213" i="4" s="1"/>
  <c r="I214" i="4"/>
  <c r="O214" i="4" s="1"/>
  <c r="I215" i="4"/>
  <c r="O215" i="4" s="1"/>
  <c r="I216" i="4"/>
  <c r="O216" i="4" s="1"/>
  <c r="I217" i="4"/>
  <c r="O217" i="4" s="1"/>
  <c r="I218" i="4"/>
  <c r="O218" i="4" s="1"/>
  <c r="I219" i="4"/>
  <c r="O219" i="4" s="1"/>
  <c r="I220" i="4"/>
  <c r="O220" i="4" s="1"/>
  <c r="I221" i="4"/>
  <c r="O221" i="4" s="1"/>
  <c r="I222" i="4"/>
  <c r="O222" i="4" s="1"/>
  <c r="I223" i="4"/>
  <c r="O223" i="4" s="1"/>
  <c r="I224" i="4"/>
  <c r="O224" i="4" s="1"/>
  <c r="I225" i="4"/>
  <c r="O225" i="4" s="1"/>
  <c r="I226" i="4"/>
  <c r="O226" i="4" s="1"/>
  <c r="I227" i="4"/>
  <c r="O227" i="4" s="1"/>
  <c r="I228" i="4"/>
  <c r="O228" i="4" s="1"/>
  <c r="I229" i="4"/>
  <c r="O229" i="4" s="1"/>
  <c r="I230" i="4"/>
  <c r="O230" i="4" s="1"/>
  <c r="I231" i="4"/>
  <c r="O231" i="4" s="1"/>
  <c r="I232" i="4"/>
  <c r="O232" i="4" s="1"/>
  <c r="I233" i="4"/>
  <c r="O233" i="4" s="1"/>
  <c r="I234" i="4"/>
  <c r="O234" i="4" s="1"/>
  <c r="I235" i="4"/>
  <c r="O235" i="4" s="1"/>
  <c r="I236" i="4"/>
  <c r="O236" i="4" s="1"/>
  <c r="I237" i="4"/>
  <c r="O237" i="4" s="1"/>
  <c r="I238" i="4"/>
  <c r="O238" i="4" s="1"/>
  <c r="I239" i="4"/>
  <c r="O239" i="4" s="1"/>
  <c r="I240" i="4"/>
  <c r="O240" i="4" s="1"/>
  <c r="I241" i="4"/>
  <c r="O241" i="4" s="1"/>
  <c r="I242" i="4"/>
  <c r="O242" i="4" s="1"/>
  <c r="I243" i="4"/>
  <c r="O243" i="4" s="1"/>
  <c r="I244" i="4"/>
  <c r="O244" i="4" s="1"/>
  <c r="I245" i="4"/>
  <c r="O245" i="4" s="1"/>
  <c r="I246" i="4"/>
  <c r="O246" i="4" s="1"/>
  <c r="I247" i="4"/>
  <c r="O247" i="4" s="1"/>
  <c r="I248" i="4"/>
  <c r="O248" i="4" s="1"/>
  <c r="I249" i="4"/>
  <c r="O249" i="4" s="1"/>
  <c r="I250" i="4"/>
  <c r="O250" i="4" s="1"/>
  <c r="I251" i="4"/>
  <c r="O251" i="4" s="1"/>
  <c r="I252" i="4"/>
  <c r="O252" i="4" s="1"/>
  <c r="I253" i="4"/>
  <c r="O253" i="4" s="1"/>
  <c r="I254" i="4"/>
  <c r="O254" i="4" s="1"/>
  <c r="I255" i="4"/>
  <c r="O255" i="4" s="1"/>
  <c r="I256" i="4"/>
  <c r="O256" i="4" s="1"/>
  <c r="I257" i="4"/>
  <c r="O257" i="4" s="1"/>
  <c r="I258" i="4"/>
  <c r="O258" i="4" s="1"/>
  <c r="I259" i="4"/>
  <c r="O259" i="4" s="1"/>
  <c r="I260" i="4"/>
  <c r="O260" i="4" s="1"/>
  <c r="I261" i="4"/>
  <c r="O261" i="4" s="1"/>
  <c r="I262" i="4"/>
  <c r="O262" i="4" s="1"/>
  <c r="I263" i="4"/>
  <c r="O263" i="4" s="1"/>
  <c r="I264" i="4"/>
  <c r="O264" i="4" s="1"/>
  <c r="I265" i="4"/>
  <c r="O265" i="4" s="1"/>
  <c r="I266" i="4"/>
  <c r="O266" i="4" s="1"/>
  <c r="I267" i="4"/>
  <c r="O267" i="4" s="1"/>
  <c r="I268" i="4"/>
  <c r="O268" i="4" s="1"/>
  <c r="I269" i="4"/>
  <c r="O269" i="4" s="1"/>
  <c r="I270" i="4"/>
  <c r="O270" i="4" s="1"/>
  <c r="I271" i="4"/>
  <c r="O271" i="4" s="1"/>
  <c r="I272" i="4"/>
  <c r="O272" i="4" s="1"/>
  <c r="I273" i="4"/>
  <c r="O273" i="4" s="1"/>
  <c r="I274" i="4"/>
  <c r="O274" i="4" s="1"/>
  <c r="I275" i="4"/>
  <c r="O275" i="4" s="1"/>
  <c r="I276" i="4"/>
  <c r="O276" i="4" s="1"/>
  <c r="I277" i="4"/>
  <c r="O277" i="4" s="1"/>
  <c r="I278" i="4"/>
  <c r="O278" i="4" s="1"/>
  <c r="I279" i="4"/>
  <c r="O279" i="4" s="1"/>
  <c r="I280" i="4"/>
  <c r="O280" i="4" s="1"/>
  <c r="I281" i="4"/>
  <c r="O281" i="4" s="1"/>
  <c r="I282" i="4"/>
  <c r="O282" i="4" s="1"/>
  <c r="I283" i="4"/>
  <c r="O283" i="4" s="1"/>
  <c r="I284" i="4"/>
  <c r="O284" i="4" s="1"/>
  <c r="I285" i="4"/>
  <c r="O285" i="4" s="1"/>
  <c r="I286" i="4"/>
  <c r="O286" i="4" s="1"/>
  <c r="I287" i="4"/>
  <c r="O287" i="4" s="1"/>
  <c r="I288" i="4"/>
  <c r="O288" i="4" s="1"/>
  <c r="I289" i="4"/>
  <c r="O289" i="4" s="1"/>
  <c r="I290" i="4"/>
  <c r="O290" i="4" s="1"/>
  <c r="I291" i="4"/>
  <c r="O291" i="4" s="1"/>
  <c r="I292" i="4"/>
  <c r="O292" i="4" s="1"/>
  <c r="I293" i="4"/>
  <c r="O293" i="4" s="1"/>
  <c r="I294" i="4"/>
  <c r="O294" i="4" s="1"/>
  <c r="I295" i="4"/>
  <c r="O295" i="4" s="1"/>
  <c r="I296" i="4"/>
  <c r="O296" i="4" s="1"/>
  <c r="I297" i="4"/>
  <c r="O297" i="4" s="1"/>
  <c r="I298" i="4"/>
  <c r="O298" i="4" s="1"/>
  <c r="I299" i="4"/>
  <c r="O299" i="4" s="1"/>
  <c r="I300" i="4"/>
  <c r="O300" i="4" s="1"/>
  <c r="I301" i="4"/>
  <c r="O301" i="4" s="1"/>
  <c r="I302" i="4"/>
  <c r="O302" i="4" s="1"/>
  <c r="H4" i="4"/>
  <c r="N4" i="4" s="1"/>
  <c r="H5" i="4"/>
  <c r="H6" i="4"/>
  <c r="N6" i="4" s="1"/>
  <c r="H7" i="4"/>
  <c r="N7" i="4" s="1"/>
  <c r="H8" i="4"/>
  <c r="H9" i="4"/>
  <c r="H10" i="4"/>
  <c r="H11" i="4"/>
  <c r="H12" i="4"/>
  <c r="N12" i="4" s="1"/>
  <c r="H13" i="4"/>
  <c r="N13" i="4" s="1"/>
  <c r="H26" i="4"/>
  <c r="N26" i="4" s="1"/>
  <c r="H27" i="4"/>
  <c r="N27" i="4" s="1"/>
  <c r="H28" i="4"/>
  <c r="N28" i="4" s="1"/>
  <c r="H29" i="4"/>
  <c r="N29" i="4" s="1"/>
  <c r="H30" i="4"/>
  <c r="N30" i="4" s="1"/>
  <c r="H31" i="4"/>
  <c r="N31" i="4" s="1"/>
  <c r="H32" i="4"/>
  <c r="N32" i="4" s="1"/>
  <c r="H33" i="4"/>
  <c r="N33" i="4" s="1"/>
  <c r="H34" i="4"/>
  <c r="N34" i="4" s="1"/>
  <c r="H35" i="4"/>
  <c r="N35" i="4" s="1"/>
  <c r="H36" i="4"/>
  <c r="N36" i="4" s="1"/>
  <c r="H37" i="4"/>
  <c r="N37" i="4" s="1"/>
  <c r="H38" i="4"/>
  <c r="N38" i="4" s="1"/>
  <c r="H39" i="4"/>
  <c r="N39" i="4" s="1"/>
  <c r="H40" i="4"/>
  <c r="N40" i="4" s="1"/>
  <c r="H41" i="4"/>
  <c r="N41" i="4" s="1"/>
  <c r="H42" i="4"/>
  <c r="N42" i="4" s="1"/>
  <c r="H43" i="4"/>
  <c r="N43" i="4" s="1"/>
  <c r="H44" i="4"/>
  <c r="N44" i="4" s="1"/>
  <c r="H45" i="4"/>
  <c r="N45" i="4" s="1"/>
  <c r="H46" i="4"/>
  <c r="N46" i="4" s="1"/>
  <c r="H47" i="4"/>
  <c r="N47" i="4" s="1"/>
  <c r="H48" i="4"/>
  <c r="N48" i="4" s="1"/>
  <c r="H49" i="4"/>
  <c r="N49" i="4" s="1"/>
  <c r="H50" i="4"/>
  <c r="N50" i="4" s="1"/>
  <c r="H51" i="4"/>
  <c r="N51" i="4" s="1"/>
  <c r="H52" i="4"/>
  <c r="N52" i="4" s="1"/>
  <c r="H53" i="4"/>
  <c r="N53" i="4" s="1"/>
  <c r="H54" i="4"/>
  <c r="N54" i="4" s="1"/>
  <c r="H55" i="4"/>
  <c r="N55" i="4" s="1"/>
  <c r="H56" i="4"/>
  <c r="N56" i="4" s="1"/>
  <c r="H57" i="4"/>
  <c r="N57" i="4" s="1"/>
  <c r="H58" i="4"/>
  <c r="N58" i="4" s="1"/>
  <c r="H59" i="4"/>
  <c r="N59" i="4" s="1"/>
  <c r="H60" i="4"/>
  <c r="N60" i="4" s="1"/>
  <c r="H61" i="4"/>
  <c r="N61" i="4" s="1"/>
  <c r="H62" i="4"/>
  <c r="N62" i="4" s="1"/>
  <c r="H63" i="4"/>
  <c r="N63" i="4" s="1"/>
  <c r="H64" i="4"/>
  <c r="N64" i="4" s="1"/>
  <c r="H65" i="4"/>
  <c r="N65" i="4" s="1"/>
  <c r="H66" i="4"/>
  <c r="N66" i="4" s="1"/>
  <c r="H67" i="4"/>
  <c r="N67" i="4" s="1"/>
  <c r="H68" i="4"/>
  <c r="N68" i="4" s="1"/>
  <c r="H69" i="4"/>
  <c r="N69" i="4" s="1"/>
  <c r="H70" i="4"/>
  <c r="N70" i="4" s="1"/>
  <c r="H71" i="4"/>
  <c r="N71" i="4" s="1"/>
  <c r="H72" i="4"/>
  <c r="N72" i="4" s="1"/>
  <c r="H73" i="4"/>
  <c r="N73" i="4" s="1"/>
  <c r="H74" i="4"/>
  <c r="N74" i="4" s="1"/>
  <c r="H75" i="4"/>
  <c r="N75" i="4" s="1"/>
  <c r="H76" i="4"/>
  <c r="N76" i="4" s="1"/>
  <c r="H77" i="4"/>
  <c r="N77" i="4" s="1"/>
  <c r="H78" i="4"/>
  <c r="N78" i="4" s="1"/>
  <c r="H79" i="4"/>
  <c r="N79" i="4" s="1"/>
  <c r="H80" i="4"/>
  <c r="N80" i="4" s="1"/>
  <c r="H81" i="4"/>
  <c r="N81" i="4" s="1"/>
  <c r="H82" i="4"/>
  <c r="N82" i="4" s="1"/>
  <c r="H83" i="4"/>
  <c r="N83" i="4" s="1"/>
  <c r="H84" i="4"/>
  <c r="N84" i="4" s="1"/>
  <c r="H85" i="4"/>
  <c r="N85" i="4" s="1"/>
  <c r="H86" i="4"/>
  <c r="N86" i="4" s="1"/>
  <c r="H87" i="4"/>
  <c r="N87" i="4" s="1"/>
  <c r="H88" i="4"/>
  <c r="N88" i="4" s="1"/>
  <c r="H89" i="4"/>
  <c r="N89" i="4" s="1"/>
  <c r="H90" i="4"/>
  <c r="N90" i="4" s="1"/>
  <c r="H91" i="4"/>
  <c r="N91" i="4" s="1"/>
  <c r="H92" i="4"/>
  <c r="N92" i="4" s="1"/>
  <c r="H93" i="4"/>
  <c r="N93" i="4" s="1"/>
  <c r="H94" i="4"/>
  <c r="N94" i="4" s="1"/>
  <c r="H95" i="4"/>
  <c r="N95" i="4" s="1"/>
  <c r="H96" i="4"/>
  <c r="N96" i="4" s="1"/>
  <c r="H97" i="4"/>
  <c r="N97" i="4" s="1"/>
  <c r="H98" i="4"/>
  <c r="N98" i="4" s="1"/>
  <c r="H99" i="4"/>
  <c r="N99" i="4" s="1"/>
  <c r="H100" i="4"/>
  <c r="N100" i="4" s="1"/>
  <c r="H101" i="4"/>
  <c r="N101" i="4" s="1"/>
  <c r="H102" i="4"/>
  <c r="N102" i="4" s="1"/>
  <c r="H103" i="4"/>
  <c r="N103" i="4" s="1"/>
  <c r="H104" i="4"/>
  <c r="N104" i="4" s="1"/>
  <c r="H105" i="4"/>
  <c r="N105" i="4" s="1"/>
  <c r="H106" i="4"/>
  <c r="N106" i="4" s="1"/>
  <c r="H107" i="4"/>
  <c r="N107" i="4" s="1"/>
  <c r="H108" i="4"/>
  <c r="N108" i="4" s="1"/>
  <c r="H109" i="4"/>
  <c r="N109" i="4" s="1"/>
  <c r="H110" i="4"/>
  <c r="N110" i="4" s="1"/>
  <c r="H111" i="4"/>
  <c r="N111" i="4" s="1"/>
  <c r="H112" i="4"/>
  <c r="N112" i="4" s="1"/>
  <c r="H113" i="4"/>
  <c r="N113" i="4" s="1"/>
  <c r="H114" i="4"/>
  <c r="N114" i="4" s="1"/>
  <c r="H115" i="4"/>
  <c r="N115" i="4" s="1"/>
  <c r="H116" i="4"/>
  <c r="N116" i="4" s="1"/>
  <c r="H117" i="4"/>
  <c r="N117" i="4" s="1"/>
  <c r="H118" i="4"/>
  <c r="N118" i="4" s="1"/>
  <c r="H119" i="4"/>
  <c r="N119" i="4" s="1"/>
  <c r="H120" i="4"/>
  <c r="N120" i="4" s="1"/>
  <c r="H121" i="4"/>
  <c r="N121" i="4" s="1"/>
  <c r="H122" i="4"/>
  <c r="N122" i="4" s="1"/>
  <c r="H123" i="4"/>
  <c r="N123" i="4" s="1"/>
  <c r="H124" i="4"/>
  <c r="N124" i="4" s="1"/>
  <c r="H125" i="4"/>
  <c r="N125" i="4" s="1"/>
  <c r="H126" i="4"/>
  <c r="N126" i="4" s="1"/>
  <c r="H127" i="4"/>
  <c r="N127" i="4" s="1"/>
  <c r="H128" i="4"/>
  <c r="N128" i="4" s="1"/>
  <c r="H129" i="4"/>
  <c r="N129" i="4" s="1"/>
  <c r="H130" i="4"/>
  <c r="N130" i="4" s="1"/>
  <c r="H131" i="4"/>
  <c r="N131" i="4" s="1"/>
  <c r="H132" i="4"/>
  <c r="N132" i="4" s="1"/>
  <c r="H133" i="4"/>
  <c r="N133" i="4" s="1"/>
  <c r="H134" i="4"/>
  <c r="N134" i="4" s="1"/>
  <c r="H135" i="4"/>
  <c r="N135" i="4" s="1"/>
  <c r="H136" i="4"/>
  <c r="N136" i="4" s="1"/>
  <c r="H137" i="4"/>
  <c r="N137" i="4" s="1"/>
  <c r="H138" i="4"/>
  <c r="N138" i="4" s="1"/>
  <c r="H139" i="4"/>
  <c r="N139" i="4" s="1"/>
  <c r="H140" i="4"/>
  <c r="N140" i="4" s="1"/>
  <c r="H141" i="4"/>
  <c r="N141" i="4" s="1"/>
  <c r="H142" i="4"/>
  <c r="N142" i="4" s="1"/>
  <c r="H143" i="4"/>
  <c r="N143" i="4" s="1"/>
  <c r="H144" i="4"/>
  <c r="N144" i="4" s="1"/>
  <c r="H145" i="4"/>
  <c r="N145" i="4" s="1"/>
  <c r="H146" i="4"/>
  <c r="N146" i="4" s="1"/>
  <c r="H147" i="4"/>
  <c r="N147" i="4" s="1"/>
  <c r="H148" i="4"/>
  <c r="N148" i="4" s="1"/>
  <c r="H149" i="4"/>
  <c r="N149" i="4" s="1"/>
  <c r="H150" i="4"/>
  <c r="N150" i="4" s="1"/>
  <c r="H151" i="4"/>
  <c r="N151" i="4" s="1"/>
  <c r="H152" i="4"/>
  <c r="N152" i="4" s="1"/>
  <c r="H153" i="4"/>
  <c r="N153" i="4" s="1"/>
  <c r="H154" i="4"/>
  <c r="N154" i="4" s="1"/>
  <c r="H155" i="4"/>
  <c r="N155" i="4" s="1"/>
  <c r="H156" i="4"/>
  <c r="N156" i="4" s="1"/>
  <c r="H157" i="4"/>
  <c r="N157" i="4" s="1"/>
  <c r="H158" i="4"/>
  <c r="N158" i="4" s="1"/>
  <c r="H159" i="4"/>
  <c r="N159" i="4" s="1"/>
  <c r="H160" i="4"/>
  <c r="N160" i="4" s="1"/>
  <c r="H161" i="4"/>
  <c r="N161" i="4" s="1"/>
  <c r="H162" i="4"/>
  <c r="N162" i="4" s="1"/>
  <c r="H163" i="4"/>
  <c r="N163" i="4" s="1"/>
  <c r="H164" i="4"/>
  <c r="N164" i="4" s="1"/>
  <c r="H165" i="4"/>
  <c r="N165" i="4" s="1"/>
  <c r="H166" i="4"/>
  <c r="N166" i="4" s="1"/>
  <c r="H167" i="4"/>
  <c r="N167" i="4" s="1"/>
  <c r="H168" i="4"/>
  <c r="N168" i="4" s="1"/>
  <c r="H169" i="4"/>
  <c r="N169" i="4" s="1"/>
  <c r="H170" i="4"/>
  <c r="N170" i="4" s="1"/>
  <c r="H171" i="4"/>
  <c r="N171" i="4" s="1"/>
  <c r="H172" i="4"/>
  <c r="N172" i="4" s="1"/>
  <c r="H173" i="4"/>
  <c r="N173" i="4" s="1"/>
  <c r="H174" i="4"/>
  <c r="N174" i="4" s="1"/>
  <c r="H175" i="4"/>
  <c r="N175" i="4" s="1"/>
  <c r="H176" i="4"/>
  <c r="N176" i="4" s="1"/>
  <c r="H177" i="4"/>
  <c r="N177" i="4" s="1"/>
  <c r="H178" i="4"/>
  <c r="N178" i="4" s="1"/>
  <c r="H179" i="4"/>
  <c r="N179" i="4" s="1"/>
  <c r="H180" i="4"/>
  <c r="N180" i="4" s="1"/>
  <c r="H181" i="4"/>
  <c r="N181" i="4" s="1"/>
  <c r="H182" i="4"/>
  <c r="N182" i="4" s="1"/>
  <c r="H183" i="4"/>
  <c r="N183" i="4" s="1"/>
  <c r="H184" i="4"/>
  <c r="N184" i="4" s="1"/>
  <c r="H185" i="4"/>
  <c r="N185" i="4" s="1"/>
  <c r="H186" i="4"/>
  <c r="N186" i="4" s="1"/>
  <c r="H187" i="4"/>
  <c r="N187" i="4" s="1"/>
  <c r="H188" i="4"/>
  <c r="N188" i="4" s="1"/>
  <c r="H189" i="4"/>
  <c r="N189" i="4" s="1"/>
  <c r="H190" i="4"/>
  <c r="N190" i="4" s="1"/>
  <c r="H191" i="4"/>
  <c r="N191" i="4" s="1"/>
  <c r="H192" i="4"/>
  <c r="N192" i="4" s="1"/>
  <c r="H193" i="4"/>
  <c r="N193" i="4" s="1"/>
  <c r="H194" i="4"/>
  <c r="N194" i="4" s="1"/>
  <c r="H195" i="4"/>
  <c r="N195" i="4" s="1"/>
  <c r="H196" i="4"/>
  <c r="N196" i="4" s="1"/>
  <c r="H197" i="4"/>
  <c r="N197" i="4" s="1"/>
  <c r="H198" i="4"/>
  <c r="N198" i="4" s="1"/>
  <c r="H199" i="4"/>
  <c r="N199" i="4" s="1"/>
  <c r="H200" i="4"/>
  <c r="N200" i="4" s="1"/>
  <c r="H201" i="4"/>
  <c r="N201" i="4" s="1"/>
  <c r="H202" i="4"/>
  <c r="N202" i="4" s="1"/>
  <c r="H203" i="4"/>
  <c r="N203" i="4" s="1"/>
  <c r="H204" i="4"/>
  <c r="N204" i="4" s="1"/>
  <c r="H205" i="4"/>
  <c r="N205" i="4" s="1"/>
  <c r="H206" i="4"/>
  <c r="N206" i="4" s="1"/>
  <c r="H207" i="4"/>
  <c r="N207" i="4" s="1"/>
  <c r="H208" i="4"/>
  <c r="N208" i="4" s="1"/>
  <c r="H209" i="4"/>
  <c r="N209" i="4" s="1"/>
  <c r="H210" i="4"/>
  <c r="N210" i="4" s="1"/>
  <c r="H211" i="4"/>
  <c r="N211" i="4" s="1"/>
  <c r="H212" i="4"/>
  <c r="N212" i="4" s="1"/>
  <c r="H213" i="4"/>
  <c r="N213" i="4" s="1"/>
  <c r="H214" i="4"/>
  <c r="N214" i="4" s="1"/>
  <c r="H215" i="4"/>
  <c r="N215" i="4" s="1"/>
  <c r="H216" i="4"/>
  <c r="N216" i="4" s="1"/>
  <c r="H217" i="4"/>
  <c r="N217" i="4" s="1"/>
  <c r="H218" i="4"/>
  <c r="N218" i="4" s="1"/>
  <c r="H219" i="4"/>
  <c r="N219" i="4" s="1"/>
  <c r="H220" i="4"/>
  <c r="N220" i="4" s="1"/>
  <c r="H221" i="4"/>
  <c r="N221" i="4" s="1"/>
  <c r="H222" i="4"/>
  <c r="N222" i="4" s="1"/>
  <c r="H223" i="4"/>
  <c r="N223" i="4" s="1"/>
  <c r="H224" i="4"/>
  <c r="N224" i="4" s="1"/>
  <c r="H225" i="4"/>
  <c r="N225" i="4" s="1"/>
  <c r="H226" i="4"/>
  <c r="N226" i="4" s="1"/>
  <c r="H227" i="4"/>
  <c r="N227" i="4" s="1"/>
  <c r="H228" i="4"/>
  <c r="N228" i="4" s="1"/>
  <c r="H229" i="4"/>
  <c r="N229" i="4" s="1"/>
  <c r="H230" i="4"/>
  <c r="N230" i="4" s="1"/>
  <c r="H231" i="4"/>
  <c r="N231" i="4" s="1"/>
  <c r="H232" i="4"/>
  <c r="N232" i="4" s="1"/>
  <c r="H233" i="4"/>
  <c r="N233" i="4" s="1"/>
  <c r="H234" i="4"/>
  <c r="N234" i="4" s="1"/>
  <c r="H235" i="4"/>
  <c r="N235" i="4" s="1"/>
  <c r="H236" i="4"/>
  <c r="N236" i="4" s="1"/>
  <c r="H237" i="4"/>
  <c r="N237" i="4" s="1"/>
  <c r="H238" i="4"/>
  <c r="N238" i="4" s="1"/>
  <c r="H239" i="4"/>
  <c r="N239" i="4" s="1"/>
  <c r="H240" i="4"/>
  <c r="N240" i="4" s="1"/>
  <c r="H241" i="4"/>
  <c r="N241" i="4" s="1"/>
  <c r="H242" i="4"/>
  <c r="N242" i="4" s="1"/>
  <c r="H243" i="4"/>
  <c r="N243" i="4" s="1"/>
  <c r="H244" i="4"/>
  <c r="N244" i="4" s="1"/>
  <c r="H245" i="4"/>
  <c r="N245" i="4" s="1"/>
  <c r="H246" i="4"/>
  <c r="N246" i="4" s="1"/>
  <c r="H247" i="4"/>
  <c r="N247" i="4" s="1"/>
  <c r="H248" i="4"/>
  <c r="N248" i="4" s="1"/>
  <c r="H249" i="4"/>
  <c r="N249" i="4" s="1"/>
  <c r="H250" i="4"/>
  <c r="N250" i="4" s="1"/>
  <c r="H251" i="4"/>
  <c r="N251" i="4" s="1"/>
  <c r="H252" i="4"/>
  <c r="N252" i="4" s="1"/>
  <c r="H253" i="4"/>
  <c r="N253" i="4" s="1"/>
  <c r="H254" i="4"/>
  <c r="N254" i="4" s="1"/>
  <c r="H255" i="4"/>
  <c r="N255" i="4" s="1"/>
  <c r="H256" i="4"/>
  <c r="N256" i="4" s="1"/>
  <c r="H257" i="4"/>
  <c r="N257" i="4" s="1"/>
  <c r="H258" i="4"/>
  <c r="N258" i="4" s="1"/>
  <c r="H259" i="4"/>
  <c r="N259" i="4" s="1"/>
  <c r="H260" i="4"/>
  <c r="N260" i="4" s="1"/>
  <c r="H261" i="4"/>
  <c r="N261" i="4" s="1"/>
  <c r="H262" i="4"/>
  <c r="N262" i="4" s="1"/>
  <c r="H263" i="4"/>
  <c r="N263" i="4" s="1"/>
  <c r="H264" i="4"/>
  <c r="N264" i="4" s="1"/>
  <c r="H265" i="4"/>
  <c r="N265" i="4" s="1"/>
  <c r="H266" i="4"/>
  <c r="N266" i="4" s="1"/>
  <c r="H267" i="4"/>
  <c r="N267" i="4" s="1"/>
  <c r="H268" i="4"/>
  <c r="N268" i="4" s="1"/>
  <c r="H269" i="4"/>
  <c r="N269" i="4" s="1"/>
  <c r="H270" i="4"/>
  <c r="N270" i="4" s="1"/>
  <c r="H271" i="4"/>
  <c r="N271" i="4" s="1"/>
  <c r="H272" i="4"/>
  <c r="N272" i="4" s="1"/>
  <c r="H273" i="4"/>
  <c r="N273" i="4" s="1"/>
  <c r="H274" i="4"/>
  <c r="N274" i="4" s="1"/>
  <c r="H275" i="4"/>
  <c r="N275" i="4" s="1"/>
  <c r="H276" i="4"/>
  <c r="N276" i="4" s="1"/>
  <c r="H277" i="4"/>
  <c r="N277" i="4" s="1"/>
  <c r="H278" i="4"/>
  <c r="N278" i="4" s="1"/>
  <c r="H279" i="4"/>
  <c r="N279" i="4" s="1"/>
  <c r="H280" i="4"/>
  <c r="N280" i="4" s="1"/>
  <c r="H281" i="4"/>
  <c r="N281" i="4" s="1"/>
  <c r="H282" i="4"/>
  <c r="N282" i="4" s="1"/>
  <c r="H283" i="4"/>
  <c r="N283" i="4" s="1"/>
  <c r="H284" i="4"/>
  <c r="N284" i="4" s="1"/>
  <c r="H285" i="4"/>
  <c r="N285" i="4" s="1"/>
  <c r="H286" i="4"/>
  <c r="N286" i="4" s="1"/>
  <c r="H287" i="4"/>
  <c r="N287" i="4" s="1"/>
  <c r="H288" i="4"/>
  <c r="N288" i="4" s="1"/>
  <c r="H289" i="4"/>
  <c r="N289" i="4" s="1"/>
  <c r="H290" i="4"/>
  <c r="N290" i="4" s="1"/>
  <c r="H291" i="4"/>
  <c r="N291" i="4" s="1"/>
  <c r="H292" i="4"/>
  <c r="N292" i="4" s="1"/>
  <c r="H293" i="4"/>
  <c r="N293" i="4" s="1"/>
  <c r="H294" i="4"/>
  <c r="N294" i="4" s="1"/>
  <c r="H295" i="4"/>
  <c r="N295" i="4" s="1"/>
  <c r="H296" i="4"/>
  <c r="N296" i="4" s="1"/>
  <c r="H297" i="4"/>
  <c r="N297" i="4" s="1"/>
  <c r="H298" i="4"/>
  <c r="N298" i="4" s="1"/>
  <c r="H299" i="4"/>
  <c r="N299" i="4" s="1"/>
  <c r="H300" i="4"/>
  <c r="N300" i="4" s="1"/>
  <c r="H301" i="4"/>
  <c r="N301" i="4" s="1"/>
  <c r="H302" i="4"/>
  <c r="N302" i="4" s="1"/>
  <c r="G4" i="4"/>
  <c r="M4" i="4" s="1"/>
  <c r="G5" i="4"/>
  <c r="M5" i="4" s="1"/>
  <c r="G6" i="4"/>
  <c r="M6" i="4" s="1"/>
  <c r="G7" i="4"/>
  <c r="M7" i="4" s="1"/>
  <c r="G8" i="4"/>
  <c r="M8" i="4" s="1"/>
  <c r="G9" i="4"/>
  <c r="M9" i="4" s="1"/>
  <c r="G10" i="4"/>
  <c r="M10" i="4" s="1"/>
  <c r="G11" i="4"/>
  <c r="M11" i="4" s="1"/>
  <c r="G12" i="4"/>
  <c r="M12" i="4" s="1"/>
  <c r="G13" i="4"/>
  <c r="M13" i="4" s="1"/>
  <c r="G26" i="4"/>
  <c r="M26" i="4" s="1"/>
  <c r="G27" i="4"/>
  <c r="M27" i="4" s="1"/>
  <c r="G28" i="4"/>
  <c r="M28" i="4" s="1"/>
  <c r="G29" i="4"/>
  <c r="M29" i="4" s="1"/>
  <c r="G30" i="4"/>
  <c r="M30" i="4" s="1"/>
  <c r="G31" i="4"/>
  <c r="M31" i="4" s="1"/>
  <c r="G32" i="4"/>
  <c r="M32" i="4" s="1"/>
  <c r="G33" i="4"/>
  <c r="M33" i="4" s="1"/>
  <c r="G34" i="4"/>
  <c r="M34" i="4" s="1"/>
  <c r="G35" i="4"/>
  <c r="M35" i="4" s="1"/>
  <c r="G36" i="4"/>
  <c r="M36" i="4" s="1"/>
  <c r="G37" i="4"/>
  <c r="M37" i="4" s="1"/>
  <c r="G38" i="4"/>
  <c r="M38" i="4" s="1"/>
  <c r="G39" i="4"/>
  <c r="M39" i="4" s="1"/>
  <c r="G40" i="4"/>
  <c r="M40" i="4" s="1"/>
  <c r="G41" i="4"/>
  <c r="M41" i="4" s="1"/>
  <c r="G42" i="4"/>
  <c r="M42" i="4" s="1"/>
  <c r="G43" i="4"/>
  <c r="M43" i="4" s="1"/>
  <c r="G44" i="4"/>
  <c r="M44" i="4" s="1"/>
  <c r="G45" i="4"/>
  <c r="M45" i="4" s="1"/>
  <c r="G46" i="4"/>
  <c r="M46" i="4" s="1"/>
  <c r="G47" i="4"/>
  <c r="M47" i="4" s="1"/>
  <c r="G48" i="4"/>
  <c r="M48" i="4" s="1"/>
  <c r="G49" i="4"/>
  <c r="M49" i="4" s="1"/>
  <c r="G50" i="4"/>
  <c r="M50" i="4" s="1"/>
  <c r="G51" i="4"/>
  <c r="M51" i="4" s="1"/>
  <c r="G52" i="4"/>
  <c r="M52" i="4" s="1"/>
  <c r="G53" i="4"/>
  <c r="M53" i="4" s="1"/>
  <c r="G54" i="4"/>
  <c r="M54" i="4" s="1"/>
  <c r="G55" i="4"/>
  <c r="M55" i="4" s="1"/>
  <c r="G56" i="4"/>
  <c r="M56" i="4" s="1"/>
  <c r="G57" i="4"/>
  <c r="M57" i="4" s="1"/>
  <c r="G58" i="4"/>
  <c r="M58" i="4" s="1"/>
  <c r="G59" i="4"/>
  <c r="M59" i="4" s="1"/>
  <c r="G60" i="4"/>
  <c r="M60" i="4" s="1"/>
  <c r="G61" i="4"/>
  <c r="M61" i="4" s="1"/>
  <c r="G62" i="4"/>
  <c r="M62" i="4" s="1"/>
  <c r="G63" i="4"/>
  <c r="M63" i="4" s="1"/>
  <c r="G64" i="4"/>
  <c r="M64" i="4" s="1"/>
  <c r="G65" i="4"/>
  <c r="M65" i="4" s="1"/>
  <c r="G66" i="4"/>
  <c r="M66" i="4" s="1"/>
  <c r="G67" i="4"/>
  <c r="M67" i="4" s="1"/>
  <c r="G68" i="4"/>
  <c r="M68" i="4" s="1"/>
  <c r="G69" i="4"/>
  <c r="M69" i="4" s="1"/>
  <c r="G70" i="4"/>
  <c r="M70" i="4" s="1"/>
  <c r="G71" i="4"/>
  <c r="M71" i="4" s="1"/>
  <c r="G72" i="4"/>
  <c r="M72" i="4" s="1"/>
  <c r="G73" i="4"/>
  <c r="M73" i="4" s="1"/>
  <c r="G74" i="4"/>
  <c r="M74" i="4" s="1"/>
  <c r="G75" i="4"/>
  <c r="M75" i="4" s="1"/>
  <c r="G76" i="4"/>
  <c r="M76" i="4" s="1"/>
  <c r="G77" i="4"/>
  <c r="M77" i="4" s="1"/>
  <c r="G78" i="4"/>
  <c r="M78" i="4" s="1"/>
  <c r="G79" i="4"/>
  <c r="M79" i="4" s="1"/>
  <c r="G80" i="4"/>
  <c r="M80" i="4" s="1"/>
  <c r="G81" i="4"/>
  <c r="M81" i="4" s="1"/>
  <c r="G82" i="4"/>
  <c r="M82" i="4" s="1"/>
  <c r="G83" i="4"/>
  <c r="M83" i="4" s="1"/>
  <c r="G84" i="4"/>
  <c r="M84" i="4" s="1"/>
  <c r="G85" i="4"/>
  <c r="M85" i="4" s="1"/>
  <c r="G86" i="4"/>
  <c r="M86" i="4" s="1"/>
  <c r="G87" i="4"/>
  <c r="M87" i="4" s="1"/>
  <c r="G88" i="4"/>
  <c r="M88" i="4" s="1"/>
  <c r="G89" i="4"/>
  <c r="M89" i="4" s="1"/>
  <c r="G90" i="4"/>
  <c r="M90" i="4" s="1"/>
  <c r="G91" i="4"/>
  <c r="M91" i="4" s="1"/>
  <c r="G92" i="4"/>
  <c r="M92" i="4" s="1"/>
  <c r="G93" i="4"/>
  <c r="M93" i="4" s="1"/>
  <c r="G94" i="4"/>
  <c r="M94" i="4" s="1"/>
  <c r="G95" i="4"/>
  <c r="M95" i="4" s="1"/>
  <c r="G96" i="4"/>
  <c r="M96" i="4" s="1"/>
  <c r="G97" i="4"/>
  <c r="M97" i="4" s="1"/>
  <c r="G98" i="4"/>
  <c r="M98" i="4" s="1"/>
  <c r="G99" i="4"/>
  <c r="M99" i="4" s="1"/>
  <c r="G100" i="4"/>
  <c r="M100" i="4" s="1"/>
  <c r="G101" i="4"/>
  <c r="M101" i="4" s="1"/>
  <c r="G102" i="4"/>
  <c r="M102" i="4" s="1"/>
  <c r="G103" i="4"/>
  <c r="M103" i="4" s="1"/>
  <c r="G104" i="4"/>
  <c r="M104" i="4" s="1"/>
  <c r="G105" i="4"/>
  <c r="M105" i="4" s="1"/>
  <c r="G106" i="4"/>
  <c r="M106" i="4" s="1"/>
  <c r="G107" i="4"/>
  <c r="M107" i="4" s="1"/>
  <c r="G108" i="4"/>
  <c r="M108" i="4" s="1"/>
  <c r="G109" i="4"/>
  <c r="M109" i="4" s="1"/>
  <c r="G110" i="4"/>
  <c r="M110" i="4" s="1"/>
  <c r="G111" i="4"/>
  <c r="M111" i="4" s="1"/>
  <c r="G112" i="4"/>
  <c r="M112" i="4" s="1"/>
  <c r="G113" i="4"/>
  <c r="M113" i="4" s="1"/>
  <c r="G114" i="4"/>
  <c r="M114" i="4" s="1"/>
  <c r="G115" i="4"/>
  <c r="M115" i="4" s="1"/>
  <c r="G116" i="4"/>
  <c r="M116" i="4" s="1"/>
  <c r="G117" i="4"/>
  <c r="M117" i="4" s="1"/>
  <c r="G118" i="4"/>
  <c r="M118" i="4" s="1"/>
  <c r="G119" i="4"/>
  <c r="M119" i="4" s="1"/>
  <c r="G120" i="4"/>
  <c r="M120" i="4" s="1"/>
  <c r="G121" i="4"/>
  <c r="M121" i="4" s="1"/>
  <c r="G122" i="4"/>
  <c r="M122" i="4" s="1"/>
  <c r="G123" i="4"/>
  <c r="M123" i="4" s="1"/>
  <c r="G124" i="4"/>
  <c r="M124" i="4" s="1"/>
  <c r="G125" i="4"/>
  <c r="M125" i="4" s="1"/>
  <c r="G126" i="4"/>
  <c r="M126" i="4" s="1"/>
  <c r="G127" i="4"/>
  <c r="M127" i="4" s="1"/>
  <c r="G128" i="4"/>
  <c r="M128" i="4" s="1"/>
  <c r="G129" i="4"/>
  <c r="M129" i="4" s="1"/>
  <c r="G130" i="4"/>
  <c r="M130" i="4" s="1"/>
  <c r="G131" i="4"/>
  <c r="M131" i="4" s="1"/>
  <c r="G132" i="4"/>
  <c r="M132" i="4" s="1"/>
  <c r="G133" i="4"/>
  <c r="M133" i="4" s="1"/>
  <c r="G134" i="4"/>
  <c r="M134" i="4" s="1"/>
  <c r="G135" i="4"/>
  <c r="M135" i="4" s="1"/>
  <c r="G136" i="4"/>
  <c r="M136" i="4" s="1"/>
  <c r="G137" i="4"/>
  <c r="M137" i="4" s="1"/>
  <c r="G138" i="4"/>
  <c r="M138" i="4" s="1"/>
  <c r="G139" i="4"/>
  <c r="M139" i="4" s="1"/>
  <c r="G140" i="4"/>
  <c r="M140" i="4" s="1"/>
  <c r="G141" i="4"/>
  <c r="M141" i="4" s="1"/>
  <c r="G142" i="4"/>
  <c r="M142" i="4" s="1"/>
  <c r="G143" i="4"/>
  <c r="M143" i="4" s="1"/>
  <c r="G144" i="4"/>
  <c r="M144" i="4" s="1"/>
  <c r="G145" i="4"/>
  <c r="M145" i="4" s="1"/>
  <c r="G146" i="4"/>
  <c r="M146" i="4" s="1"/>
  <c r="G147" i="4"/>
  <c r="M147" i="4" s="1"/>
  <c r="G148" i="4"/>
  <c r="M148" i="4" s="1"/>
  <c r="G149" i="4"/>
  <c r="M149" i="4" s="1"/>
  <c r="G150" i="4"/>
  <c r="M150" i="4" s="1"/>
  <c r="G151" i="4"/>
  <c r="M151" i="4" s="1"/>
  <c r="G152" i="4"/>
  <c r="M152" i="4" s="1"/>
  <c r="G153" i="4"/>
  <c r="M153" i="4" s="1"/>
  <c r="G154" i="4"/>
  <c r="M154" i="4" s="1"/>
  <c r="G155" i="4"/>
  <c r="M155" i="4" s="1"/>
  <c r="G156" i="4"/>
  <c r="M156" i="4" s="1"/>
  <c r="G157" i="4"/>
  <c r="M157" i="4" s="1"/>
  <c r="G158" i="4"/>
  <c r="M158" i="4" s="1"/>
  <c r="G159" i="4"/>
  <c r="M159" i="4" s="1"/>
  <c r="G160" i="4"/>
  <c r="M160" i="4" s="1"/>
  <c r="G161" i="4"/>
  <c r="M161" i="4" s="1"/>
  <c r="G162" i="4"/>
  <c r="M162" i="4" s="1"/>
  <c r="G163" i="4"/>
  <c r="M163" i="4" s="1"/>
  <c r="G164" i="4"/>
  <c r="M164" i="4" s="1"/>
  <c r="G165" i="4"/>
  <c r="M165" i="4" s="1"/>
  <c r="G166" i="4"/>
  <c r="M166" i="4" s="1"/>
  <c r="G167" i="4"/>
  <c r="M167" i="4" s="1"/>
  <c r="G168" i="4"/>
  <c r="M168" i="4" s="1"/>
  <c r="G169" i="4"/>
  <c r="M169" i="4" s="1"/>
  <c r="G170" i="4"/>
  <c r="M170" i="4" s="1"/>
  <c r="G171" i="4"/>
  <c r="M171" i="4" s="1"/>
  <c r="G172" i="4"/>
  <c r="M172" i="4" s="1"/>
  <c r="G173" i="4"/>
  <c r="M173" i="4" s="1"/>
  <c r="G174" i="4"/>
  <c r="M174" i="4" s="1"/>
  <c r="G175" i="4"/>
  <c r="M175" i="4" s="1"/>
  <c r="G176" i="4"/>
  <c r="M176" i="4" s="1"/>
  <c r="G177" i="4"/>
  <c r="M177" i="4" s="1"/>
  <c r="G178" i="4"/>
  <c r="M178" i="4" s="1"/>
  <c r="G179" i="4"/>
  <c r="M179" i="4" s="1"/>
  <c r="G180" i="4"/>
  <c r="M180" i="4" s="1"/>
  <c r="G181" i="4"/>
  <c r="M181" i="4" s="1"/>
  <c r="G182" i="4"/>
  <c r="M182" i="4" s="1"/>
  <c r="G183" i="4"/>
  <c r="M183" i="4" s="1"/>
  <c r="G184" i="4"/>
  <c r="M184" i="4" s="1"/>
  <c r="G185" i="4"/>
  <c r="M185" i="4" s="1"/>
  <c r="G186" i="4"/>
  <c r="M186" i="4" s="1"/>
  <c r="G187" i="4"/>
  <c r="M187" i="4" s="1"/>
  <c r="G188" i="4"/>
  <c r="M188" i="4" s="1"/>
  <c r="G189" i="4"/>
  <c r="M189" i="4" s="1"/>
  <c r="G190" i="4"/>
  <c r="M190" i="4" s="1"/>
  <c r="G191" i="4"/>
  <c r="M191" i="4" s="1"/>
  <c r="G192" i="4"/>
  <c r="M192" i="4" s="1"/>
  <c r="G193" i="4"/>
  <c r="M193" i="4" s="1"/>
  <c r="G194" i="4"/>
  <c r="M194" i="4" s="1"/>
  <c r="G195" i="4"/>
  <c r="M195" i="4" s="1"/>
  <c r="G196" i="4"/>
  <c r="M196" i="4" s="1"/>
  <c r="G197" i="4"/>
  <c r="M197" i="4" s="1"/>
  <c r="G198" i="4"/>
  <c r="M198" i="4" s="1"/>
  <c r="G199" i="4"/>
  <c r="M199" i="4" s="1"/>
  <c r="G200" i="4"/>
  <c r="M200" i="4" s="1"/>
  <c r="G201" i="4"/>
  <c r="M201" i="4" s="1"/>
  <c r="G202" i="4"/>
  <c r="M202" i="4" s="1"/>
  <c r="G203" i="4"/>
  <c r="M203" i="4" s="1"/>
  <c r="G204" i="4"/>
  <c r="M204" i="4" s="1"/>
  <c r="G205" i="4"/>
  <c r="M205" i="4" s="1"/>
  <c r="G206" i="4"/>
  <c r="M206" i="4" s="1"/>
  <c r="G207" i="4"/>
  <c r="M207" i="4" s="1"/>
  <c r="G208" i="4"/>
  <c r="M208" i="4" s="1"/>
  <c r="G209" i="4"/>
  <c r="M209" i="4" s="1"/>
  <c r="G210" i="4"/>
  <c r="M210" i="4" s="1"/>
  <c r="G211" i="4"/>
  <c r="M211" i="4" s="1"/>
  <c r="G212" i="4"/>
  <c r="M212" i="4" s="1"/>
  <c r="G213" i="4"/>
  <c r="M213" i="4" s="1"/>
  <c r="G214" i="4"/>
  <c r="M214" i="4" s="1"/>
  <c r="G215" i="4"/>
  <c r="M215" i="4" s="1"/>
  <c r="G216" i="4"/>
  <c r="M216" i="4" s="1"/>
  <c r="G217" i="4"/>
  <c r="M217" i="4" s="1"/>
  <c r="G218" i="4"/>
  <c r="M218" i="4" s="1"/>
  <c r="G219" i="4"/>
  <c r="M219" i="4" s="1"/>
  <c r="G220" i="4"/>
  <c r="M220" i="4" s="1"/>
  <c r="G221" i="4"/>
  <c r="M221" i="4" s="1"/>
  <c r="G222" i="4"/>
  <c r="M222" i="4" s="1"/>
  <c r="G223" i="4"/>
  <c r="M223" i="4" s="1"/>
  <c r="G224" i="4"/>
  <c r="M224" i="4" s="1"/>
  <c r="G225" i="4"/>
  <c r="M225" i="4" s="1"/>
  <c r="G226" i="4"/>
  <c r="M226" i="4" s="1"/>
  <c r="G227" i="4"/>
  <c r="M227" i="4" s="1"/>
  <c r="G228" i="4"/>
  <c r="M228" i="4" s="1"/>
  <c r="G229" i="4"/>
  <c r="M229" i="4" s="1"/>
  <c r="G230" i="4"/>
  <c r="M230" i="4" s="1"/>
  <c r="G231" i="4"/>
  <c r="M231" i="4" s="1"/>
  <c r="G232" i="4"/>
  <c r="M232" i="4" s="1"/>
  <c r="G233" i="4"/>
  <c r="M233" i="4" s="1"/>
  <c r="G234" i="4"/>
  <c r="M234" i="4" s="1"/>
  <c r="G235" i="4"/>
  <c r="M235" i="4" s="1"/>
  <c r="G236" i="4"/>
  <c r="M236" i="4" s="1"/>
  <c r="G237" i="4"/>
  <c r="M237" i="4" s="1"/>
  <c r="G238" i="4"/>
  <c r="M238" i="4" s="1"/>
  <c r="G239" i="4"/>
  <c r="M239" i="4" s="1"/>
  <c r="G240" i="4"/>
  <c r="M240" i="4" s="1"/>
  <c r="G241" i="4"/>
  <c r="M241" i="4" s="1"/>
  <c r="G242" i="4"/>
  <c r="M242" i="4" s="1"/>
  <c r="G243" i="4"/>
  <c r="M243" i="4" s="1"/>
  <c r="G244" i="4"/>
  <c r="M244" i="4" s="1"/>
  <c r="G245" i="4"/>
  <c r="M245" i="4" s="1"/>
  <c r="G246" i="4"/>
  <c r="M246" i="4" s="1"/>
  <c r="G247" i="4"/>
  <c r="M247" i="4" s="1"/>
  <c r="G248" i="4"/>
  <c r="M248" i="4" s="1"/>
  <c r="G249" i="4"/>
  <c r="M249" i="4" s="1"/>
  <c r="G250" i="4"/>
  <c r="M250" i="4" s="1"/>
  <c r="G251" i="4"/>
  <c r="M251" i="4" s="1"/>
  <c r="G252" i="4"/>
  <c r="M252" i="4" s="1"/>
  <c r="G253" i="4"/>
  <c r="M253" i="4" s="1"/>
  <c r="G254" i="4"/>
  <c r="M254" i="4" s="1"/>
  <c r="G255" i="4"/>
  <c r="M255" i="4" s="1"/>
  <c r="G256" i="4"/>
  <c r="M256" i="4" s="1"/>
  <c r="G257" i="4"/>
  <c r="M257" i="4" s="1"/>
  <c r="G258" i="4"/>
  <c r="M258" i="4" s="1"/>
  <c r="G259" i="4"/>
  <c r="M259" i="4" s="1"/>
  <c r="G260" i="4"/>
  <c r="M260" i="4" s="1"/>
  <c r="G261" i="4"/>
  <c r="M261" i="4" s="1"/>
  <c r="G262" i="4"/>
  <c r="M262" i="4" s="1"/>
  <c r="G263" i="4"/>
  <c r="M263" i="4" s="1"/>
  <c r="G264" i="4"/>
  <c r="M264" i="4" s="1"/>
  <c r="G265" i="4"/>
  <c r="M265" i="4" s="1"/>
  <c r="G266" i="4"/>
  <c r="M266" i="4" s="1"/>
  <c r="G267" i="4"/>
  <c r="M267" i="4" s="1"/>
  <c r="G268" i="4"/>
  <c r="M268" i="4" s="1"/>
  <c r="G269" i="4"/>
  <c r="M269" i="4" s="1"/>
  <c r="G270" i="4"/>
  <c r="M270" i="4" s="1"/>
  <c r="G271" i="4"/>
  <c r="M271" i="4" s="1"/>
  <c r="G272" i="4"/>
  <c r="M272" i="4" s="1"/>
  <c r="G273" i="4"/>
  <c r="M273" i="4" s="1"/>
  <c r="G274" i="4"/>
  <c r="M274" i="4" s="1"/>
  <c r="G275" i="4"/>
  <c r="M275" i="4" s="1"/>
  <c r="G276" i="4"/>
  <c r="M276" i="4" s="1"/>
  <c r="G277" i="4"/>
  <c r="M277" i="4" s="1"/>
  <c r="G278" i="4"/>
  <c r="M278" i="4" s="1"/>
  <c r="G279" i="4"/>
  <c r="M279" i="4" s="1"/>
  <c r="G280" i="4"/>
  <c r="M280" i="4" s="1"/>
  <c r="G281" i="4"/>
  <c r="M281" i="4" s="1"/>
  <c r="G282" i="4"/>
  <c r="M282" i="4" s="1"/>
  <c r="G283" i="4"/>
  <c r="M283" i="4" s="1"/>
  <c r="G284" i="4"/>
  <c r="M284" i="4" s="1"/>
  <c r="G285" i="4"/>
  <c r="M285" i="4" s="1"/>
  <c r="G286" i="4"/>
  <c r="M286" i="4" s="1"/>
  <c r="G287" i="4"/>
  <c r="M287" i="4" s="1"/>
  <c r="G288" i="4"/>
  <c r="M288" i="4" s="1"/>
  <c r="G289" i="4"/>
  <c r="M289" i="4" s="1"/>
  <c r="G290" i="4"/>
  <c r="M290" i="4" s="1"/>
  <c r="G291" i="4"/>
  <c r="M291" i="4" s="1"/>
  <c r="G292" i="4"/>
  <c r="M292" i="4" s="1"/>
  <c r="G293" i="4"/>
  <c r="M293" i="4" s="1"/>
  <c r="G294" i="4"/>
  <c r="M294" i="4" s="1"/>
  <c r="G295" i="4"/>
  <c r="M295" i="4" s="1"/>
  <c r="G296" i="4"/>
  <c r="M296" i="4" s="1"/>
  <c r="G297" i="4"/>
  <c r="M297" i="4" s="1"/>
  <c r="G298" i="4"/>
  <c r="M298" i="4" s="1"/>
  <c r="G299" i="4"/>
  <c r="M299" i="4" s="1"/>
  <c r="G300" i="4"/>
  <c r="M300" i="4" s="1"/>
  <c r="G301" i="4"/>
  <c r="M301" i="4" s="1"/>
  <c r="G302" i="4"/>
  <c r="M302" i="4" s="1"/>
  <c r="F4" i="4"/>
  <c r="F5" i="4"/>
  <c r="F6" i="4"/>
  <c r="F7" i="4"/>
  <c r="F8" i="4"/>
  <c r="F9" i="4"/>
  <c r="F10" i="4"/>
  <c r="F11" i="4"/>
  <c r="F12" i="4"/>
  <c r="F13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B4" i="4"/>
  <c r="B5" i="4"/>
  <c r="B6" i="4"/>
  <c r="B7" i="4"/>
  <c r="B8" i="4"/>
  <c r="B9" i="4"/>
  <c r="B10" i="4"/>
  <c r="B11" i="4"/>
  <c r="B12" i="4"/>
  <c r="B13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C5" i="4"/>
  <c r="D5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C13" i="4"/>
  <c r="D13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C84" i="4"/>
  <c r="D84" i="4"/>
  <c r="C85" i="4"/>
  <c r="D85" i="4"/>
  <c r="C86" i="4"/>
  <c r="D86" i="4"/>
  <c r="C87" i="4"/>
  <c r="D87" i="4"/>
  <c r="C88" i="4"/>
  <c r="D88" i="4"/>
  <c r="C89" i="4"/>
  <c r="D89" i="4"/>
  <c r="C90" i="4"/>
  <c r="D90" i="4"/>
  <c r="C91" i="4"/>
  <c r="D91" i="4"/>
  <c r="C92" i="4"/>
  <c r="D92" i="4"/>
  <c r="C93" i="4"/>
  <c r="D93" i="4"/>
  <c r="C94" i="4"/>
  <c r="D94" i="4"/>
  <c r="C95" i="4"/>
  <c r="D95" i="4"/>
  <c r="C96" i="4"/>
  <c r="D96" i="4"/>
  <c r="C97" i="4"/>
  <c r="D97" i="4"/>
  <c r="C98" i="4"/>
  <c r="D98" i="4"/>
  <c r="C99" i="4"/>
  <c r="D99" i="4"/>
  <c r="C100" i="4"/>
  <c r="D100" i="4"/>
  <c r="C101" i="4"/>
  <c r="D101" i="4"/>
  <c r="C102" i="4"/>
  <c r="D102" i="4"/>
  <c r="C103" i="4"/>
  <c r="D103" i="4"/>
  <c r="C104" i="4"/>
  <c r="D104" i="4"/>
  <c r="C105" i="4"/>
  <c r="D105" i="4"/>
  <c r="C106" i="4"/>
  <c r="D106" i="4"/>
  <c r="C107" i="4"/>
  <c r="D107" i="4"/>
  <c r="C108" i="4"/>
  <c r="D108" i="4"/>
  <c r="C109" i="4"/>
  <c r="D109" i="4"/>
  <c r="C110" i="4"/>
  <c r="D110" i="4"/>
  <c r="C111" i="4"/>
  <c r="D111" i="4"/>
  <c r="C112" i="4"/>
  <c r="D112" i="4"/>
  <c r="C113" i="4"/>
  <c r="D113" i="4"/>
  <c r="C114" i="4"/>
  <c r="D114" i="4"/>
  <c r="C115" i="4"/>
  <c r="D115" i="4"/>
  <c r="C116" i="4"/>
  <c r="D116" i="4"/>
  <c r="C117" i="4"/>
  <c r="D117" i="4"/>
  <c r="C118" i="4"/>
  <c r="D118" i="4"/>
  <c r="C119" i="4"/>
  <c r="D119" i="4"/>
  <c r="C120" i="4"/>
  <c r="D120" i="4"/>
  <c r="C121" i="4"/>
  <c r="D121" i="4"/>
  <c r="C122" i="4"/>
  <c r="D122" i="4"/>
  <c r="C123" i="4"/>
  <c r="D123" i="4"/>
  <c r="C124" i="4"/>
  <c r="D124" i="4"/>
  <c r="C125" i="4"/>
  <c r="D125" i="4"/>
  <c r="C126" i="4"/>
  <c r="D126" i="4"/>
  <c r="C127" i="4"/>
  <c r="D127" i="4"/>
  <c r="C128" i="4"/>
  <c r="D128" i="4"/>
  <c r="C129" i="4"/>
  <c r="D129" i="4"/>
  <c r="C130" i="4"/>
  <c r="D130" i="4"/>
  <c r="C131" i="4"/>
  <c r="D131" i="4"/>
  <c r="C132" i="4"/>
  <c r="D132" i="4"/>
  <c r="C133" i="4"/>
  <c r="D133" i="4"/>
  <c r="C134" i="4"/>
  <c r="D134" i="4"/>
  <c r="C135" i="4"/>
  <c r="D135" i="4"/>
  <c r="C136" i="4"/>
  <c r="D136" i="4"/>
  <c r="C137" i="4"/>
  <c r="D137" i="4"/>
  <c r="C138" i="4"/>
  <c r="D138" i="4"/>
  <c r="C139" i="4"/>
  <c r="D139" i="4"/>
  <c r="C140" i="4"/>
  <c r="D140" i="4"/>
  <c r="C141" i="4"/>
  <c r="D141" i="4"/>
  <c r="C142" i="4"/>
  <c r="D142" i="4"/>
  <c r="C143" i="4"/>
  <c r="D143" i="4"/>
  <c r="C144" i="4"/>
  <c r="D144" i="4"/>
  <c r="C145" i="4"/>
  <c r="D145" i="4"/>
  <c r="C146" i="4"/>
  <c r="D146" i="4"/>
  <c r="C147" i="4"/>
  <c r="D147" i="4"/>
  <c r="C148" i="4"/>
  <c r="D148" i="4"/>
  <c r="C149" i="4"/>
  <c r="D149" i="4"/>
  <c r="C150" i="4"/>
  <c r="D150" i="4"/>
  <c r="C151" i="4"/>
  <c r="D151" i="4"/>
  <c r="C152" i="4"/>
  <c r="D152" i="4"/>
  <c r="C153" i="4"/>
  <c r="D153" i="4"/>
  <c r="C154" i="4"/>
  <c r="D154" i="4"/>
  <c r="C155" i="4"/>
  <c r="D155" i="4"/>
  <c r="C156" i="4"/>
  <c r="D156" i="4"/>
  <c r="C157" i="4"/>
  <c r="D157" i="4"/>
  <c r="C158" i="4"/>
  <c r="D158" i="4"/>
  <c r="C159" i="4"/>
  <c r="D159" i="4"/>
  <c r="C160" i="4"/>
  <c r="D160" i="4"/>
  <c r="C161" i="4"/>
  <c r="D161" i="4"/>
  <c r="C162" i="4"/>
  <c r="D162" i="4"/>
  <c r="C163" i="4"/>
  <c r="D163" i="4"/>
  <c r="C164" i="4"/>
  <c r="D164" i="4"/>
  <c r="C165" i="4"/>
  <c r="D165" i="4"/>
  <c r="C166" i="4"/>
  <c r="D166" i="4"/>
  <c r="C167" i="4"/>
  <c r="D167" i="4"/>
  <c r="C168" i="4"/>
  <c r="D168" i="4"/>
  <c r="C169" i="4"/>
  <c r="D169" i="4"/>
  <c r="C170" i="4"/>
  <c r="D170" i="4"/>
  <c r="C171" i="4"/>
  <c r="D171" i="4"/>
  <c r="C172" i="4"/>
  <c r="D172" i="4"/>
  <c r="C173" i="4"/>
  <c r="D173" i="4"/>
  <c r="C174" i="4"/>
  <c r="D174" i="4"/>
  <c r="C175" i="4"/>
  <c r="D175" i="4"/>
  <c r="C176" i="4"/>
  <c r="D176" i="4"/>
  <c r="C177" i="4"/>
  <c r="D177" i="4"/>
  <c r="C178" i="4"/>
  <c r="D178" i="4"/>
  <c r="C179" i="4"/>
  <c r="D179" i="4"/>
  <c r="C180" i="4"/>
  <c r="D180" i="4"/>
  <c r="C181" i="4"/>
  <c r="D181" i="4"/>
  <c r="C182" i="4"/>
  <c r="D182" i="4"/>
  <c r="C183" i="4"/>
  <c r="D183" i="4"/>
  <c r="C184" i="4"/>
  <c r="D184" i="4"/>
  <c r="C185" i="4"/>
  <c r="D185" i="4"/>
  <c r="C186" i="4"/>
  <c r="D186" i="4"/>
  <c r="C187" i="4"/>
  <c r="D187" i="4"/>
  <c r="C188" i="4"/>
  <c r="D188" i="4"/>
  <c r="C189" i="4"/>
  <c r="D189" i="4"/>
  <c r="C190" i="4"/>
  <c r="D190" i="4"/>
  <c r="C191" i="4"/>
  <c r="D191" i="4"/>
  <c r="C192" i="4"/>
  <c r="D192" i="4"/>
  <c r="C193" i="4"/>
  <c r="D193" i="4"/>
  <c r="C194" i="4"/>
  <c r="D194" i="4"/>
  <c r="C195" i="4"/>
  <c r="D195" i="4"/>
  <c r="C196" i="4"/>
  <c r="D196" i="4"/>
  <c r="C197" i="4"/>
  <c r="D197" i="4"/>
  <c r="C198" i="4"/>
  <c r="D198" i="4"/>
  <c r="C199" i="4"/>
  <c r="D199" i="4"/>
  <c r="C200" i="4"/>
  <c r="D200" i="4"/>
  <c r="C201" i="4"/>
  <c r="D201" i="4"/>
  <c r="C202" i="4"/>
  <c r="D202" i="4"/>
  <c r="C203" i="4"/>
  <c r="D203" i="4"/>
  <c r="C204" i="4"/>
  <c r="D204" i="4"/>
  <c r="C205" i="4"/>
  <c r="D205" i="4"/>
  <c r="C206" i="4"/>
  <c r="D206" i="4"/>
  <c r="C207" i="4"/>
  <c r="D207" i="4"/>
  <c r="C208" i="4"/>
  <c r="D208" i="4"/>
  <c r="C209" i="4"/>
  <c r="D209" i="4"/>
  <c r="C210" i="4"/>
  <c r="D210" i="4"/>
  <c r="C211" i="4"/>
  <c r="D211" i="4"/>
  <c r="C212" i="4"/>
  <c r="D212" i="4"/>
  <c r="C213" i="4"/>
  <c r="D213" i="4"/>
  <c r="C214" i="4"/>
  <c r="D214" i="4"/>
  <c r="C215" i="4"/>
  <c r="D215" i="4"/>
  <c r="C216" i="4"/>
  <c r="D216" i="4"/>
  <c r="C217" i="4"/>
  <c r="D217" i="4"/>
  <c r="C218" i="4"/>
  <c r="D218" i="4"/>
  <c r="C219" i="4"/>
  <c r="D219" i="4"/>
  <c r="C220" i="4"/>
  <c r="D220" i="4"/>
  <c r="C221" i="4"/>
  <c r="D221" i="4"/>
  <c r="C222" i="4"/>
  <c r="D222" i="4"/>
  <c r="C223" i="4"/>
  <c r="D223" i="4"/>
  <c r="C224" i="4"/>
  <c r="D224" i="4"/>
  <c r="C225" i="4"/>
  <c r="D225" i="4"/>
  <c r="C226" i="4"/>
  <c r="D226" i="4"/>
  <c r="C227" i="4"/>
  <c r="D227" i="4"/>
  <c r="C228" i="4"/>
  <c r="D228" i="4"/>
  <c r="C229" i="4"/>
  <c r="D229" i="4"/>
  <c r="C230" i="4"/>
  <c r="D230" i="4"/>
  <c r="C231" i="4"/>
  <c r="D231" i="4"/>
  <c r="C232" i="4"/>
  <c r="D232" i="4"/>
  <c r="C233" i="4"/>
  <c r="D233" i="4"/>
  <c r="C234" i="4"/>
  <c r="D234" i="4"/>
  <c r="C235" i="4"/>
  <c r="D235" i="4"/>
  <c r="C236" i="4"/>
  <c r="D236" i="4"/>
  <c r="C237" i="4"/>
  <c r="D237" i="4"/>
  <c r="C238" i="4"/>
  <c r="D238" i="4"/>
  <c r="C239" i="4"/>
  <c r="D239" i="4"/>
  <c r="C240" i="4"/>
  <c r="D240" i="4"/>
  <c r="C241" i="4"/>
  <c r="D241" i="4"/>
  <c r="C242" i="4"/>
  <c r="D242" i="4"/>
  <c r="C243" i="4"/>
  <c r="D243" i="4"/>
  <c r="C244" i="4"/>
  <c r="D244" i="4"/>
  <c r="C245" i="4"/>
  <c r="D245" i="4"/>
  <c r="C246" i="4"/>
  <c r="D246" i="4"/>
  <c r="C247" i="4"/>
  <c r="D247" i="4"/>
  <c r="C248" i="4"/>
  <c r="D248" i="4"/>
  <c r="C249" i="4"/>
  <c r="D249" i="4"/>
  <c r="C250" i="4"/>
  <c r="D250" i="4"/>
  <c r="C251" i="4"/>
  <c r="D251" i="4"/>
  <c r="C252" i="4"/>
  <c r="D252" i="4"/>
  <c r="C253" i="4"/>
  <c r="D253" i="4"/>
  <c r="C254" i="4"/>
  <c r="D254" i="4"/>
  <c r="C255" i="4"/>
  <c r="D255" i="4"/>
  <c r="C256" i="4"/>
  <c r="D256" i="4"/>
  <c r="C257" i="4"/>
  <c r="D257" i="4"/>
  <c r="C258" i="4"/>
  <c r="D258" i="4"/>
  <c r="C259" i="4"/>
  <c r="D259" i="4"/>
  <c r="C260" i="4"/>
  <c r="D260" i="4"/>
  <c r="C261" i="4"/>
  <c r="D261" i="4"/>
  <c r="C262" i="4"/>
  <c r="D262" i="4"/>
  <c r="C263" i="4"/>
  <c r="D263" i="4"/>
  <c r="C264" i="4"/>
  <c r="D264" i="4"/>
  <c r="C265" i="4"/>
  <c r="D265" i="4"/>
  <c r="C266" i="4"/>
  <c r="D266" i="4"/>
  <c r="C267" i="4"/>
  <c r="D267" i="4"/>
  <c r="C268" i="4"/>
  <c r="D268" i="4"/>
  <c r="C269" i="4"/>
  <c r="D269" i="4"/>
  <c r="C270" i="4"/>
  <c r="D270" i="4"/>
  <c r="C271" i="4"/>
  <c r="D271" i="4"/>
  <c r="C272" i="4"/>
  <c r="D272" i="4"/>
  <c r="C273" i="4"/>
  <c r="D273" i="4"/>
  <c r="C274" i="4"/>
  <c r="D274" i="4"/>
  <c r="C275" i="4"/>
  <c r="D275" i="4"/>
  <c r="C276" i="4"/>
  <c r="D276" i="4"/>
  <c r="C277" i="4"/>
  <c r="D277" i="4"/>
  <c r="C278" i="4"/>
  <c r="D278" i="4"/>
  <c r="C279" i="4"/>
  <c r="D279" i="4"/>
  <c r="C280" i="4"/>
  <c r="D280" i="4"/>
  <c r="C281" i="4"/>
  <c r="D281" i="4"/>
  <c r="C282" i="4"/>
  <c r="D282" i="4"/>
  <c r="C283" i="4"/>
  <c r="D283" i="4"/>
  <c r="C284" i="4"/>
  <c r="D284" i="4"/>
  <c r="C285" i="4"/>
  <c r="D285" i="4"/>
  <c r="C286" i="4"/>
  <c r="D286" i="4"/>
  <c r="C287" i="4"/>
  <c r="D287" i="4"/>
  <c r="C288" i="4"/>
  <c r="D288" i="4"/>
  <c r="C289" i="4"/>
  <c r="D289" i="4"/>
  <c r="C290" i="4"/>
  <c r="D290" i="4"/>
  <c r="C291" i="4"/>
  <c r="D291" i="4"/>
  <c r="C292" i="4"/>
  <c r="D292" i="4"/>
  <c r="C293" i="4"/>
  <c r="D293" i="4"/>
  <c r="C294" i="4"/>
  <c r="D294" i="4"/>
  <c r="C295" i="4"/>
  <c r="D295" i="4"/>
  <c r="C296" i="4"/>
  <c r="D296" i="4"/>
  <c r="C297" i="4"/>
  <c r="D297" i="4"/>
  <c r="C298" i="4"/>
  <c r="D298" i="4"/>
  <c r="C299" i="4"/>
  <c r="D299" i="4"/>
  <c r="C300" i="4"/>
  <c r="D300" i="4"/>
  <c r="C301" i="4"/>
  <c r="D301" i="4"/>
  <c r="C302" i="4"/>
  <c r="D302" i="4"/>
  <c r="D4" i="4"/>
  <c r="C4" i="4"/>
  <c r="L25" i="4" l="1"/>
  <c r="L23" i="4"/>
  <c r="L24" i="4"/>
  <c r="L22" i="4"/>
  <c r="L20" i="4"/>
  <c r="L18" i="4"/>
  <c r="L16" i="4"/>
  <c r="L14" i="4"/>
  <c r="L21" i="4"/>
  <c r="L19" i="4"/>
  <c r="L17" i="4"/>
  <c r="L15" i="4"/>
  <c r="G57" i="3"/>
  <c r="G69" i="3"/>
  <c r="G53" i="3"/>
  <c r="G45" i="3"/>
  <c r="S11" i="4"/>
  <c r="T11" i="4"/>
  <c r="S12" i="4"/>
  <c r="T12" i="4"/>
  <c r="S10" i="4"/>
  <c r="T10" i="4"/>
  <c r="S13" i="4"/>
  <c r="T13" i="4"/>
  <c r="H57" i="3"/>
  <c r="H65" i="3"/>
  <c r="H69" i="3"/>
  <c r="J298" i="3"/>
  <c r="J282" i="3"/>
  <c r="J266" i="3"/>
  <c r="H53" i="3"/>
  <c r="D34" i="3"/>
  <c r="G25" i="3"/>
  <c r="G37" i="3"/>
  <c r="H41" i="3"/>
  <c r="G77" i="3"/>
  <c r="G89" i="3"/>
  <c r="G101" i="3"/>
  <c r="H105" i="3"/>
  <c r="G109" i="3"/>
  <c r="H121" i="3"/>
  <c r="G125" i="3"/>
  <c r="H129" i="3"/>
  <c r="H133" i="3"/>
  <c r="H137" i="3"/>
  <c r="H141" i="3"/>
  <c r="H145" i="3"/>
  <c r="H149" i="3"/>
  <c r="H153" i="3"/>
  <c r="H21" i="3"/>
  <c r="H33" i="3"/>
  <c r="H73" i="3"/>
  <c r="H85" i="3"/>
  <c r="H97" i="3"/>
  <c r="H113" i="3"/>
  <c r="G117" i="3"/>
  <c r="G29" i="3"/>
  <c r="G41" i="3"/>
  <c r="H81" i="3"/>
  <c r="G93" i="3"/>
  <c r="G105" i="3"/>
  <c r="H117" i="3"/>
  <c r="G121" i="3"/>
  <c r="G129" i="3"/>
  <c r="G133" i="3"/>
  <c r="G137" i="3"/>
  <c r="G141" i="3"/>
  <c r="G145" i="3"/>
  <c r="G149" i="3"/>
  <c r="G153" i="3"/>
  <c r="G157" i="3"/>
  <c r="G161" i="3"/>
  <c r="G165" i="3"/>
  <c r="G169" i="3"/>
  <c r="G173" i="3"/>
  <c r="G177" i="3"/>
  <c r="G156" i="3"/>
  <c r="H161" i="3"/>
  <c r="G172" i="3"/>
  <c r="H177" i="3"/>
  <c r="G180" i="3"/>
  <c r="H185" i="3"/>
  <c r="G189" i="3"/>
  <c r="I192" i="3"/>
  <c r="G196" i="3"/>
  <c r="H201" i="3"/>
  <c r="G205" i="3"/>
  <c r="I208" i="3"/>
  <c r="G212" i="3"/>
  <c r="I224" i="3"/>
  <c r="G228" i="3"/>
  <c r="H157" i="3"/>
  <c r="G168" i="3"/>
  <c r="H173" i="3"/>
  <c r="I180" i="3"/>
  <c r="G184" i="3"/>
  <c r="H189" i="3"/>
  <c r="G193" i="3"/>
  <c r="I196" i="3"/>
  <c r="G200" i="3"/>
  <c r="H205" i="3"/>
  <c r="I212" i="3"/>
  <c r="G216" i="3"/>
  <c r="I228" i="3"/>
  <c r="G232" i="3"/>
  <c r="G236" i="3"/>
  <c r="G240" i="3"/>
  <c r="G244" i="3"/>
  <c r="G248" i="3"/>
  <c r="G252" i="3"/>
  <c r="G256" i="3"/>
  <c r="G260" i="3"/>
  <c r="G264" i="3"/>
  <c r="G164" i="3"/>
  <c r="H169" i="3"/>
  <c r="G181" i="3"/>
  <c r="I184" i="3"/>
  <c r="G188" i="3"/>
  <c r="H193" i="3"/>
  <c r="G197" i="3"/>
  <c r="I200" i="3"/>
  <c r="G204" i="3"/>
  <c r="I216" i="3"/>
  <c r="G220" i="3"/>
  <c r="I232" i="3"/>
  <c r="I236" i="3"/>
  <c r="I240" i="3"/>
  <c r="I244" i="3"/>
  <c r="I248" i="3"/>
  <c r="I252" i="3"/>
  <c r="I256" i="3"/>
  <c r="I260" i="3"/>
  <c r="I264" i="3"/>
  <c r="I268" i="3"/>
  <c r="I272" i="3"/>
  <c r="I276" i="3"/>
  <c r="I280" i="3"/>
  <c r="I284" i="3"/>
  <c r="I288" i="3"/>
  <c r="I292" i="3"/>
  <c r="I296" i="3"/>
  <c r="I300" i="3"/>
  <c r="H165" i="3"/>
  <c r="H181" i="3"/>
  <c r="G185" i="3"/>
  <c r="H197" i="3"/>
  <c r="G201" i="3"/>
  <c r="I19" i="3"/>
  <c r="G19" i="3"/>
  <c r="H297" i="3"/>
  <c r="G297" i="3"/>
  <c r="J297" i="3"/>
  <c r="H293" i="3"/>
  <c r="G293" i="3"/>
  <c r="J293" i="3"/>
  <c r="H289" i="3"/>
  <c r="G289" i="3"/>
  <c r="J289" i="3"/>
  <c r="H285" i="3"/>
  <c r="G285" i="3"/>
  <c r="J285" i="3"/>
  <c r="H281" i="3"/>
  <c r="G281" i="3"/>
  <c r="J281" i="3"/>
  <c r="H277" i="3"/>
  <c r="G277" i="3"/>
  <c r="J277" i="3"/>
  <c r="H273" i="3"/>
  <c r="G273" i="3"/>
  <c r="J273" i="3"/>
  <c r="H269" i="3"/>
  <c r="G269" i="3"/>
  <c r="J269" i="3"/>
  <c r="H265" i="3"/>
  <c r="G265" i="3"/>
  <c r="J265" i="3"/>
  <c r="H261" i="3"/>
  <c r="G261" i="3"/>
  <c r="I261" i="3"/>
  <c r="J261" i="3"/>
  <c r="H257" i="3"/>
  <c r="G257" i="3"/>
  <c r="I257" i="3"/>
  <c r="J257" i="3"/>
  <c r="H253" i="3"/>
  <c r="G253" i="3"/>
  <c r="I253" i="3"/>
  <c r="J253" i="3"/>
  <c r="H249" i="3"/>
  <c r="G249" i="3"/>
  <c r="I249" i="3"/>
  <c r="J249" i="3"/>
  <c r="H245" i="3"/>
  <c r="G245" i="3"/>
  <c r="I245" i="3"/>
  <c r="J245" i="3"/>
  <c r="H241" i="3"/>
  <c r="G241" i="3"/>
  <c r="I241" i="3"/>
  <c r="J241" i="3"/>
  <c r="H237" i="3"/>
  <c r="G237" i="3"/>
  <c r="I237" i="3"/>
  <c r="J237" i="3"/>
  <c r="H233" i="3"/>
  <c r="G233" i="3"/>
  <c r="I233" i="3"/>
  <c r="J233" i="3"/>
  <c r="J229" i="3"/>
  <c r="I229" i="3"/>
  <c r="G229" i="3"/>
  <c r="H229" i="3"/>
  <c r="J225" i="3"/>
  <c r="I225" i="3"/>
  <c r="G225" i="3"/>
  <c r="H225" i="3"/>
  <c r="J221" i="3"/>
  <c r="I221" i="3"/>
  <c r="G221" i="3"/>
  <c r="H221" i="3"/>
  <c r="J217" i="3"/>
  <c r="I217" i="3"/>
  <c r="H217" i="3"/>
  <c r="G217" i="3"/>
  <c r="J213" i="3"/>
  <c r="I213" i="3"/>
  <c r="G213" i="3"/>
  <c r="H213" i="3"/>
  <c r="J209" i="3"/>
  <c r="I209" i="3"/>
  <c r="G209" i="3"/>
  <c r="H209" i="3"/>
  <c r="G300" i="3"/>
  <c r="G296" i="3"/>
  <c r="J290" i="3"/>
  <c r="I285" i="3"/>
  <c r="G280" i="3"/>
  <c r="J274" i="3"/>
  <c r="I269" i="3"/>
  <c r="J299" i="3"/>
  <c r="J294" i="3"/>
  <c r="I289" i="3"/>
  <c r="G284" i="3"/>
  <c r="J278" i="3"/>
  <c r="I273" i="3"/>
  <c r="G268" i="3"/>
  <c r="H299" i="3"/>
  <c r="G299" i="3"/>
  <c r="I299" i="3"/>
  <c r="H295" i="3"/>
  <c r="J295" i="3"/>
  <c r="G295" i="3"/>
  <c r="I295" i="3"/>
  <c r="H291" i="3"/>
  <c r="J291" i="3"/>
  <c r="G291" i="3"/>
  <c r="I291" i="3"/>
  <c r="H287" i="3"/>
  <c r="J287" i="3"/>
  <c r="G287" i="3"/>
  <c r="I287" i="3"/>
  <c r="H283" i="3"/>
  <c r="J283" i="3"/>
  <c r="G283" i="3"/>
  <c r="I283" i="3"/>
  <c r="H279" i="3"/>
  <c r="J279" i="3"/>
  <c r="G279" i="3"/>
  <c r="I279" i="3"/>
  <c r="H275" i="3"/>
  <c r="J275" i="3"/>
  <c r="G275" i="3"/>
  <c r="I275" i="3"/>
  <c r="H271" i="3"/>
  <c r="J271" i="3"/>
  <c r="G271" i="3"/>
  <c r="I271" i="3"/>
  <c r="H267" i="3"/>
  <c r="J267" i="3"/>
  <c r="G267" i="3"/>
  <c r="I267" i="3"/>
  <c r="H263" i="3"/>
  <c r="J263" i="3"/>
  <c r="G263" i="3"/>
  <c r="I263" i="3"/>
  <c r="H259" i="3"/>
  <c r="J259" i="3"/>
  <c r="G259" i="3"/>
  <c r="I259" i="3"/>
  <c r="H255" i="3"/>
  <c r="J255" i="3"/>
  <c r="G255" i="3"/>
  <c r="I255" i="3"/>
  <c r="H251" i="3"/>
  <c r="J251" i="3"/>
  <c r="G251" i="3"/>
  <c r="I251" i="3"/>
  <c r="H247" i="3"/>
  <c r="J247" i="3"/>
  <c r="G247" i="3"/>
  <c r="I247" i="3"/>
  <c r="H243" i="3"/>
  <c r="J243" i="3"/>
  <c r="G243" i="3"/>
  <c r="I243" i="3"/>
  <c r="H239" i="3"/>
  <c r="J239" i="3"/>
  <c r="G239" i="3"/>
  <c r="I239" i="3"/>
  <c r="H235" i="3"/>
  <c r="J235" i="3"/>
  <c r="G235" i="3"/>
  <c r="I235" i="3"/>
  <c r="J231" i="3"/>
  <c r="G231" i="3"/>
  <c r="I231" i="3"/>
  <c r="H231" i="3"/>
  <c r="J227" i="3"/>
  <c r="G227" i="3"/>
  <c r="H227" i="3"/>
  <c r="I227" i="3"/>
  <c r="J223" i="3"/>
  <c r="G223" i="3"/>
  <c r="H223" i="3"/>
  <c r="I223" i="3"/>
  <c r="J219" i="3"/>
  <c r="G219" i="3"/>
  <c r="H219" i="3"/>
  <c r="I219" i="3"/>
  <c r="J215" i="3"/>
  <c r="G215" i="3"/>
  <c r="I215" i="3"/>
  <c r="H215" i="3"/>
  <c r="J211" i="3"/>
  <c r="G211" i="3"/>
  <c r="H211" i="3"/>
  <c r="I211" i="3"/>
  <c r="J207" i="3"/>
  <c r="G207" i="3"/>
  <c r="H207" i="3"/>
  <c r="I207" i="3"/>
  <c r="J203" i="3"/>
  <c r="G203" i="3"/>
  <c r="H203" i="3"/>
  <c r="I203" i="3"/>
  <c r="J199" i="3"/>
  <c r="G199" i="3"/>
  <c r="I199" i="3"/>
  <c r="H199" i="3"/>
  <c r="J195" i="3"/>
  <c r="G195" i="3"/>
  <c r="H195" i="3"/>
  <c r="I195" i="3"/>
  <c r="J191" i="3"/>
  <c r="G191" i="3"/>
  <c r="H191" i="3"/>
  <c r="I191" i="3"/>
  <c r="J187" i="3"/>
  <c r="G187" i="3"/>
  <c r="H187" i="3"/>
  <c r="I187" i="3"/>
  <c r="J183" i="3"/>
  <c r="G183" i="3"/>
  <c r="I183" i="3"/>
  <c r="H183" i="3"/>
  <c r="J179" i="3"/>
  <c r="G179" i="3"/>
  <c r="I179" i="3"/>
  <c r="H179" i="3"/>
  <c r="J175" i="3"/>
  <c r="G175" i="3"/>
  <c r="H175" i="3"/>
  <c r="I175" i="3"/>
  <c r="J171" i="3"/>
  <c r="G171" i="3"/>
  <c r="H171" i="3"/>
  <c r="I171" i="3"/>
  <c r="J167" i="3"/>
  <c r="G167" i="3"/>
  <c r="H167" i="3"/>
  <c r="I167" i="3"/>
  <c r="J163" i="3"/>
  <c r="G163" i="3"/>
  <c r="H163" i="3"/>
  <c r="I163" i="3"/>
  <c r="J159" i="3"/>
  <c r="G159" i="3"/>
  <c r="H159" i="3"/>
  <c r="I159" i="3"/>
  <c r="J155" i="3"/>
  <c r="G155" i="3"/>
  <c r="H155" i="3"/>
  <c r="I155" i="3"/>
  <c r="J151" i="3"/>
  <c r="G151" i="3"/>
  <c r="H151" i="3"/>
  <c r="I151" i="3"/>
  <c r="J147" i="3"/>
  <c r="G147" i="3"/>
  <c r="H147" i="3"/>
  <c r="I147" i="3"/>
  <c r="J143" i="3"/>
  <c r="G143" i="3"/>
  <c r="H143" i="3"/>
  <c r="I143" i="3"/>
  <c r="J139" i="3"/>
  <c r="G139" i="3"/>
  <c r="H139" i="3"/>
  <c r="I139" i="3"/>
  <c r="J135" i="3"/>
  <c r="G135" i="3"/>
  <c r="H135" i="3"/>
  <c r="I135" i="3"/>
  <c r="J131" i="3"/>
  <c r="G131" i="3"/>
  <c r="H131" i="3"/>
  <c r="I131" i="3"/>
  <c r="J127" i="3"/>
  <c r="G127" i="3"/>
  <c r="H127" i="3"/>
  <c r="I127" i="3"/>
  <c r="I123" i="3"/>
  <c r="G123" i="3"/>
  <c r="H123" i="3"/>
  <c r="J123" i="3"/>
  <c r="I119" i="3"/>
  <c r="G119" i="3"/>
  <c r="J119" i="3"/>
  <c r="H119" i="3"/>
  <c r="I115" i="3"/>
  <c r="G115" i="3"/>
  <c r="H115" i="3"/>
  <c r="J115" i="3"/>
  <c r="I111" i="3"/>
  <c r="G111" i="3"/>
  <c r="H111" i="3"/>
  <c r="J111" i="3"/>
  <c r="I107" i="3"/>
  <c r="G107" i="3"/>
  <c r="H107" i="3"/>
  <c r="J107" i="3"/>
  <c r="I103" i="3"/>
  <c r="G103" i="3"/>
  <c r="H103" i="3"/>
  <c r="J103" i="3"/>
  <c r="I99" i="3"/>
  <c r="G99" i="3"/>
  <c r="H99" i="3"/>
  <c r="J99" i="3"/>
  <c r="I95" i="3"/>
  <c r="G95" i="3"/>
  <c r="H95" i="3"/>
  <c r="J95" i="3"/>
  <c r="I91" i="3"/>
  <c r="G91" i="3"/>
  <c r="J91" i="3"/>
  <c r="H91" i="3"/>
  <c r="I87" i="3"/>
  <c r="G87" i="3"/>
  <c r="H87" i="3"/>
  <c r="J87" i="3"/>
  <c r="I83" i="3"/>
  <c r="G83" i="3"/>
  <c r="H83" i="3"/>
  <c r="J83" i="3"/>
  <c r="I79" i="3"/>
  <c r="G79" i="3"/>
  <c r="H79" i="3"/>
  <c r="J79" i="3"/>
  <c r="I75" i="3"/>
  <c r="G75" i="3"/>
  <c r="J75" i="3"/>
  <c r="H75" i="3"/>
  <c r="H19" i="3"/>
  <c r="I293" i="3"/>
  <c r="G288" i="3"/>
  <c r="I277" i="3"/>
  <c r="G272" i="3"/>
  <c r="H298" i="3"/>
  <c r="I298" i="3"/>
  <c r="G298" i="3"/>
  <c r="H294" i="3"/>
  <c r="I294" i="3"/>
  <c r="G294" i="3"/>
  <c r="H290" i="3"/>
  <c r="I290" i="3"/>
  <c r="G290" i="3"/>
  <c r="H286" i="3"/>
  <c r="I286" i="3"/>
  <c r="G286" i="3"/>
  <c r="H282" i="3"/>
  <c r="I282" i="3"/>
  <c r="G282" i="3"/>
  <c r="H278" i="3"/>
  <c r="I278" i="3"/>
  <c r="G278" i="3"/>
  <c r="H274" i="3"/>
  <c r="I274" i="3"/>
  <c r="G274" i="3"/>
  <c r="H270" i="3"/>
  <c r="I270" i="3"/>
  <c r="G270" i="3"/>
  <c r="H266" i="3"/>
  <c r="I266" i="3"/>
  <c r="G266" i="3"/>
  <c r="H262" i="3"/>
  <c r="I262" i="3"/>
  <c r="J262" i="3"/>
  <c r="G262" i="3"/>
  <c r="H258" i="3"/>
  <c r="I258" i="3"/>
  <c r="J258" i="3"/>
  <c r="G258" i="3"/>
  <c r="H254" i="3"/>
  <c r="I254" i="3"/>
  <c r="J254" i="3"/>
  <c r="G254" i="3"/>
  <c r="H250" i="3"/>
  <c r="I250" i="3"/>
  <c r="J250" i="3"/>
  <c r="G250" i="3"/>
  <c r="H246" i="3"/>
  <c r="I246" i="3"/>
  <c r="J246" i="3"/>
  <c r="G246" i="3"/>
  <c r="H242" i="3"/>
  <c r="I242" i="3"/>
  <c r="J242" i="3"/>
  <c r="G242" i="3"/>
  <c r="H238" i="3"/>
  <c r="I238" i="3"/>
  <c r="J238" i="3"/>
  <c r="G238" i="3"/>
  <c r="H234" i="3"/>
  <c r="I234" i="3"/>
  <c r="J234" i="3"/>
  <c r="G234" i="3"/>
  <c r="J230" i="3"/>
  <c r="G230" i="3"/>
  <c r="H230" i="3"/>
  <c r="I230" i="3"/>
  <c r="J226" i="3"/>
  <c r="H226" i="3"/>
  <c r="I226" i="3"/>
  <c r="G226" i="3"/>
  <c r="J222" i="3"/>
  <c r="I222" i="3"/>
  <c r="G222" i="3"/>
  <c r="H222" i="3"/>
  <c r="J218" i="3"/>
  <c r="G218" i="3"/>
  <c r="H218" i="3"/>
  <c r="I218" i="3"/>
  <c r="J214" i="3"/>
  <c r="G214" i="3"/>
  <c r="H214" i="3"/>
  <c r="I214" i="3"/>
  <c r="J210" i="3"/>
  <c r="H210" i="3"/>
  <c r="I210" i="3"/>
  <c r="G210" i="3"/>
  <c r="J206" i="3"/>
  <c r="I206" i="3"/>
  <c r="G206" i="3"/>
  <c r="H206" i="3"/>
  <c r="J202" i="3"/>
  <c r="G202" i="3"/>
  <c r="H202" i="3"/>
  <c r="I202" i="3"/>
  <c r="J198" i="3"/>
  <c r="G198" i="3"/>
  <c r="H198" i="3"/>
  <c r="I198" i="3"/>
  <c r="J194" i="3"/>
  <c r="H194" i="3"/>
  <c r="I194" i="3"/>
  <c r="G194" i="3"/>
  <c r="J190" i="3"/>
  <c r="I190" i="3"/>
  <c r="G190" i="3"/>
  <c r="H190" i="3"/>
  <c r="J186" i="3"/>
  <c r="G186" i="3"/>
  <c r="H186" i="3"/>
  <c r="I186" i="3"/>
  <c r="J182" i="3"/>
  <c r="G182" i="3"/>
  <c r="H182" i="3"/>
  <c r="I182" i="3"/>
  <c r="J178" i="3"/>
  <c r="H178" i="3"/>
  <c r="G178" i="3"/>
  <c r="I178" i="3"/>
  <c r="J174" i="3"/>
  <c r="G174" i="3"/>
  <c r="H174" i="3"/>
  <c r="I174" i="3"/>
  <c r="J170" i="3"/>
  <c r="G170" i="3"/>
  <c r="H170" i="3"/>
  <c r="I170" i="3"/>
  <c r="J166" i="3"/>
  <c r="G166" i="3"/>
  <c r="H166" i="3"/>
  <c r="I166" i="3"/>
  <c r="J162" i="3"/>
  <c r="G162" i="3"/>
  <c r="H162" i="3"/>
  <c r="I162" i="3"/>
  <c r="J158" i="3"/>
  <c r="G158" i="3"/>
  <c r="H158" i="3"/>
  <c r="I158" i="3"/>
  <c r="J154" i="3"/>
  <c r="I154" i="3"/>
  <c r="G154" i="3"/>
  <c r="H154" i="3"/>
  <c r="J150" i="3"/>
  <c r="I150" i="3"/>
  <c r="G150" i="3"/>
  <c r="H150" i="3"/>
  <c r="J146" i="3"/>
  <c r="I146" i="3"/>
  <c r="G146" i="3"/>
  <c r="H146" i="3"/>
  <c r="J142" i="3"/>
  <c r="I142" i="3"/>
  <c r="G142" i="3"/>
  <c r="H142" i="3"/>
  <c r="J138" i="3"/>
  <c r="I138" i="3"/>
  <c r="G138" i="3"/>
  <c r="H138" i="3"/>
  <c r="J134" i="3"/>
  <c r="I134" i="3"/>
  <c r="G134" i="3"/>
  <c r="H134" i="3"/>
  <c r="J130" i="3"/>
  <c r="I130" i="3"/>
  <c r="G130" i="3"/>
  <c r="H130" i="3"/>
  <c r="J126" i="3"/>
  <c r="I126" i="3"/>
  <c r="G126" i="3"/>
  <c r="H126" i="3"/>
  <c r="I122" i="3"/>
  <c r="G122" i="3"/>
  <c r="H122" i="3"/>
  <c r="J122" i="3"/>
  <c r="I118" i="3"/>
  <c r="G118" i="3"/>
  <c r="H118" i="3"/>
  <c r="J118" i="3"/>
  <c r="I114" i="3"/>
  <c r="H114" i="3"/>
  <c r="J114" i="3"/>
  <c r="G114" i="3"/>
  <c r="I110" i="3"/>
  <c r="J110" i="3"/>
  <c r="G110" i="3"/>
  <c r="H110" i="3"/>
  <c r="I106" i="3"/>
  <c r="G106" i="3"/>
  <c r="H106" i="3"/>
  <c r="J106" i="3"/>
  <c r="I102" i="3"/>
  <c r="H102" i="3"/>
  <c r="G102" i="3"/>
  <c r="J102" i="3"/>
  <c r="I98" i="3"/>
  <c r="J98" i="3"/>
  <c r="H98" i="3"/>
  <c r="G98" i="3"/>
  <c r="I94" i="3"/>
  <c r="G94" i="3"/>
  <c r="H94" i="3"/>
  <c r="J94" i="3"/>
  <c r="I90" i="3"/>
  <c r="G90" i="3"/>
  <c r="H90" i="3"/>
  <c r="J90" i="3"/>
  <c r="I86" i="3"/>
  <c r="H86" i="3"/>
  <c r="J86" i="3"/>
  <c r="G86" i="3"/>
  <c r="I82" i="3"/>
  <c r="J82" i="3"/>
  <c r="G82" i="3"/>
  <c r="H82" i="3"/>
  <c r="I78" i="3"/>
  <c r="G78" i="3"/>
  <c r="H78" i="3"/>
  <c r="J78" i="3"/>
  <c r="I74" i="3"/>
  <c r="G74" i="3"/>
  <c r="J74" i="3"/>
  <c r="H74" i="3"/>
  <c r="I70" i="3"/>
  <c r="H70" i="3"/>
  <c r="G70" i="3"/>
  <c r="J70" i="3"/>
  <c r="I66" i="3"/>
  <c r="J66" i="3"/>
  <c r="G66" i="3"/>
  <c r="H66" i="3"/>
  <c r="I62" i="3"/>
  <c r="J62" i="3"/>
  <c r="G62" i="3"/>
  <c r="H62" i="3"/>
  <c r="I58" i="3"/>
  <c r="G58" i="3"/>
  <c r="H58" i="3"/>
  <c r="J58" i="3"/>
  <c r="I54" i="3"/>
  <c r="H54" i="3"/>
  <c r="G54" i="3"/>
  <c r="J54" i="3"/>
  <c r="I50" i="3"/>
  <c r="J50" i="3"/>
  <c r="G50" i="3"/>
  <c r="H50" i="3"/>
  <c r="I46" i="3"/>
  <c r="H46" i="3"/>
  <c r="J46" i="3"/>
  <c r="G46" i="3"/>
  <c r="I42" i="3"/>
  <c r="G42" i="3"/>
  <c r="H42" i="3"/>
  <c r="J42" i="3"/>
  <c r="I38" i="3"/>
  <c r="H38" i="3"/>
  <c r="G38" i="3"/>
  <c r="J38" i="3"/>
  <c r="I34" i="3"/>
  <c r="J34" i="3"/>
  <c r="H34" i="3"/>
  <c r="G34" i="3"/>
  <c r="I30" i="3"/>
  <c r="G30" i="3"/>
  <c r="H30" i="3"/>
  <c r="J30" i="3"/>
  <c r="I26" i="3"/>
  <c r="G26" i="3"/>
  <c r="H26" i="3"/>
  <c r="J26" i="3"/>
  <c r="I22" i="3"/>
  <c r="H22" i="3"/>
  <c r="J22" i="3"/>
  <c r="G22" i="3"/>
  <c r="J19" i="3"/>
  <c r="I297" i="3"/>
  <c r="G292" i="3"/>
  <c r="J286" i="3"/>
  <c r="I281" i="3"/>
  <c r="G276" i="3"/>
  <c r="J270" i="3"/>
  <c r="I265" i="3"/>
  <c r="H300" i="3"/>
  <c r="H296" i="3"/>
  <c r="H292" i="3"/>
  <c r="H288" i="3"/>
  <c r="H284" i="3"/>
  <c r="H280" i="3"/>
  <c r="H276" i="3"/>
  <c r="H272" i="3"/>
  <c r="H268" i="3"/>
  <c r="H264" i="3"/>
  <c r="H260" i="3"/>
  <c r="H256" i="3"/>
  <c r="H252" i="3"/>
  <c r="H248" i="3"/>
  <c r="H244" i="3"/>
  <c r="H240" i="3"/>
  <c r="H236" i="3"/>
  <c r="H232" i="3"/>
  <c r="J228" i="3"/>
  <c r="H228" i="3"/>
  <c r="J224" i="3"/>
  <c r="H224" i="3"/>
  <c r="J220" i="3"/>
  <c r="H220" i="3"/>
  <c r="J216" i="3"/>
  <c r="H216" i="3"/>
  <c r="J212" i="3"/>
  <c r="H212" i="3"/>
  <c r="J208" i="3"/>
  <c r="H208" i="3"/>
  <c r="J204" i="3"/>
  <c r="H204" i="3"/>
  <c r="J200" i="3"/>
  <c r="H200" i="3"/>
  <c r="J196" i="3"/>
  <c r="H196" i="3"/>
  <c r="J192" i="3"/>
  <c r="H192" i="3"/>
  <c r="J188" i="3"/>
  <c r="H188" i="3"/>
  <c r="J184" i="3"/>
  <c r="H184" i="3"/>
  <c r="J180" i="3"/>
  <c r="H180" i="3"/>
  <c r="J176" i="3"/>
  <c r="H176" i="3"/>
  <c r="I176" i="3"/>
  <c r="J172" i="3"/>
  <c r="H172" i="3"/>
  <c r="I172" i="3"/>
  <c r="J168" i="3"/>
  <c r="H168" i="3"/>
  <c r="I168" i="3"/>
  <c r="J164" i="3"/>
  <c r="H164" i="3"/>
  <c r="I164" i="3"/>
  <c r="J160" i="3"/>
  <c r="H160" i="3"/>
  <c r="I160" i="3"/>
  <c r="J156" i="3"/>
  <c r="H156" i="3"/>
  <c r="I156" i="3"/>
  <c r="J152" i="3"/>
  <c r="G152" i="3"/>
  <c r="H152" i="3"/>
  <c r="I152" i="3"/>
  <c r="J148" i="3"/>
  <c r="G148" i="3"/>
  <c r="H148" i="3"/>
  <c r="I148" i="3"/>
  <c r="J144" i="3"/>
  <c r="G144" i="3"/>
  <c r="H144" i="3"/>
  <c r="I144" i="3"/>
  <c r="J140" i="3"/>
  <c r="G140" i="3"/>
  <c r="H140" i="3"/>
  <c r="I140" i="3"/>
  <c r="J136" i="3"/>
  <c r="G136" i="3"/>
  <c r="H136" i="3"/>
  <c r="I136" i="3"/>
  <c r="J132" i="3"/>
  <c r="G132" i="3"/>
  <c r="H132" i="3"/>
  <c r="I132" i="3"/>
  <c r="J128" i="3"/>
  <c r="G128" i="3"/>
  <c r="H128" i="3"/>
  <c r="I128" i="3"/>
  <c r="I124" i="3"/>
  <c r="H124" i="3"/>
  <c r="G124" i="3"/>
  <c r="J124" i="3"/>
  <c r="I120" i="3"/>
  <c r="H120" i="3"/>
  <c r="G120" i="3"/>
  <c r="J120" i="3"/>
  <c r="I116" i="3"/>
  <c r="H116" i="3"/>
  <c r="G116" i="3"/>
  <c r="J116" i="3"/>
  <c r="I112" i="3"/>
  <c r="H112" i="3"/>
  <c r="J112" i="3"/>
  <c r="G112" i="3"/>
  <c r="I108" i="3"/>
  <c r="H108" i="3"/>
  <c r="G108" i="3"/>
  <c r="J108" i="3"/>
  <c r="I104" i="3"/>
  <c r="H104" i="3"/>
  <c r="G104" i="3"/>
  <c r="J104" i="3"/>
  <c r="I100" i="3"/>
  <c r="H100" i="3"/>
  <c r="J100" i="3"/>
  <c r="G100" i="3"/>
  <c r="I96" i="3"/>
  <c r="H96" i="3"/>
  <c r="G96" i="3"/>
  <c r="J96" i="3"/>
  <c r="I92" i="3"/>
  <c r="H92" i="3"/>
  <c r="G92" i="3"/>
  <c r="J92" i="3"/>
  <c r="I88" i="3"/>
  <c r="H88" i="3"/>
  <c r="G88" i="3"/>
  <c r="J88" i="3"/>
  <c r="I84" i="3"/>
  <c r="H84" i="3"/>
  <c r="J84" i="3"/>
  <c r="G84" i="3"/>
  <c r="I80" i="3"/>
  <c r="H80" i="3"/>
  <c r="G80" i="3"/>
  <c r="J80" i="3"/>
  <c r="I76" i="3"/>
  <c r="H76" i="3"/>
  <c r="G76" i="3"/>
  <c r="J76" i="3"/>
  <c r="I72" i="3"/>
  <c r="H72" i="3"/>
  <c r="G72" i="3"/>
  <c r="J72" i="3"/>
  <c r="I68" i="3"/>
  <c r="H68" i="3"/>
  <c r="J68" i="3"/>
  <c r="G68" i="3"/>
  <c r="I64" i="3"/>
  <c r="H64" i="3"/>
  <c r="G64" i="3"/>
  <c r="J64" i="3"/>
  <c r="I60" i="3"/>
  <c r="H60" i="3"/>
  <c r="J60" i="3"/>
  <c r="G60" i="3"/>
  <c r="I56" i="3"/>
  <c r="H56" i="3"/>
  <c r="G56" i="3"/>
  <c r="J56" i="3"/>
  <c r="I52" i="3"/>
  <c r="H52" i="3"/>
  <c r="J52" i="3"/>
  <c r="G52" i="3"/>
  <c r="I48" i="3"/>
  <c r="H48" i="3"/>
  <c r="J48" i="3"/>
  <c r="G48" i="3"/>
  <c r="I44" i="3"/>
  <c r="H44" i="3"/>
  <c r="G44" i="3"/>
  <c r="J44" i="3"/>
  <c r="I40" i="3"/>
  <c r="H40" i="3"/>
  <c r="G40" i="3"/>
  <c r="J40" i="3"/>
  <c r="I36" i="3"/>
  <c r="H36" i="3"/>
  <c r="J36" i="3"/>
  <c r="G36" i="3"/>
  <c r="I32" i="3"/>
  <c r="H32" i="3"/>
  <c r="G32" i="3"/>
  <c r="J32" i="3"/>
  <c r="I28" i="3"/>
  <c r="H28" i="3"/>
  <c r="G28" i="3"/>
  <c r="J28" i="3"/>
  <c r="I24" i="3"/>
  <c r="H24" i="3"/>
  <c r="G24" i="3"/>
  <c r="J24" i="3"/>
  <c r="I20" i="3"/>
  <c r="H20" i="3"/>
  <c r="J20" i="3"/>
  <c r="G20" i="3"/>
  <c r="J300" i="3"/>
  <c r="J296" i="3"/>
  <c r="J292" i="3"/>
  <c r="J288" i="3"/>
  <c r="J284" i="3"/>
  <c r="J280" i="3"/>
  <c r="J276" i="3"/>
  <c r="J272" i="3"/>
  <c r="J268" i="3"/>
  <c r="J264" i="3"/>
  <c r="J260" i="3"/>
  <c r="J256" i="3"/>
  <c r="J252" i="3"/>
  <c r="J248" i="3"/>
  <c r="J244" i="3"/>
  <c r="J240" i="3"/>
  <c r="J236" i="3"/>
  <c r="J232" i="3"/>
  <c r="G224" i="3"/>
  <c r="I220" i="3"/>
  <c r="G208" i="3"/>
  <c r="I204" i="3"/>
  <c r="G192" i="3"/>
  <c r="I188" i="3"/>
  <c r="G176" i="3"/>
  <c r="G160" i="3"/>
  <c r="I71" i="3"/>
  <c r="G71" i="3"/>
  <c r="H71" i="3"/>
  <c r="J71" i="3"/>
  <c r="I67" i="3"/>
  <c r="G67" i="3"/>
  <c r="J67" i="3"/>
  <c r="H67" i="3"/>
  <c r="I63" i="3"/>
  <c r="G63" i="3"/>
  <c r="H63" i="3"/>
  <c r="J63" i="3"/>
  <c r="I59" i="3"/>
  <c r="G59" i="3"/>
  <c r="J59" i="3"/>
  <c r="H59" i="3"/>
  <c r="I55" i="3"/>
  <c r="G55" i="3"/>
  <c r="J55" i="3"/>
  <c r="H55" i="3"/>
  <c r="I51" i="3"/>
  <c r="G51" i="3"/>
  <c r="H51" i="3"/>
  <c r="J51" i="3"/>
  <c r="I47" i="3"/>
  <c r="G47" i="3"/>
  <c r="H47" i="3"/>
  <c r="J47" i="3"/>
  <c r="I43" i="3"/>
  <c r="G43" i="3"/>
  <c r="J43" i="3"/>
  <c r="H43" i="3"/>
  <c r="I39" i="3"/>
  <c r="G39" i="3"/>
  <c r="H39" i="3"/>
  <c r="J39" i="3"/>
  <c r="I35" i="3"/>
  <c r="G35" i="3"/>
  <c r="H35" i="3"/>
  <c r="J35" i="3"/>
  <c r="I31" i="3"/>
  <c r="G31" i="3"/>
  <c r="H31" i="3"/>
  <c r="J31" i="3"/>
  <c r="I27" i="3"/>
  <c r="G27" i="3"/>
  <c r="J27" i="3"/>
  <c r="H27" i="3"/>
  <c r="I23" i="3"/>
  <c r="G23" i="3"/>
  <c r="H23" i="3"/>
  <c r="J23" i="3"/>
  <c r="J205" i="3"/>
  <c r="J201" i="3"/>
  <c r="J197" i="3"/>
  <c r="J193" i="3"/>
  <c r="J189" i="3"/>
  <c r="J185" i="3"/>
  <c r="J181" i="3"/>
  <c r="J177" i="3"/>
  <c r="J173" i="3"/>
  <c r="J169" i="3"/>
  <c r="J165" i="3"/>
  <c r="J161" i="3"/>
  <c r="J157" i="3"/>
  <c r="J153" i="3"/>
  <c r="J149" i="3"/>
  <c r="J145" i="3"/>
  <c r="J141" i="3"/>
  <c r="J137" i="3"/>
  <c r="J133" i="3"/>
  <c r="J129" i="3"/>
  <c r="I125" i="3"/>
  <c r="J125" i="3"/>
  <c r="I121" i="3"/>
  <c r="J121" i="3"/>
  <c r="I117" i="3"/>
  <c r="J117" i="3"/>
  <c r="I113" i="3"/>
  <c r="J113" i="3"/>
  <c r="I109" i="3"/>
  <c r="J109" i="3"/>
  <c r="I105" i="3"/>
  <c r="J105" i="3"/>
  <c r="I101" i="3"/>
  <c r="J101" i="3"/>
  <c r="I97" i="3"/>
  <c r="J97" i="3"/>
  <c r="G97" i="3"/>
  <c r="I93" i="3"/>
  <c r="J93" i="3"/>
  <c r="H93" i="3"/>
  <c r="I89" i="3"/>
  <c r="J89" i="3"/>
  <c r="I85" i="3"/>
  <c r="J85" i="3"/>
  <c r="I81" i="3"/>
  <c r="J81" i="3"/>
  <c r="G81" i="3"/>
  <c r="I77" i="3"/>
  <c r="J77" i="3"/>
  <c r="H77" i="3"/>
  <c r="I73" i="3"/>
  <c r="J73" i="3"/>
  <c r="I69" i="3"/>
  <c r="J69" i="3"/>
  <c r="I65" i="3"/>
  <c r="J65" i="3"/>
  <c r="G65" i="3"/>
  <c r="I61" i="3"/>
  <c r="J61" i="3"/>
  <c r="H61" i="3"/>
  <c r="I57" i="3"/>
  <c r="J57" i="3"/>
  <c r="I53" i="3"/>
  <c r="J53" i="3"/>
  <c r="I49" i="3"/>
  <c r="J49" i="3"/>
  <c r="G49" i="3"/>
  <c r="I45" i="3"/>
  <c r="J45" i="3"/>
  <c r="H45" i="3"/>
  <c r="I41" i="3"/>
  <c r="J41" i="3"/>
  <c r="I37" i="3"/>
  <c r="J37" i="3"/>
  <c r="I33" i="3"/>
  <c r="J33" i="3"/>
  <c r="G33" i="3"/>
  <c r="I29" i="3"/>
  <c r="J29" i="3"/>
  <c r="H29" i="3"/>
  <c r="I25" i="3"/>
  <c r="J25" i="3"/>
  <c r="I21" i="3"/>
  <c r="J21" i="3"/>
  <c r="I205" i="3"/>
  <c r="I201" i="3"/>
  <c r="I197" i="3"/>
  <c r="I193" i="3"/>
  <c r="I189" i="3"/>
  <c r="I185" i="3"/>
  <c r="I181" i="3"/>
  <c r="I177" i="3"/>
  <c r="I173" i="3"/>
  <c r="I169" i="3"/>
  <c r="I165" i="3"/>
  <c r="I161" i="3"/>
  <c r="I157" i="3"/>
  <c r="I153" i="3"/>
  <c r="I149" i="3"/>
  <c r="I145" i="3"/>
  <c r="I141" i="3"/>
  <c r="I137" i="3"/>
  <c r="I133" i="3"/>
  <c r="I129" i="3"/>
  <c r="H125" i="3"/>
  <c r="G113" i="3"/>
  <c r="H109" i="3"/>
  <c r="H101" i="3"/>
  <c r="H89" i="3"/>
  <c r="G85" i="3"/>
  <c r="G73" i="3"/>
  <c r="G61" i="3"/>
  <c r="H49" i="3"/>
  <c r="H37" i="3"/>
  <c r="H25" i="3"/>
  <c r="G21" i="3"/>
  <c r="F299" i="3"/>
  <c r="C296" i="3"/>
  <c r="C291" i="3"/>
  <c r="E289" i="3"/>
  <c r="C284" i="3"/>
  <c r="F281" i="3"/>
  <c r="D277" i="3"/>
  <c r="D274" i="3"/>
  <c r="E268" i="3"/>
  <c r="D264" i="3"/>
  <c r="E258" i="3"/>
  <c r="E253" i="3"/>
  <c r="E248" i="3"/>
  <c r="D244" i="3"/>
  <c r="F237" i="3"/>
  <c r="E230" i="3"/>
  <c r="F221" i="3"/>
  <c r="E216" i="3"/>
  <c r="E212" i="3"/>
  <c r="F202" i="3"/>
  <c r="E196" i="3"/>
  <c r="C185" i="3"/>
  <c r="F180" i="3"/>
  <c r="C170" i="3"/>
  <c r="F159" i="3"/>
  <c r="E146" i="3"/>
  <c r="E125" i="3"/>
  <c r="D102" i="3"/>
  <c r="F88" i="3"/>
  <c r="F50" i="3"/>
  <c r="E19" i="3"/>
  <c r="D300" i="3"/>
  <c r="D299" i="3"/>
  <c r="D298" i="3"/>
  <c r="F296" i="3"/>
  <c r="D294" i="3"/>
  <c r="E292" i="3"/>
  <c r="F290" i="3"/>
  <c r="F289" i="3"/>
  <c r="F288" i="3"/>
  <c r="F284" i="3"/>
  <c r="F282" i="3"/>
  <c r="C281" i="3"/>
  <c r="D280" i="3"/>
  <c r="C279" i="3"/>
  <c r="E277" i="3"/>
  <c r="C276" i="3"/>
  <c r="C275" i="3"/>
  <c r="F273" i="3"/>
  <c r="E272" i="3"/>
  <c r="C268" i="3"/>
  <c r="F266" i="3"/>
  <c r="C265" i="3"/>
  <c r="C264" i="3"/>
  <c r="E262" i="3"/>
  <c r="F260" i="3"/>
  <c r="E259" i="3"/>
  <c r="C258" i="3"/>
  <c r="E257" i="3"/>
  <c r="E252" i="3"/>
  <c r="F251" i="3"/>
  <c r="F249" i="3"/>
  <c r="D245" i="3"/>
  <c r="F242" i="3"/>
  <c r="D241" i="3"/>
  <c r="F235" i="3"/>
  <c r="E234" i="3"/>
  <c r="D223" i="3"/>
  <c r="F219" i="3"/>
  <c r="E218" i="3"/>
  <c r="D207" i="3"/>
  <c r="F203" i="3"/>
  <c r="E202" i="3"/>
  <c r="F193" i="3"/>
  <c r="F189" i="3"/>
  <c r="D187" i="3"/>
  <c r="E182" i="3"/>
  <c r="E180" i="3"/>
  <c r="E176" i="3"/>
  <c r="F174" i="3"/>
  <c r="C172" i="3"/>
  <c r="E166" i="3"/>
  <c r="D164" i="3"/>
  <c r="D155" i="3"/>
  <c r="D152" i="3"/>
  <c r="F147" i="3"/>
  <c r="C139" i="3"/>
  <c r="F135" i="3"/>
  <c r="E126" i="3"/>
  <c r="F113" i="3"/>
  <c r="E111" i="3"/>
  <c r="C102" i="3"/>
  <c r="E93" i="3"/>
  <c r="E91" i="3"/>
  <c r="F79" i="3"/>
  <c r="F71" i="3"/>
  <c r="E24" i="3"/>
  <c r="C19" i="3"/>
  <c r="C298" i="3"/>
  <c r="E294" i="3"/>
  <c r="D290" i="3"/>
  <c r="E285" i="3"/>
  <c r="E280" i="3"/>
  <c r="D276" i="3"/>
  <c r="C271" i="3"/>
  <c r="F265" i="3"/>
  <c r="E261" i="3"/>
  <c r="C256" i="3"/>
  <c r="D246" i="3"/>
  <c r="E240" i="3"/>
  <c r="E232" i="3"/>
  <c r="E226" i="3"/>
  <c r="E214" i="3"/>
  <c r="F205" i="3"/>
  <c r="E198" i="3"/>
  <c r="C192" i="3"/>
  <c r="E179" i="3"/>
  <c r="F172" i="3"/>
  <c r="F153" i="3"/>
  <c r="E144" i="3"/>
  <c r="E122" i="3"/>
  <c r="F91" i="3"/>
  <c r="F47" i="3"/>
  <c r="F291" i="3"/>
  <c r="F19" i="3"/>
  <c r="C300" i="3"/>
  <c r="C299" i="3"/>
  <c r="F297" i="3"/>
  <c r="E296" i="3"/>
  <c r="E295" i="3"/>
  <c r="D293" i="3"/>
  <c r="D292" i="3"/>
  <c r="E291" i="3"/>
  <c r="E290" i="3"/>
  <c r="D289" i="3"/>
  <c r="E288" i="3"/>
  <c r="C287" i="3"/>
  <c r="E284" i="3"/>
  <c r="F283" i="3"/>
  <c r="C282" i="3"/>
  <c r="E281" i="3"/>
  <c r="C280" i="3"/>
  <c r="E278" i="3"/>
  <c r="F276" i="3"/>
  <c r="F274" i="3"/>
  <c r="D273" i="3"/>
  <c r="C272" i="3"/>
  <c r="E269" i="3"/>
  <c r="C266" i="3"/>
  <c r="E265" i="3"/>
  <c r="D260" i="3"/>
  <c r="D259" i="3"/>
  <c r="D258" i="3"/>
  <c r="E256" i="3"/>
  <c r="C255" i="3"/>
  <c r="D252" i="3"/>
  <c r="D251" i="3"/>
  <c r="E247" i="3"/>
  <c r="F243" i="3"/>
  <c r="E242" i="3"/>
  <c r="C239" i="3"/>
  <c r="E236" i="3"/>
  <c r="E235" i="3"/>
  <c r="F231" i="3"/>
  <c r="F227" i="3"/>
  <c r="F224" i="3"/>
  <c r="C223" i="3"/>
  <c r="E220" i="3"/>
  <c r="E219" i="3"/>
  <c r="F215" i="3"/>
  <c r="F211" i="3"/>
  <c r="F208" i="3"/>
  <c r="C207" i="3"/>
  <c r="E204" i="3"/>
  <c r="E203" i="3"/>
  <c r="F199" i="3"/>
  <c r="F195" i="3"/>
  <c r="D191" i="3"/>
  <c r="C189" i="3"/>
  <c r="D184" i="3"/>
  <c r="E178" i="3"/>
  <c r="C176" i="3"/>
  <c r="C168" i="3"/>
  <c r="C150" i="3"/>
  <c r="D140" i="3"/>
  <c r="C129" i="3"/>
  <c r="D126" i="3"/>
  <c r="F118" i="3"/>
  <c r="E113" i="3"/>
  <c r="E107" i="3"/>
  <c r="C95" i="3"/>
  <c r="E81" i="3"/>
  <c r="F73" i="3"/>
  <c r="F41" i="3"/>
  <c r="D21" i="3"/>
  <c r="C22" i="3"/>
  <c r="F24" i="3"/>
  <c r="F25" i="3"/>
  <c r="E26" i="3"/>
  <c r="D29" i="3"/>
  <c r="C30" i="3"/>
  <c r="F32" i="3"/>
  <c r="F33" i="3"/>
  <c r="E34" i="3"/>
  <c r="D37" i="3"/>
  <c r="C38" i="3"/>
  <c r="F42" i="3"/>
  <c r="E44" i="3"/>
  <c r="E45" i="3"/>
  <c r="D46" i="3"/>
  <c r="D49" i="3"/>
  <c r="C50" i="3"/>
  <c r="F52" i="3"/>
  <c r="F53" i="3"/>
  <c r="E54" i="3"/>
  <c r="E56" i="3"/>
  <c r="E57" i="3"/>
  <c r="D58" i="3"/>
  <c r="F59" i="3"/>
  <c r="F62" i="3"/>
  <c r="D65" i="3"/>
  <c r="C66" i="3"/>
  <c r="C70" i="3"/>
  <c r="E20" i="3"/>
  <c r="E21" i="3"/>
  <c r="D22" i="3"/>
  <c r="F23" i="3"/>
  <c r="F26" i="3"/>
  <c r="E28" i="3"/>
  <c r="E29" i="3"/>
  <c r="D30" i="3"/>
  <c r="F31" i="3"/>
  <c r="F34" i="3"/>
  <c r="E36" i="3"/>
  <c r="E37" i="3"/>
  <c r="D38" i="3"/>
  <c r="D41" i="3"/>
  <c r="C42" i="3"/>
  <c r="F44" i="3"/>
  <c r="F45" i="3"/>
  <c r="E46" i="3"/>
  <c r="E48" i="3"/>
  <c r="E49" i="3"/>
  <c r="D50" i="3"/>
  <c r="F51" i="3"/>
  <c r="F54" i="3"/>
  <c r="F56" i="3"/>
  <c r="F57" i="3"/>
  <c r="E58" i="3"/>
  <c r="D61" i="3"/>
  <c r="F20" i="3"/>
  <c r="F21" i="3"/>
  <c r="E22" i="3"/>
  <c r="D25" i="3"/>
  <c r="C26" i="3"/>
  <c r="F28" i="3"/>
  <c r="F29" i="3"/>
  <c r="E30" i="3"/>
  <c r="D33" i="3"/>
  <c r="C34" i="3"/>
  <c r="F36" i="3"/>
  <c r="F37" i="3"/>
  <c r="E38" i="3"/>
  <c r="E40" i="3"/>
  <c r="E41" i="3"/>
  <c r="D42" i="3"/>
  <c r="F43" i="3"/>
  <c r="F46" i="3"/>
  <c r="F48" i="3"/>
  <c r="F49" i="3"/>
  <c r="E50" i="3"/>
  <c r="D53" i="3"/>
  <c r="C54" i="3"/>
  <c r="F58" i="3"/>
  <c r="E60" i="3"/>
  <c r="E61" i="3"/>
  <c r="D62" i="3"/>
  <c r="F65" i="3"/>
  <c r="E66" i="3"/>
  <c r="E70" i="3"/>
  <c r="F74" i="3"/>
  <c r="E77" i="3"/>
  <c r="D78" i="3"/>
  <c r="C79" i="3"/>
  <c r="C80" i="3"/>
  <c r="D81" i="3"/>
  <c r="C82" i="3"/>
  <c r="C86" i="3"/>
  <c r="D90" i="3"/>
  <c r="D91" i="3"/>
  <c r="F92" i="3"/>
  <c r="F94" i="3"/>
  <c r="F95" i="3"/>
  <c r="F96" i="3"/>
  <c r="F97" i="3"/>
  <c r="E98" i="3"/>
  <c r="E102" i="3"/>
  <c r="F106" i="3"/>
  <c r="E109" i="3"/>
  <c r="D110" i="3"/>
  <c r="C111" i="3"/>
  <c r="C112" i="3"/>
  <c r="D113" i="3"/>
  <c r="C114" i="3"/>
  <c r="C118" i="3"/>
  <c r="D122" i="3"/>
  <c r="D123" i="3"/>
  <c r="F124" i="3"/>
  <c r="F126" i="3"/>
  <c r="F127" i="3"/>
  <c r="F128" i="3"/>
  <c r="F129" i="3"/>
  <c r="E130" i="3"/>
  <c r="F136" i="3"/>
  <c r="F138" i="3"/>
  <c r="F139" i="3"/>
  <c r="E140" i="3"/>
  <c r="E142" i="3"/>
  <c r="E143" i="3"/>
  <c r="E25" i="3"/>
  <c r="F27" i="3"/>
  <c r="F30" i="3"/>
  <c r="F40" i="3"/>
  <c r="E42" i="3"/>
  <c r="D45" i="3"/>
  <c r="E53" i="3"/>
  <c r="C58" i="3"/>
  <c r="E62" i="3"/>
  <c r="E65" i="3"/>
  <c r="D70" i="3"/>
  <c r="E76" i="3"/>
  <c r="E80" i="3"/>
  <c r="F81" i="3"/>
  <c r="F82" i="3"/>
  <c r="E90" i="3"/>
  <c r="F93" i="3"/>
  <c r="E94" i="3"/>
  <c r="D97" i="3"/>
  <c r="D98" i="3"/>
  <c r="F102" i="3"/>
  <c r="F104" i="3"/>
  <c r="C106" i="3"/>
  <c r="D107" i="3"/>
  <c r="F108" i="3"/>
  <c r="C110" i="3"/>
  <c r="D111" i="3"/>
  <c r="F112" i="3"/>
  <c r="D118" i="3"/>
  <c r="F119" i="3"/>
  <c r="F121" i="3"/>
  <c r="F122" i="3"/>
  <c r="E124" i="3"/>
  <c r="C128" i="3"/>
  <c r="E129" i="3"/>
  <c r="F130" i="3"/>
  <c r="D135" i="3"/>
  <c r="C136" i="3"/>
  <c r="E139" i="3"/>
  <c r="F140" i="3"/>
  <c r="C144" i="3"/>
  <c r="F148" i="3"/>
  <c r="F150" i="3"/>
  <c r="F151" i="3"/>
  <c r="E152" i="3"/>
  <c r="E154" i="3"/>
  <c r="E155" i="3"/>
  <c r="D156" i="3"/>
  <c r="D159" i="3"/>
  <c r="C160" i="3"/>
  <c r="F164" i="3"/>
  <c r="F166" i="3"/>
  <c r="F167" i="3"/>
  <c r="E168" i="3"/>
  <c r="E170" i="3"/>
  <c r="E171" i="3"/>
  <c r="D172" i="3"/>
  <c r="D175" i="3"/>
  <c r="E33" i="3"/>
  <c r="F35" i="3"/>
  <c r="F38" i="3"/>
  <c r="F61" i="3"/>
  <c r="F70" i="3"/>
  <c r="F72" i="3"/>
  <c r="C74" i="3"/>
  <c r="D75" i="3"/>
  <c r="F76" i="3"/>
  <c r="C78" i="3"/>
  <c r="D79" i="3"/>
  <c r="F80" i="3"/>
  <c r="D86" i="3"/>
  <c r="F87" i="3"/>
  <c r="F89" i="3"/>
  <c r="F90" i="3"/>
  <c r="E92" i="3"/>
  <c r="C96" i="3"/>
  <c r="E97" i="3"/>
  <c r="F98" i="3"/>
  <c r="D106" i="3"/>
  <c r="F107" i="3"/>
  <c r="E110" i="3"/>
  <c r="F111" i="3"/>
  <c r="D114" i="3"/>
  <c r="E118" i="3"/>
  <c r="C126" i="3"/>
  <c r="C127" i="3"/>
  <c r="E128" i="3"/>
  <c r="E134" i="3"/>
  <c r="E135" i="3"/>
  <c r="D136" i="3"/>
  <c r="E138" i="3"/>
  <c r="D143" i="3"/>
  <c r="D144" i="3"/>
  <c r="D147" i="3"/>
  <c r="C148" i="3"/>
  <c r="F152" i="3"/>
  <c r="F154" i="3"/>
  <c r="F155" i="3"/>
  <c r="E156" i="3"/>
  <c r="E158" i="3"/>
  <c r="E159" i="3"/>
  <c r="D160" i="3"/>
  <c r="D163" i="3"/>
  <c r="C164" i="3"/>
  <c r="F168" i="3"/>
  <c r="F170" i="3"/>
  <c r="F171" i="3"/>
  <c r="E172" i="3"/>
  <c r="E174" i="3"/>
  <c r="E175" i="3"/>
  <c r="D176" i="3"/>
  <c r="D179" i="3"/>
  <c r="C180" i="3"/>
  <c r="D183" i="3"/>
  <c r="C184" i="3"/>
  <c r="F188" i="3"/>
  <c r="E190" i="3"/>
  <c r="E191" i="3"/>
  <c r="D192" i="3"/>
  <c r="C193" i="3"/>
  <c r="D195" i="3"/>
  <c r="E32" i="3"/>
  <c r="D54" i="3"/>
  <c r="D57" i="3"/>
  <c r="F60" i="3"/>
  <c r="D66" i="3"/>
  <c r="D74" i="3"/>
  <c r="E78" i="3"/>
  <c r="D82" i="3"/>
  <c r="C94" i="3"/>
  <c r="D95" i="3"/>
  <c r="F105" i="3"/>
  <c r="E112" i="3"/>
  <c r="F123" i="3"/>
  <c r="F125" i="3"/>
  <c r="D129" i="3"/>
  <c r="F134" i="3"/>
  <c r="E136" i="3"/>
  <c r="D139" i="3"/>
  <c r="F143" i="3"/>
  <c r="D148" i="3"/>
  <c r="E150" i="3"/>
  <c r="C156" i="3"/>
  <c r="F158" i="3"/>
  <c r="E160" i="3"/>
  <c r="E162" i="3"/>
  <c r="F163" i="3"/>
  <c r="D167" i="3"/>
  <c r="D168" i="3"/>
  <c r="D171" i="3"/>
  <c r="F175" i="3"/>
  <c r="F176" i="3"/>
  <c r="F178" i="3"/>
  <c r="E183" i="3"/>
  <c r="E184" i="3"/>
  <c r="E187" i="3"/>
  <c r="D188" i="3"/>
  <c r="F191" i="3"/>
  <c r="F192" i="3"/>
  <c r="C196" i="3"/>
  <c r="D199" i="3"/>
  <c r="C200" i="3"/>
  <c r="F204" i="3"/>
  <c r="E206" i="3"/>
  <c r="E207" i="3"/>
  <c r="D208" i="3"/>
  <c r="C209" i="3"/>
  <c r="D211" i="3"/>
  <c r="C212" i="3"/>
  <c r="D215" i="3"/>
  <c r="C216" i="3"/>
  <c r="F220" i="3"/>
  <c r="E222" i="3"/>
  <c r="E223" i="3"/>
  <c r="D224" i="3"/>
  <c r="C225" i="3"/>
  <c r="D227" i="3"/>
  <c r="C228" i="3"/>
  <c r="D231" i="3"/>
  <c r="C232" i="3"/>
  <c r="F236" i="3"/>
  <c r="E238" i="3"/>
  <c r="C240" i="3"/>
  <c r="F244" i="3"/>
  <c r="E246" i="3"/>
  <c r="C248" i="3"/>
  <c r="C250" i="3"/>
  <c r="D26" i="3"/>
  <c r="C46" i="3"/>
  <c r="E52" i="3"/>
  <c r="F66" i="3"/>
  <c r="E74" i="3"/>
  <c r="F78" i="3"/>
  <c r="E82" i="3"/>
  <c r="C90" i="3"/>
  <c r="D94" i="3"/>
  <c r="C98" i="3"/>
  <c r="F103" i="3"/>
  <c r="E108" i="3"/>
  <c r="F110" i="3"/>
  <c r="E114" i="3"/>
  <c r="C122" i="3"/>
  <c r="D127" i="3"/>
  <c r="E147" i="3"/>
  <c r="E148" i="3"/>
  <c r="C152" i="3"/>
  <c r="F156" i="3"/>
  <c r="F160" i="3"/>
  <c r="F162" i="3"/>
  <c r="E167" i="3"/>
  <c r="D180" i="3"/>
  <c r="F183" i="3"/>
  <c r="F184" i="3"/>
  <c r="F186" i="3"/>
  <c r="F187" i="3"/>
  <c r="E188" i="3"/>
  <c r="F190" i="3"/>
  <c r="E195" i="3"/>
  <c r="D196" i="3"/>
  <c r="E199" i="3"/>
  <c r="D200" i="3"/>
  <c r="C201" i="3"/>
  <c r="D203" i="3"/>
  <c r="C204" i="3"/>
  <c r="F206" i="3"/>
  <c r="F207" i="3"/>
  <c r="E208" i="3"/>
  <c r="F209" i="3"/>
  <c r="E211" i="3"/>
  <c r="D212" i="3"/>
  <c r="E215" i="3"/>
  <c r="D216" i="3"/>
  <c r="C217" i="3"/>
  <c r="D219" i="3"/>
  <c r="C220" i="3"/>
  <c r="F222" i="3"/>
  <c r="F223" i="3"/>
  <c r="E224" i="3"/>
  <c r="F225" i="3"/>
  <c r="E227" i="3"/>
  <c r="D228" i="3"/>
  <c r="E231" i="3"/>
  <c r="D232" i="3"/>
  <c r="C233" i="3"/>
  <c r="D235" i="3"/>
  <c r="C236" i="3"/>
  <c r="F238" i="3"/>
  <c r="D240" i="3"/>
  <c r="C241" i="3"/>
  <c r="C242" i="3"/>
  <c r="D243" i="3"/>
  <c r="C244" i="3"/>
  <c r="D248" i="3"/>
  <c r="C249" i="3"/>
  <c r="F250" i="3"/>
  <c r="F252" i="3"/>
  <c r="F256" i="3"/>
  <c r="F257" i="3"/>
  <c r="F258" i="3"/>
  <c r="F259" i="3"/>
  <c r="E260" i="3"/>
  <c r="F264" i="3"/>
  <c r="D267" i="3"/>
  <c r="D268" i="3"/>
  <c r="D272" i="3"/>
  <c r="C273" i="3"/>
  <c r="C274" i="3"/>
  <c r="D275" i="3"/>
  <c r="E300" i="3"/>
  <c r="E297" i="3"/>
  <c r="F292" i="3"/>
  <c r="C288" i="3"/>
  <c r="C283" i="3"/>
  <c r="E279" i="3"/>
  <c r="E275" i="3"/>
  <c r="F272" i="3"/>
  <c r="C267" i="3"/>
  <c r="C263" i="3"/>
  <c r="C257" i="3"/>
  <c r="D250" i="3"/>
  <c r="F241" i="3"/>
  <c r="F234" i="3"/>
  <c r="E228" i="3"/>
  <c r="F218" i="3"/>
  <c r="E210" i="3"/>
  <c r="E200" i="3"/>
  <c r="E194" i="3"/>
  <c r="C183" i="3"/>
  <c r="C175" i="3"/>
  <c r="E164" i="3"/>
  <c r="D151" i="3"/>
  <c r="C130" i="3"/>
  <c r="D112" i="3"/>
  <c r="E96" i="3"/>
  <c r="E86" i="3"/>
  <c r="F77" i="3"/>
  <c r="C65" i="3"/>
  <c r="F22" i="3"/>
  <c r="D19" i="3"/>
  <c r="F300" i="3"/>
  <c r="F298" i="3"/>
  <c r="C297" i="3"/>
  <c r="D296" i="3"/>
  <c r="C295" i="3"/>
  <c r="E293" i="3"/>
  <c r="C292" i="3"/>
  <c r="D291" i="3"/>
  <c r="C290" i="3"/>
  <c r="C289" i="3"/>
  <c r="D288" i="3"/>
  <c r="D286" i="3"/>
  <c r="D284" i="3"/>
  <c r="D283" i="3"/>
  <c r="D282" i="3"/>
  <c r="F280" i="3"/>
  <c r="D278" i="3"/>
  <c r="E276" i="3"/>
  <c r="F275" i="3"/>
  <c r="E274" i="3"/>
  <c r="E273" i="3"/>
  <c r="F268" i="3"/>
  <c r="F267" i="3"/>
  <c r="E264" i="3"/>
  <c r="E263" i="3"/>
  <c r="D261" i="3"/>
  <c r="C260" i="3"/>
  <c r="C259" i="3"/>
  <c r="D257" i="3"/>
  <c r="D256" i="3"/>
  <c r="D254" i="3"/>
  <c r="C252" i="3"/>
  <c r="C251" i="3"/>
  <c r="F248" i="3"/>
  <c r="E244" i="3"/>
  <c r="E243" i="3"/>
  <c r="F240" i="3"/>
  <c r="D236" i="3"/>
  <c r="F232" i="3"/>
  <c r="C231" i="3"/>
  <c r="F228" i="3"/>
  <c r="C227" i="3"/>
  <c r="C224" i="3"/>
  <c r="D220" i="3"/>
  <c r="F216" i="3"/>
  <c r="C215" i="3"/>
  <c r="F212" i="3"/>
  <c r="C211" i="3"/>
  <c r="C208" i="3"/>
  <c r="D204" i="3"/>
  <c r="F200" i="3"/>
  <c r="C199" i="3"/>
  <c r="F196" i="3"/>
  <c r="E192" i="3"/>
  <c r="C191" i="3"/>
  <c r="C188" i="3"/>
  <c r="F179" i="3"/>
  <c r="C171" i="3"/>
  <c r="E163" i="3"/>
  <c r="F157" i="3"/>
  <c r="E151" i="3"/>
  <c r="F146" i="3"/>
  <c r="F144" i="3"/>
  <c r="F142" i="3"/>
  <c r="C140" i="3"/>
  <c r="D130" i="3"/>
  <c r="D128" i="3"/>
  <c r="F120" i="3"/>
  <c r="F114" i="3"/>
  <c r="F109" i="3"/>
  <c r="E106" i="3"/>
  <c r="C97" i="3"/>
  <c r="F86" i="3"/>
  <c r="F75" i="3"/>
  <c r="C62" i="3"/>
  <c r="C44" i="3"/>
  <c r="C37" i="3"/>
  <c r="D270" i="3"/>
  <c r="D266" i="3"/>
  <c r="D262" i="3"/>
  <c r="C247" i="3"/>
  <c r="E245" i="3"/>
  <c r="C237" i="3"/>
  <c r="F230" i="3"/>
  <c r="C221" i="3"/>
  <c r="F214" i="3"/>
  <c r="C205" i="3"/>
  <c r="F198" i="3"/>
  <c r="F182" i="3"/>
  <c r="C179" i="3"/>
  <c r="F177" i="3"/>
  <c r="F169" i="3"/>
  <c r="C166" i="3"/>
  <c r="C159" i="3"/>
  <c r="C155" i="3"/>
  <c r="C142" i="3"/>
  <c r="F137" i="3"/>
  <c r="D124" i="3"/>
  <c r="C93" i="3"/>
  <c r="D88" i="3"/>
  <c r="C81" i="3"/>
  <c r="C77" i="3"/>
  <c r="C73" i="3"/>
  <c r="E249" i="3"/>
  <c r="C243" i="3"/>
  <c r="D242" i="3"/>
  <c r="E241" i="3"/>
  <c r="C235" i="3"/>
  <c r="F233" i="3"/>
  <c r="C229" i="3"/>
  <c r="C219" i="3"/>
  <c r="F217" i="3"/>
  <c r="C213" i="3"/>
  <c r="C203" i="3"/>
  <c r="F201" i="3"/>
  <c r="C197" i="3"/>
  <c r="C195" i="3"/>
  <c r="E186" i="3"/>
  <c r="F173" i="3"/>
  <c r="C154" i="3"/>
  <c r="D80" i="3"/>
  <c r="C29" i="3"/>
  <c r="C187" i="3"/>
  <c r="F185" i="3"/>
  <c r="C181" i="3"/>
  <c r="C178" i="3"/>
  <c r="C167" i="3"/>
  <c r="F165" i="3"/>
  <c r="C162" i="3"/>
  <c r="C151" i="3"/>
  <c r="F149" i="3"/>
  <c r="C146" i="3"/>
  <c r="F141" i="3"/>
  <c r="C125" i="3"/>
  <c r="E123" i="3"/>
  <c r="D120" i="3"/>
  <c r="C113" i="3"/>
  <c r="C109" i="3"/>
  <c r="C105" i="3"/>
  <c r="E103" i="3"/>
  <c r="E95" i="3"/>
  <c r="C63" i="3"/>
  <c r="C49" i="3"/>
  <c r="C21" i="3"/>
  <c r="C174" i="3"/>
  <c r="C163" i="3"/>
  <c r="F161" i="3"/>
  <c r="C158" i="3"/>
  <c r="C147" i="3"/>
  <c r="F145" i="3"/>
  <c r="C143" i="3"/>
  <c r="C138" i="3"/>
  <c r="C134" i="3"/>
  <c r="E127" i="3"/>
  <c r="D96" i="3"/>
  <c r="D92" i="3"/>
  <c r="E79" i="3"/>
  <c r="E75" i="3"/>
  <c r="C56" i="3"/>
  <c r="C135" i="3"/>
  <c r="F133" i="3"/>
  <c r="C121" i="3"/>
  <c r="E119" i="3"/>
  <c r="D108" i="3"/>
  <c r="D104" i="3"/>
  <c r="C89" i="3"/>
  <c r="E87" i="3"/>
  <c r="D76" i="3"/>
  <c r="D72" i="3"/>
  <c r="C57" i="3"/>
  <c r="F55" i="3"/>
  <c r="C52" i="3"/>
  <c r="C45" i="3"/>
  <c r="C32" i="3"/>
  <c r="C24" i="3"/>
  <c r="C60" i="3"/>
  <c r="C53" i="3"/>
  <c r="C40" i="3"/>
  <c r="C33" i="3"/>
  <c r="C25" i="3"/>
  <c r="E71" i="3"/>
  <c r="C61" i="3"/>
  <c r="C48" i="3"/>
  <c r="C41" i="3"/>
  <c r="F39" i="3"/>
  <c r="C36" i="3"/>
  <c r="C28" i="3"/>
  <c r="C20" i="3"/>
  <c r="D269" i="3"/>
  <c r="E299" i="3"/>
  <c r="E298" i="3"/>
  <c r="D297" i="3"/>
  <c r="F295" i="3"/>
  <c r="F294" i="3"/>
  <c r="F293" i="3"/>
  <c r="D287" i="3"/>
  <c r="C286" i="3"/>
  <c r="C285" i="3"/>
  <c r="E283" i="3"/>
  <c r="E282" i="3"/>
  <c r="D281" i="3"/>
  <c r="F279" i="3"/>
  <c r="F278" i="3"/>
  <c r="F277" i="3"/>
  <c r="D271" i="3"/>
  <c r="C270" i="3"/>
  <c r="C269" i="3"/>
  <c r="E267" i="3"/>
  <c r="E266" i="3"/>
  <c r="D265" i="3"/>
  <c r="F263" i="3"/>
  <c r="F262" i="3"/>
  <c r="F261" i="3"/>
  <c r="D255" i="3"/>
  <c r="C254" i="3"/>
  <c r="C253" i="3"/>
  <c r="E251" i="3"/>
  <c r="E250" i="3"/>
  <c r="D249" i="3"/>
  <c r="F247" i="3"/>
  <c r="F246" i="3"/>
  <c r="F245" i="3"/>
  <c r="D239" i="3"/>
  <c r="C238" i="3"/>
  <c r="D238" i="3"/>
  <c r="D225" i="3"/>
  <c r="E225" i="3"/>
  <c r="C222" i="3"/>
  <c r="D222" i="3"/>
  <c r="D209" i="3"/>
  <c r="E209" i="3"/>
  <c r="C206" i="3"/>
  <c r="D206" i="3"/>
  <c r="D193" i="3"/>
  <c r="E193" i="3"/>
  <c r="C190" i="3"/>
  <c r="D190" i="3"/>
  <c r="D116" i="3"/>
  <c r="C116" i="3"/>
  <c r="E116" i="3"/>
  <c r="F116" i="3"/>
  <c r="D84" i="3"/>
  <c r="C84" i="3"/>
  <c r="E84" i="3"/>
  <c r="F84" i="3"/>
  <c r="D229" i="3"/>
  <c r="E229" i="3"/>
  <c r="C226" i="3"/>
  <c r="D226" i="3"/>
  <c r="D213" i="3"/>
  <c r="E213" i="3"/>
  <c r="C210" i="3"/>
  <c r="D210" i="3"/>
  <c r="D197" i="3"/>
  <c r="E197" i="3"/>
  <c r="C194" i="3"/>
  <c r="D194" i="3"/>
  <c r="D181" i="3"/>
  <c r="E181" i="3"/>
  <c r="C173" i="3"/>
  <c r="D173" i="3"/>
  <c r="E173" i="3"/>
  <c r="C165" i="3"/>
  <c r="D165" i="3"/>
  <c r="E165" i="3"/>
  <c r="C157" i="3"/>
  <c r="D157" i="3"/>
  <c r="E157" i="3"/>
  <c r="C149" i="3"/>
  <c r="D149" i="3"/>
  <c r="E149" i="3"/>
  <c r="C141" i="3"/>
  <c r="D141" i="3"/>
  <c r="E141" i="3"/>
  <c r="C133" i="3"/>
  <c r="D133" i="3"/>
  <c r="E133" i="3"/>
  <c r="E115" i="3"/>
  <c r="C115" i="3"/>
  <c r="D115" i="3"/>
  <c r="F115" i="3"/>
  <c r="C101" i="3"/>
  <c r="D101" i="3"/>
  <c r="E101" i="3"/>
  <c r="F101" i="3"/>
  <c r="E83" i="3"/>
  <c r="C83" i="3"/>
  <c r="D83" i="3"/>
  <c r="F83" i="3"/>
  <c r="C69" i="3"/>
  <c r="D69" i="3"/>
  <c r="E69" i="3"/>
  <c r="F69" i="3"/>
  <c r="C64" i="3"/>
  <c r="D64" i="3"/>
  <c r="E64" i="3"/>
  <c r="F64" i="3"/>
  <c r="D295" i="3"/>
  <c r="C294" i="3"/>
  <c r="C293" i="3"/>
  <c r="F287" i="3"/>
  <c r="F286" i="3"/>
  <c r="F285" i="3"/>
  <c r="D279" i="3"/>
  <c r="C278" i="3"/>
  <c r="C277" i="3"/>
  <c r="F271" i="3"/>
  <c r="F270" i="3"/>
  <c r="F269" i="3"/>
  <c r="D263" i="3"/>
  <c r="C262" i="3"/>
  <c r="C261" i="3"/>
  <c r="F255" i="3"/>
  <c r="F254" i="3"/>
  <c r="F253" i="3"/>
  <c r="D247" i="3"/>
  <c r="C246" i="3"/>
  <c r="C245" i="3"/>
  <c r="F239" i="3"/>
  <c r="D233" i="3"/>
  <c r="E233" i="3"/>
  <c r="C230" i="3"/>
  <c r="D230" i="3"/>
  <c r="D217" i="3"/>
  <c r="E217" i="3"/>
  <c r="C214" i="3"/>
  <c r="D214" i="3"/>
  <c r="D201" i="3"/>
  <c r="E201" i="3"/>
  <c r="C198" i="3"/>
  <c r="D198" i="3"/>
  <c r="D185" i="3"/>
  <c r="E185" i="3"/>
  <c r="C182" i="3"/>
  <c r="D182" i="3"/>
  <c r="D132" i="3"/>
  <c r="C132" i="3"/>
  <c r="E132" i="3"/>
  <c r="F132" i="3"/>
  <c r="D100" i="3"/>
  <c r="C100" i="3"/>
  <c r="E100" i="3"/>
  <c r="F100" i="3"/>
  <c r="D68" i="3"/>
  <c r="C68" i="3"/>
  <c r="E68" i="3"/>
  <c r="F68" i="3"/>
  <c r="E287" i="3"/>
  <c r="E286" i="3"/>
  <c r="D285" i="3"/>
  <c r="E271" i="3"/>
  <c r="E270" i="3"/>
  <c r="E255" i="3"/>
  <c r="E254" i="3"/>
  <c r="D253" i="3"/>
  <c r="E239" i="3"/>
  <c r="D237" i="3"/>
  <c r="E237" i="3"/>
  <c r="C234" i="3"/>
  <c r="D234" i="3"/>
  <c r="F229" i="3"/>
  <c r="F226" i="3"/>
  <c r="D221" i="3"/>
  <c r="E221" i="3"/>
  <c r="C218" i="3"/>
  <c r="D218" i="3"/>
  <c r="F213" i="3"/>
  <c r="F210" i="3"/>
  <c r="D205" i="3"/>
  <c r="E205" i="3"/>
  <c r="C202" i="3"/>
  <c r="D202" i="3"/>
  <c r="F197" i="3"/>
  <c r="F194" i="3"/>
  <c r="D189" i="3"/>
  <c r="E189" i="3"/>
  <c r="C186" i="3"/>
  <c r="D186" i="3"/>
  <c r="F181" i="3"/>
  <c r="C177" i="3"/>
  <c r="D177" i="3"/>
  <c r="E177" i="3"/>
  <c r="C169" i="3"/>
  <c r="D169" i="3"/>
  <c r="E169" i="3"/>
  <c r="C161" i="3"/>
  <c r="D161" i="3"/>
  <c r="E161" i="3"/>
  <c r="C153" i="3"/>
  <c r="D153" i="3"/>
  <c r="E153" i="3"/>
  <c r="C145" i="3"/>
  <c r="D145" i="3"/>
  <c r="E145" i="3"/>
  <c r="C137" i="3"/>
  <c r="D137" i="3"/>
  <c r="E137" i="3"/>
  <c r="E131" i="3"/>
  <c r="C131" i="3"/>
  <c r="D131" i="3"/>
  <c r="F131" i="3"/>
  <c r="C117" i="3"/>
  <c r="D117" i="3"/>
  <c r="E117" i="3"/>
  <c r="F117" i="3"/>
  <c r="E99" i="3"/>
  <c r="C99" i="3"/>
  <c r="D99" i="3"/>
  <c r="F99" i="3"/>
  <c r="C85" i="3"/>
  <c r="D85" i="3"/>
  <c r="E85" i="3"/>
  <c r="F85" i="3"/>
  <c r="E67" i="3"/>
  <c r="C67" i="3"/>
  <c r="D67" i="3"/>
  <c r="F67" i="3"/>
  <c r="D178" i="3"/>
  <c r="D174" i="3"/>
  <c r="D170" i="3"/>
  <c r="D166" i="3"/>
  <c r="D162" i="3"/>
  <c r="D158" i="3"/>
  <c r="D154" i="3"/>
  <c r="D150" i="3"/>
  <c r="D146" i="3"/>
  <c r="D142" i="3"/>
  <c r="D138" i="3"/>
  <c r="D134" i="3"/>
  <c r="D125" i="3"/>
  <c r="C124" i="3"/>
  <c r="C123" i="3"/>
  <c r="E121" i="3"/>
  <c r="E120" i="3"/>
  <c r="D119" i="3"/>
  <c r="D109" i="3"/>
  <c r="C108" i="3"/>
  <c r="C107" i="3"/>
  <c r="E105" i="3"/>
  <c r="E104" i="3"/>
  <c r="D103" i="3"/>
  <c r="D93" i="3"/>
  <c r="C92" i="3"/>
  <c r="C91" i="3"/>
  <c r="E89" i="3"/>
  <c r="E88" i="3"/>
  <c r="D87" i="3"/>
  <c r="D77" i="3"/>
  <c r="C76" i="3"/>
  <c r="C75" i="3"/>
  <c r="E73" i="3"/>
  <c r="E72" i="3"/>
  <c r="D71" i="3"/>
  <c r="F63" i="3"/>
  <c r="C59" i="3"/>
  <c r="D59" i="3"/>
  <c r="E59" i="3"/>
  <c r="C51" i="3"/>
  <c r="D51" i="3"/>
  <c r="E51" i="3"/>
  <c r="C43" i="3"/>
  <c r="D43" i="3"/>
  <c r="E43" i="3"/>
  <c r="C35" i="3"/>
  <c r="D35" i="3"/>
  <c r="E35" i="3"/>
  <c r="C27" i="3"/>
  <c r="D27" i="3"/>
  <c r="E27" i="3"/>
  <c r="D121" i="3"/>
  <c r="C120" i="3"/>
  <c r="C119" i="3"/>
  <c r="D105" i="3"/>
  <c r="C104" i="3"/>
  <c r="C103" i="3"/>
  <c r="D89" i="3"/>
  <c r="C88" i="3"/>
  <c r="C87" i="3"/>
  <c r="D73" i="3"/>
  <c r="C72" i="3"/>
  <c r="C71" i="3"/>
  <c r="D63" i="3"/>
  <c r="E63" i="3"/>
  <c r="C55" i="3"/>
  <c r="D55" i="3"/>
  <c r="E55" i="3"/>
  <c r="C47" i="3"/>
  <c r="D47" i="3"/>
  <c r="E47" i="3"/>
  <c r="C39" i="3"/>
  <c r="D39" i="3"/>
  <c r="E39" i="3"/>
  <c r="C31" i="3"/>
  <c r="D31" i="3"/>
  <c r="E31" i="3"/>
  <c r="C23" i="3"/>
  <c r="D23" i="3"/>
  <c r="E23" i="3"/>
  <c r="D60" i="3"/>
  <c r="D56" i="3"/>
  <c r="D52" i="3"/>
  <c r="D48" i="3"/>
  <c r="D44" i="3"/>
  <c r="D40" i="3"/>
  <c r="D36" i="3"/>
  <c r="D32" i="3"/>
  <c r="D28" i="3"/>
  <c r="D24" i="3"/>
  <c r="D20" i="3"/>
  <c r="K299" i="4"/>
  <c r="K295" i="4"/>
  <c r="K291" i="4"/>
  <c r="K287" i="4"/>
  <c r="K283" i="4"/>
  <c r="K279" i="4"/>
  <c r="K275" i="4"/>
  <c r="K271" i="4"/>
  <c r="K267" i="4"/>
  <c r="K263" i="4"/>
  <c r="K259" i="4"/>
  <c r="K255" i="4"/>
  <c r="K251" i="4"/>
  <c r="K247" i="4"/>
  <c r="K243" i="4"/>
  <c r="K239" i="4"/>
  <c r="K235" i="4"/>
  <c r="K231" i="4"/>
  <c r="K227" i="4"/>
  <c r="K223" i="4"/>
  <c r="K219" i="4"/>
  <c r="K215" i="4"/>
  <c r="K211" i="4"/>
  <c r="K207" i="4"/>
  <c r="K203" i="4"/>
  <c r="K199" i="4"/>
  <c r="K195" i="4"/>
  <c r="K191" i="4"/>
  <c r="K187" i="4"/>
  <c r="K183" i="4"/>
  <c r="K179" i="4"/>
  <c r="K175" i="4"/>
  <c r="K171" i="4"/>
  <c r="K167" i="4"/>
  <c r="K163" i="4"/>
  <c r="K159" i="4"/>
  <c r="K155" i="4"/>
  <c r="K151" i="4"/>
  <c r="K147" i="4"/>
  <c r="K143" i="4"/>
  <c r="K139" i="4"/>
  <c r="K135" i="4"/>
  <c r="K131" i="4"/>
  <c r="K127" i="4"/>
  <c r="K123" i="4"/>
  <c r="K119" i="4"/>
  <c r="K115" i="4"/>
  <c r="K111" i="4"/>
  <c r="K107" i="4"/>
  <c r="K103" i="4"/>
  <c r="K99" i="4"/>
  <c r="K95" i="4"/>
  <c r="K91" i="4"/>
  <c r="K87" i="4"/>
  <c r="K83" i="4"/>
  <c r="K79" i="4"/>
  <c r="K75" i="4"/>
  <c r="K71" i="4"/>
  <c r="K67" i="4"/>
  <c r="K63" i="4"/>
  <c r="K59" i="4"/>
  <c r="K55" i="4"/>
  <c r="K51" i="4"/>
  <c r="K47" i="4"/>
  <c r="K43" i="4"/>
  <c r="K39" i="4"/>
  <c r="K35" i="4"/>
  <c r="K31" i="4"/>
  <c r="K27" i="4"/>
  <c r="K11" i="4"/>
  <c r="K7" i="4"/>
  <c r="L299" i="4"/>
  <c r="L295" i="4"/>
  <c r="L291" i="4"/>
  <c r="L287" i="4"/>
  <c r="L283" i="4"/>
  <c r="L279" i="4"/>
  <c r="L275" i="4"/>
  <c r="L271" i="4"/>
  <c r="L263" i="4"/>
  <c r="L259" i="4"/>
  <c r="L255" i="4"/>
  <c r="L251" i="4"/>
  <c r="K145" i="4"/>
  <c r="K189" i="4"/>
  <c r="L267" i="4"/>
  <c r="K232" i="4"/>
  <c r="K88" i="4"/>
  <c r="L294" i="4"/>
  <c r="L247" i="4"/>
  <c r="L243" i="4"/>
  <c r="L239" i="4"/>
  <c r="L235" i="4"/>
  <c r="L231" i="4"/>
  <c r="L227" i="4"/>
  <c r="L223" i="4"/>
  <c r="L219" i="4"/>
  <c r="L215" i="4"/>
  <c r="L211" i="4"/>
  <c r="L207" i="4"/>
  <c r="L203" i="4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7" i="4"/>
  <c r="N10" i="4"/>
  <c r="L10" i="4" s="1"/>
  <c r="O13" i="4"/>
  <c r="L13" i="4" s="1"/>
  <c r="L277" i="4"/>
  <c r="L234" i="4"/>
  <c r="L149" i="4"/>
  <c r="L106" i="4"/>
  <c r="K300" i="4"/>
  <c r="K296" i="4"/>
  <c r="K292" i="4"/>
  <c r="K288" i="4"/>
  <c r="K284" i="4"/>
  <c r="K280" i="4"/>
  <c r="K276" i="4"/>
  <c r="K272" i="4"/>
  <c r="K268" i="4"/>
  <c r="K264" i="4"/>
  <c r="K260" i="4"/>
  <c r="K256" i="4"/>
  <c r="K252" i="4"/>
  <c r="K248" i="4"/>
  <c r="K244" i="4"/>
  <c r="K240" i="4"/>
  <c r="K236" i="4"/>
  <c r="K228" i="4"/>
  <c r="K224" i="4"/>
  <c r="K220" i="4"/>
  <c r="K216" i="4"/>
  <c r="K212" i="4"/>
  <c r="K208" i="4"/>
  <c r="K204" i="4"/>
  <c r="K200" i="4"/>
  <c r="K196" i="4"/>
  <c r="K192" i="4"/>
  <c r="K188" i="4"/>
  <c r="K184" i="4"/>
  <c r="K180" i="4"/>
  <c r="K176" i="4"/>
  <c r="K172" i="4"/>
  <c r="K168" i="4"/>
  <c r="K164" i="4"/>
  <c r="K160" i="4"/>
  <c r="K156" i="4"/>
  <c r="K152" i="4"/>
  <c r="K148" i="4"/>
  <c r="K144" i="4"/>
  <c r="K140" i="4"/>
  <c r="K136" i="4"/>
  <c r="K132" i="4"/>
  <c r="K128" i="4"/>
  <c r="K124" i="4"/>
  <c r="K120" i="4"/>
  <c r="K116" i="4"/>
  <c r="K112" i="4"/>
  <c r="K108" i="4"/>
  <c r="K104" i="4"/>
  <c r="K100" i="4"/>
  <c r="K96" i="4"/>
  <c r="K92" i="4"/>
  <c r="K84" i="4"/>
  <c r="K80" i="4"/>
  <c r="K76" i="4"/>
  <c r="K72" i="4"/>
  <c r="K68" i="4"/>
  <c r="K64" i="4"/>
  <c r="K60" i="4"/>
  <c r="K56" i="4"/>
  <c r="K52" i="4"/>
  <c r="K48" i="4"/>
  <c r="K44" i="4"/>
  <c r="K40" i="4"/>
  <c r="K36" i="4"/>
  <c r="K32" i="4"/>
  <c r="K28" i="4"/>
  <c r="K12" i="4"/>
  <c r="K8" i="4"/>
  <c r="L282" i="4"/>
  <c r="L278" i="4"/>
  <c r="L262" i="4"/>
  <c r="L250" i="4"/>
  <c r="L246" i="4"/>
  <c r="L230" i="4"/>
  <c r="L218" i="4"/>
  <c r="L214" i="4"/>
  <c r="L198" i="4"/>
  <c r="L186" i="4"/>
  <c r="L182" i="4"/>
  <c r="L166" i="4"/>
  <c r="L154" i="4"/>
  <c r="L150" i="4"/>
  <c r="L134" i="4"/>
  <c r="L122" i="4"/>
  <c r="L118" i="4"/>
  <c r="L102" i="4"/>
  <c r="L94" i="4"/>
  <c r="L90" i="4"/>
  <c r="L86" i="4"/>
  <c r="L70" i="4"/>
  <c r="L58" i="4"/>
  <c r="L54" i="4"/>
  <c r="L38" i="4"/>
  <c r="L6" i="4"/>
  <c r="N5" i="4"/>
  <c r="L5" i="4" s="1"/>
  <c r="O12" i="4"/>
  <c r="L12" i="4" s="1"/>
  <c r="L266" i="4"/>
  <c r="L181" i="4"/>
  <c r="L138" i="4"/>
  <c r="L53" i="4"/>
  <c r="K301" i="4"/>
  <c r="K297" i="4"/>
  <c r="K285" i="4"/>
  <c r="K281" i="4"/>
  <c r="K277" i="4"/>
  <c r="K273" i="4"/>
  <c r="K269" i="4"/>
  <c r="K265" i="4"/>
  <c r="K261" i="4"/>
  <c r="K257" i="4"/>
  <c r="K253" i="4"/>
  <c r="K249" i="4"/>
  <c r="K245" i="4"/>
  <c r="K241" i="4"/>
  <c r="K237" i="4"/>
  <c r="K233" i="4"/>
  <c r="K229" i="4"/>
  <c r="K225" i="4"/>
  <c r="K221" i="4"/>
  <c r="K217" i="4"/>
  <c r="K213" i="4"/>
  <c r="K209" i="4"/>
  <c r="K205" i="4"/>
  <c r="K201" i="4"/>
  <c r="K197" i="4"/>
  <c r="K193" i="4"/>
  <c r="K185" i="4"/>
  <c r="K181" i="4"/>
  <c r="K177" i="4"/>
  <c r="K173" i="4"/>
  <c r="K169" i="4"/>
  <c r="K165" i="4"/>
  <c r="K161" i="4"/>
  <c r="K157" i="4"/>
  <c r="K153" i="4"/>
  <c r="K149" i="4"/>
  <c r="K141" i="4"/>
  <c r="K137" i="4"/>
  <c r="K133" i="4"/>
  <c r="K129" i="4"/>
  <c r="K125" i="4"/>
  <c r="K121" i="4"/>
  <c r="K117" i="4"/>
  <c r="K113" i="4"/>
  <c r="K109" i="4"/>
  <c r="K105" i="4"/>
  <c r="K101" i="4"/>
  <c r="K97" i="4"/>
  <c r="K93" i="4"/>
  <c r="K89" i="4"/>
  <c r="K85" i="4"/>
  <c r="K81" i="4"/>
  <c r="K77" i="4"/>
  <c r="K73" i="4"/>
  <c r="K69" i="4"/>
  <c r="K65" i="4"/>
  <c r="K61" i="4"/>
  <c r="K57" i="4"/>
  <c r="K53" i="4"/>
  <c r="K49" i="4"/>
  <c r="K45" i="4"/>
  <c r="K41" i="4"/>
  <c r="K37" i="4"/>
  <c r="K33" i="4"/>
  <c r="K29" i="4"/>
  <c r="K13" i="4"/>
  <c r="K9" i="4"/>
  <c r="K5" i="4"/>
  <c r="L293" i="4"/>
  <c r="L289" i="4"/>
  <c r="L273" i="4"/>
  <c r="L261" i="4"/>
  <c r="L257" i="4"/>
  <c r="L241" i="4"/>
  <c r="L229" i="4"/>
  <c r="L225" i="4"/>
  <c r="L209" i="4"/>
  <c r="L197" i="4"/>
  <c r="L193" i="4"/>
  <c r="L177" i="4"/>
  <c r="L165" i="4"/>
  <c r="L161" i="4"/>
  <c r="L145" i="4"/>
  <c r="L133" i="4"/>
  <c r="L129" i="4"/>
  <c r="L113" i="4"/>
  <c r="L101" i="4"/>
  <c r="L97" i="4"/>
  <c r="L81" i="4"/>
  <c r="L69" i="4"/>
  <c r="L65" i="4"/>
  <c r="L49" i="4"/>
  <c r="L37" i="4"/>
  <c r="L33" i="4"/>
  <c r="L298" i="4"/>
  <c r="L213" i="4"/>
  <c r="L170" i="4"/>
  <c r="L85" i="4"/>
  <c r="L42" i="4"/>
  <c r="K4" i="4"/>
  <c r="K293" i="4"/>
  <c r="K289" i="4"/>
  <c r="K302" i="4"/>
  <c r="K298" i="4"/>
  <c r="K294" i="4"/>
  <c r="K290" i="4"/>
  <c r="K286" i="4"/>
  <c r="K282" i="4"/>
  <c r="K278" i="4"/>
  <c r="K274" i="4"/>
  <c r="K270" i="4"/>
  <c r="K266" i="4"/>
  <c r="K262" i="4"/>
  <c r="K258" i="4"/>
  <c r="K254" i="4"/>
  <c r="K250" i="4"/>
  <c r="K246" i="4"/>
  <c r="K242" i="4"/>
  <c r="K238" i="4"/>
  <c r="K234" i="4"/>
  <c r="K230" i="4"/>
  <c r="K226" i="4"/>
  <c r="K222" i="4"/>
  <c r="K218" i="4"/>
  <c r="K214" i="4"/>
  <c r="K210" i="4"/>
  <c r="K206" i="4"/>
  <c r="K202" i="4"/>
  <c r="K198" i="4"/>
  <c r="K194" i="4"/>
  <c r="K190" i="4"/>
  <c r="K186" i="4"/>
  <c r="K182" i="4"/>
  <c r="K178" i="4"/>
  <c r="K174" i="4"/>
  <c r="K170" i="4"/>
  <c r="K166" i="4"/>
  <c r="K162" i="4"/>
  <c r="K158" i="4"/>
  <c r="K154" i="4"/>
  <c r="K150" i="4"/>
  <c r="K146" i="4"/>
  <c r="K142" i="4"/>
  <c r="K138" i="4"/>
  <c r="K134" i="4"/>
  <c r="K130" i="4"/>
  <c r="K126" i="4"/>
  <c r="K122" i="4"/>
  <c r="K118" i="4"/>
  <c r="K114" i="4"/>
  <c r="K110" i="4"/>
  <c r="K106" i="4"/>
  <c r="K102" i="4"/>
  <c r="K98" i="4"/>
  <c r="K94" i="4"/>
  <c r="K90" i="4"/>
  <c r="K86" i="4"/>
  <c r="K82" i="4"/>
  <c r="K78" i="4"/>
  <c r="K74" i="4"/>
  <c r="K70" i="4"/>
  <c r="K66" i="4"/>
  <c r="K62" i="4"/>
  <c r="K58" i="4"/>
  <c r="K54" i="4"/>
  <c r="K50" i="4"/>
  <c r="K46" i="4"/>
  <c r="K42" i="4"/>
  <c r="K38" i="4"/>
  <c r="K34" i="4"/>
  <c r="K30" i="4"/>
  <c r="K26" i="4"/>
  <c r="K10" i="4"/>
  <c r="K6" i="4"/>
  <c r="L300" i="4"/>
  <c r="L296" i="4"/>
  <c r="L292" i="4"/>
  <c r="L288" i="4"/>
  <c r="L284" i="4"/>
  <c r="L280" i="4"/>
  <c r="L276" i="4"/>
  <c r="L272" i="4"/>
  <c r="L268" i="4"/>
  <c r="L264" i="4"/>
  <c r="L260" i="4"/>
  <c r="L256" i="4"/>
  <c r="L252" i="4"/>
  <c r="L248" i="4"/>
  <c r="L244" i="4"/>
  <c r="L240" i="4"/>
  <c r="L236" i="4"/>
  <c r="L232" i="4"/>
  <c r="L228" i="4"/>
  <c r="L224" i="4"/>
  <c r="L208" i="4"/>
  <c r="L245" i="4"/>
  <c r="L202" i="4"/>
  <c r="L117" i="4"/>
  <c r="L74" i="4"/>
  <c r="L302" i="4"/>
  <c r="L290" i="4"/>
  <c r="L286" i="4"/>
  <c r="L274" i="4"/>
  <c r="L270" i="4"/>
  <c r="L258" i="4"/>
  <c r="L254" i="4"/>
  <c r="L242" i="4"/>
  <c r="L238" i="4"/>
  <c r="L226" i="4"/>
  <c r="L222" i="4"/>
  <c r="L210" i="4"/>
  <c r="L206" i="4"/>
  <c r="L194" i="4"/>
  <c r="L190" i="4"/>
  <c r="L178" i="4"/>
  <c r="L174" i="4"/>
  <c r="L162" i="4"/>
  <c r="L158" i="4"/>
  <c r="L146" i="4"/>
  <c r="L142" i="4"/>
  <c r="L130" i="4"/>
  <c r="L126" i="4"/>
  <c r="L114" i="4"/>
  <c r="L110" i="4"/>
  <c r="L98" i="4"/>
  <c r="L82" i="4"/>
  <c r="L78" i="4"/>
  <c r="L66" i="4"/>
  <c r="L62" i="4"/>
  <c r="L50" i="4"/>
  <c r="L46" i="4"/>
  <c r="L34" i="4"/>
  <c r="L30" i="4"/>
  <c r="N9" i="4"/>
  <c r="L9" i="4" s="1"/>
  <c r="L301" i="4"/>
  <c r="L297" i="4"/>
  <c r="L285" i="4"/>
  <c r="L281" i="4"/>
  <c r="L269" i="4"/>
  <c r="L265" i="4"/>
  <c r="L253" i="4"/>
  <c r="L249" i="4"/>
  <c r="L237" i="4"/>
  <c r="L233" i="4"/>
  <c r="L221" i="4"/>
  <c r="L217" i="4"/>
  <c r="L205" i="4"/>
  <c r="L201" i="4"/>
  <c r="L189" i="4"/>
  <c r="L185" i="4"/>
  <c r="L173" i="4"/>
  <c r="L169" i="4"/>
  <c r="L157" i="4"/>
  <c r="L153" i="4"/>
  <c r="L141" i="4"/>
  <c r="L137" i="4"/>
  <c r="L125" i="4"/>
  <c r="L121" i="4"/>
  <c r="L109" i="4"/>
  <c r="L105" i="4"/>
  <c r="L93" i="4"/>
  <c r="L89" i="4"/>
  <c r="L77" i="4"/>
  <c r="L73" i="4"/>
  <c r="L61" i="4"/>
  <c r="L57" i="4"/>
  <c r="L45" i="4"/>
  <c r="L41" i="4"/>
  <c r="L29" i="4"/>
  <c r="N8" i="4"/>
  <c r="L8" i="4" s="1"/>
  <c r="L220" i="4"/>
  <c r="L216" i="4"/>
  <c r="L212" i="4"/>
  <c r="L204" i="4"/>
  <c r="L200" i="4"/>
  <c r="L196" i="4"/>
  <c r="L192" i="4"/>
  <c r="L188" i="4"/>
  <c r="L184" i="4"/>
  <c r="L180" i="4"/>
  <c r="L176" i="4"/>
  <c r="L172" i="4"/>
  <c r="L168" i="4"/>
  <c r="L164" i="4"/>
  <c r="L160" i="4"/>
  <c r="L156" i="4"/>
  <c r="L152" i="4"/>
  <c r="L148" i="4"/>
  <c r="L144" i="4"/>
  <c r="L140" i="4"/>
  <c r="L136" i="4"/>
  <c r="L132" i="4"/>
  <c r="L128" i="4"/>
  <c r="L124" i="4"/>
  <c r="L120" i="4"/>
  <c r="L116" i="4"/>
  <c r="L112" i="4"/>
  <c r="L108" i="4"/>
  <c r="L104" i="4"/>
  <c r="L100" i="4"/>
  <c r="L96" i="4"/>
  <c r="L92" i="4"/>
  <c r="L88" i="4"/>
  <c r="L84" i="4"/>
  <c r="L80" i="4"/>
  <c r="L76" i="4"/>
  <c r="L72" i="4"/>
  <c r="L68" i="4"/>
  <c r="L64" i="4"/>
  <c r="L60" i="4"/>
  <c r="L56" i="4"/>
  <c r="L52" i="4"/>
  <c r="L48" i="4"/>
  <c r="L44" i="4"/>
  <c r="L40" i="4"/>
  <c r="L36" i="4"/>
  <c r="L32" i="4"/>
  <c r="L28" i="4"/>
  <c r="L4" i="4"/>
  <c r="N11" i="4"/>
  <c r="L11" i="4" s="1"/>
  <c r="O26" i="4"/>
  <c r="L26" i="4" s="1"/>
  <c r="R4" i="4" a="1"/>
  <c r="S8" i="4" l="1"/>
  <c r="S9" i="4"/>
  <c r="T9" i="4"/>
  <c r="T8" i="4"/>
  <c r="T6" i="4"/>
  <c r="S7" i="4"/>
  <c r="T7" i="4"/>
  <c r="T5" i="4"/>
  <c r="S6" i="4"/>
  <c r="S5" i="4"/>
  <c r="R4" i="4"/>
  <c r="C13" i="3" l="1"/>
  <c r="T4" i="4"/>
  <c r="S4" i="4"/>
  <c r="J2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<sst xmlns="http://schemas.openxmlformats.org/spreadsheetml/2006/main" count="219" uniqueCount="117">
  <si>
    <t>QTE</t>
  </si>
  <si>
    <t>Désignation</t>
  </si>
  <si>
    <t>Quantité</t>
  </si>
  <si>
    <t>Longueur - capable</t>
  </si>
  <si>
    <t>Largeur - capable</t>
  </si>
  <si>
    <t>Épaisseur - capable</t>
  </si>
  <si>
    <t>Matière</t>
  </si>
  <si>
    <t>Chant Longueur 1</t>
  </si>
  <si>
    <t>Chant Longueur 2</t>
  </si>
  <si>
    <t>Chant Largeur 1</t>
  </si>
  <si>
    <t>Chant Largeur 2</t>
  </si>
  <si>
    <t>Socle1</t>
  </si>
  <si>
    <t>2400,0 mm</t>
  </si>
  <si>
    <t>60,0 mm</t>
  </si>
  <si>
    <t>19,0 mm</t>
  </si>
  <si>
    <t>.Melamine blanc</t>
  </si>
  <si>
    <t>M1_Montant</t>
  </si>
  <si>
    <t>2060,0 mm</t>
  </si>
  <si>
    <t>631,0 mm</t>
  </si>
  <si>
    <t>Chant Gris Paloma (2,0 mm x 19,0 mm)</t>
  </si>
  <si>
    <t>M2_Fond</t>
  </si>
  <si>
    <t>2056,0 mm</t>
  </si>
  <si>
    <t>1622,0 mm</t>
  </si>
  <si>
    <t>M1_Fond</t>
  </si>
  <si>
    <t>795,0 mm</t>
  </si>
  <si>
    <t>M2_Traverse</t>
  </si>
  <si>
    <t>762,0 mm</t>
  </si>
  <si>
    <t>M3_Traverse</t>
  </si>
  <si>
    <t>M1_Traverse</t>
  </si>
  <si>
    <t>M1_Etagere</t>
  </si>
  <si>
    <t>761,0 mm</t>
  </si>
  <si>
    <t>637,0 mm</t>
  </si>
  <si>
    <t>M2_Montant</t>
  </si>
  <si>
    <t>409,0 mm</t>
  </si>
  <si>
    <t>M3_Montant</t>
  </si>
  <si>
    <t>371,0 mm</t>
  </si>
  <si>
    <t>Socle2</t>
  </si>
  <si>
    <t>562,0 mm</t>
  </si>
  <si>
    <t>Plinthe</t>
  </si>
  <si>
    <t>2600,0 mm</t>
  </si>
  <si>
    <t>85,0 mm</t>
  </si>
  <si>
    <t>Gris Paloma</t>
  </si>
  <si>
    <t>M1_Fileur_G</t>
  </si>
  <si>
    <t>M1_Porte_basse</t>
  </si>
  <si>
    <t>1646,0 mm</t>
  </si>
  <si>
    <t>396,0 mm</t>
  </si>
  <si>
    <t>M2_Plateau_1</t>
  </si>
  <si>
    <t>1619,0 mm</t>
  </si>
  <si>
    <t>650,0 mm</t>
  </si>
  <si>
    <t>M2_Plateau_2</t>
  </si>
  <si>
    <t>M1_Joue</t>
  </si>
  <si>
    <t>1242,0 mm</t>
  </si>
  <si>
    <t>645,0 mm</t>
  </si>
  <si>
    <t>M2_Facade</t>
  </si>
  <si>
    <t>796,0 mm</t>
  </si>
  <si>
    <t>405,0 mm</t>
  </si>
  <si>
    <t>M1_Porte_haute</t>
  </si>
  <si>
    <t>M3_Facade</t>
  </si>
  <si>
    <t>367,0 mm</t>
  </si>
  <si>
    <t>Plinthe2</t>
  </si>
  <si>
    <t>700,0 mm</t>
  </si>
  <si>
    <t>M2_Joue</t>
  </si>
  <si>
    <t>M3_Joue</t>
  </si>
  <si>
    <t>MARCIN</t>
  </si>
  <si>
    <t>CLIENT</t>
  </si>
  <si>
    <t>DATE de COMMANDE</t>
  </si>
  <si>
    <t>DATE de LIVRAISON</t>
  </si>
  <si>
    <t>WOOD'AM</t>
  </si>
  <si>
    <t>397 - 399 Route de Clisson - BP 35</t>
  </si>
  <si>
    <t>14460 COLOMBELLES</t>
  </si>
  <si>
    <t>AGENCE : Tel: 02.31.707.707  Fax: 02.31.707.706</t>
  </si>
  <si>
    <t>DECOUP'SERVICE  Tel: 02.31.707.738  Fax: 02.31.707.706</t>
  </si>
  <si>
    <t>TEL</t>
  </si>
  <si>
    <t>06.95.15.14.63</t>
  </si>
  <si>
    <r>
      <t xml:space="preserve">Email: </t>
    </r>
    <r>
      <rPr>
        <b/>
        <sz val="10"/>
        <color rgb="FF7030A0"/>
        <rFont val="Arial"/>
        <family val="2"/>
      </rPr>
      <t>decoup.servicepnf@boisetmateriaux.com</t>
    </r>
  </si>
  <si>
    <t>FAX</t>
  </si>
  <si>
    <t>Ref chantier</t>
  </si>
  <si>
    <t>COMMANDE</t>
  </si>
  <si>
    <t>ENLEVEMENT</t>
  </si>
  <si>
    <t>Dossier suivi par</t>
  </si>
  <si>
    <t>DEVIS</t>
  </si>
  <si>
    <t>X</t>
  </si>
  <si>
    <t>LIVRAISON</t>
  </si>
  <si>
    <t xml:space="preserve">  MATIERE PX</t>
  </si>
  <si>
    <t>CHANT</t>
  </si>
  <si>
    <t>REF CHANT</t>
  </si>
  <si>
    <t>bois</t>
  </si>
  <si>
    <t>DESIGNATION</t>
  </si>
  <si>
    <t>EP</t>
  </si>
  <si>
    <t>abs 0,8mm</t>
  </si>
  <si>
    <t>LONGUEUR</t>
  </si>
  <si>
    <t>LARGEUR</t>
  </si>
  <si>
    <t>abs 2mm</t>
  </si>
  <si>
    <t>sens de fil</t>
  </si>
  <si>
    <t>STRATIFIE</t>
  </si>
  <si>
    <t>long</t>
  </si>
  <si>
    <t>larg</t>
  </si>
  <si>
    <t>P1F</t>
  </si>
  <si>
    <t>P2F</t>
  </si>
  <si>
    <t>AUTRES</t>
  </si>
  <si>
    <t>Long de coupe</t>
  </si>
  <si>
    <t>Long de placage</t>
  </si>
  <si>
    <t>Long découpe</t>
  </si>
  <si>
    <t>Long placage</t>
  </si>
  <si>
    <t>Chant1</t>
  </si>
  <si>
    <t>Chant2</t>
  </si>
  <si>
    <t>Chant3</t>
  </si>
  <si>
    <t>Chant4</t>
  </si>
  <si>
    <t>Longueur</t>
  </si>
  <si>
    <t>Largeur</t>
  </si>
  <si>
    <t>Épaisseur</t>
  </si>
  <si>
    <t>CHANTS</t>
  </si>
  <si>
    <t>Long 1</t>
  </si>
  <si>
    <t>Long 2</t>
  </si>
  <si>
    <t>Larg 1</t>
  </si>
  <si>
    <t>Larg 2</t>
  </si>
  <si>
    <t>Nom du Chantier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</si>
</sst>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0"/>
      <color rgb="FF7030A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Calibri"/>
      <family val="2"/>
    </font>
    <font>
      <sz val="10"/>
      <color rgb="FF000000"/>
      <name val="Calibri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5" fontId="3" fillId="0" borderId="10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 wrapText="1"/>
    </xf>
    <xf numFmtId="1" fontId="12" fillId="0" borderId="16" xfId="0" applyNumberFormat="1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top" wrapText="1"/>
    </xf>
    <xf numFmtId="0" fontId="1" fillId="2" borderId="0" xfId="0" applyFont="1" applyFill="1" applyAlignment="1">
      <alignment horizontal="center" vertical="top" wrapText="1"/>
    </xf>
    <xf numFmtId="2" fontId="1" fillId="2" borderId="0" xfId="0" applyNumberFormat="1" applyFont="1" applyFill="1" applyAlignment="1">
      <alignment horizontal="center" vertical="center"/>
    </xf>
    <xf numFmtId="0" fontId="0" fillId="0" borderId="4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15" fillId="2" borderId="0" xfId="0" applyFont="1" applyFill="1" applyAlignment="1">
      <alignment horizontal="right" vertical="center"/>
    </xf>
    <xf numFmtId="0" fontId="15" fillId="2" borderId="0" xfId="0" applyFont="1" applyFill="1" applyAlignment="1">
      <alignment horizontal="left" vertical="center"/>
    </xf>
    <xf numFmtId="0" fontId="16" fillId="2" borderId="1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8"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9524</xdr:rowOff>
    </xdr:from>
    <xdr:to>
      <xdr:col>4</xdr:col>
      <xdr:colOff>148478</xdr:colOff>
      <xdr:row>2</xdr:row>
      <xdr:rowOff>228599</xdr:rowOff>
    </xdr:to>
    <xdr:pic>
      <xdr:nvPicPr>
        <xdr:cNvPr id="2" name="Picture 3" descr="Panofran_0">
          <a:extLst>
            <a:ext uri="{FF2B5EF4-FFF2-40B4-BE49-F238E27FC236}">
              <a16:creationId xmlns:a16="http://schemas.microsoft.com/office/drawing/2014/main" id="{085E1A11-7135-4979-A91A-6EF35188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9524"/>
          <a:ext cx="2815478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CDE49E-6A95-428A-A5D0-17733627A1D8}" name="Extraction" displayName="Extraction" ref="A3:P302" totalsRowShown="0" headerRowDxfId="17" dataDxfId="16">
  <autoFilter ref="A3:P302" xr:uid="{0FCDE49E-6A95-428A-A5D0-17733627A1D8}"/>
  <tableColumns count="16">
    <tableColumn id="1" xr3:uid="{6363E0C6-2AC7-42B1-986E-0EA9A7E4A4CD}" name="Désignation" dataDxfId="15">
      <calculatedColumnFormula>IF('Copie extraction'!A2=0,"",$B$1&amp;"_"&amp;'Copie extraction'!A2)</calculatedColumnFormula>
    </tableColumn>
    <tableColumn id="2" xr3:uid="{4CCE5FC3-408C-435E-9AEA-89338FA22194}" name="Quantité" dataDxfId="14">
      <calculatedColumnFormula>IF('Copie extraction'!B2=0,"",'Copie extraction'!B2)</calculatedColumnFormula>
    </tableColumn>
    <tableColumn id="3" xr3:uid="{06FBE08E-1A9B-4883-A40E-9257EC89D4EB}" name="Longueur" dataDxfId="13">
      <calculatedColumnFormula>IFERROR(ROUNDUP(LEFT('Copie extraction'!C2,LEN('Copie extraction'!C2)-2),0),"")</calculatedColumnFormula>
    </tableColumn>
    <tableColumn id="4" xr3:uid="{B71C0A8A-7C75-4E25-AD7D-5DB6328019BF}" name="Largeur" dataDxfId="12">
      <calculatedColumnFormula>IFERROR(ROUNDUP(LEFT('Copie extraction'!D2,LEN('Copie extraction'!D2)-2),0),"")</calculatedColumnFormula>
    </tableColumn>
    <tableColumn id="5" xr3:uid="{B0ACC67A-4851-4A46-8F52-F0A02DBDEE06}" name="Épaisseur" dataDxfId="11">
      <calculatedColumnFormula>IFERROR(ROUNDUP(LEFT('Copie extraction'!E2,LEN('Copie extraction'!E2)-2),0),"")</calculatedColumnFormula>
    </tableColumn>
    <tableColumn id="6" xr3:uid="{50AF859B-3CD6-437B-8854-BA8B369B62F7}" name="Matière" dataDxfId="10">
      <calculatedColumnFormula>IF('Copie extraction'!F2=0,"",'Copie extraction'!F2)</calculatedColumnFormula>
    </tableColumn>
    <tableColumn id="7" xr3:uid="{1D380821-82C6-4F5F-A2FA-9FED24FED61F}" name="Long 1" dataDxfId="3">
      <calculatedColumnFormula>IF('Copie extraction'!G2=0,"",1)</calculatedColumnFormula>
    </tableColumn>
    <tableColumn id="8" xr3:uid="{1038FC1C-24AD-4991-9F07-8913724A8085}" name="Long 2" dataDxfId="2">
      <calculatedColumnFormula>IF('Copie extraction'!H2=0,"",1)</calculatedColumnFormula>
    </tableColumn>
    <tableColumn id="9" xr3:uid="{D06132C6-24B7-4DC9-B9E5-FCF01B417426}" name="Larg 1" dataDxfId="1">
      <calculatedColumnFormula>IF('Copie extraction'!I2=0,"",1)</calculatedColumnFormula>
    </tableColumn>
    <tableColumn id="10" xr3:uid="{D51D444E-56FE-465E-AD77-2CD00A0F5B69}" name="Larg 2" dataDxfId="0">
      <calculatedColumnFormula>IF('Copie extraction'!J2=0,"",1)</calculatedColumnFormula>
    </tableColumn>
    <tableColumn id="12" xr3:uid="{33E775FD-0953-44EC-8937-9806D60A947B}" name="Long découpe" dataDxfId="9">
      <calculatedColumnFormula>IF(((SUM(Extraction[[#This Row],[Longueur]:[Largeur]])*2)/1000)*Extraction[[#This Row],[Quantité]]=0,"",((SUM(Extraction[[#This Row],[Longueur]:[Largeur]])*2)/1000)*Extraction[[#This Row],[Quantité]])</calculatedColumnFormula>
    </tableColumn>
    <tableColumn id="13" xr3:uid="{CFA497A5-DF94-4E13-838A-16305E3A05B2}" name="Long placage" dataDxfId="8">
      <calculatedColumnFormula>IF((SUM(Extraction[[#This Row],[Chant1]:[Chant4]])*Extraction[[#This Row],[Quantité]])/1000=0,"",((SUM(Extraction[[#This Row],[Longueur]:[Largeur]])*2)/1000)*Extraction[[#This Row],[Quantité]])</calculatedColumnFormula>
    </tableColumn>
    <tableColumn id="14" xr3:uid="{2549B015-5D27-4547-A345-88D10C738202}" name="Chant1" dataDxfId="7">
      <calculatedColumnFormula>IF(Extraction[[#This Row],[Long 1]]=1,Extraction[[#This Row],[Longueur]],"")</calculatedColumnFormula>
    </tableColumn>
    <tableColumn id="15" xr3:uid="{E3E6B4DF-237D-426F-B661-3452C31ECDA9}" name="Chant2" dataDxfId="6">
      <calculatedColumnFormula>IF(Extraction[[#This Row],[Long 2]]=1,Extraction[[#This Row],[Longueur]],"")</calculatedColumnFormula>
    </tableColumn>
    <tableColumn id="16" xr3:uid="{AE1170E8-69E0-4B73-9E13-85D58C144AA9}" name="Chant3" dataDxfId="5">
      <calculatedColumnFormula>IF(Extraction[[#This Row],[Larg 1]]=1,Extraction[[#This Row],[Largeur]],"")</calculatedColumnFormula>
    </tableColumn>
    <tableColumn id="17" xr3:uid="{296DCB2A-2954-47F4-8B6F-F269CB1D4792}" name="Chant4" dataDxfId="4">
      <calculatedColumnFormula>IF(Extraction[[#This Row],[Larg 2]]=1,Extraction[[#This Row],[Largeur]],"")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D1BC9-87A4-4157-ADFA-477945457D00}">
  <dimension ref="A1:J24"/>
  <sheetViews>
    <sheetView workbookViewId="0"/>
  </sheetViews>
  <sheetFormatPr baseColWidth="10" defaultRowHeight="15" x14ac:dyDescent="0.25"/>
  <cols>
    <col min="14" max="14" width="23.42578125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t="s">
        <v>11</v>
      </c>
      <c r="B2">
        <v>2</v>
      </c>
      <c r="C2" t="s">
        <v>12</v>
      </c>
      <c r="D2" t="s">
        <v>13</v>
      </c>
      <c r="E2" t="s">
        <v>14</v>
      </c>
      <c r="F2" t="s">
        <v>15</v>
      </c>
    </row>
    <row r="3" spans="1:10" x14ac:dyDescent="0.25">
      <c r="A3" t="s">
        <v>16</v>
      </c>
      <c r="B3">
        <v>2</v>
      </c>
      <c r="C3" t="s">
        <v>17</v>
      </c>
      <c r="D3" t="s">
        <v>18</v>
      </c>
      <c r="E3" t="s">
        <v>14</v>
      </c>
      <c r="F3" t="s">
        <v>15</v>
      </c>
      <c r="H3" t="s">
        <v>19</v>
      </c>
    </row>
    <row r="4" spans="1:10" x14ac:dyDescent="0.25">
      <c r="A4" t="s">
        <v>20</v>
      </c>
      <c r="B4">
        <v>1</v>
      </c>
      <c r="C4" t="s">
        <v>21</v>
      </c>
      <c r="D4" t="s">
        <v>22</v>
      </c>
      <c r="E4" t="s">
        <v>14</v>
      </c>
      <c r="F4" t="s">
        <v>15</v>
      </c>
    </row>
    <row r="5" spans="1:10" x14ac:dyDescent="0.25">
      <c r="A5" t="s">
        <v>23</v>
      </c>
      <c r="B5">
        <v>1</v>
      </c>
      <c r="C5" t="s">
        <v>21</v>
      </c>
      <c r="D5" t="s">
        <v>24</v>
      </c>
      <c r="E5" t="s">
        <v>14</v>
      </c>
      <c r="F5" t="s">
        <v>15</v>
      </c>
    </row>
    <row r="6" spans="1:10" x14ac:dyDescent="0.25">
      <c r="A6" t="s">
        <v>25</v>
      </c>
      <c r="B6">
        <v>4</v>
      </c>
      <c r="C6" t="s">
        <v>26</v>
      </c>
      <c r="D6" t="s">
        <v>18</v>
      </c>
      <c r="E6" t="s">
        <v>14</v>
      </c>
      <c r="F6" t="s">
        <v>15</v>
      </c>
      <c r="H6" t="s">
        <v>19</v>
      </c>
    </row>
    <row r="7" spans="1:10" x14ac:dyDescent="0.25">
      <c r="A7" t="s">
        <v>27</v>
      </c>
      <c r="B7">
        <v>4</v>
      </c>
      <c r="C7" t="s">
        <v>26</v>
      </c>
      <c r="D7" t="s">
        <v>18</v>
      </c>
      <c r="E7" t="s">
        <v>14</v>
      </c>
      <c r="F7" t="s">
        <v>15</v>
      </c>
      <c r="H7" t="s">
        <v>19</v>
      </c>
    </row>
    <row r="8" spans="1:10" x14ac:dyDescent="0.25">
      <c r="A8" t="s">
        <v>28</v>
      </c>
      <c r="B8">
        <v>3</v>
      </c>
      <c r="C8" t="s">
        <v>26</v>
      </c>
      <c r="D8" t="s">
        <v>18</v>
      </c>
      <c r="E8" t="s">
        <v>14</v>
      </c>
      <c r="F8" t="s">
        <v>15</v>
      </c>
      <c r="H8" t="s">
        <v>19</v>
      </c>
    </row>
    <row r="9" spans="1:10" x14ac:dyDescent="0.25">
      <c r="A9" t="s">
        <v>29</v>
      </c>
      <c r="B9">
        <v>3</v>
      </c>
      <c r="C9" t="s">
        <v>30</v>
      </c>
      <c r="D9" t="s">
        <v>31</v>
      </c>
      <c r="E9" t="s">
        <v>14</v>
      </c>
      <c r="F9" t="s">
        <v>15</v>
      </c>
      <c r="H9" t="s">
        <v>19</v>
      </c>
    </row>
    <row r="10" spans="1:10" x14ac:dyDescent="0.25">
      <c r="A10" t="s">
        <v>32</v>
      </c>
      <c r="B10">
        <v>4</v>
      </c>
      <c r="C10" t="s">
        <v>18</v>
      </c>
      <c r="D10" t="s">
        <v>33</v>
      </c>
      <c r="E10" t="s">
        <v>14</v>
      </c>
      <c r="F10" t="s">
        <v>15</v>
      </c>
      <c r="I10" t="s">
        <v>19</v>
      </c>
    </row>
    <row r="11" spans="1:10" x14ac:dyDescent="0.25">
      <c r="A11" t="s">
        <v>34</v>
      </c>
      <c r="B11">
        <v>4</v>
      </c>
      <c r="C11" t="s">
        <v>18</v>
      </c>
      <c r="D11" t="s">
        <v>35</v>
      </c>
      <c r="E11" t="s">
        <v>14</v>
      </c>
      <c r="F11" t="s">
        <v>15</v>
      </c>
      <c r="I11" t="s">
        <v>19</v>
      </c>
    </row>
    <row r="12" spans="1:10" x14ac:dyDescent="0.25">
      <c r="A12" t="s">
        <v>36</v>
      </c>
      <c r="B12">
        <v>4</v>
      </c>
      <c r="C12" t="s">
        <v>37</v>
      </c>
      <c r="D12" t="s">
        <v>13</v>
      </c>
      <c r="E12" t="s">
        <v>14</v>
      </c>
      <c r="F12" t="s">
        <v>15</v>
      </c>
    </row>
    <row r="13" spans="1:10" x14ac:dyDescent="0.25">
      <c r="A13" t="s">
        <v>38</v>
      </c>
      <c r="B13">
        <v>1</v>
      </c>
      <c r="C13" t="s">
        <v>39</v>
      </c>
      <c r="D13" t="s">
        <v>40</v>
      </c>
      <c r="E13" t="s">
        <v>14</v>
      </c>
      <c r="F13" t="s">
        <v>41</v>
      </c>
    </row>
    <row r="14" spans="1:10" x14ac:dyDescent="0.25">
      <c r="A14" t="s">
        <v>42</v>
      </c>
      <c r="B14">
        <v>1</v>
      </c>
      <c r="C14" t="s">
        <v>17</v>
      </c>
      <c r="D14" t="s">
        <v>13</v>
      </c>
      <c r="E14" t="s">
        <v>14</v>
      </c>
      <c r="F14" t="s">
        <v>41</v>
      </c>
      <c r="H14" t="s">
        <v>19</v>
      </c>
    </row>
    <row r="15" spans="1:10" x14ac:dyDescent="0.25">
      <c r="A15" t="s">
        <v>43</v>
      </c>
      <c r="B15">
        <v>2</v>
      </c>
      <c r="C15" t="s">
        <v>44</v>
      </c>
      <c r="D15" t="s">
        <v>45</v>
      </c>
      <c r="E15" t="s">
        <v>14</v>
      </c>
      <c r="F15" t="s">
        <v>41</v>
      </c>
      <c r="G15" t="s">
        <v>19</v>
      </c>
      <c r="H15" t="s">
        <v>19</v>
      </c>
      <c r="I15" t="s">
        <v>19</v>
      </c>
      <c r="J15" t="s">
        <v>19</v>
      </c>
    </row>
    <row r="16" spans="1:10" x14ac:dyDescent="0.25">
      <c r="A16" t="s">
        <v>46</v>
      </c>
      <c r="B16">
        <v>1</v>
      </c>
      <c r="C16" t="s">
        <v>47</v>
      </c>
      <c r="D16" t="s">
        <v>48</v>
      </c>
      <c r="E16" t="s">
        <v>14</v>
      </c>
      <c r="F16" t="s">
        <v>41</v>
      </c>
      <c r="G16" t="s">
        <v>19</v>
      </c>
      <c r="J16" t="s">
        <v>19</v>
      </c>
    </row>
    <row r="17" spans="1:10" x14ac:dyDescent="0.25">
      <c r="A17" t="s">
        <v>49</v>
      </c>
      <c r="B17">
        <v>1</v>
      </c>
      <c r="C17" t="s">
        <v>47</v>
      </c>
      <c r="D17" t="s">
        <v>48</v>
      </c>
      <c r="E17" t="s">
        <v>14</v>
      </c>
      <c r="F17" t="s">
        <v>41</v>
      </c>
      <c r="G17" t="s">
        <v>19</v>
      </c>
      <c r="J17" t="s">
        <v>19</v>
      </c>
    </row>
    <row r="18" spans="1:10" x14ac:dyDescent="0.25">
      <c r="A18" t="s">
        <v>50</v>
      </c>
      <c r="B18">
        <v>1</v>
      </c>
      <c r="C18" t="s">
        <v>51</v>
      </c>
      <c r="D18" t="s">
        <v>52</v>
      </c>
      <c r="E18" t="s">
        <v>14</v>
      </c>
      <c r="F18" t="s">
        <v>41</v>
      </c>
      <c r="G18" t="s">
        <v>19</v>
      </c>
    </row>
    <row r="19" spans="1:10" x14ac:dyDescent="0.25">
      <c r="A19" t="s">
        <v>53</v>
      </c>
      <c r="B19">
        <v>2</v>
      </c>
      <c r="C19" t="s">
        <v>54</v>
      </c>
      <c r="D19" t="s">
        <v>55</v>
      </c>
      <c r="E19" t="s">
        <v>14</v>
      </c>
      <c r="F19" t="s">
        <v>41</v>
      </c>
      <c r="G19" t="s">
        <v>19</v>
      </c>
      <c r="H19" t="s">
        <v>19</v>
      </c>
      <c r="I19" t="s">
        <v>19</v>
      </c>
      <c r="J19" t="s">
        <v>19</v>
      </c>
    </row>
    <row r="20" spans="1:10" x14ac:dyDescent="0.25">
      <c r="A20" t="s">
        <v>56</v>
      </c>
      <c r="B20">
        <v>1</v>
      </c>
      <c r="C20" t="s">
        <v>54</v>
      </c>
      <c r="D20" t="s">
        <v>55</v>
      </c>
      <c r="E20" t="s">
        <v>14</v>
      </c>
      <c r="F20" t="s">
        <v>41</v>
      </c>
      <c r="G20" t="s">
        <v>19</v>
      </c>
      <c r="H20" t="s">
        <v>19</v>
      </c>
      <c r="I20" t="s">
        <v>19</v>
      </c>
      <c r="J20" t="s">
        <v>19</v>
      </c>
    </row>
    <row r="21" spans="1:10" x14ac:dyDescent="0.25">
      <c r="A21" t="s">
        <v>57</v>
      </c>
      <c r="B21">
        <v>2</v>
      </c>
      <c r="C21" t="s">
        <v>54</v>
      </c>
      <c r="D21" t="s">
        <v>58</v>
      </c>
      <c r="E21" t="s">
        <v>14</v>
      </c>
      <c r="F21" t="s">
        <v>41</v>
      </c>
      <c r="G21" t="s">
        <v>19</v>
      </c>
      <c r="H21" t="s">
        <v>19</v>
      </c>
      <c r="I21" t="s">
        <v>19</v>
      </c>
      <c r="J21" t="s">
        <v>19</v>
      </c>
    </row>
    <row r="22" spans="1:10" x14ac:dyDescent="0.25">
      <c r="A22" t="s">
        <v>59</v>
      </c>
      <c r="B22">
        <v>1</v>
      </c>
      <c r="C22" t="s">
        <v>60</v>
      </c>
      <c r="D22" t="s">
        <v>40</v>
      </c>
      <c r="E22" t="s">
        <v>14</v>
      </c>
      <c r="F22" t="s">
        <v>41</v>
      </c>
    </row>
    <row r="23" spans="1:10" x14ac:dyDescent="0.25">
      <c r="A23" t="s">
        <v>61</v>
      </c>
      <c r="B23">
        <v>1</v>
      </c>
      <c r="C23" t="s">
        <v>48</v>
      </c>
      <c r="D23" t="s">
        <v>33</v>
      </c>
      <c r="E23" t="s">
        <v>14</v>
      </c>
      <c r="F23" t="s">
        <v>41</v>
      </c>
      <c r="I23" t="s">
        <v>19</v>
      </c>
    </row>
    <row r="24" spans="1:10" x14ac:dyDescent="0.25">
      <c r="A24" t="s">
        <v>62</v>
      </c>
      <c r="B24">
        <v>1</v>
      </c>
      <c r="C24" t="s">
        <v>48</v>
      </c>
      <c r="D24" t="s">
        <v>35</v>
      </c>
      <c r="E24" t="s">
        <v>14</v>
      </c>
      <c r="F24" t="s">
        <v>41</v>
      </c>
      <c r="I24" t="s">
        <v>19</v>
      </c>
    </row>
  </sheetData>
  <sortState xmlns:xlrd2="http://schemas.microsoft.com/office/spreadsheetml/2017/richdata2" ref="A2:F38">
    <sortCondition ref="E1:E3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A8C42-7855-498C-92F4-A662FF8BB4D7}">
  <dimension ref="A1:T302"/>
  <sheetViews>
    <sheetView tabSelected="1" workbookViewId="0">
      <selection activeCell="A2" sqref="A2"/>
    </sheetView>
  </sheetViews>
  <sheetFormatPr baseColWidth="10" defaultRowHeight="15" x14ac:dyDescent="0.25"/>
  <cols>
    <col min="1" max="1" width="40.7109375" style="6" customWidth="1"/>
    <col min="2" max="2" width="10.85546875" style="6" bestFit="1" customWidth="1"/>
    <col min="3" max="5" width="10.7109375" style="6" customWidth="1"/>
    <col min="6" max="6" width="17.140625" style="6" bestFit="1" customWidth="1"/>
    <col min="7" max="7" width="7.7109375" style="24" customWidth="1"/>
    <col min="8" max="9" width="7.7109375" style="1" customWidth="1"/>
    <col min="10" max="10" width="7.7109375" style="5" customWidth="1"/>
    <col min="11" max="12" width="0" style="2" hidden="1" customWidth="1"/>
    <col min="13" max="16" width="0" style="6" hidden="1" customWidth="1"/>
    <col min="17" max="17" width="5.7109375" style="6" customWidth="1"/>
    <col min="18" max="18" width="23.42578125" style="6" customWidth="1"/>
    <col min="19" max="16384" width="11.42578125" style="6"/>
  </cols>
  <sheetData>
    <row r="1" spans="1:20" ht="39.950000000000003" customHeight="1" x14ac:dyDescent="0.25">
      <c r="A1" s="81" t="s">
        <v>116</v>
      </c>
      <c r="B1" s="82" t="s">
        <v>63</v>
      </c>
      <c r="C1" s="82"/>
      <c r="G1" s="83" t="s">
        <v>111</v>
      </c>
      <c r="H1" s="84"/>
      <c r="I1" s="84"/>
      <c r="J1" s="85"/>
    </row>
    <row r="2" spans="1:20" s="37" customFormat="1" ht="39.950000000000003" customHeight="1" x14ac:dyDescent="0.25">
      <c r="A2" s="37">
        <v>1</v>
      </c>
      <c r="B2" s="37">
        <v>2</v>
      </c>
      <c r="C2" s="37">
        <v>3</v>
      </c>
      <c r="D2" s="37">
        <v>4</v>
      </c>
      <c r="E2" s="37">
        <v>5</v>
      </c>
      <c r="F2" s="37">
        <v>6</v>
      </c>
      <c r="G2" s="24">
        <v>7</v>
      </c>
      <c r="H2" s="1">
        <v>8</v>
      </c>
      <c r="I2" s="1">
        <v>9</v>
      </c>
      <c r="J2" s="5">
        <v>10</v>
      </c>
      <c r="K2" s="2"/>
      <c r="L2" s="2"/>
    </row>
    <row r="3" spans="1:20" s="36" customFormat="1" ht="35.1" customHeight="1" x14ac:dyDescent="0.25">
      <c r="A3" s="36" t="s">
        <v>1</v>
      </c>
      <c r="B3" s="36" t="s">
        <v>2</v>
      </c>
      <c r="C3" s="36" t="s">
        <v>108</v>
      </c>
      <c r="D3" s="36" t="s">
        <v>109</v>
      </c>
      <c r="E3" s="36" t="s">
        <v>110</v>
      </c>
      <c r="F3" s="36" t="s">
        <v>6</v>
      </c>
      <c r="G3" s="42" t="s">
        <v>112</v>
      </c>
      <c r="H3" s="43" t="s">
        <v>113</v>
      </c>
      <c r="I3" s="43" t="s">
        <v>114</v>
      </c>
      <c r="J3" s="44" t="s">
        <v>115</v>
      </c>
      <c r="K3" s="39" t="s">
        <v>102</v>
      </c>
      <c r="L3" s="39" t="s">
        <v>103</v>
      </c>
      <c r="M3" s="36" t="s">
        <v>104</v>
      </c>
      <c r="N3" s="36" t="s">
        <v>105</v>
      </c>
      <c r="O3" s="36" t="s">
        <v>106</v>
      </c>
      <c r="P3" s="36" t="s">
        <v>107</v>
      </c>
      <c r="R3" s="40"/>
      <c r="S3" s="40" t="s">
        <v>100</v>
      </c>
      <c r="T3" s="40" t="s">
        <v>101</v>
      </c>
    </row>
    <row r="4" spans="1:20" x14ac:dyDescent="0.25">
      <c r="A4" s="6" t="str">
        <f>IF('Copie extraction'!A2=0,"",$B$1&amp;"_"&amp;'Copie extraction'!A2)</f>
        <v>MARCIN_Socle1</v>
      </c>
      <c r="B4" s="6">
        <f>IF('Copie extraction'!B2=0,"",'Copie extraction'!B2)</f>
        <v>2</v>
      </c>
      <c r="C4" s="6">
        <f>IFERROR(ROUNDUP(LEFT('Copie extraction'!C2,LEN('Copie extraction'!C2)-2),0),"")</f>
        <v>2400</v>
      </c>
      <c r="D4" s="6">
        <f>IFERROR(ROUNDUP(LEFT('Copie extraction'!D2,LEN('Copie extraction'!D2)-2),0),"")</f>
        <v>60</v>
      </c>
      <c r="E4" s="6">
        <f>IFERROR(ROUNDUP(LEFT('Copie extraction'!E2,LEN('Copie extraction'!E2)-2),0),"")</f>
        <v>19</v>
      </c>
      <c r="F4" s="6" t="str">
        <f>IF('Copie extraction'!F2=0,"",'Copie extraction'!F2)</f>
        <v>.Melamine blanc</v>
      </c>
      <c r="G4" s="24" t="str">
        <f>IF('Copie extraction'!G2=0,"",1)</f>
        <v/>
      </c>
      <c r="H4" s="1" t="str">
        <f>IF('Copie extraction'!H2=0,"",1)</f>
        <v/>
      </c>
      <c r="I4" s="1" t="str">
        <f>IF('Copie extraction'!I2=0,"",1)</f>
        <v/>
      </c>
      <c r="J4" s="5" t="str">
        <f>IF('Copie extraction'!J2=0,"",1)</f>
        <v/>
      </c>
      <c r="K4" s="2">
        <f>IF(((SUM(Extraction[[#This Row],[Longueur]:[Largeur]])*2)/1000)*Extraction[[#This Row],[Quantité]]=0,"",((SUM(Extraction[[#This Row],[Longueur]:[Largeur]])*2)/1000)*Extraction[[#This Row],[Quantité]])</f>
        <v>9.84</v>
      </c>
      <c r="L4" s="2" t="str">
        <f>IF((SUM(Extraction[[#This Row],[Chant1]:[Chant4]])*Extraction[[#This Row],[Quantité]])/1000=0,"",((SUM(Extraction[[#This Row],[Longueur]:[Largeur]])*2)/1000)*Extraction[[#This Row],[Quantité]])</f>
        <v/>
      </c>
      <c r="M4" s="38" t="str">
        <f>IF(Extraction[[#This Row],[Long 1]]=1,Extraction[[#This Row],[Longueur]],"")</f>
        <v/>
      </c>
      <c r="N4" s="38" t="str">
        <f>IF(Extraction[[#This Row],[Long 2]]=1,Extraction[[#This Row],[Longueur]],"")</f>
        <v/>
      </c>
      <c r="O4" s="38" t="str">
        <f>IF(Extraction[[#This Row],[Larg 1]]=1,Extraction[[#This Row],[Largeur]],"")</f>
        <v/>
      </c>
      <c r="P4" s="38" t="str">
        <f>IF(Extraction[[#This Row],[Larg 2]]=1,Extraction[[#This Row],[Largeur]],"")</f>
        <v/>
      </c>
      <c r="Q4" s="38">
        <v>1</v>
      </c>
      <c r="R4" s="7" t="str" cm="1">
        <f t="array" ref="R4:R6">_xlfn.UNIQUE(Extraction[Matière])</f>
        <v>.Melamine blanc</v>
      </c>
      <c r="S4" s="41">
        <f>IFERROR(SUMIF(Extraction[Matière],R4,Extraction[Long découpe]),"")</f>
        <v>94.007999999999996</v>
      </c>
      <c r="T4" s="41">
        <f>IFERROR(SUMIF(Extraction[Matière],R4,Extraction[Long placage]),"")</f>
        <v>66.134</v>
      </c>
    </row>
    <row r="5" spans="1:20" x14ac:dyDescent="0.25">
      <c r="A5" s="6" t="str">
        <f>IF('Copie extraction'!A3=0,"",$B$1&amp;"_"&amp;'Copie extraction'!A3)</f>
        <v>MARCIN_M1_Montant</v>
      </c>
      <c r="B5" s="6">
        <f>IF('Copie extraction'!B3=0,"",'Copie extraction'!B3)</f>
        <v>2</v>
      </c>
      <c r="C5" s="6">
        <f>IFERROR(ROUNDUP(LEFT('Copie extraction'!C3,LEN('Copie extraction'!C3)-2),0),"")</f>
        <v>2060</v>
      </c>
      <c r="D5" s="6">
        <f>IFERROR(ROUNDUP(LEFT('Copie extraction'!D3,LEN('Copie extraction'!D3)-2),0),"")</f>
        <v>631</v>
      </c>
      <c r="E5" s="6">
        <f>IFERROR(ROUNDUP(LEFT('Copie extraction'!E3,LEN('Copie extraction'!E3)-2),0),"")</f>
        <v>19</v>
      </c>
      <c r="F5" s="6" t="str">
        <f>IF('Copie extraction'!F3=0,"",'Copie extraction'!F3)</f>
        <v>.Melamine blanc</v>
      </c>
      <c r="G5" s="24" t="str">
        <f>IF('Copie extraction'!G3=0,"",1)</f>
        <v/>
      </c>
      <c r="H5" s="1">
        <f>IF('Copie extraction'!H3=0,"",1)</f>
        <v>1</v>
      </c>
      <c r="I5" s="1" t="str">
        <f>IF('Copie extraction'!I3=0,"",1)</f>
        <v/>
      </c>
      <c r="J5" s="5" t="str">
        <f>IF('Copie extraction'!J3=0,"",1)</f>
        <v/>
      </c>
      <c r="K5" s="2">
        <f>IF(((SUM(Extraction[[#This Row],[Longueur]:[Largeur]])*2)/1000)*Extraction[[#This Row],[Quantité]]=0,"",((SUM(Extraction[[#This Row],[Longueur]:[Largeur]])*2)/1000)*Extraction[[#This Row],[Quantité]])</f>
        <v>10.763999999999999</v>
      </c>
      <c r="L5" s="2">
        <f>IF((SUM(Extraction[[#This Row],[Chant1]:[Chant4]])*Extraction[[#This Row],[Quantité]])/1000=0,"",((SUM(Extraction[[#This Row],[Longueur]:[Largeur]])*2)/1000)*Extraction[[#This Row],[Quantité]])</f>
        <v>10.763999999999999</v>
      </c>
      <c r="M5" s="38" t="str">
        <f>IF(Extraction[[#This Row],[Long 1]]=1,Extraction[[#This Row],[Longueur]],"")</f>
        <v/>
      </c>
      <c r="N5" s="38">
        <f>IF(Extraction[[#This Row],[Long 2]]=1,Extraction[[#This Row],[Longueur]],"")</f>
        <v>2060</v>
      </c>
      <c r="O5" s="38" t="str">
        <f>IF(Extraction[[#This Row],[Larg 1]]=1,Extraction[[#This Row],[Largeur]],"")</f>
        <v/>
      </c>
      <c r="P5" s="38" t="str">
        <f>IF(Extraction[[#This Row],[Larg 2]]=1,Extraction[[#This Row],[Largeur]],"")</f>
        <v/>
      </c>
      <c r="Q5" s="38">
        <v>2</v>
      </c>
      <c r="R5" s="7" t="str">
        <v>Gris Paloma</v>
      </c>
      <c r="S5" s="41">
        <f>IFERROR(SUMIF(Extraction[Matière],R5,Extraction[Long découpe]),"")</f>
        <v>48.216000000000008</v>
      </c>
      <c r="T5" s="41">
        <f>IFERROR(SUMIF(Extraction[Matière],R5,Extraction[Long placage]),"")</f>
        <v>41.276000000000003</v>
      </c>
    </row>
    <row r="6" spans="1:20" x14ac:dyDescent="0.25">
      <c r="A6" s="6" t="str">
        <f>IF('Copie extraction'!A4=0,"",$B$1&amp;"_"&amp;'Copie extraction'!A4)</f>
        <v>MARCIN_M2_Fond</v>
      </c>
      <c r="B6" s="6">
        <f>IF('Copie extraction'!B4=0,"",'Copie extraction'!B4)</f>
        <v>1</v>
      </c>
      <c r="C6" s="6">
        <f>IFERROR(ROUNDUP(LEFT('Copie extraction'!C4,LEN('Copie extraction'!C4)-2),0),"")</f>
        <v>2056</v>
      </c>
      <c r="D6" s="6">
        <f>IFERROR(ROUNDUP(LEFT('Copie extraction'!D4,LEN('Copie extraction'!D4)-2),0),"")</f>
        <v>1622</v>
      </c>
      <c r="E6" s="6">
        <f>IFERROR(ROUNDUP(LEFT('Copie extraction'!E4,LEN('Copie extraction'!E4)-2),0),"")</f>
        <v>19</v>
      </c>
      <c r="F6" s="6" t="str">
        <f>IF('Copie extraction'!F4=0,"",'Copie extraction'!F4)</f>
        <v>.Melamine blanc</v>
      </c>
      <c r="G6" s="24" t="str">
        <f>IF('Copie extraction'!G4=0,"",1)</f>
        <v/>
      </c>
      <c r="H6" s="1" t="str">
        <f>IF('Copie extraction'!H4=0,"",1)</f>
        <v/>
      </c>
      <c r="I6" s="1" t="str">
        <f>IF('Copie extraction'!I4=0,"",1)</f>
        <v/>
      </c>
      <c r="J6" s="5" t="str">
        <f>IF('Copie extraction'!J4=0,"",1)</f>
        <v/>
      </c>
      <c r="K6" s="2">
        <f>IF(((SUM(Extraction[[#This Row],[Longueur]:[Largeur]])*2)/1000)*Extraction[[#This Row],[Quantité]]=0,"",((SUM(Extraction[[#This Row],[Longueur]:[Largeur]])*2)/1000)*Extraction[[#This Row],[Quantité]])</f>
        <v>7.3559999999999999</v>
      </c>
      <c r="L6" s="2" t="str">
        <f>IF((SUM(Extraction[[#This Row],[Chant1]:[Chant4]])*Extraction[[#This Row],[Quantité]])/1000=0,"",((SUM(Extraction[[#This Row],[Longueur]:[Largeur]])*2)/1000)*Extraction[[#This Row],[Quantité]])</f>
        <v/>
      </c>
      <c r="M6" s="38" t="str">
        <f>IF(Extraction[[#This Row],[Long 1]]=1,Extraction[[#This Row],[Longueur]],"")</f>
        <v/>
      </c>
      <c r="N6" s="38" t="str">
        <f>IF(Extraction[[#This Row],[Long 2]]=1,Extraction[[#This Row],[Longueur]],"")</f>
        <v/>
      </c>
      <c r="O6" s="38" t="str">
        <f>IF(Extraction[[#This Row],[Larg 1]]=1,Extraction[[#This Row],[Largeur]],"")</f>
        <v/>
      </c>
      <c r="P6" s="38" t="str">
        <f>IF(Extraction[[#This Row],[Larg 2]]=1,Extraction[[#This Row],[Largeur]],"")</f>
        <v/>
      </c>
      <c r="Q6" s="38">
        <v>3</v>
      </c>
      <c r="R6" s="7" t="str">
        <v/>
      </c>
      <c r="S6" s="41" t="str">
        <f>IFERROR(SUMIF(Extraction[Matière],R6,Extraction[Long découpe]),"")</f>
        <v/>
      </c>
      <c r="T6" s="41" t="str">
        <f>IFERROR(SUMIF(Extraction[Matière],R6,Extraction[Long placage]),"")</f>
        <v/>
      </c>
    </row>
    <row r="7" spans="1:20" x14ac:dyDescent="0.25">
      <c r="A7" s="6" t="str">
        <f>IF('Copie extraction'!A5=0,"",$B$1&amp;"_"&amp;'Copie extraction'!A5)</f>
        <v>MARCIN_M1_Fond</v>
      </c>
      <c r="B7" s="6">
        <f>IF('Copie extraction'!B5=0,"",'Copie extraction'!B5)</f>
        <v>1</v>
      </c>
      <c r="C7" s="6">
        <f>IFERROR(ROUNDUP(LEFT('Copie extraction'!C5,LEN('Copie extraction'!C5)-2),0),"")</f>
        <v>2056</v>
      </c>
      <c r="D7" s="6">
        <f>IFERROR(ROUNDUP(LEFT('Copie extraction'!D5,LEN('Copie extraction'!D5)-2),0),"")</f>
        <v>795</v>
      </c>
      <c r="E7" s="6">
        <f>IFERROR(ROUNDUP(LEFT('Copie extraction'!E5,LEN('Copie extraction'!E5)-2),0),"")</f>
        <v>19</v>
      </c>
      <c r="F7" s="6" t="str">
        <f>IF('Copie extraction'!F5=0,"",'Copie extraction'!F5)</f>
        <v>.Melamine blanc</v>
      </c>
      <c r="G7" s="24" t="str">
        <f>IF('Copie extraction'!G5=0,"",1)</f>
        <v/>
      </c>
      <c r="H7" s="1" t="str">
        <f>IF('Copie extraction'!H5=0,"",1)</f>
        <v/>
      </c>
      <c r="I7" s="1" t="str">
        <f>IF('Copie extraction'!I5=0,"",1)</f>
        <v/>
      </c>
      <c r="J7" s="5" t="str">
        <f>IF('Copie extraction'!J5=0,"",1)</f>
        <v/>
      </c>
      <c r="K7" s="2">
        <f>IF(((SUM(Extraction[[#This Row],[Longueur]:[Largeur]])*2)/1000)*Extraction[[#This Row],[Quantité]]=0,"",((SUM(Extraction[[#This Row],[Longueur]:[Largeur]])*2)/1000)*Extraction[[#This Row],[Quantité]])</f>
        <v>5.702</v>
      </c>
      <c r="L7" s="2" t="str">
        <f>IF((SUM(Extraction[[#This Row],[Chant1]:[Chant4]])*Extraction[[#This Row],[Quantité]])/1000=0,"",((SUM(Extraction[[#This Row],[Longueur]:[Largeur]])*2)/1000)*Extraction[[#This Row],[Quantité]])</f>
        <v/>
      </c>
      <c r="M7" s="38" t="str">
        <f>IF(Extraction[[#This Row],[Long 1]]=1,Extraction[[#This Row],[Longueur]],"")</f>
        <v/>
      </c>
      <c r="N7" s="38" t="str">
        <f>IF(Extraction[[#This Row],[Long 2]]=1,Extraction[[#This Row],[Longueur]],"")</f>
        <v/>
      </c>
      <c r="O7" s="38" t="str">
        <f>IF(Extraction[[#This Row],[Larg 1]]=1,Extraction[[#This Row],[Largeur]],"")</f>
        <v/>
      </c>
      <c r="P7" s="38" t="str">
        <f>IF(Extraction[[#This Row],[Larg 2]]=1,Extraction[[#This Row],[Largeur]],"")</f>
        <v/>
      </c>
      <c r="Q7" s="38">
        <v>4</v>
      </c>
      <c r="R7" s="7"/>
      <c r="S7" s="41">
        <f>IFERROR(SUMIF(Extraction[Matière],R7,Extraction[Long découpe]),"")</f>
        <v>0</v>
      </c>
      <c r="T7" s="41">
        <f>IFERROR(SUMIF(Extraction[Matière],R7,Extraction[Long placage]),"")</f>
        <v>0</v>
      </c>
    </row>
    <row r="8" spans="1:20" x14ac:dyDescent="0.25">
      <c r="A8" s="6" t="str">
        <f>IF('Copie extraction'!A6=0,"",$B$1&amp;"_"&amp;'Copie extraction'!A6)</f>
        <v>MARCIN_M2_Traverse</v>
      </c>
      <c r="B8" s="6">
        <f>IF('Copie extraction'!B6=0,"",'Copie extraction'!B6)</f>
        <v>4</v>
      </c>
      <c r="C8" s="6">
        <f>IFERROR(ROUNDUP(LEFT('Copie extraction'!C6,LEN('Copie extraction'!C6)-2),0),"")</f>
        <v>762</v>
      </c>
      <c r="D8" s="6">
        <f>IFERROR(ROUNDUP(LEFT('Copie extraction'!D6,LEN('Copie extraction'!D6)-2),0),"")</f>
        <v>631</v>
      </c>
      <c r="E8" s="6">
        <f>IFERROR(ROUNDUP(LEFT('Copie extraction'!E6,LEN('Copie extraction'!E6)-2),0),"")</f>
        <v>19</v>
      </c>
      <c r="F8" s="6" t="str">
        <f>IF('Copie extraction'!F6=0,"",'Copie extraction'!F6)</f>
        <v>.Melamine blanc</v>
      </c>
      <c r="G8" s="24" t="str">
        <f>IF('Copie extraction'!G6=0,"",1)</f>
        <v/>
      </c>
      <c r="H8" s="1">
        <f>IF('Copie extraction'!H6=0,"",1)</f>
        <v>1</v>
      </c>
      <c r="I8" s="1" t="str">
        <f>IF('Copie extraction'!I6=0,"",1)</f>
        <v/>
      </c>
      <c r="J8" s="5" t="str">
        <f>IF('Copie extraction'!J6=0,"",1)</f>
        <v/>
      </c>
      <c r="K8" s="2">
        <f>IF(((SUM(Extraction[[#This Row],[Longueur]:[Largeur]])*2)/1000)*Extraction[[#This Row],[Quantité]]=0,"",((SUM(Extraction[[#This Row],[Longueur]:[Largeur]])*2)/1000)*Extraction[[#This Row],[Quantité]])</f>
        <v>11.144</v>
      </c>
      <c r="L8" s="2">
        <f>IF((SUM(Extraction[[#This Row],[Chant1]:[Chant4]])*Extraction[[#This Row],[Quantité]])/1000=0,"",((SUM(Extraction[[#This Row],[Longueur]:[Largeur]])*2)/1000)*Extraction[[#This Row],[Quantité]])</f>
        <v>11.144</v>
      </c>
      <c r="M8" s="38" t="str">
        <f>IF(Extraction[[#This Row],[Long 1]]=1,Extraction[[#This Row],[Longueur]],"")</f>
        <v/>
      </c>
      <c r="N8" s="38">
        <f>IF(Extraction[[#This Row],[Long 2]]=1,Extraction[[#This Row],[Longueur]],"")</f>
        <v>762</v>
      </c>
      <c r="O8" s="38" t="str">
        <f>IF(Extraction[[#This Row],[Larg 1]]=1,Extraction[[#This Row],[Largeur]],"")</f>
        <v/>
      </c>
      <c r="P8" s="38" t="str">
        <f>IF(Extraction[[#This Row],[Larg 2]]=1,Extraction[[#This Row],[Largeur]],"")</f>
        <v/>
      </c>
      <c r="Q8" s="38">
        <v>5</v>
      </c>
      <c r="R8" s="7"/>
      <c r="S8" s="41">
        <f>IFERROR(SUMIF(Extraction[Matière],R8,Extraction[Long découpe]),"")</f>
        <v>0</v>
      </c>
      <c r="T8" s="41">
        <f>IFERROR(SUMIF(Extraction[Matière],R8,Extraction[Long placage]),"")</f>
        <v>0</v>
      </c>
    </row>
    <row r="9" spans="1:20" x14ac:dyDescent="0.25">
      <c r="A9" s="6" t="str">
        <f>IF('Copie extraction'!A7=0,"",$B$1&amp;"_"&amp;'Copie extraction'!A7)</f>
        <v>MARCIN_M3_Traverse</v>
      </c>
      <c r="B9" s="6">
        <f>IF('Copie extraction'!B7=0,"",'Copie extraction'!B7)</f>
        <v>4</v>
      </c>
      <c r="C9" s="6">
        <f>IFERROR(ROUNDUP(LEFT('Copie extraction'!C7,LEN('Copie extraction'!C7)-2),0),"")</f>
        <v>762</v>
      </c>
      <c r="D9" s="6">
        <f>IFERROR(ROUNDUP(LEFT('Copie extraction'!D7,LEN('Copie extraction'!D7)-2),0),"")</f>
        <v>631</v>
      </c>
      <c r="E9" s="6">
        <f>IFERROR(ROUNDUP(LEFT('Copie extraction'!E7,LEN('Copie extraction'!E7)-2),0),"")</f>
        <v>19</v>
      </c>
      <c r="F9" s="6" t="str">
        <f>IF('Copie extraction'!F7=0,"",'Copie extraction'!F7)</f>
        <v>.Melamine blanc</v>
      </c>
      <c r="G9" s="24" t="str">
        <f>IF('Copie extraction'!G7=0,"",1)</f>
        <v/>
      </c>
      <c r="H9" s="1">
        <f>IF('Copie extraction'!H7=0,"",1)</f>
        <v>1</v>
      </c>
      <c r="I9" s="1" t="str">
        <f>IF('Copie extraction'!I7=0,"",1)</f>
        <v/>
      </c>
      <c r="J9" s="5" t="str">
        <f>IF('Copie extraction'!J7=0,"",1)</f>
        <v/>
      </c>
      <c r="K9" s="2">
        <f>IF(((SUM(Extraction[[#This Row],[Longueur]:[Largeur]])*2)/1000)*Extraction[[#This Row],[Quantité]]=0,"",((SUM(Extraction[[#This Row],[Longueur]:[Largeur]])*2)/1000)*Extraction[[#This Row],[Quantité]])</f>
        <v>11.144</v>
      </c>
      <c r="L9" s="2">
        <f>IF((SUM(Extraction[[#This Row],[Chant1]:[Chant4]])*Extraction[[#This Row],[Quantité]])/1000=0,"",((SUM(Extraction[[#This Row],[Longueur]:[Largeur]])*2)/1000)*Extraction[[#This Row],[Quantité]])</f>
        <v>11.144</v>
      </c>
      <c r="M9" s="38" t="str">
        <f>IF(Extraction[[#This Row],[Long 1]]=1,Extraction[[#This Row],[Longueur]],"")</f>
        <v/>
      </c>
      <c r="N9" s="38">
        <f>IF(Extraction[[#This Row],[Long 2]]=1,Extraction[[#This Row],[Longueur]],"")</f>
        <v>762</v>
      </c>
      <c r="O9" s="38" t="str">
        <f>IF(Extraction[[#This Row],[Larg 1]]=1,Extraction[[#This Row],[Largeur]],"")</f>
        <v/>
      </c>
      <c r="P9" s="38" t="str">
        <f>IF(Extraction[[#This Row],[Larg 2]]=1,Extraction[[#This Row],[Largeur]],"")</f>
        <v/>
      </c>
      <c r="Q9" s="38">
        <v>6</v>
      </c>
      <c r="R9" s="7"/>
      <c r="S9" s="41">
        <f>IFERROR(SUMIF(Extraction[Matière],R9,Extraction[Long découpe]),"")</f>
        <v>0</v>
      </c>
      <c r="T9" s="41">
        <f>IFERROR(SUMIF(Extraction[Matière],R9,Extraction[Long placage]),"")</f>
        <v>0</v>
      </c>
    </row>
    <row r="10" spans="1:20" x14ac:dyDescent="0.25">
      <c r="A10" s="6" t="str">
        <f>IF('Copie extraction'!A8=0,"",$B$1&amp;"_"&amp;'Copie extraction'!A8)</f>
        <v>MARCIN_M1_Traverse</v>
      </c>
      <c r="B10" s="6">
        <f>IF('Copie extraction'!B8=0,"",'Copie extraction'!B8)</f>
        <v>3</v>
      </c>
      <c r="C10" s="6">
        <f>IFERROR(ROUNDUP(LEFT('Copie extraction'!C8,LEN('Copie extraction'!C8)-2),0),"")</f>
        <v>762</v>
      </c>
      <c r="D10" s="6">
        <f>IFERROR(ROUNDUP(LEFT('Copie extraction'!D8,LEN('Copie extraction'!D8)-2),0),"")</f>
        <v>631</v>
      </c>
      <c r="E10" s="6">
        <f>IFERROR(ROUNDUP(LEFT('Copie extraction'!E8,LEN('Copie extraction'!E8)-2),0),"")</f>
        <v>19</v>
      </c>
      <c r="F10" s="6" t="str">
        <f>IF('Copie extraction'!F8=0,"",'Copie extraction'!F8)</f>
        <v>.Melamine blanc</v>
      </c>
      <c r="G10" s="24" t="str">
        <f>IF('Copie extraction'!G8=0,"",1)</f>
        <v/>
      </c>
      <c r="H10" s="1">
        <f>IF('Copie extraction'!H8=0,"",1)</f>
        <v>1</v>
      </c>
      <c r="I10" s="1" t="str">
        <f>IF('Copie extraction'!I8=0,"",1)</f>
        <v/>
      </c>
      <c r="J10" s="5" t="str">
        <f>IF('Copie extraction'!J8=0,"",1)</f>
        <v/>
      </c>
      <c r="K10" s="2">
        <f>IF(((SUM(Extraction[[#This Row],[Longueur]:[Largeur]])*2)/1000)*Extraction[[#This Row],[Quantité]]=0,"",((SUM(Extraction[[#This Row],[Longueur]:[Largeur]])*2)/1000)*Extraction[[#This Row],[Quantité]])</f>
        <v>8.3580000000000005</v>
      </c>
      <c r="L10" s="2">
        <f>IF((SUM(Extraction[[#This Row],[Chant1]:[Chant4]])*Extraction[[#This Row],[Quantité]])/1000=0,"",((SUM(Extraction[[#This Row],[Longueur]:[Largeur]])*2)/1000)*Extraction[[#This Row],[Quantité]])</f>
        <v>8.3580000000000005</v>
      </c>
      <c r="M10" s="38" t="str">
        <f>IF(Extraction[[#This Row],[Long 1]]=1,Extraction[[#This Row],[Longueur]],"")</f>
        <v/>
      </c>
      <c r="N10" s="38">
        <f>IF(Extraction[[#This Row],[Long 2]]=1,Extraction[[#This Row],[Longueur]],"")</f>
        <v>762</v>
      </c>
      <c r="O10" s="38" t="str">
        <f>IF(Extraction[[#This Row],[Larg 1]]=1,Extraction[[#This Row],[Largeur]],"")</f>
        <v/>
      </c>
      <c r="P10" s="38" t="str">
        <f>IF(Extraction[[#This Row],[Larg 2]]=1,Extraction[[#This Row],[Largeur]],"")</f>
        <v/>
      </c>
      <c r="Q10" s="38">
        <v>7</v>
      </c>
      <c r="R10" s="7"/>
      <c r="S10" s="41">
        <f>IFERROR(SUMIF(Extraction[Matière],R10,Extraction[Long découpe]),"")</f>
        <v>0</v>
      </c>
      <c r="T10" s="41">
        <f>IFERROR(SUMIF(Extraction[Matière],R10,Extraction[Long placage]),"")</f>
        <v>0</v>
      </c>
    </row>
    <row r="11" spans="1:20" x14ac:dyDescent="0.25">
      <c r="A11" s="6" t="str">
        <f>IF('Copie extraction'!A9=0,"",$B$1&amp;"_"&amp;'Copie extraction'!A9)</f>
        <v>MARCIN_M1_Etagere</v>
      </c>
      <c r="B11" s="6">
        <f>IF('Copie extraction'!B9=0,"",'Copie extraction'!B9)</f>
        <v>3</v>
      </c>
      <c r="C11" s="6">
        <f>IFERROR(ROUNDUP(LEFT('Copie extraction'!C9,LEN('Copie extraction'!C9)-2),0),"")</f>
        <v>761</v>
      </c>
      <c r="D11" s="6">
        <f>IFERROR(ROUNDUP(LEFT('Copie extraction'!D9,LEN('Copie extraction'!D9)-2),0),"")</f>
        <v>637</v>
      </c>
      <c r="E11" s="6">
        <f>IFERROR(ROUNDUP(LEFT('Copie extraction'!E9,LEN('Copie extraction'!E9)-2),0),"")</f>
        <v>19</v>
      </c>
      <c r="F11" s="6" t="str">
        <f>IF('Copie extraction'!F9=0,"",'Copie extraction'!F9)</f>
        <v>.Melamine blanc</v>
      </c>
      <c r="G11" s="24" t="str">
        <f>IF('Copie extraction'!G9=0,"",1)</f>
        <v/>
      </c>
      <c r="H11" s="1">
        <f>IF('Copie extraction'!H9=0,"",1)</f>
        <v>1</v>
      </c>
      <c r="I11" s="1" t="str">
        <f>IF('Copie extraction'!I9=0,"",1)</f>
        <v/>
      </c>
      <c r="J11" s="5" t="str">
        <f>IF('Copie extraction'!J9=0,"",1)</f>
        <v/>
      </c>
      <c r="K11" s="2">
        <f>IF(((SUM(Extraction[[#This Row],[Longueur]:[Largeur]])*2)/1000)*Extraction[[#This Row],[Quantité]]=0,"",((SUM(Extraction[[#This Row],[Longueur]:[Largeur]])*2)/1000)*Extraction[[#This Row],[Quantité]])</f>
        <v>8.3879999999999999</v>
      </c>
      <c r="L11" s="2">
        <f>IF((SUM(Extraction[[#This Row],[Chant1]:[Chant4]])*Extraction[[#This Row],[Quantité]])/1000=0,"",((SUM(Extraction[[#This Row],[Longueur]:[Largeur]])*2)/1000)*Extraction[[#This Row],[Quantité]])</f>
        <v>8.3879999999999999</v>
      </c>
      <c r="M11" s="38" t="str">
        <f>IF(Extraction[[#This Row],[Long 1]]=1,Extraction[[#This Row],[Longueur]],"")</f>
        <v/>
      </c>
      <c r="N11" s="38">
        <f>IF(Extraction[[#This Row],[Long 2]]=1,Extraction[[#This Row],[Longueur]],"")</f>
        <v>761</v>
      </c>
      <c r="O11" s="38" t="str">
        <f>IF(Extraction[[#This Row],[Larg 1]]=1,Extraction[[#This Row],[Largeur]],"")</f>
        <v/>
      </c>
      <c r="P11" s="38" t="str">
        <f>IF(Extraction[[#This Row],[Larg 2]]=1,Extraction[[#This Row],[Largeur]],"")</f>
        <v/>
      </c>
      <c r="Q11" s="38">
        <v>8</v>
      </c>
      <c r="R11" s="7"/>
      <c r="S11" s="41">
        <f>IFERROR(SUMIF(Extraction[Matière],R11,Extraction[Long découpe]),"")</f>
        <v>0</v>
      </c>
      <c r="T11" s="41">
        <f>IFERROR(SUMIF(Extraction[Matière],R11,Extraction[Long placage]),"")</f>
        <v>0</v>
      </c>
    </row>
    <row r="12" spans="1:20" x14ac:dyDescent="0.25">
      <c r="A12" s="6" t="str">
        <f>IF('Copie extraction'!A10=0,"",$B$1&amp;"_"&amp;'Copie extraction'!A10)</f>
        <v>MARCIN_M2_Montant</v>
      </c>
      <c r="B12" s="6">
        <f>IF('Copie extraction'!B10=0,"",'Copie extraction'!B10)</f>
        <v>4</v>
      </c>
      <c r="C12" s="6">
        <f>IFERROR(ROUNDUP(LEFT('Copie extraction'!C10,LEN('Copie extraction'!C10)-2),0),"")</f>
        <v>631</v>
      </c>
      <c r="D12" s="6">
        <f>IFERROR(ROUNDUP(LEFT('Copie extraction'!D10,LEN('Copie extraction'!D10)-2),0),"")</f>
        <v>409</v>
      </c>
      <c r="E12" s="6">
        <f>IFERROR(ROUNDUP(LEFT('Copie extraction'!E10,LEN('Copie extraction'!E10)-2),0),"")</f>
        <v>19</v>
      </c>
      <c r="F12" s="6" t="str">
        <f>IF('Copie extraction'!F10=0,"",'Copie extraction'!F10)</f>
        <v>.Melamine blanc</v>
      </c>
      <c r="G12" s="24" t="str">
        <f>IF('Copie extraction'!G10=0,"",1)</f>
        <v/>
      </c>
      <c r="H12" s="1" t="str">
        <f>IF('Copie extraction'!H10=0,"",1)</f>
        <v/>
      </c>
      <c r="I12" s="1">
        <f>IF('Copie extraction'!I10=0,"",1)</f>
        <v>1</v>
      </c>
      <c r="J12" s="5" t="str">
        <f>IF('Copie extraction'!J10=0,"",1)</f>
        <v/>
      </c>
      <c r="K12" s="2">
        <f>IF(((SUM(Extraction[[#This Row],[Longueur]:[Largeur]])*2)/1000)*Extraction[[#This Row],[Quantité]]=0,"",((SUM(Extraction[[#This Row],[Longueur]:[Largeur]])*2)/1000)*Extraction[[#This Row],[Quantité]])</f>
        <v>8.32</v>
      </c>
      <c r="L12" s="2">
        <f>IF((SUM(Extraction[[#This Row],[Chant1]:[Chant4]])*Extraction[[#This Row],[Quantité]])/1000=0,"",((SUM(Extraction[[#This Row],[Longueur]:[Largeur]])*2)/1000)*Extraction[[#This Row],[Quantité]])</f>
        <v>8.32</v>
      </c>
      <c r="M12" s="38" t="str">
        <f>IF(Extraction[[#This Row],[Long 1]]=1,Extraction[[#This Row],[Longueur]],"")</f>
        <v/>
      </c>
      <c r="N12" s="38" t="str">
        <f>IF(Extraction[[#This Row],[Long 2]]=1,Extraction[[#This Row],[Longueur]],"")</f>
        <v/>
      </c>
      <c r="O12" s="38">
        <f>IF(Extraction[[#This Row],[Larg 1]]=1,Extraction[[#This Row],[Largeur]],"")</f>
        <v>409</v>
      </c>
      <c r="P12" s="38" t="str">
        <f>IF(Extraction[[#This Row],[Larg 2]]=1,Extraction[[#This Row],[Largeur]],"")</f>
        <v/>
      </c>
      <c r="Q12" s="38">
        <v>9</v>
      </c>
      <c r="R12" s="7"/>
      <c r="S12" s="41">
        <f>IFERROR(SUMIF(Extraction[Matière],R12,Extraction[Long découpe]),"")</f>
        <v>0</v>
      </c>
      <c r="T12" s="41">
        <f>IFERROR(SUMIF(Extraction[Matière],R12,Extraction[Long placage]),"")</f>
        <v>0</v>
      </c>
    </row>
    <row r="13" spans="1:20" x14ac:dyDescent="0.25">
      <c r="A13" s="6" t="str">
        <f>IF('Copie extraction'!A11=0,"",$B$1&amp;"_"&amp;'Copie extraction'!A11)</f>
        <v>MARCIN_M3_Montant</v>
      </c>
      <c r="B13" s="6">
        <f>IF('Copie extraction'!B11=0,"",'Copie extraction'!B11)</f>
        <v>4</v>
      </c>
      <c r="C13" s="6">
        <f>IFERROR(ROUNDUP(LEFT('Copie extraction'!C11,LEN('Copie extraction'!C11)-2),0),"")</f>
        <v>631</v>
      </c>
      <c r="D13" s="6">
        <f>IFERROR(ROUNDUP(LEFT('Copie extraction'!D11,LEN('Copie extraction'!D11)-2),0),"")</f>
        <v>371</v>
      </c>
      <c r="E13" s="6">
        <f>IFERROR(ROUNDUP(LEFT('Copie extraction'!E11,LEN('Copie extraction'!E11)-2),0),"")</f>
        <v>19</v>
      </c>
      <c r="F13" s="6" t="str">
        <f>IF('Copie extraction'!F11=0,"",'Copie extraction'!F11)</f>
        <v>.Melamine blanc</v>
      </c>
      <c r="G13" s="24" t="str">
        <f>IF('Copie extraction'!G11=0,"",1)</f>
        <v/>
      </c>
      <c r="H13" s="1" t="str">
        <f>IF('Copie extraction'!H11=0,"",1)</f>
        <v/>
      </c>
      <c r="I13" s="1">
        <f>IF('Copie extraction'!I11=0,"",1)</f>
        <v>1</v>
      </c>
      <c r="J13" s="5" t="str">
        <f>IF('Copie extraction'!J11=0,"",1)</f>
        <v/>
      </c>
      <c r="K13" s="2">
        <f>IF(((SUM(Extraction[[#This Row],[Longueur]:[Largeur]])*2)/1000)*Extraction[[#This Row],[Quantité]]=0,"",((SUM(Extraction[[#This Row],[Longueur]:[Largeur]])*2)/1000)*Extraction[[#This Row],[Quantité]])</f>
        <v>8.016</v>
      </c>
      <c r="L13" s="2">
        <f>IF((SUM(Extraction[[#This Row],[Chant1]:[Chant4]])*Extraction[[#This Row],[Quantité]])/1000=0,"",((SUM(Extraction[[#This Row],[Longueur]:[Largeur]])*2)/1000)*Extraction[[#This Row],[Quantité]])</f>
        <v>8.016</v>
      </c>
      <c r="M13" s="38" t="str">
        <f>IF(Extraction[[#This Row],[Long 1]]=1,Extraction[[#This Row],[Longueur]],"")</f>
        <v/>
      </c>
      <c r="N13" s="38" t="str">
        <f>IF(Extraction[[#This Row],[Long 2]]=1,Extraction[[#This Row],[Longueur]],"")</f>
        <v/>
      </c>
      <c r="O13" s="38">
        <f>IF(Extraction[[#This Row],[Larg 1]]=1,Extraction[[#This Row],[Largeur]],"")</f>
        <v>371</v>
      </c>
      <c r="P13" s="38" t="str">
        <f>IF(Extraction[[#This Row],[Larg 2]]=1,Extraction[[#This Row],[Largeur]],"")</f>
        <v/>
      </c>
      <c r="Q13" s="38">
        <v>10</v>
      </c>
      <c r="R13" s="7"/>
      <c r="S13" s="41">
        <f>IFERROR(SUMIF(Extraction[Matière],R13,Extraction[Long découpe]),"")</f>
        <v>0</v>
      </c>
      <c r="T13" s="41">
        <f>IFERROR(SUMIF(Extraction[Matière],R13,Extraction[Long placage]),"")</f>
        <v>0</v>
      </c>
    </row>
    <row r="14" spans="1:20" x14ac:dyDescent="0.25">
      <c r="A14" s="6" t="str">
        <f>IF('Copie extraction'!A12=0,"",$B$1&amp;"_"&amp;'Copie extraction'!A12)</f>
        <v>MARCIN_Socle2</v>
      </c>
      <c r="B14" s="6">
        <f>IF('Copie extraction'!B12=0,"",'Copie extraction'!B12)</f>
        <v>4</v>
      </c>
      <c r="C14" s="6">
        <f>IFERROR(ROUNDUP(LEFT('Copie extraction'!C12,LEN('Copie extraction'!C12)-2),0),"")</f>
        <v>562</v>
      </c>
      <c r="D14" s="6">
        <f>IFERROR(ROUNDUP(LEFT('Copie extraction'!D12,LEN('Copie extraction'!D12)-2),0),"")</f>
        <v>60</v>
      </c>
      <c r="E14" s="6">
        <f>IFERROR(ROUNDUP(LEFT('Copie extraction'!E12,LEN('Copie extraction'!E12)-2),0),"")</f>
        <v>19</v>
      </c>
      <c r="F14" s="6" t="str">
        <f>IF('Copie extraction'!F12=0,"",'Copie extraction'!F12)</f>
        <v>.Melamine blanc</v>
      </c>
      <c r="G14" s="24" t="str">
        <f>IF('Copie extraction'!G12=0,"",1)</f>
        <v/>
      </c>
      <c r="H14" s="1" t="str">
        <f>IF('Copie extraction'!H12=0,"",1)</f>
        <v/>
      </c>
      <c r="I14" s="1" t="str">
        <f>IF('Copie extraction'!I12=0,"",1)</f>
        <v/>
      </c>
      <c r="J14" s="5" t="str">
        <f>IF('Copie extraction'!J12=0,"",1)</f>
        <v/>
      </c>
      <c r="K14" s="2">
        <f>IF(((SUM(Extraction[[#This Row],[Longueur]:[Largeur]])*2)/1000)*Extraction[[#This Row],[Quantité]]=0,"",((SUM(Extraction[[#This Row],[Longueur]:[Largeur]])*2)/1000)*Extraction[[#This Row],[Quantité]])</f>
        <v>4.976</v>
      </c>
      <c r="L14" s="2" t="str">
        <f>IF((SUM(Extraction[[#This Row],[Chant1]:[Chant4]])*Extraction[[#This Row],[Quantité]])/1000=0,"",((SUM(Extraction[[#This Row],[Longueur]:[Largeur]])*2)/1000)*Extraction[[#This Row],[Quantité]])</f>
        <v/>
      </c>
      <c r="M14" s="38" t="str">
        <f>IF(Extraction[[#This Row],[Long 1]]=1,Extraction[[#This Row],[Longueur]],"")</f>
        <v/>
      </c>
      <c r="N14" s="38" t="str">
        <f>IF(Extraction[[#This Row],[Long 2]]=1,Extraction[[#This Row],[Longueur]],"")</f>
        <v/>
      </c>
      <c r="O14" s="38" t="str">
        <f>IF(Extraction[[#This Row],[Larg 1]]=1,Extraction[[#This Row],[Largeur]],"")</f>
        <v/>
      </c>
      <c r="P14" s="38" t="str">
        <f>IF(Extraction[[#This Row],[Larg 2]]=1,Extraction[[#This Row],[Largeur]],"")</f>
        <v/>
      </c>
      <c r="Q14" s="38"/>
      <c r="S14" s="86"/>
      <c r="T14" s="86"/>
    </row>
    <row r="15" spans="1:20" x14ac:dyDescent="0.25">
      <c r="A15" s="6" t="str">
        <f>IF('Copie extraction'!A13=0,"",$B$1&amp;"_"&amp;'Copie extraction'!A13)</f>
        <v>MARCIN_Plinthe</v>
      </c>
      <c r="B15" s="6">
        <f>IF('Copie extraction'!B13=0,"",'Copie extraction'!B13)</f>
        <v>1</v>
      </c>
      <c r="C15" s="6">
        <f>IFERROR(ROUNDUP(LEFT('Copie extraction'!C13,LEN('Copie extraction'!C13)-2),0),"")</f>
        <v>2600</v>
      </c>
      <c r="D15" s="6">
        <f>IFERROR(ROUNDUP(LEFT('Copie extraction'!D13,LEN('Copie extraction'!D13)-2),0),"")</f>
        <v>85</v>
      </c>
      <c r="E15" s="6">
        <f>IFERROR(ROUNDUP(LEFT('Copie extraction'!E13,LEN('Copie extraction'!E13)-2),0),"")</f>
        <v>19</v>
      </c>
      <c r="F15" s="6" t="str">
        <f>IF('Copie extraction'!F13=0,"",'Copie extraction'!F13)</f>
        <v>Gris Paloma</v>
      </c>
      <c r="G15" s="24" t="str">
        <f>IF('Copie extraction'!G13=0,"",1)</f>
        <v/>
      </c>
      <c r="H15" s="1" t="str">
        <f>IF('Copie extraction'!H13=0,"",1)</f>
        <v/>
      </c>
      <c r="I15" s="1" t="str">
        <f>IF('Copie extraction'!I13=0,"",1)</f>
        <v/>
      </c>
      <c r="J15" s="5" t="str">
        <f>IF('Copie extraction'!J13=0,"",1)</f>
        <v/>
      </c>
      <c r="K15" s="2">
        <f>IF(((SUM(Extraction[[#This Row],[Longueur]:[Largeur]])*2)/1000)*Extraction[[#This Row],[Quantité]]=0,"",((SUM(Extraction[[#This Row],[Longueur]:[Largeur]])*2)/1000)*Extraction[[#This Row],[Quantité]])</f>
        <v>5.37</v>
      </c>
      <c r="L15" s="2" t="str">
        <f>IF((SUM(Extraction[[#This Row],[Chant1]:[Chant4]])*Extraction[[#This Row],[Quantité]])/1000=0,"",((SUM(Extraction[[#This Row],[Longueur]:[Largeur]])*2)/1000)*Extraction[[#This Row],[Quantité]])</f>
        <v/>
      </c>
      <c r="M15" s="38" t="str">
        <f>IF(Extraction[[#This Row],[Long 1]]=1,Extraction[[#This Row],[Longueur]],"")</f>
        <v/>
      </c>
      <c r="N15" s="38" t="str">
        <f>IF(Extraction[[#This Row],[Long 2]]=1,Extraction[[#This Row],[Longueur]],"")</f>
        <v/>
      </c>
      <c r="O15" s="38" t="str">
        <f>IF(Extraction[[#This Row],[Larg 1]]=1,Extraction[[#This Row],[Largeur]],"")</f>
        <v/>
      </c>
      <c r="P15" s="38" t="str">
        <f>IF(Extraction[[#This Row],[Larg 2]]=1,Extraction[[#This Row],[Largeur]],"")</f>
        <v/>
      </c>
      <c r="Q15" s="38"/>
      <c r="S15" s="86"/>
      <c r="T15" s="86"/>
    </row>
    <row r="16" spans="1:20" x14ac:dyDescent="0.25">
      <c r="A16" s="6" t="str">
        <f>IF('Copie extraction'!A14=0,"",$B$1&amp;"_"&amp;'Copie extraction'!A14)</f>
        <v>MARCIN_M1_Fileur_G</v>
      </c>
      <c r="B16" s="6">
        <f>IF('Copie extraction'!B14=0,"",'Copie extraction'!B14)</f>
        <v>1</v>
      </c>
      <c r="C16" s="6">
        <f>IFERROR(ROUNDUP(LEFT('Copie extraction'!C14,LEN('Copie extraction'!C14)-2),0),"")</f>
        <v>2060</v>
      </c>
      <c r="D16" s="6">
        <f>IFERROR(ROUNDUP(LEFT('Copie extraction'!D14,LEN('Copie extraction'!D14)-2),0),"")</f>
        <v>60</v>
      </c>
      <c r="E16" s="6">
        <f>IFERROR(ROUNDUP(LEFT('Copie extraction'!E14,LEN('Copie extraction'!E14)-2),0),"")</f>
        <v>19</v>
      </c>
      <c r="F16" s="6" t="str">
        <f>IF('Copie extraction'!F14=0,"",'Copie extraction'!F14)</f>
        <v>Gris Paloma</v>
      </c>
      <c r="G16" s="24" t="str">
        <f>IF('Copie extraction'!G14=0,"",1)</f>
        <v/>
      </c>
      <c r="H16" s="1">
        <f>IF('Copie extraction'!H14=0,"",1)</f>
        <v>1</v>
      </c>
      <c r="I16" s="1" t="str">
        <f>IF('Copie extraction'!I14=0,"",1)</f>
        <v/>
      </c>
      <c r="J16" s="5" t="str">
        <f>IF('Copie extraction'!J14=0,"",1)</f>
        <v/>
      </c>
      <c r="K16" s="2">
        <f>IF(((SUM(Extraction[[#This Row],[Longueur]:[Largeur]])*2)/1000)*Extraction[[#This Row],[Quantité]]=0,"",((SUM(Extraction[[#This Row],[Longueur]:[Largeur]])*2)/1000)*Extraction[[#This Row],[Quantité]])</f>
        <v>4.24</v>
      </c>
      <c r="L16" s="2">
        <f>IF((SUM(Extraction[[#This Row],[Chant1]:[Chant4]])*Extraction[[#This Row],[Quantité]])/1000=0,"",((SUM(Extraction[[#This Row],[Longueur]:[Largeur]])*2)/1000)*Extraction[[#This Row],[Quantité]])</f>
        <v>4.24</v>
      </c>
      <c r="M16" s="38" t="str">
        <f>IF(Extraction[[#This Row],[Long 1]]=1,Extraction[[#This Row],[Longueur]],"")</f>
        <v/>
      </c>
      <c r="N16" s="38">
        <f>IF(Extraction[[#This Row],[Long 2]]=1,Extraction[[#This Row],[Longueur]],"")</f>
        <v>2060</v>
      </c>
      <c r="O16" s="38" t="str">
        <f>IF(Extraction[[#This Row],[Larg 1]]=1,Extraction[[#This Row],[Largeur]],"")</f>
        <v/>
      </c>
      <c r="P16" s="38" t="str">
        <f>IF(Extraction[[#This Row],[Larg 2]]=1,Extraction[[#This Row],[Largeur]],"")</f>
        <v/>
      </c>
      <c r="Q16" s="38"/>
      <c r="S16" s="86"/>
      <c r="T16" s="86"/>
    </row>
    <row r="17" spans="1:20" x14ac:dyDescent="0.25">
      <c r="A17" s="6" t="str">
        <f>IF('Copie extraction'!A15=0,"",$B$1&amp;"_"&amp;'Copie extraction'!A15)</f>
        <v>MARCIN_M1_Porte_basse</v>
      </c>
      <c r="B17" s="6">
        <f>IF('Copie extraction'!B15=0,"",'Copie extraction'!B15)</f>
        <v>2</v>
      </c>
      <c r="C17" s="6">
        <f>IFERROR(ROUNDUP(LEFT('Copie extraction'!C15,LEN('Copie extraction'!C15)-2),0),"")</f>
        <v>1646</v>
      </c>
      <c r="D17" s="6">
        <f>IFERROR(ROUNDUP(LEFT('Copie extraction'!D15,LEN('Copie extraction'!D15)-2),0),"")</f>
        <v>396</v>
      </c>
      <c r="E17" s="6">
        <f>IFERROR(ROUNDUP(LEFT('Copie extraction'!E15,LEN('Copie extraction'!E15)-2),0),"")</f>
        <v>19</v>
      </c>
      <c r="F17" s="6" t="str">
        <f>IF('Copie extraction'!F15=0,"",'Copie extraction'!F15)</f>
        <v>Gris Paloma</v>
      </c>
      <c r="G17" s="24">
        <f>IF('Copie extraction'!G15=0,"",1)</f>
        <v>1</v>
      </c>
      <c r="H17" s="1">
        <f>IF('Copie extraction'!H15=0,"",1)</f>
        <v>1</v>
      </c>
      <c r="I17" s="1">
        <f>IF('Copie extraction'!I15=0,"",1)</f>
        <v>1</v>
      </c>
      <c r="J17" s="5">
        <f>IF('Copie extraction'!J15=0,"",1)</f>
        <v>1</v>
      </c>
      <c r="K17" s="2">
        <f>IF(((SUM(Extraction[[#This Row],[Longueur]:[Largeur]])*2)/1000)*Extraction[[#This Row],[Quantité]]=0,"",((SUM(Extraction[[#This Row],[Longueur]:[Largeur]])*2)/1000)*Extraction[[#This Row],[Quantité]])</f>
        <v>8.1679999999999993</v>
      </c>
      <c r="L17" s="2">
        <f>IF((SUM(Extraction[[#This Row],[Chant1]:[Chant4]])*Extraction[[#This Row],[Quantité]])/1000=0,"",((SUM(Extraction[[#This Row],[Longueur]:[Largeur]])*2)/1000)*Extraction[[#This Row],[Quantité]])</f>
        <v>8.1679999999999993</v>
      </c>
      <c r="M17" s="38">
        <f>IF(Extraction[[#This Row],[Long 1]]=1,Extraction[[#This Row],[Longueur]],"")</f>
        <v>1646</v>
      </c>
      <c r="N17" s="38">
        <f>IF(Extraction[[#This Row],[Long 2]]=1,Extraction[[#This Row],[Longueur]],"")</f>
        <v>1646</v>
      </c>
      <c r="O17" s="38">
        <f>IF(Extraction[[#This Row],[Larg 1]]=1,Extraction[[#This Row],[Largeur]],"")</f>
        <v>396</v>
      </c>
      <c r="P17" s="38">
        <f>IF(Extraction[[#This Row],[Larg 2]]=1,Extraction[[#This Row],[Largeur]],"")</f>
        <v>396</v>
      </c>
      <c r="Q17" s="38"/>
      <c r="S17" s="86"/>
      <c r="T17" s="86"/>
    </row>
    <row r="18" spans="1:20" x14ac:dyDescent="0.25">
      <c r="A18" s="6" t="str">
        <f>IF('Copie extraction'!A16=0,"",$B$1&amp;"_"&amp;'Copie extraction'!A16)</f>
        <v>MARCIN_M2_Plateau_1</v>
      </c>
      <c r="B18" s="6">
        <f>IF('Copie extraction'!B16=0,"",'Copie extraction'!B16)</f>
        <v>1</v>
      </c>
      <c r="C18" s="6">
        <f>IFERROR(ROUNDUP(LEFT('Copie extraction'!C16,LEN('Copie extraction'!C16)-2),0),"")</f>
        <v>1619</v>
      </c>
      <c r="D18" s="6">
        <f>IFERROR(ROUNDUP(LEFT('Copie extraction'!D16,LEN('Copie extraction'!D16)-2),0),"")</f>
        <v>650</v>
      </c>
      <c r="E18" s="6">
        <f>IFERROR(ROUNDUP(LEFT('Copie extraction'!E16,LEN('Copie extraction'!E16)-2),0),"")</f>
        <v>19</v>
      </c>
      <c r="F18" s="6" t="str">
        <f>IF('Copie extraction'!F16=0,"",'Copie extraction'!F16)</f>
        <v>Gris Paloma</v>
      </c>
      <c r="G18" s="24">
        <f>IF('Copie extraction'!G16=0,"",1)</f>
        <v>1</v>
      </c>
      <c r="H18" s="1" t="str">
        <f>IF('Copie extraction'!H16=0,"",1)</f>
        <v/>
      </c>
      <c r="I18" s="1" t="str">
        <f>IF('Copie extraction'!I16=0,"",1)</f>
        <v/>
      </c>
      <c r="J18" s="5">
        <f>IF('Copie extraction'!J16=0,"",1)</f>
        <v>1</v>
      </c>
      <c r="K18" s="2">
        <f>IF(((SUM(Extraction[[#This Row],[Longueur]:[Largeur]])*2)/1000)*Extraction[[#This Row],[Quantité]]=0,"",((SUM(Extraction[[#This Row],[Longueur]:[Largeur]])*2)/1000)*Extraction[[#This Row],[Quantité]])</f>
        <v>4.5380000000000003</v>
      </c>
      <c r="L18" s="2">
        <f>IF((SUM(Extraction[[#This Row],[Chant1]:[Chant4]])*Extraction[[#This Row],[Quantité]])/1000=0,"",((SUM(Extraction[[#This Row],[Longueur]:[Largeur]])*2)/1000)*Extraction[[#This Row],[Quantité]])</f>
        <v>4.5380000000000003</v>
      </c>
      <c r="M18" s="38">
        <f>IF(Extraction[[#This Row],[Long 1]]=1,Extraction[[#This Row],[Longueur]],"")</f>
        <v>1619</v>
      </c>
      <c r="N18" s="38" t="str">
        <f>IF(Extraction[[#This Row],[Long 2]]=1,Extraction[[#This Row],[Longueur]],"")</f>
        <v/>
      </c>
      <c r="O18" s="38" t="str">
        <f>IF(Extraction[[#This Row],[Larg 1]]=1,Extraction[[#This Row],[Largeur]],"")</f>
        <v/>
      </c>
      <c r="P18" s="38">
        <f>IF(Extraction[[#This Row],[Larg 2]]=1,Extraction[[#This Row],[Largeur]],"")</f>
        <v>650</v>
      </c>
      <c r="Q18" s="38"/>
      <c r="S18" s="86"/>
      <c r="T18" s="86"/>
    </row>
    <row r="19" spans="1:20" x14ac:dyDescent="0.25">
      <c r="A19" s="6" t="str">
        <f>IF('Copie extraction'!A17=0,"",$B$1&amp;"_"&amp;'Copie extraction'!A17)</f>
        <v>MARCIN_M2_Plateau_2</v>
      </c>
      <c r="B19" s="6">
        <f>IF('Copie extraction'!B17=0,"",'Copie extraction'!B17)</f>
        <v>1</v>
      </c>
      <c r="C19" s="6">
        <f>IFERROR(ROUNDUP(LEFT('Copie extraction'!C17,LEN('Copie extraction'!C17)-2),0),"")</f>
        <v>1619</v>
      </c>
      <c r="D19" s="6">
        <f>IFERROR(ROUNDUP(LEFT('Copie extraction'!D17,LEN('Copie extraction'!D17)-2),0),"")</f>
        <v>650</v>
      </c>
      <c r="E19" s="6">
        <f>IFERROR(ROUNDUP(LEFT('Copie extraction'!E17,LEN('Copie extraction'!E17)-2),0),"")</f>
        <v>19</v>
      </c>
      <c r="F19" s="6" t="str">
        <f>IF('Copie extraction'!F17=0,"",'Copie extraction'!F17)</f>
        <v>Gris Paloma</v>
      </c>
      <c r="G19" s="24">
        <f>IF('Copie extraction'!G17=0,"",1)</f>
        <v>1</v>
      </c>
      <c r="H19" s="1" t="str">
        <f>IF('Copie extraction'!H17=0,"",1)</f>
        <v/>
      </c>
      <c r="I19" s="1" t="str">
        <f>IF('Copie extraction'!I17=0,"",1)</f>
        <v/>
      </c>
      <c r="J19" s="5">
        <f>IF('Copie extraction'!J17=0,"",1)</f>
        <v>1</v>
      </c>
      <c r="K19" s="2">
        <f>IF(((SUM(Extraction[[#This Row],[Longueur]:[Largeur]])*2)/1000)*Extraction[[#This Row],[Quantité]]=0,"",((SUM(Extraction[[#This Row],[Longueur]:[Largeur]])*2)/1000)*Extraction[[#This Row],[Quantité]])</f>
        <v>4.5380000000000003</v>
      </c>
      <c r="L19" s="2">
        <f>IF((SUM(Extraction[[#This Row],[Chant1]:[Chant4]])*Extraction[[#This Row],[Quantité]])/1000=0,"",((SUM(Extraction[[#This Row],[Longueur]:[Largeur]])*2)/1000)*Extraction[[#This Row],[Quantité]])</f>
        <v>4.5380000000000003</v>
      </c>
      <c r="M19" s="38">
        <f>IF(Extraction[[#This Row],[Long 1]]=1,Extraction[[#This Row],[Longueur]],"")</f>
        <v>1619</v>
      </c>
      <c r="N19" s="38" t="str">
        <f>IF(Extraction[[#This Row],[Long 2]]=1,Extraction[[#This Row],[Longueur]],"")</f>
        <v/>
      </c>
      <c r="O19" s="38" t="str">
        <f>IF(Extraction[[#This Row],[Larg 1]]=1,Extraction[[#This Row],[Largeur]],"")</f>
        <v/>
      </c>
      <c r="P19" s="38">
        <f>IF(Extraction[[#This Row],[Larg 2]]=1,Extraction[[#This Row],[Largeur]],"")</f>
        <v>650</v>
      </c>
      <c r="Q19" s="38"/>
      <c r="S19" s="86"/>
      <c r="T19" s="86"/>
    </row>
    <row r="20" spans="1:20" x14ac:dyDescent="0.25">
      <c r="A20" s="6" t="str">
        <f>IF('Copie extraction'!A18=0,"",$B$1&amp;"_"&amp;'Copie extraction'!A18)</f>
        <v>MARCIN_M1_Joue</v>
      </c>
      <c r="B20" s="6">
        <f>IF('Copie extraction'!B18=0,"",'Copie extraction'!B18)</f>
        <v>1</v>
      </c>
      <c r="C20" s="6">
        <f>IFERROR(ROUNDUP(LEFT('Copie extraction'!C18,LEN('Copie extraction'!C18)-2),0),"")</f>
        <v>1242</v>
      </c>
      <c r="D20" s="6">
        <f>IFERROR(ROUNDUP(LEFT('Copie extraction'!D18,LEN('Copie extraction'!D18)-2),0),"")</f>
        <v>645</v>
      </c>
      <c r="E20" s="6">
        <f>IFERROR(ROUNDUP(LEFT('Copie extraction'!E18,LEN('Copie extraction'!E18)-2),0),"")</f>
        <v>19</v>
      </c>
      <c r="F20" s="6" t="str">
        <f>IF('Copie extraction'!F18=0,"",'Copie extraction'!F18)</f>
        <v>Gris Paloma</v>
      </c>
      <c r="G20" s="24">
        <f>IF('Copie extraction'!G18=0,"",1)</f>
        <v>1</v>
      </c>
      <c r="H20" s="1" t="str">
        <f>IF('Copie extraction'!H18=0,"",1)</f>
        <v/>
      </c>
      <c r="I20" s="1" t="str">
        <f>IF('Copie extraction'!I18=0,"",1)</f>
        <v/>
      </c>
      <c r="J20" s="5" t="str">
        <f>IF('Copie extraction'!J18=0,"",1)</f>
        <v/>
      </c>
      <c r="K20" s="2">
        <f>IF(((SUM(Extraction[[#This Row],[Longueur]:[Largeur]])*2)/1000)*Extraction[[#This Row],[Quantité]]=0,"",((SUM(Extraction[[#This Row],[Longueur]:[Largeur]])*2)/1000)*Extraction[[#This Row],[Quantité]])</f>
        <v>3.774</v>
      </c>
      <c r="L20" s="2">
        <f>IF((SUM(Extraction[[#This Row],[Chant1]:[Chant4]])*Extraction[[#This Row],[Quantité]])/1000=0,"",((SUM(Extraction[[#This Row],[Longueur]:[Largeur]])*2)/1000)*Extraction[[#This Row],[Quantité]])</f>
        <v>3.774</v>
      </c>
      <c r="M20" s="38">
        <f>IF(Extraction[[#This Row],[Long 1]]=1,Extraction[[#This Row],[Longueur]],"")</f>
        <v>1242</v>
      </c>
      <c r="N20" s="38" t="str">
        <f>IF(Extraction[[#This Row],[Long 2]]=1,Extraction[[#This Row],[Longueur]],"")</f>
        <v/>
      </c>
      <c r="O20" s="38" t="str">
        <f>IF(Extraction[[#This Row],[Larg 1]]=1,Extraction[[#This Row],[Largeur]],"")</f>
        <v/>
      </c>
      <c r="P20" s="38" t="str">
        <f>IF(Extraction[[#This Row],[Larg 2]]=1,Extraction[[#This Row],[Largeur]],"")</f>
        <v/>
      </c>
      <c r="Q20" s="38"/>
      <c r="S20" s="86"/>
      <c r="T20" s="86"/>
    </row>
    <row r="21" spans="1:20" x14ac:dyDescent="0.25">
      <c r="A21" s="6" t="str">
        <f>IF('Copie extraction'!A19=0,"",$B$1&amp;"_"&amp;'Copie extraction'!A19)</f>
        <v>MARCIN_M2_Facade</v>
      </c>
      <c r="B21" s="6">
        <f>IF('Copie extraction'!B19=0,"",'Copie extraction'!B19)</f>
        <v>2</v>
      </c>
      <c r="C21" s="6">
        <f>IFERROR(ROUNDUP(LEFT('Copie extraction'!C19,LEN('Copie extraction'!C19)-2),0),"")</f>
        <v>796</v>
      </c>
      <c r="D21" s="6">
        <f>IFERROR(ROUNDUP(LEFT('Copie extraction'!D19,LEN('Copie extraction'!D19)-2),0),"")</f>
        <v>405</v>
      </c>
      <c r="E21" s="6">
        <f>IFERROR(ROUNDUP(LEFT('Copie extraction'!E19,LEN('Copie extraction'!E19)-2),0),"")</f>
        <v>19</v>
      </c>
      <c r="F21" s="6" t="str">
        <f>IF('Copie extraction'!F19=0,"",'Copie extraction'!F19)</f>
        <v>Gris Paloma</v>
      </c>
      <c r="G21" s="24">
        <f>IF('Copie extraction'!G19=0,"",1)</f>
        <v>1</v>
      </c>
      <c r="H21" s="1">
        <f>IF('Copie extraction'!H19=0,"",1)</f>
        <v>1</v>
      </c>
      <c r="I21" s="1">
        <f>IF('Copie extraction'!I19=0,"",1)</f>
        <v>1</v>
      </c>
      <c r="J21" s="5">
        <f>IF('Copie extraction'!J19=0,"",1)</f>
        <v>1</v>
      </c>
      <c r="K21" s="2">
        <f>IF(((SUM(Extraction[[#This Row],[Longueur]:[Largeur]])*2)/1000)*Extraction[[#This Row],[Quantité]]=0,"",((SUM(Extraction[[#This Row],[Longueur]:[Largeur]])*2)/1000)*Extraction[[#This Row],[Quantité]])</f>
        <v>4.8040000000000003</v>
      </c>
      <c r="L21" s="2">
        <f>IF((SUM(Extraction[[#This Row],[Chant1]:[Chant4]])*Extraction[[#This Row],[Quantité]])/1000=0,"",((SUM(Extraction[[#This Row],[Longueur]:[Largeur]])*2)/1000)*Extraction[[#This Row],[Quantité]])</f>
        <v>4.8040000000000003</v>
      </c>
      <c r="M21" s="38">
        <f>IF(Extraction[[#This Row],[Long 1]]=1,Extraction[[#This Row],[Longueur]],"")</f>
        <v>796</v>
      </c>
      <c r="N21" s="38">
        <f>IF(Extraction[[#This Row],[Long 2]]=1,Extraction[[#This Row],[Longueur]],"")</f>
        <v>796</v>
      </c>
      <c r="O21" s="38">
        <f>IF(Extraction[[#This Row],[Larg 1]]=1,Extraction[[#This Row],[Largeur]],"")</f>
        <v>405</v>
      </c>
      <c r="P21" s="38">
        <f>IF(Extraction[[#This Row],[Larg 2]]=1,Extraction[[#This Row],[Largeur]],"")</f>
        <v>405</v>
      </c>
      <c r="Q21" s="38"/>
      <c r="S21" s="86"/>
      <c r="T21" s="86"/>
    </row>
    <row r="22" spans="1:20" x14ac:dyDescent="0.25">
      <c r="A22" s="6" t="str">
        <f>IF('Copie extraction'!A20=0,"",$B$1&amp;"_"&amp;'Copie extraction'!A20)</f>
        <v>MARCIN_M1_Porte_haute</v>
      </c>
      <c r="B22" s="6">
        <f>IF('Copie extraction'!B20=0,"",'Copie extraction'!B20)</f>
        <v>1</v>
      </c>
      <c r="C22" s="6">
        <f>IFERROR(ROUNDUP(LEFT('Copie extraction'!C20,LEN('Copie extraction'!C20)-2),0),"")</f>
        <v>796</v>
      </c>
      <c r="D22" s="6">
        <f>IFERROR(ROUNDUP(LEFT('Copie extraction'!D20,LEN('Copie extraction'!D20)-2),0),"")</f>
        <v>405</v>
      </c>
      <c r="E22" s="6">
        <f>IFERROR(ROUNDUP(LEFT('Copie extraction'!E20,LEN('Copie extraction'!E20)-2),0),"")</f>
        <v>19</v>
      </c>
      <c r="F22" s="6" t="str">
        <f>IF('Copie extraction'!F20=0,"",'Copie extraction'!F20)</f>
        <v>Gris Paloma</v>
      </c>
      <c r="G22" s="24">
        <f>IF('Copie extraction'!G20=0,"",1)</f>
        <v>1</v>
      </c>
      <c r="H22" s="1">
        <f>IF('Copie extraction'!H20=0,"",1)</f>
        <v>1</v>
      </c>
      <c r="I22" s="1">
        <f>IF('Copie extraction'!I20=0,"",1)</f>
        <v>1</v>
      </c>
      <c r="J22" s="5">
        <f>IF('Copie extraction'!J20=0,"",1)</f>
        <v>1</v>
      </c>
      <c r="K22" s="2">
        <f>IF(((SUM(Extraction[[#This Row],[Longueur]:[Largeur]])*2)/1000)*Extraction[[#This Row],[Quantité]]=0,"",((SUM(Extraction[[#This Row],[Longueur]:[Largeur]])*2)/1000)*Extraction[[#This Row],[Quantité]])</f>
        <v>2.4020000000000001</v>
      </c>
      <c r="L22" s="2">
        <f>IF((SUM(Extraction[[#This Row],[Chant1]:[Chant4]])*Extraction[[#This Row],[Quantité]])/1000=0,"",((SUM(Extraction[[#This Row],[Longueur]:[Largeur]])*2)/1000)*Extraction[[#This Row],[Quantité]])</f>
        <v>2.4020000000000001</v>
      </c>
      <c r="M22" s="38">
        <f>IF(Extraction[[#This Row],[Long 1]]=1,Extraction[[#This Row],[Longueur]],"")</f>
        <v>796</v>
      </c>
      <c r="N22" s="38">
        <f>IF(Extraction[[#This Row],[Long 2]]=1,Extraction[[#This Row],[Longueur]],"")</f>
        <v>796</v>
      </c>
      <c r="O22" s="38">
        <f>IF(Extraction[[#This Row],[Larg 1]]=1,Extraction[[#This Row],[Largeur]],"")</f>
        <v>405</v>
      </c>
      <c r="P22" s="38">
        <f>IF(Extraction[[#This Row],[Larg 2]]=1,Extraction[[#This Row],[Largeur]],"")</f>
        <v>405</v>
      </c>
      <c r="Q22" s="38"/>
      <c r="S22" s="86"/>
      <c r="T22" s="86"/>
    </row>
    <row r="23" spans="1:20" x14ac:dyDescent="0.25">
      <c r="A23" s="6" t="str">
        <f>IF('Copie extraction'!A21=0,"",$B$1&amp;"_"&amp;'Copie extraction'!A21)</f>
        <v>MARCIN_M3_Facade</v>
      </c>
      <c r="B23" s="6">
        <f>IF('Copie extraction'!B21=0,"",'Copie extraction'!B21)</f>
        <v>2</v>
      </c>
      <c r="C23" s="6">
        <f>IFERROR(ROUNDUP(LEFT('Copie extraction'!C21,LEN('Copie extraction'!C21)-2),0),"")</f>
        <v>796</v>
      </c>
      <c r="D23" s="6">
        <f>IFERROR(ROUNDUP(LEFT('Copie extraction'!D21,LEN('Copie extraction'!D21)-2),0),"")</f>
        <v>367</v>
      </c>
      <c r="E23" s="6">
        <f>IFERROR(ROUNDUP(LEFT('Copie extraction'!E21,LEN('Copie extraction'!E21)-2),0),"")</f>
        <v>19</v>
      </c>
      <c r="F23" s="6" t="str">
        <f>IF('Copie extraction'!F21=0,"",'Copie extraction'!F21)</f>
        <v>Gris Paloma</v>
      </c>
      <c r="G23" s="24">
        <f>IF('Copie extraction'!G21=0,"",1)</f>
        <v>1</v>
      </c>
      <c r="H23" s="1">
        <f>IF('Copie extraction'!H21=0,"",1)</f>
        <v>1</v>
      </c>
      <c r="I23" s="1">
        <f>IF('Copie extraction'!I21=0,"",1)</f>
        <v>1</v>
      </c>
      <c r="J23" s="5">
        <f>IF('Copie extraction'!J21=0,"",1)</f>
        <v>1</v>
      </c>
      <c r="K23" s="2">
        <f>IF(((SUM(Extraction[[#This Row],[Longueur]:[Largeur]])*2)/1000)*Extraction[[#This Row],[Quantité]]=0,"",((SUM(Extraction[[#This Row],[Longueur]:[Largeur]])*2)/1000)*Extraction[[#This Row],[Quantité]])</f>
        <v>4.6520000000000001</v>
      </c>
      <c r="L23" s="2">
        <f>IF((SUM(Extraction[[#This Row],[Chant1]:[Chant4]])*Extraction[[#This Row],[Quantité]])/1000=0,"",((SUM(Extraction[[#This Row],[Longueur]:[Largeur]])*2)/1000)*Extraction[[#This Row],[Quantité]])</f>
        <v>4.6520000000000001</v>
      </c>
      <c r="M23" s="38">
        <f>IF(Extraction[[#This Row],[Long 1]]=1,Extraction[[#This Row],[Longueur]],"")</f>
        <v>796</v>
      </c>
      <c r="N23" s="38">
        <f>IF(Extraction[[#This Row],[Long 2]]=1,Extraction[[#This Row],[Longueur]],"")</f>
        <v>796</v>
      </c>
      <c r="O23" s="38">
        <f>IF(Extraction[[#This Row],[Larg 1]]=1,Extraction[[#This Row],[Largeur]],"")</f>
        <v>367</v>
      </c>
      <c r="P23" s="38">
        <f>IF(Extraction[[#This Row],[Larg 2]]=1,Extraction[[#This Row],[Largeur]],"")</f>
        <v>367</v>
      </c>
      <c r="Q23" s="38"/>
      <c r="S23" s="86"/>
      <c r="T23" s="86"/>
    </row>
    <row r="24" spans="1:20" x14ac:dyDescent="0.25">
      <c r="A24" s="6" t="str">
        <f>IF('Copie extraction'!A22=0,"",$B$1&amp;"_"&amp;'Copie extraction'!A22)</f>
        <v>MARCIN_Plinthe2</v>
      </c>
      <c r="B24" s="6">
        <f>IF('Copie extraction'!B22=0,"",'Copie extraction'!B22)</f>
        <v>1</v>
      </c>
      <c r="C24" s="6">
        <f>IFERROR(ROUNDUP(LEFT('Copie extraction'!C22,LEN('Copie extraction'!C22)-2),0),"")</f>
        <v>700</v>
      </c>
      <c r="D24" s="6">
        <f>IFERROR(ROUNDUP(LEFT('Copie extraction'!D22,LEN('Copie extraction'!D22)-2),0),"")</f>
        <v>85</v>
      </c>
      <c r="E24" s="6">
        <f>IFERROR(ROUNDUP(LEFT('Copie extraction'!E22,LEN('Copie extraction'!E22)-2),0),"")</f>
        <v>19</v>
      </c>
      <c r="F24" s="6" t="str">
        <f>IF('Copie extraction'!F22=0,"",'Copie extraction'!F22)</f>
        <v>Gris Paloma</v>
      </c>
      <c r="G24" s="24" t="str">
        <f>IF('Copie extraction'!G22=0,"",1)</f>
        <v/>
      </c>
      <c r="H24" s="1" t="str">
        <f>IF('Copie extraction'!H22=0,"",1)</f>
        <v/>
      </c>
      <c r="I24" s="1" t="str">
        <f>IF('Copie extraction'!I22=0,"",1)</f>
        <v/>
      </c>
      <c r="J24" s="5" t="str">
        <f>IF('Copie extraction'!J22=0,"",1)</f>
        <v/>
      </c>
      <c r="K24" s="2">
        <f>IF(((SUM(Extraction[[#This Row],[Longueur]:[Largeur]])*2)/1000)*Extraction[[#This Row],[Quantité]]=0,"",((SUM(Extraction[[#This Row],[Longueur]:[Largeur]])*2)/1000)*Extraction[[#This Row],[Quantité]])</f>
        <v>1.57</v>
      </c>
      <c r="L24" s="2" t="str">
        <f>IF((SUM(Extraction[[#This Row],[Chant1]:[Chant4]])*Extraction[[#This Row],[Quantité]])/1000=0,"",((SUM(Extraction[[#This Row],[Longueur]:[Largeur]])*2)/1000)*Extraction[[#This Row],[Quantité]])</f>
        <v/>
      </c>
      <c r="M24" s="38" t="str">
        <f>IF(Extraction[[#This Row],[Long 1]]=1,Extraction[[#This Row],[Longueur]],"")</f>
        <v/>
      </c>
      <c r="N24" s="38" t="str">
        <f>IF(Extraction[[#This Row],[Long 2]]=1,Extraction[[#This Row],[Longueur]],"")</f>
        <v/>
      </c>
      <c r="O24" s="38" t="str">
        <f>IF(Extraction[[#This Row],[Larg 1]]=1,Extraction[[#This Row],[Largeur]],"")</f>
        <v/>
      </c>
      <c r="P24" s="38" t="str">
        <f>IF(Extraction[[#This Row],[Larg 2]]=1,Extraction[[#This Row],[Largeur]],"")</f>
        <v/>
      </c>
      <c r="Q24" s="38"/>
      <c r="S24" s="86"/>
      <c r="T24" s="86"/>
    </row>
    <row r="25" spans="1:20" x14ac:dyDescent="0.25">
      <c r="A25" s="6" t="str">
        <f>IF('Copie extraction'!A23=0,"",$B$1&amp;"_"&amp;'Copie extraction'!A23)</f>
        <v>MARCIN_M2_Joue</v>
      </c>
      <c r="B25" s="6">
        <f>IF('Copie extraction'!B23=0,"",'Copie extraction'!B23)</f>
        <v>1</v>
      </c>
      <c r="C25" s="6">
        <f>IFERROR(ROUNDUP(LEFT('Copie extraction'!C23,LEN('Copie extraction'!C23)-2),0),"")</f>
        <v>650</v>
      </c>
      <c r="D25" s="6">
        <f>IFERROR(ROUNDUP(LEFT('Copie extraction'!D23,LEN('Copie extraction'!D23)-2),0),"")</f>
        <v>409</v>
      </c>
      <c r="E25" s="6">
        <f>IFERROR(ROUNDUP(LEFT('Copie extraction'!E23,LEN('Copie extraction'!E23)-2),0),"")</f>
        <v>19</v>
      </c>
      <c r="F25" s="6" t="str">
        <f>IF('Copie extraction'!F23=0,"",'Copie extraction'!F23)</f>
        <v>Gris Paloma</v>
      </c>
      <c r="G25" s="24" t="str">
        <f>IF('Copie extraction'!G23=0,"",1)</f>
        <v/>
      </c>
      <c r="H25" s="1" t="str">
        <f>IF('Copie extraction'!H23=0,"",1)</f>
        <v/>
      </c>
      <c r="I25" s="1">
        <f>IF('Copie extraction'!I23=0,"",1)</f>
        <v>1</v>
      </c>
      <c r="J25" s="5" t="str">
        <f>IF('Copie extraction'!J23=0,"",1)</f>
        <v/>
      </c>
      <c r="K25" s="2">
        <f>IF(((SUM(Extraction[[#This Row],[Longueur]:[Largeur]])*2)/1000)*Extraction[[#This Row],[Quantité]]=0,"",((SUM(Extraction[[#This Row],[Longueur]:[Largeur]])*2)/1000)*Extraction[[#This Row],[Quantité]])</f>
        <v>2.1179999999999999</v>
      </c>
      <c r="L25" s="2">
        <f>IF((SUM(Extraction[[#This Row],[Chant1]:[Chant4]])*Extraction[[#This Row],[Quantité]])/1000=0,"",((SUM(Extraction[[#This Row],[Longueur]:[Largeur]])*2)/1000)*Extraction[[#This Row],[Quantité]])</f>
        <v>2.1179999999999999</v>
      </c>
      <c r="M25" s="38" t="str">
        <f>IF(Extraction[[#This Row],[Long 1]]=1,Extraction[[#This Row],[Longueur]],"")</f>
        <v/>
      </c>
      <c r="N25" s="38" t="str">
        <f>IF(Extraction[[#This Row],[Long 2]]=1,Extraction[[#This Row],[Longueur]],"")</f>
        <v/>
      </c>
      <c r="O25" s="38">
        <f>IF(Extraction[[#This Row],[Larg 1]]=1,Extraction[[#This Row],[Largeur]],"")</f>
        <v>409</v>
      </c>
      <c r="P25" s="38" t="str">
        <f>IF(Extraction[[#This Row],[Larg 2]]=1,Extraction[[#This Row],[Largeur]],"")</f>
        <v/>
      </c>
      <c r="Q25" s="38"/>
      <c r="S25" s="87"/>
      <c r="T25" s="87"/>
    </row>
    <row r="26" spans="1:20" x14ac:dyDescent="0.25">
      <c r="A26" s="6" t="str">
        <f>IF('Copie extraction'!A24=0,"",$B$1&amp;"_"&amp;'Copie extraction'!A24)</f>
        <v>MARCIN_M3_Joue</v>
      </c>
      <c r="B26" s="6">
        <f>IF('Copie extraction'!B24=0,"",'Copie extraction'!B24)</f>
        <v>1</v>
      </c>
      <c r="C26" s="6">
        <f>IFERROR(ROUNDUP(LEFT('Copie extraction'!C24,LEN('Copie extraction'!C24)-2),0),"")</f>
        <v>650</v>
      </c>
      <c r="D26" s="6">
        <f>IFERROR(ROUNDUP(LEFT('Copie extraction'!D24,LEN('Copie extraction'!D24)-2),0),"")</f>
        <v>371</v>
      </c>
      <c r="E26" s="6">
        <f>IFERROR(ROUNDUP(LEFT('Copie extraction'!E24,LEN('Copie extraction'!E24)-2),0),"")</f>
        <v>19</v>
      </c>
      <c r="F26" s="6" t="str">
        <f>IF('Copie extraction'!F24=0,"",'Copie extraction'!F24)</f>
        <v>Gris Paloma</v>
      </c>
      <c r="G26" s="24" t="str">
        <f>IF('Copie extraction'!G24=0,"",1)</f>
        <v/>
      </c>
      <c r="H26" s="1" t="str">
        <f>IF('Copie extraction'!H24=0,"",1)</f>
        <v/>
      </c>
      <c r="I26" s="1">
        <f>IF('Copie extraction'!I24=0,"",1)</f>
        <v>1</v>
      </c>
      <c r="J26" s="5" t="str">
        <f>IF('Copie extraction'!J24=0,"",1)</f>
        <v/>
      </c>
      <c r="K26" s="2">
        <f>IF(((SUM(Extraction[[#This Row],[Longueur]:[Largeur]])*2)/1000)*Extraction[[#This Row],[Quantité]]=0,"",((SUM(Extraction[[#This Row],[Longueur]:[Largeur]])*2)/1000)*Extraction[[#This Row],[Quantité]])</f>
        <v>2.0419999999999998</v>
      </c>
      <c r="L26" s="2">
        <f>IF((SUM(Extraction[[#This Row],[Chant1]:[Chant4]])*Extraction[[#This Row],[Quantité]])/1000=0,"",((SUM(Extraction[[#This Row],[Longueur]:[Largeur]])*2)/1000)*Extraction[[#This Row],[Quantité]])</f>
        <v>2.0419999999999998</v>
      </c>
      <c r="M26" s="38" t="str">
        <f>IF(Extraction[[#This Row],[Long 1]]=1,Extraction[[#This Row],[Longueur]],"")</f>
        <v/>
      </c>
      <c r="N26" s="38" t="str">
        <f>IF(Extraction[[#This Row],[Long 2]]=1,Extraction[[#This Row],[Longueur]],"")</f>
        <v/>
      </c>
      <c r="O26" s="38">
        <f>IF(Extraction[[#This Row],[Larg 1]]=1,Extraction[[#This Row],[Largeur]],"")</f>
        <v>371</v>
      </c>
      <c r="P26" s="38" t="str">
        <f>IF(Extraction[[#This Row],[Larg 2]]=1,Extraction[[#This Row],[Largeur]],"")</f>
        <v/>
      </c>
      <c r="Q26" s="38"/>
    </row>
    <row r="27" spans="1:20" x14ac:dyDescent="0.25">
      <c r="A27" s="6" t="str">
        <f>IF('Copie extraction'!A25=0,"",$B$1&amp;"_"&amp;'Copie extraction'!A25)</f>
        <v/>
      </c>
      <c r="B27" s="6" t="str">
        <f>IF('Copie extraction'!B25=0,"",'Copie extraction'!B25)</f>
        <v/>
      </c>
      <c r="C27" s="6" t="str">
        <f>IFERROR(ROUNDUP(LEFT('Copie extraction'!C25,LEN('Copie extraction'!C25)-2),0),"")</f>
        <v/>
      </c>
      <c r="D27" s="6" t="str">
        <f>IFERROR(ROUNDUP(LEFT('Copie extraction'!D25,LEN('Copie extraction'!D25)-2),0),"")</f>
        <v/>
      </c>
      <c r="E27" s="6" t="str">
        <f>IFERROR(ROUNDUP(LEFT('Copie extraction'!E25,LEN('Copie extraction'!E25)-2),0),"")</f>
        <v/>
      </c>
      <c r="F27" s="6" t="str">
        <f>IF('Copie extraction'!F25=0,"",'Copie extraction'!F25)</f>
        <v/>
      </c>
      <c r="G27" s="24" t="str">
        <f>IF('Copie extraction'!G25=0,"",1)</f>
        <v/>
      </c>
      <c r="H27" s="1" t="str">
        <f>IF('Copie extraction'!H25=0,"",1)</f>
        <v/>
      </c>
      <c r="I27" s="1" t="str">
        <f>IF('Copie extraction'!I25=0,"",1)</f>
        <v/>
      </c>
      <c r="J27" s="5" t="str">
        <f>IF('Copie extraction'!J25=0,"",1)</f>
        <v/>
      </c>
      <c r="K2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" s="2" t="e">
        <f>IF((SUM(Extraction[[#This Row],[Chant1]:[Chant4]])*Extraction[[#This Row],[Quantité]])/1000=0,"",((SUM(Extraction[[#This Row],[Longueur]:[Largeur]])*2)/1000)*Extraction[[#This Row],[Quantité]])</f>
        <v>#VALUE!</v>
      </c>
      <c r="M27" s="38" t="str">
        <f>IF(Extraction[[#This Row],[Long 1]]=1,Extraction[[#This Row],[Longueur]],"")</f>
        <v/>
      </c>
      <c r="N27" s="38" t="str">
        <f>IF(Extraction[[#This Row],[Long 2]]=1,Extraction[[#This Row],[Longueur]],"")</f>
        <v/>
      </c>
      <c r="O27" s="38" t="str">
        <f>IF(Extraction[[#This Row],[Larg 1]]=1,Extraction[[#This Row],[Largeur]],"")</f>
        <v/>
      </c>
      <c r="P27" s="38" t="str">
        <f>IF(Extraction[[#This Row],[Larg 2]]=1,Extraction[[#This Row],[Largeur]],"")</f>
        <v/>
      </c>
      <c r="Q27" s="38"/>
    </row>
    <row r="28" spans="1:20" x14ac:dyDescent="0.25">
      <c r="A28" s="6" t="str">
        <f>IF('Copie extraction'!A26=0,"",$B$1&amp;"_"&amp;'Copie extraction'!A26)</f>
        <v/>
      </c>
      <c r="B28" s="6" t="str">
        <f>IF('Copie extraction'!B26=0,"",'Copie extraction'!B26)</f>
        <v/>
      </c>
      <c r="C28" s="6" t="str">
        <f>IFERROR(ROUNDUP(LEFT('Copie extraction'!C26,LEN('Copie extraction'!C26)-2),0),"")</f>
        <v/>
      </c>
      <c r="D28" s="6" t="str">
        <f>IFERROR(ROUNDUP(LEFT('Copie extraction'!D26,LEN('Copie extraction'!D26)-2),0),"")</f>
        <v/>
      </c>
      <c r="E28" s="6" t="str">
        <f>IFERROR(ROUNDUP(LEFT('Copie extraction'!E26,LEN('Copie extraction'!E26)-2),0),"")</f>
        <v/>
      </c>
      <c r="F28" s="6" t="str">
        <f>IF('Copie extraction'!F26=0,"",'Copie extraction'!F26)</f>
        <v/>
      </c>
      <c r="G28" s="24" t="str">
        <f>IF('Copie extraction'!G26=0,"",1)</f>
        <v/>
      </c>
      <c r="H28" s="1" t="str">
        <f>IF('Copie extraction'!H26=0,"",1)</f>
        <v/>
      </c>
      <c r="I28" s="1" t="str">
        <f>IF('Copie extraction'!I26=0,"",1)</f>
        <v/>
      </c>
      <c r="J28" s="5" t="str">
        <f>IF('Copie extraction'!J26=0,"",1)</f>
        <v/>
      </c>
      <c r="K2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" s="2" t="e">
        <f>IF((SUM(Extraction[[#This Row],[Chant1]:[Chant4]])*Extraction[[#This Row],[Quantité]])/1000=0,"",((SUM(Extraction[[#This Row],[Longueur]:[Largeur]])*2)/1000)*Extraction[[#This Row],[Quantité]])</f>
        <v>#VALUE!</v>
      </c>
      <c r="M28" s="38" t="str">
        <f>IF(Extraction[[#This Row],[Long 1]]=1,Extraction[[#This Row],[Longueur]],"")</f>
        <v/>
      </c>
      <c r="N28" s="38" t="str">
        <f>IF(Extraction[[#This Row],[Long 2]]=1,Extraction[[#This Row],[Longueur]],"")</f>
        <v/>
      </c>
      <c r="O28" s="38" t="str">
        <f>IF(Extraction[[#This Row],[Larg 1]]=1,Extraction[[#This Row],[Largeur]],"")</f>
        <v/>
      </c>
      <c r="P28" s="38" t="str">
        <f>IF(Extraction[[#This Row],[Larg 2]]=1,Extraction[[#This Row],[Largeur]],"")</f>
        <v/>
      </c>
      <c r="Q28" s="38"/>
    </row>
    <row r="29" spans="1:20" x14ac:dyDescent="0.25">
      <c r="A29" s="6" t="str">
        <f>IF('Copie extraction'!A27=0,"",$B$1&amp;"_"&amp;'Copie extraction'!A27)</f>
        <v/>
      </c>
      <c r="B29" s="6" t="str">
        <f>IF('Copie extraction'!B27=0,"",'Copie extraction'!B27)</f>
        <v/>
      </c>
      <c r="C29" s="6" t="str">
        <f>IFERROR(ROUNDUP(LEFT('Copie extraction'!C27,LEN('Copie extraction'!C27)-2),0),"")</f>
        <v/>
      </c>
      <c r="D29" s="6" t="str">
        <f>IFERROR(ROUNDUP(LEFT('Copie extraction'!D27,LEN('Copie extraction'!D27)-2),0),"")</f>
        <v/>
      </c>
      <c r="E29" s="6" t="str">
        <f>IFERROR(ROUNDUP(LEFT('Copie extraction'!E27,LEN('Copie extraction'!E27)-2),0),"")</f>
        <v/>
      </c>
      <c r="F29" s="6" t="str">
        <f>IF('Copie extraction'!F27=0,"",'Copie extraction'!F27)</f>
        <v/>
      </c>
      <c r="G29" s="24" t="str">
        <f>IF('Copie extraction'!G27=0,"",1)</f>
        <v/>
      </c>
      <c r="H29" s="1" t="str">
        <f>IF('Copie extraction'!H27=0,"",1)</f>
        <v/>
      </c>
      <c r="I29" s="1" t="str">
        <f>IF('Copie extraction'!I27=0,"",1)</f>
        <v/>
      </c>
      <c r="J29" s="5" t="str">
        <f>IF('Copie extraction'!J27=0,"",1)</f>
        <v/>
      </c>
      <c r="K2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" s="2" t="e">
        <f>IF((SUM(Extraction[[#This Row],[Chant1]:[Chant4]])*Extraction[[#This Row],[Quantité]])/1000=0,"",((SUM(Extraction[[#This Row],[Longueur]:[Largeur]])*2)/1000)*Extraction[[#This Row],[Quantité]])</f>
        <v>#VALUE!</v>
      </c>
      <c r="M29" s="38" t="str">
        <f>IF(Extraction[[#This Row],[Long 1]]=1,Extraction[[#This Row],[Longueur]],"")</f>
        <v/>
      </c>
      <c r="N29" s="38" t="str">
        <f>IF(Extraction[[#This Row],[Long 2]]=1,Extraction[[#This Row],[Longueur]],"")</f>
        <v/>
      </c>
      <c r="O29" s="38" t="str">
        <f>IF(Extraction[[#This Row],[Larg 1]]=1,Extraction[[#This Row],[Largeur]],"")</f>
        <v/>
      </c>
      <c r="P29" s="38" t="str">
        <f>IF(Extraction[[#This Row],[Larg 2]]=1,Extraction[[#This Row],[Largeur]],"")</f>
        <v/>
      </c>
      <c r="Q29" s="38"/>
    </row>
    <row r="30" spans="1:20" x14ac:dyDescent="0.25">
      <c r="A30" s="6" t="str">
        <f>IF('Copie extraction'!A28=0,"",$B$1&amp;"_"&amp;'Copie extraction'!A28)</f>
        <v/>
      </c>
      <c r="B30" s="6" t="str">
        <f>IF('Copie extraction'!B28=0,"",'Copie extraction'!B28)</f>
        <v/>
      </c>
      <c r="C30" s="6" t="str">
        <f>IFERROR(ROUNDUP(LEFT('Copie extraction'!C28,LEN('Copie extraction'!C28)-2),0),"")</f>
        <v/>
      </c>
      <c r="D30" s="6" t="str">
        <f>IFERROR(ROUNDUP(LEFT('Copie extraction'!D28,LEN('Copie extraction'!D28)-2),0),"")</f>
        <v/>
      </c>
      <c r="E30" s="6" t="str">
        <f>IFERROR(ROUNDUP(LEFT('Copie extraction'!E28,LEN('Copie extraction'!E28)-2),0),"")</f>
        <v/>
      </c>
      <c r="F30" s="6" t="str">
        <f>IF('Copie extraction'!F28=0,"",'Copie extraction'!F28)</f>
        <v/>
      </c>
      <c r="G30" s="24" t="str">
        <f>IF('Copie extraction'!G28=0,"",1)</f>
        <v/>
      </c>
      <c r="H30" s="1" t="str">
        <f>IF('Copie extraction'!H28=0,"",1)</f>
        <v/>
      </c>
      <c r="I30" s="1" t="str">
        <f>IF('Copie extraction'!I28=0,"",1)</f>
        <v/>
      </c>
      <c r="J30" s="5" t="str">
        <f>IF('Copie extraction'!J28=0,"",1)</f>
        <v/>
      </c>
      <c r="K3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" s="2" t="e">
        <f>IF((SUM(Extraction[[#This Row],[Chant1]:[Chant4]])*Extraction[[#This Row],[Quantité]])/1000=0,"",((SUM(Extraction[[#This Row],[Longueur]:[Largeur]])*2)/1000)*Extraction[[#This Row],[Quantité]])</f>
        <v>#VALUE!</v>
      </c>
      <c r="M30" s="38" t="str">
        <f>IF(Extraction[[#This Row],[Long 1]]=1,Extraction[[#This Row],[Longueur]],"")</f>
        <v/>
      </c>
      <c r="N30" s="38" t="str">
        <f>IF(Extraction[[#This Row],[Long 2]]=1,Extraction[[#This Row],[Longueur]],"")</f>
        <v/>
      </c>
      <c r="O30" s="38" t="str">
        <f>IF(Extraction[[#This Row],[Larg 1]]=1,Extraction[[#This Row],[Largeur]],"")</f>
        <v/>
      </c>
      <c r="P30" s="38" t="str">
        <f>IF(Extraction[[#This Row],[Larg 2]]=1,Extraction[[#This Row],[Largeur]],"")</f>
        <v/>
      </c>
      <c r="Q30" s="38"/>
    </row>
    <row r="31" spans="1:20" x14ac:dyDescent="0.25">
      <c r="A31" s="6" t="str">
        <f>IF('Copie extraction'!A29=0,"",$B$1&amp;"_"&amp;'Copie extraction'!A29)</f>
        <v/>
      </c>
      <c r="B31" s="6" t="str">
        <f>IF('Copie extraction'!B29=0,"",'Copie extraction'!B29)</f>
        <v/>
      </c>
      <c r="C31" s="6" t="str">
        <f>IFERROR(ROUNDUP(LEFT('Copie extraction'!C29,LEN('Copie extraction'!C29)-2),0),"")</f>
        <v/>
      </c>
      <c r="D31" s="6" t="str">
        <f>IFERROR(ROUNDUP(LEFT('Copie extraction'!D29,LEN('Copie extraction'!D29)-2),0),"")</f>
        <v/>
      </c>
      <c r="E31" s="6" t="str">
        <f>IFERROR(ROUNDUP(LEFT('Copie extraction'!E29,LEN('Copie extraction'!E29)-2),0),"")</f>
        <v/>
      </c>
      <c r="F31" s="6" t="str">
        <f>IF('Copie extraction'!F29=0,"",'Copie extraction'!F29)</f>
        <v/>
      </c>
      <c r="G31" s="24" t="str">
        <f>IF('Copie extraction'!G29=0,"",1)</f>
        <v/>
      </c>
      <c r="H31" s="1" t="str">
        <f>IF('Copie extraction'!H29=0,"",1)</f>
        <v/>
      </c>
      <c r="I31" s="1" t="str">
        <f>IF('Copie extraction'!I29=0,"",1)</f>
        <v/>
      </c>
      <c r="J31" s="5" t="str">
        <f>IF('Copie extraction'!J29=0,"",1)</f>
        <v/>
      </c>
      <c r="K3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1" s="2" t="e">
        <f>IF((SUM(Extraction[[#This Row],[Chant1]:[Chant4]])*Extraction[[#This Row],[Quantité]])/1000=0,"",((SUM(Extraction[[#This Row],[Longueur]:[Largeur]])*2)/1000)*Extraction[[#This Row],[Quantité]])</f>
        <v>#VALUE!</v>
      </c>
      <c r="M31" s="38" t="str">
        <f>IF(Extraction[[#This Row],[Long 1]]=1,Extraction[[#This Row],[Longueur]],"")</f>
        <v/>
      </c>
      <c r="N31" s="38" t="str">
        <f>IF(Extraction[[#This Row],[Long 2]]=1,Extraction[[#This Row],[Longueur]],"")</f>
        <v/>
      </c>
      <c r="O31" s="38" t="str">
        <f>IF(Extraction[[#This Row],[Larg 1]]=1,Extraction[[#This Row],[Largeur]],"")</f>
        <v/>
      </c>
      <c r="P31" s="38" t="str">
        <f>IF(Extraction[[#This Row],[Larg 2]]=1,Extraction[[#This Row],[Largeur]],"")</f>
        <v/>
      </c>
      <c r="Q31" s="38"/>
    </row>
    <row r="32" spans="1:20" x14ac:dyDescent="0.25">
      <c r="A32" s="6" t="str">
        <f>IF('Copie extraction'!A30=0,"",$B$1&amp;"_"&amp;'Copie extraction'!A30)</f>
        <v/>
      </c>
      <c r="B32" s="6" t="str">
        <f>IF('Copie extraction'!B30=0,"",'Copie extraction'!B30)</f>
        <v/>
      </c>
      <c r="C32" s="6" t="str">
        <f>IFERROR(ROUNDUP(LEFT('Copie extraction'!C30,LEN('Copie extraction'!C30)-2),0),"")</f>
        <v/>
      </c>
      <c r="D32" s="6" t="str">
        <f>IFERROR(ROUNDUP(LEFT('Copie extraction'!D30,LEN('Copie extraction'!D30)-2),0),"")</f>
        <v/>
      </c>
      <c r="E32" s="6" t="str">
        <f>IFERROR(ROUNDUP(LEFT('Copie extraction'!E30,LEN('Copie extraction'!E30)-2),0),"")</f>
        <v/>
      </c>
      <c r="F32" s="6" t="str">
        <f>IF('Copie extraction'!F30=0,"",'Copie extraction'!F30)</f>
        <v/>
      </c>
      <c r="G32" s="24" t="str">
        <f>IF('Copie extraction'!G30=0,"",1)</f>
        <v/>
      </c>
      <c r="H32" s="1" t="str">
        <f>IF('Copie extraction'!H30=0,"",1)</f>
        <v/>
      </c>
      <c r="I32" s="1" t="str">
        <f>IF('Copie extraction'!I30=0,"",1)</f>
        <v/>
      </c>
      <c r="J32" s="5" t="str">
        <f>IF('Copie extraction'!J30=0,"",1)</f>
        <v/>
      </c>
      <c r="K3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2" s="2" t="e">
        <f>IF((SUM(Extraction[[#This Row],[Chant1]:[Chant4]])*Extraction[[#This Row],[Quantité]])/1000=0,"",((SUM(Extraction[[#This Row],[Longueur]:[Largeur]])*2)/1000)*Extraction[[#This Row],[Quantité]])</f>
        <v>#VALUE!</v>
      </c>
      <c r="M32" s="38" t="str">
        <f>IF(Extraction[[#This Row],[Long 1]]=1,Extraction[[#This Row],[Longueur]],"")</f>
        <v/>
      </c>
      <c r="N32" s="38" t="str">
        <f>IF(Extraction[[#This Row],[Long 2]]=1,Extraction[[#This Row],[Longueur]],"")</f>
        <v/>
      </c>
      <c r="O32" s="38" t="str">
        <f>IF(Extraction[[#This Row],[Larg 1]]=1,Extraction[[#This Row],[Largeur]],"")</f>
        <v/>
      </c>
      <c r="P32" s="38" t="str">
        <f>IF(Extraction[[#This Row],[Larg 2]]=1,Extraction[[#This Row],[Largeur]],"")</f>
        <v/>
      </c>
      <c r="Q32" s="38"/>
    </row>
    <row r="33" spans="1:17" x14ac:dyDescent="0.25">
      <c r="A33" s="6" t="str">
        <f>IF('Copie extraction'!A31=0,"",$B$1&amp;"_"&amp;'Copie extraction'!A31)</f>
        <v/>
      </c>
      <c r="B33" s="6" t="str">
        <f>IF('Copie extraction'!B31=0,"",'Copie extraction'!B31)</f>
        <v/>
      </c>
      <c r="C33" s="6" t="str">
        <f>IFERROR(ROUNDUP(LEFT('Copie extraction'!C31,LEN('Copie extraction'!C31)-2),0),"")</f>
        <v/>
      </c>
      <c r="D33" s="6" t="str">
        <f>IFERROR(ROUNDUP(LEFT('Copie extraction'!D31,LEN('Copie extraction'!D31)-2),0),"")</f>
        <v/>
      </c>
      <c r="E33" s="6" t="str">
        <f>IFERROR(ROUNDUP(LEFT('Copie extraction'!E31,LEN('Copie extraction'!E31)-2),0),"")</f>
        <v/>
      </c>
      <c r="F33" s="6" t="str">
        <f>IF('Copie extraction'!F31=0,"",'Copie extraction'!F31)</f>
        <v/>
      </c>
      <c r="G33" s="24" t="str">
        <f>IF('Copie extraction'!G31=0,"",1)</f>
        <v/>
      </c>
      <c r="H33" s="1" t="str">
        <f>IF('Copie extraction'!H31=0,"",1)</f>
        <v/>
      </c>
      <c r="I33" s="1" t="str">
        <f>IF('Copie extraction'!I31=0,"",1)</f>
        <v/>
      </c>
      <c r="J33" s="5" t="str">
        <f>IF('Copie extraction'!J31=0,"",1)</f>
        <v/>
      </c>
      <c r="K3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3" s="2" t="e">
        <f>IF((SUM(Extraction[[#This Row],[Chant1]:[Chant4]])*Extraction[[#This Row],[Quantité]])/1000=0,"",((SUM(Extraction[[#This Row],[Longueur]:[Largeur]])*2)/1000)*Extraction[[#This Row],[Quantité]])</f>
        <v>#VALUE!</v>
      </c>
      <c r="M33" s="38" t="str">
        <f>IF(Extraction[[#This Row],[Long 1]]=1,Extraction[[#This Row],[Longueur]],"")</f>
        <v/>
      </c>
      <c r="N33" s="38" t="str">
        <f>IF(Extraction[[#This Row],[Long 2]]=1,Extraction[[#This Row],[Longueur]],"")</f>
        <v/>
      </c>
      <c r="O33" s="38" t="str">
        <f>IF(Extraction[[#This Row],[Larg 1]]=1,Extraction[[#This Row],[Largeur]],"")</f>
        <v/>
      </c>
      <c r="P33" s="38" t="str">
        <f>IF(Extraction[[#This Row],[Larg 2]]=1,Extraction[[#This Row],[Largeur]],"")</f>
        <v/>
      </c>
      <c r="Q33" s="38"/>
    </row>
    <row r="34" spans="1:17" x14ac:dyDescent="0.25">
      <c r="A34" s="6" t="str">
        <f>IF('Copie extraction'!A32=0,"",$B$1&amp;"_"&amp;'Copie extraction'!A32)</f>
        <v/>
      </c>
      <c r="B34" s="6" t="str">
        <f>IF('Copie extraction'!B32=0,"",'Copie extraction'!B32)</f>
        <v/>
      </c>
      <c r="C34" s="6" t="str">
        <f>IFERROR(ROUNDUP(LEFT('Copie extraction'!C32,LEN('Copie extraction'!C32)-2),0),"")</f>
        <v/>
      </c>
      <c r="D34" s="6" t="str">
        <f>IFERROR(ROUNDUP(LEFT('Copie extraction'!D32,LEN('Copie extraction'!D32)-2),0),"")</f>
        <v/>
      </c>
      <c r="E34" s="6" t="str">
        <f>IFERROR(ROUNDUP(LEFT('Copie extraction'!E32,LEN('Copie extraction'!E32)-2),0),"")</f>
        <v/>
      </c>
      <c r="F34" s="6" t="str">
        <f>IF('Copie extraction'!F32=0,"",'Copie extraction'!F32)</f>
        <v/>
      </c>
      <c r="G34" s="24" t="str">
        <f>IF('Copie extraction'!G32=0,"",1)</f>
        <v/>
      </c>
      <c r="H34" s="1" t="str">
        <f>IF('Copie extraction'!H32=0,"",1)</f>
        <v/>
      </c>
      <c r="I34" s="1" t="str">
        <f>IF('Copie extraction'!I32=0,"",1)</f>
        <v/>
      </c>
      <c r="J34" s="5" t="str">
        <f>IF('Copie extraction'!J32=0,"",1)</f>
        <v/>
      </c>
      <c r="K3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4" s="2" t="e">
        <f>IF((SUM(Extraction[[#This Row],[Chant1]:[Chant4]])*Extraction[[#This Row],[Quantité]])/1000=0,"",((SUM(Extraction[[#This Row],[Longueur]:[Largeur]])*2)/1000)*Extraction[[#This Row],[Quantité]])</f>
        <v>#VALUE!</v>
      </c>
      <c r="M34" s="38" t="str">
        <f>IF(Extraction[[#This Row],[Long 1]]=1,Extraction[[#This Row],[Longueur]],"")</f>
        <v/>
      </c>
      <c r="N34" s="38" t="str">
        <f>IF(Extraction[[#This Row],[Long 2]]=1,Extraction[[#This Row],[Longueur]],"")</f>
        <v/>
      </c>
      <c r="O34" s="38" t="str">
        <f>IF(Extraction[[#This Row],[Larg 1]]=1,Extraction[[#This Row],[Largeur]],"")</f>
        <v/>
      </c>
      <c r="P34" s="38" t="str">
        <f>IF(Extraction[[#This Row],[Larg 2]]=1,Extraction[[#This Row],[Largeur]],"")</f>
        <v/>
      </c>
      <c r="Q34" s="38"/>
    </row>
    <row r="35" spans="1:17" x14ac:dyDescent="0.25">
      <c r="A35" s="6" t="str">
        <f>IF('Copie extraction'!A33=0,"",$B$1&amp;"_"&amp;'Copie extraction'!A33)</f>
        <v/>
      </c>
      <c r="B35" s="6" t="str">
        <f>IF('Copie extraction'!B33=0,"",'Copie extraction'!B33)</f>
        <v/>
      </c>
      <c r="C35" s="6" t="str">
        <f>IFERROR(ROUNDUP(LEFT('Copie extraction'!C33,LEN('Copie extraction'!C33)-2),0),"")</f>
        <v/>
      </c>
      <c r="D35" s="6" t="str">
        <f>IFERROR(ROUNDUP(LEFT('Copie extraction'!D33,LEN('Copie extraction'!D33)-2),0),"")</f>
        <v/>
      </c>
      <c r="E35" s="6" t="str">
        <f>IFERROR(ROUNDUP(LEFT('Copie extraction'!E33,LEN('Copie extraction'!E33)-2),0),"")</f>
        <v/>
      </c>
      <c r="F35" s="6" t="str">
        <f>IF('Copie extraction'!F33=0,"",'Copie extraction'!F33)</f>
        <v/>
      </c>
      <c r="G35" s="24" t="str">
        <f>IF('Copie extraction'!G33=0,"",1)</f>
        <v/>
      </c>
      <c r="H35" s="1" t="str">
        <f>IF('Copie extraction'!H33=0,"",1)</f>
        <v/>
      </c>
      <c r="I35" s="1" t="str">
        <f>IF('Copie extraction'!I33=0,"",1)</f>
        <v/>
      </c>
      <c r="J35" s="5" t="str">
        <f>IF('Copie extraction'!J33=0,"",1)</f>
        <v/>
      </c>
      <c r="K3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5" s="2" t="e">
        <f>IF((SUM(Extraction[[#This Row],[Chant1]:[Chant4]])*Extraction[[#This Row],[Quantité]])/1000=0,"",((SUM(Extraction[[#This Row],[Longueur]:[Largeur]])*2)/1000)*Extraction[[#This Row],[Quantité]])</f>
        <v>#VALUE!</v>
      </c>
      <c r="M35" s="38" t="str">
        <f>IF(Extraction[[#This Row],[Long 1]]=1,Extraction[[#This Row],[Longueur]],"")</f>
        <v/>
      </c>
      <c r="N35" s="38" t="str">
        <f>IF(Extraction[[#This Row],[Long 2]]=1,Extraction[[#This Row],[Longueur]],"")</f>
        <v/>
      </c>
      <c r="O35" s="38" t="str">
        <f>IF(Extraction[[#This Row],[Larg 1]]=1,Extraction[[#This Row],[Largeur]],"")</f>
        <v/>
      </c>
      <c r="P35" s="38" t="str">
        <f>IF(Extraction[[#This Row],[Larg 2]]=1,Extraction[[#This Row],[Largeur]],"")</f>
        <v/>
      </c>
      <c r="Q35" s="38"/>
    </row>
    <row r="36" spans="1:17" x14ac:dyDescent="0.25">
      <c r="A36" s="6" t="str">
        <f>IF('Copie extraction'!A34=0,"",$B$1&amp;"_"&amp;'Copie extraction'!A34)</f>
        <v/>
      </c>
      <c r="B36" s="6" t="str">
        <f>IF('Copie extraction'!B34=0,"",'Copie extraction'!B34)</f>
        <v/>
      </c>
      <c r="C36" s="6" t="str">
        <f>IFERROR(ROUNDUP(LEFT('Copie extraction'!C34,LEN('Copie extraction'!C34)-2),0),"")</f>
        <v/>
      </c>
      <c r="D36" s="6" t="str">
        <f>IFERROR(ROUNDUP(LEFT('Copie extraction'!D34,LEN('Copie extraction'!D34)-2),0),"")</f>
        <v/>
      </c>
      <c r="E36" s="6" t="str">
        <f>IFERROR(ROUNDUP(LEFT('Copie extraction'!E34,LEN('Copie extraction'!E34)-2),0),"")</f>
        <v/>
      </c>
      <c r="F36" s="6" t="str">
        <f>IF('Copie extraction'!F34=0,"",'Copie extraction'!F34)</f>
        <v/>
      </c>
      <c r="G36" s="24" t="str">
        <f>IF('Copie extraction'!G34=0,"",1)</f>
        <v/>
      </c>
      <c r="H36" s="1" t="str">
        <f>IF('Copie extraction'!H34=0,"",1)</f>
        <v/>
      </c>
      <c r="I36" s="1" t="str">
        <f>IF('Copie extraction'!I34=0,"",1)</f>
        <v/>
      </c>
      <c r="J36" s="5" t="str">
        <f>IF('Copie extraction'!J34=0,"",1)</f>
        <v/>
      </c>
      <c r="K3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6" s="2" t="e">
        <f>IF((SUM(Extraction[[#This Row],[Chant1]:[Chant4]])*Extraction[[#This Row],[Quantité]])/1000=0,"",((SUM(Extraction[[#This Row],[Longueur]:[Largeur]])*2)/1000)*Extraction[[#This Row],[Quantité]])</f>
        <v>#VALUE!</v>
      </c>
      <c r="M36" s="38" t="str">
        <f>IF(Extraction[[#This Row],[Long 1]]=1,Extraction[[#This Row],[Longueur]],"")</f>
        <v/>
      </c>
      <c r="N36" s="38" t="str">
        <f>IF(Extraction[[#This Row],[Long 2]]=1,Extraction[[#This Row],[Longueur]],"")</f>
        <v/>
      </c>
      <c r="O36" s="38" t="str">
        <f>IF(Extraction[[#This Row],[Larg 1]]=1,Extraction[[#This Row],[Largeur]],"")</f>
        <v/>
      </c>
      <c r="P36" s="38" t="str">
        <f>IF(Extraction[[#This Row],[Larg 2]]=1,Extraction[[#This Row],[Largeur]],"")</f>
        <v/>
      </c>
      <c r="Q36" s="38"/>
    </row>
    <row r="37" spans="1:17" x14ac:dyDescent="0.25">
      <c r="A37" s="6" t="str">
        <f>IF('Copie extraction'!A35=0,"",$B$1&amp;"_"&amp;'Copie extraction'!A35)</f>
        <v/>
      </c>
      <c r="B37" s="6" t="str">
        <f>IF('Copie extraction'!B35=0,"",'Copie extraction'!B35)</f>
        <v/>
      </c>
      <c r="C37" s="6" t="str">
        <f>IFERROR(ROUNDUP(LEFT('Copie extraction'!C35,LEN('Copie extraction'!C35)-2),0),"")</f>
        <v/>
      </c>
      <c r="D37" s="6" t="str">
        <f>IFERROR(ROUNDUP(LEFT('Copie extraction'!D35,LEN('Copie extraction'!D35)-2),0),"")</f>
        <v/>
      </c>
      <c r="E37" s="6" t="str">
        <f>IFERROR(ROUNDUP(LEFT('Copie extraction'!E35,LEN('Copie extraction'!E35)-2),0),"")</f>
        <v/>
      </c>
      <c r="F37" s="6" t="str">
        <f>IF('Copie extraction'!F35=0,"",'Copie extraction'!F35)</f>
        <v/>
      </c>
      <c r="G37" s="24" t="str">
        <f>IF('Copie extraction'!G35=0,"",1)</f>
        <v/>
      </c>
      <c r="H37" s="1" t="str">
        <f>IF('Copie extraction'!H35=0,"",1)</f>
        <v/>
      </c>
      <c r="I37" s="1" t="str">
        <f>IF('Copie extraction'!I35=0,"",1)</f>
        <v/>
      </c>
      <c r="J37" s="5" t="str">
        <f>IF('Copie extraction'!J35=0,"",1)</f>
        <v/>
      </c>
      <c r="K3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7" s="2" t="e">
        <f>IF((SUM(Extraction[[#This Row],[Chant1]:[Chant4]])*Extraction[[#This Row],[Quantité]])/1000=0,"",((SUM(Extraction[[#This Row],[Longueur]:[Largeur]])*2)/1000)*Extraction[[#This Row],[Quantité]])</f>
        <v>#VALUE!</v>
      </c>
      <c r="M37" s="38" t="str">
        <f>IF(Extraction[[#This Row],[Long 1]]=1,Extraction[[#This Row],[Longueur]],"")</f>
        <v/>
      </c>
      <c r="N37" s="38" t="str">
        <f>IF(Extraction[[#This Row],[Long 2]]=1,Extraction[[#This Row],[Longueur]],"")</f>
        <v/>
      </c>
      <c r="O37" s="38" t="str">
        <f>IF(Extraction[[#This Row],[Larg 1]]=1,Extraction[[#This Row],[Largeur]],"")</f>
        <v/>
      </c>
      <c r="P37" s="38" t="str">
        <f>IF(Extraction[[#This Row],[Larg 2]]=1,Extraction[[#This Row],[Largeur]],"")</f>
        <v/>
      </c>
      <c r="Q37" s="38"/>
    </row>
    <row r="38" spans="1:17" x14ac:dyDescent="0.25">
      <c r="A38" s="6" t="str">
        <f>IF('Copie extraction'!A36=0,"",$B$1&amp;"_"&amp;'Copie extraction'!A36)</f>
        <v/>
      </c>
      <c r="B38" s="6" t="str">
        <f>IF('Copie extraction'!B36=0,"",'Copie extraction'!B36)</f>
        <v/>
      </c>
      <c r="C38" s="6" t="str">
        <f>IFERROR(ROUNDUP(LEFT('Copie extraction'!C36,LEN('Copie extraction'!C36)-2),0),"")</f>
        <v/>
      </c>
      <c r="D38" s="6" t="str">
        <f>IFERROR(ROUNDUP(LEFT('Copie extraction'!D36,LEN('Copie extraction'!D36)-2),0),"")</f>
        <v/>
      </c>
      <c r="E38" s="6" t="str">
        <f>IFERROR(ROUNDUP(LEFT('Copie extraction'!E36,LEN('Copie extraction'!E36)-2),0),"")</f>
        <v/>
      </c>
      <c r="F38" s="6" t="str">
        <f>IF('Copie extraction'!F36=0,"",'Copie extraction'!F36)</f>
        <v/>
      </c>
      <c r="G38" s="24" t="str">
        <f>IF('Copie extraction'!G36=0,"",1)</f>
        <v/>
      </c>
      <c r="H38" s="1" t="str">
        <f>IF('Copie extraction'!H36=0,"",1)</f>
        <v/>
      </c>
      <c r="I38" s="1" t="str">
        <f>IF('Copie extraction'!I36=0,"",1)</f>
        <v/>
      </c>
      <c r="J38" s="5" t="str">
        <f>IF('Copie extraction'!J36=0,"",1)</f>
        <v/>
      </c>
      <c r="K3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8" s="2" t="e">
        <f>IF((SUM(Extraction[[#This Row],[Chant1]:[Chant4]])*Extraction[[#This Row],[Quantité]])/1000=0,"",((SUM(Extraction[[#This Row],[Longueur]:[Largeur]])*2)/1000)*Extraction[[#This Row],[Quantité]])</f>
        <v>#VALUE!</v>
      </c>
      <c r="M38" s="38" t="str">
        <f>IF(Extraction[[#This Row],[Long 1]]=1,Extraction[[#This Row],[Longueur]],"")</f>
        <v/>
      </c>
      <c r="N38" s="38" t="str">
        <f>IF(Extraction[[#This Row],[Long 2]]=1,Extraction[[#This Row],[Longueur]],"")</f>
        <v/>
      </c>
      <c r="O38" s="38" t="str">
        <f>IF(Extraction[[#This Row],[Larg 1]]=1,Extraction[[#This Row],[Largeur]],"")</f>
        <v/>
      </c>
      <c r="P38" s="38" t="str">
        <f>IF(Extraction[[#This Row],[Larg 2]]=1,Extraction[[#This Row],[Largeur]],"")</f>
        <v/>
      </c>
      <c r="Q38" s="38"/>
    </row>
    <row r="39" spans="1:17" x14ac:dyDescent="0.25">
      <c r="A39" s="6" t="str">
        <f>IF('Copie extraction'!A37=0,"",$B$1&amp;"_"&amp;'Copie extraction'!A37)</f>
        <v/>
      </c>
      <c r="B39" s="6" t="str">
        <f>IF('Copie extraction'!B37=0,"",'Copie extraction'!B37)</f>
        <v/>
      </c>
      <c r="C39" s="6" t="str">
        <f>IFERROR(ROUNDUP(LEFT('Copie extraction'!C37,LEN('Copie extraction'!C37)-2),0),"")</f>
        <v/>
      </c>
      <c r="D39" s="6" t="str">
        <f>IFERROR(ROUNDUP(LEFT('Copie extraction'!D37,LEN('Copie extraction'!D37)-2),0),"")</f>
        <v/>
      </c>
      <c r="E39" s="6" t="str">
        <f>IFERROR(ROUNDUP(LEFT('Copie extraction'!E37,LEN('Copie extraction'!E37)-2),0),"")</f>
        <v/>
      </c>
      <c r="F39" s="6" t="str">
        <f>IF('Copie extraction'!F37=0,"",'Copie extraction'!F37)</f>
        <v/>
      </c>
      <c r="G39" s="24" t="str">
        <f>IF('Copie extraction'!G37=0,"",1)</f>
        <v/>
      </c>
      <c r="H39" s="1" t="str">
        <f>IF('Copie extraction'!H37=0,"",1)</f>
        <v/>
      </c>
      <c r="I39" s="1" t="str">
        <f>IF('Copie extraction'!I37=0,"",1)</f>
        <v/>
      </c>
      <c r="J39" s="5" t="str">
        <f>IF('Copie extraction'!J37=0,"",1)</f>
        <v/>
      </c>
      <c r="K3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9" s="2" t="e">
        <f>IF((SUM(Extraction[[#This Row],[Chant1]:[Chant4]])*Extraction[[#This Row],[Quantité]])/1000=0,"",((SUM(Extraction[[#This Row],[Longueur]:[Largeur]])*2)/1000)*Extraction[[#This Row],[Quantité]])</f>
        <v>#VALUE!</v>
      </c>
      <c r="M39" s="38" t="str">
        <f>IF(Extraction[[#This Row],[Long 1]]=1,Extraction[[#This Row],[Longueur]],"")</f>
        <v/>
      </c>
      <c r="N39" s="38" t="str">
        <f>IF(Extraction[[#This Row],[Long 2]]=1,Extraction[[#This Row],[Longueur]],"")</f>
        <v/>
      </c>
      <c r="O39" s="38" t="str">
        <f>IF(Extraction[[#This Row],[Larg 1]]=1,Extraction[[#This Row],[Largeur]],"")</f>
        <v/>
      </c>
      <c r="P39" s="38" t="str">
        <f>IF(Extraction[[#This Row],[Larg 2]]=1,Extraction[[#This Row],[Largeur]],"")</f>
        <v/>
      </c>
      <c r="Q39" s="38"/>
    </row>
    <row r="40" spans="1:17" x14ac:dyDescent="0.25">
      <c r="A40" s="6" t="str">
        <f>IF('Copie extraction'!A38=0,"",$B$1&amp;"_"&amp;'Copie extraction'!A38)</f>
        <v/>
      </c>
      <c r="B40" s="6" t="str">
        <f>IF('Copie extraction'!B38=0,"",'Copie extraction'!B38)</f>
        <v/>
      </c>
      <c r="C40" s="6" t="str">
        <f>IFERROR(ROUNDUP(LEFT('Copie extraction'!C38,LEN('Copie extraction'!C38)-2),0),"")</f>
        <v/>
      </c>
      <c r="D40" s="6" t="str">
        <f>IFERROR(ROUNDUP(LEFT('Copie extraction'!D38,LEN('Copie extraction'!D38)-2),0),"")</f>
        <v/>
      </c>
      <c r="E40" s="6" t="str">
        <f>IFERROR(ROUNDUP(LEFT('Copie extraction'!E38,LEN('Copie extraction'!E38)-2),0),"")</f>
        <v/>
      </c>
      <c r="F40" s="6" t="str">
        <f>IF('Copie extraction'!F38=0,"",'Copie extraction'!F38)</f>
        <v/>
      </c>
      <c r="G40" s="24" t="str">
        <f>IF('Copie extraction'!G38=0,"",1)</f>
        <v/>
      </c>
      <c r="H40" s="1" t="str">
        <f>IF('Copie extraction'!H38=0,"",1)</f>
        <v/>
      </c>
      <c r="I40" s="1" t="str">
        <f>IF('Copie extraction'!I38=0,"",1)</f>
        <v/>
      </c>
      <c r="J40" s="5" t="str">
        <f>IF('Copie extraction'!J38=0,"",1)</f>
        <v/>
      </c>
      <c r="K4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0" s="2" t="e">
        <f>IF((SUM(Extraction[[#This Row],[Chant1]:[Chant4]])*Extraction[[#This Row],[Quantité]])/1000=0,"",((SUM(Extraction[[#This Row],[Longueur]:[Largeur]])*2)/1000)*Extraction[[#This Row],[Quantité]])</f>
        <v>#VALUE!</v>
      </c>
      <c r="M40" s="38" t="str">
        <f>IF(Extraction[[#This Row],[Long 1]]=1,Extraction[[#This Row],[Longueur]],"")</f>
        <v/>
      </c>
      <c r="N40" s="38" t="str">
        <f>IF(Extraction[[#This Row],[Long 2]]=1,Extraction[[#This Row],[Longueur]],"")</f>
        <v/>
      </c>
      <c r="O40" s="38" t="str">
        <f>IF(Extraction[[#This Row],[Larg 1]]=1,Extraction[[#This Row],[Largeur]],"")</f>
        <v/>
      </c>
      <c r="P40" s="38" t="str">
        <f>IF(Extraction[[#This Row],[Larg 2]]=1,Extraction[[#This Row],[Largeur]],"")</f>
        <v/>
      </c>
      <c r="Q40" s="38"/>
    </row>
    <row r="41" spans="1:17" x14ac:dyDescent="0.25">
      <c r="A41" s="6" t="str">
        <f>IF('Copie extraction'!A39=0,"",$B$1&amp;"_"&amp;'Copie extraction'!A39)</f>
        <v/>
      </c>
      <c r="B41" s="6" t="str">
        <f>IF('Copie extraction'!B39=0,"",'Copie extraction'!B39)</f>
        <v/>
      </c>
      <c r="C41" s="6" t="str">
        <f>IFERROR(ROUNDUP(LEFT('Copie extraction'!C39,LEN('Copie extraction'!C39)-2),0),"")</f>
        <v/>
      </c>
      <c r="D41" s="6" t="str">
        <f>IFERROR(ROUNDUP(LEFT('Copie extraction'!D39,LEN('Copie extraction'!D39)-2),0),"")</f>
        <v/>
      </c>
      <c r="E41" s="6" t="str">
        <f>IFERROR(ROUNDUP(LEFT('Copie extraction'!E39,LEN('Copie extraction'!E39)-2),0),"")</f>
        <v/>
      </c>
      <c r="F41" s="6" t="str">
        <f>IF('Copie extraction'!F39=0,"",'Copie extraction'!F39)</f>
        <v/>
      </c>
      <c r="G41" s="24" t="str">
        <f>IF('Copie extraction'!G39=0,"",1)</f>
        <v/>
      </c>
      <c r="H41" s="1" t="str">
        <f>IF('Copie extraction'!H39=0,"",1)</f>
        <v/>
      </c>
      <c r="I41" s="1" t="str">
        <f>IF('Copie extraction'!I39=0,"",1)</f>
        <v/>
      </c>
      <c r="J41" s="5" t="str">
        <f>IF('Copie extraction'!J39=0,"",1)</f>
        <v/>
      </c>
      <c r="K4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1" s="2" t="e">
        <f>IF((SUM(Extraction[[#This Row],[Chant1]:[Chant4]])*Extraction[[#This Row],[Quantité]])/1000=0,"",((SUM(Extraction[[#This Row],[Longueur]:[Largeur]])*2)/1000)*Extraction[[#This Row],[Quantité]])</f>
        <v>#VALUE!</v>
      </c>
      <c r="M41" s="38" t="str">
        <f>IF(Extraction[[#This Row],[Long 1]]=1,Extraction[[#This Row],[Longueur]],"")</f>
        <v/>
      </c>
      <c r="N41" s="38" t="str">
        <f>IF(Extraction[[#This Row],[Long 2]]=1,Extraction[[#This Row],[Longueur]],"")</f>
        <v/>
      </c>
      <c r="O41" s="38" t="str">
        <f>IF(Extraction[[#This Row],[Larg 1]]=1,Extraction[[#This Row],[Largeur]],"")</f>
        <v/>
      </c>
      <c r="P41" s="38" t="str">
        <f>IF(Extraction[[#This Row],[Larg 2]]=1,Extraction[[#This Row],[Largeur]],"")</f>
        <v/>
      </c>
      <c r="Q41" s="38"/>
    </row>
    <row r="42" spans="1:17" x14ac:dyDescent="0.25">
      <c r="A42" s="6" t="str">
        <f>IF('Copie extraction'!A40=0,"",$B$1&amp;"_"&amp;'Copie extraction'!A40)</f>
        <v/>
      </c>
      <c r="B42" s="6" t="str">
        <f>IF('Copie extraction'!B40=0,"",'Copie extraction'!B40)</f>
        <v/>
      </c>
      <c r="C42" s="6" t="str">
        <f>IFERROR(ROUNDUP(LEFT('Copie extraction'!C40,LEN('Copie extraction'!C40)-2),0),"")</f>
        <v/>
      </c>
      <c r="D42" s="6" t="str">
        <f>IFERROR(ROUNDUP(LEFT('Copie extraction'!D40,LEN('Copie extraction'!D40)-2),0),"")</f>
        <v/>
      </c>
      <c r="E42" s="6" t="str">
        <f>IFERROR(ROUNDUP(LEFT('Copie extraction'!E40,LEN('Copie extraction'!E40)-2),0),"")</f>
        <v/>
      </c>
      <c r="F42" s="6" t="str">
        <f>IF('Copie extraction'!F40=0,"",'Copie extraction'!F40)</f>
        <v/>
      </c>
      <c r="G42" s="24" t="str">
        <f>IF('Copie extraction'!G40=0,"",1)</f>
        <v/>
      </c>
      <c r="H42" s="1" t="str">
        <f>IF('Copie extraction'!H40=0,"",1)</f>
        <v/>
      </c>
      <c r="I42" s="1" t="str">
        <f>IF('Copie extraction'!I40=0,"",1)</f>
        <v/>
      </c>
      <c r="J42" s="5" t="str">
        <f>IF('Copie extraction'!J40=0,"",1)</f>
        <v/>
      </c>
      <c r="K4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2" s="2" t="e">
        <f>IF((SUM(Extraction[[#This Row],[Chant1]:[Chant4]])*Extraction[[#This Row],[Quantité]])/1000=0,"",((SUM(Extraction[[#This Row],[Longueur]:[Largeur]])*2)/1000)*Extraction[[#This Row],[Quantité]])</f>
        <v>#VALUE!</v>
      </c>
      <c r="M42" s="38" t="str">
        <f>IF(Extraction[[#This Row],[Long 1]]=1,Extraction[[#This Row],[Longueur]],"")</f>
        <v/>
      </c>
      <c r="N42" s="38" t="str">
        <f>IF(Extraction[[#This Row],[Long 2]]=1,Extraction[[#This Row],[Longueur]],"")</f>
        <v/>
      </c>
      <c r="O42" s="38" t="str">
        <f>IF(Extraction[[#This Row],[Larg 1]]=1,Extraction[[#This Row],[Largeur]],"")</f>
        <v/>
      </c>
      <c r="P42" s="38" t="str">
        <f>IF(Extraction[[#This Row],[Larg 2]]=1,Extraction[[#This Row],[Largeur]],"")</f>
        <v/>
      </c>
      <c r="Q42" s="38"/>
    </row>
    <row r="43" spans="1:17" x14ac:dyDescent="0.25">
      <c r="A43" s="6" t="str">
        <f>IF('Copie extraction'!A41=0,"",$B$1&amp;"_"&amp;'Copie extraction'!A41)</f>
        <v/>
      </c>
      <c r="B43" s="6" t="str">
        <f>IF('Copie extraction'!B41=0,"",'Copie extraction'!B41)</f>
        <v/>
      </c>
      <c r="C43" s="6" t="str">
        <f>IFERROR(ROUNDUP(LEFT('Copie extraction'!C41,LEN('Copie extraction'!C41)-2),0),"")</f>
        <v/>
      </c>
      <c r="D43" s="6" t="str">
        <f>IFERROR(ROUNDUP(LEFT('Copie extraction'!D41,LEN('Copie extraction'!D41)-2),0),"")</f>
        <v/>
      </c>
      <c r="E43" s="6" t="str">
        <f>IFERROR(ROUNDUP(LEFT('Copie extraction'!E41,LEN('Copie extraction'!E41)-2),0),"")</f>
        <v/>
      </c>
      <c r="F43" s="6" t="str">
        <f>IF('Copie extraction'!F41=0,"",'Copie extraction'!F41)</f>
        <v/>
      </c>
      <c r="G43" s="24" t="str">
        <f>IF('Copie extraction'!G41=0,"",1)</f>
        <v/>
      </c>
      <c r="H43" s="1" t="str">
        <f>IF('Copie extraction'!H41=0,"",1)</f>
        <v/>
      </c>
      <c r="I43" s="1" t="str">
        <f>IF('Copie extraction'!I41=0,"",1)</f>
        <v/>
      </c>
      <c r="J43" s="5" t="str">
        <f>IF('Copie extraction'!J41=0,"",1)</f>
        <v/>
      </c>
      <c r="K4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3" s="2" t="e">
        <f>IF((SUM(Extraction[[#This Row],[Chant1]:[Chant4]])*Extraction[[#This Row],[Quantité]])/1000=0,"",((SUM(Extraction[[#This Row],[Longueur]:[Largeur]])*2)/1000)*Extraction[[#This Row],[Quantité]])</f>
        <v>#VALUE!</v>
      </c>
      <c r="M43" s="38" t="str">
        <f>IF(Extraction[[#This Row],[Long 1]]=1,Extraction[[#This Row],[Longueur]],"")</f>
        <v/>
      </c>
      <c r="N43" s="38" t="str">
        <f>IF(Extraction[[#This Row],[Long 2]]=1,Extraction[[#This Row],[Longueur]],"")</f>
        <v/>
      </c>
      <c r="O43" s="38" t="str">
        <f>IF(Extraction[[#This Row],[Larg 1]]=1,Extraction[[#This Row],[Largeur]],"")</f>
        <v/>
      </c>
      <c r="P43" s="38" t="str">
        <f>IF(Extraction[[#This Row],[Larg 2]]=1,Extraction[[#This Row],[Largeur]],"")</f>
        <v/>
      </c>
      <c r="Q43" s="38"/>
    </row>
    <row r="44" spans="1:17" x14ac:dyDescent="0.25">
      <c r="A44" s="6" t="str">
        <f>IF('Copie extraction'!A42=0,"",$B$1&amp;"_"&amp;'Copie extraction'!A42)</f>
        <v/>
      </c>
      <c r="B44" s="6" t="str">
        <f>IF('Copie extraction'!B42=0,"",'Copie extraction'!B42)</f>
        <v/>
      </c>
      <c r="C44" s="6" t="str">
        <f>IFERROR(ROUNDUP(LEFT('Copie extraction'!C42,LEN('Copie extraction'!C42)-2),0),"")</f>
        <v/>
      </c>
      <c r="D44" s="6" t="str">
        <f>IFERROR(ROUNDUP(LEFT('Copie extraction'!D42,LEN('Copie extraction'!D42)-2),0),"")</f>
        <v/>
      </c>
      <c r="E44" s="6" t="str">
        <f>IFERROR(ROUNDUP(LEFT('Copie extraction'!E42,LEN('Copie extraction'!E42)-2),0),"")</f>
        <v/>
      </c>
      <c r="F44" s="6" t="str">
        <f>IF('Copie extraction'!F42=0,"",'Copie extraction'!F42)</f>
        <v/>
      </c>
      <c r="G44" s="24" t="str">
        <f>IF('Copie extraction'!G42=0,"",1)</f>
        <v/>
      </c>
      <c r="H44" s="1" t="str">
        <f>IF('Copie extraction'!H42=0,"",1)</f>
        <v/>
      </c>
      <c r="I44" s="1" t="str">
        <f>IF('Copie extraction'!I42=0,"",1)</f>
        <v/>
      </c>
      <c r="J44" s="5" t="str">
        <f>IF('Copie extraction'!J42=0,"",1)</f>
        <v/>
      </c>
      <c r="K4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4" s="2" t="e">
        <f>IF((SUM(Extraction[[#This Row],[Chant1]:[Chant4]])*Extraction[[#This Row],[Quantité]])/1000=0,"",((SUM(Extraction[[#This Row],[Longueur]:[Largeur]])*2)/1000)*Extraction[[#This Row],[Quantité]])</f>
        <v>#VALUE!</v>
      </c>
      <c r="M44" s="38" t="str">
        <f>IF(Extraction[[#This Row],[Long 1]]=1,Extraction[[#This Row],[Longueur]],"")</f>
        <v/>
      </c>
      <c r="N44" s="38" t="str">
        <f>IF(Extraction[[#This Row],[Long 2]]=1,Extraction[[#This Row],[Longueur]],"")</f>
        <v/>
      </c>
      <c r="O44" s="38" t="str">
        <f>IF(Extraction[[#This Row],[Larg 1]]=1,Extraction[[#This Row],[Largeur]],"")</f>
        <v/>
      </c>
      <c r="P44" s="38" t="str">
        <f>IF(Extraction[[#This Row],[Larg 2]]=1,Extraction[[#This Row],[Largeur]],"")</f>
        <v/>
      </c>
      <c r="Q44" s="38"/>
    </row>
    <row r="45" spans="1:17" x14ac:dyDescent="0.25">
      <c r="A45" s="6" t="str">
        <f>IF('Copie extraction'!A43=0,"",$B$1&amp;"_"&amp;'Copie extraction'!A43)</f>
        <v/>
      </c>
      <c r="B45" s="6" t="str">
        <f>IF('Copie extraction'!B43=0,"",'Copie extraction'!B43)</f>
        <v/>
      </c>
      <c r="C45" s="6" t="str">
        <f>IFERROR(ROUNDUP(LEFT('Copie extraction'!C43,LEN('Copie extraction'!C43)-2),0),"")</f>
        <v/>
      </c>
      <c r="D45" s="6" t="str">
        <f>IFERROR(ROUNDUP(LEFT('Copie extraction'!D43,LEN('Copie extraction'!D43)-2),0),"")</f>
        <v/>
      </c>
      <c r="E45" s="6" t="str">
        <f>IFERROR(ROUNDUP(LEFT('Copie extraction'!E43,LEN('Copie extraction'!E43)-2),0),"")</f>
        <v/>
      </c>
      <c r="F45" s="6" t="str">
        <f>IF('Copie extraction'!F43=0,"",'Copie extraction'!F43)</f>
        <v/>
      </c>
      <c r="G45" s="24" t="str">
        <f>IF('Copie extraction'!G43=0,"",1)</f>
        <v/>
      </c>
      <c r="H45" s="1" t="str">
        <f>IF('Copie extraction'!H43=0,"",1)</f>
        <v/>
      </c>
      <c r="I45" s="1" t="str">
        <f>IF('Copie extraction'!I43=0,"",1)</f>
        <v/>
      </c>
      <c r="J45" s="5" t="str">
        <f>IF('Copie extraction'!J43=0,"",1)</f>
        <v/>
      </c>
      <c r="K4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5" s="2" t="e">
        <f>IF((SUM(Extraction[[#This Row],[Chant1]:[Chant4]])*Extraction[[#This Row],[Quantité]])/1000=0,"",((SUM(Extraction[[#This Row],[Longueur]:[Largeur]])*2)/1000)*Extraction[[#This Row],[Quantité]])</f>
        <v>#VALUE!</v>
      </c>
      <c r="M45" s="38" t="str">
        <f>IF(Extraction[[#This Row],[Long 1]]=1,Extraction[[#This Row],[Longueur]],"")</f>
        <v/>
      </c>
      <c r="N45" s="38" t="str">
        <f>IF(Extraction[[#This Row],[Long 2]]=1,Extraction[[#This Row],[Longueur]],"")</f>
        <v/>
      </c>
      <c r="O45" s="38" t="str">
        <f>IF(Extraction[[#This Row],[Larg 1]]=1,Extraction[[#This Row],[Largeur]],"")</f>
        <v/>
      </c>
      <c r="P45" s="38" t="str">
        <f>IF(Extraction[[#This Row],[Larg 2]]=1,Extraction[[#This Row],[Largeur]],"")</f>
        <v/>
      </c>
      <c r="Q45" s="38"/>
    </row>
    <row r="46" spans="1:17" x14ac:dyDescent="0.25">
      <c r="A46" s="6" t="str">
        <f>IF('Copie extraction'!A44=0,"",$B$1&amp;"_"&amp;'Copie extraction'!A44)</f>
        <v/>
      </c>
      <c r="B46" s="6" t="str">
        <f>IF('Copie extraction'!B44=0,"",'Copie extraction'!B44)</f>
        <v/>
      </c>
      <c r="C46" s="6" t="str">
        <f>IFERROR(ROUNDUP(LEFT('Copie extraction'!C44,LEN('Copie extraction'!C44)-2),0),"")</f>
        <v/>
      </c>
      <c r="D46" s="6" t="str">
        <f>IFERROR(ROUNDUP(LEFT('Copie extraction'!D44,LEN('Copie extraction'!D44)-2),0),"")</f>
        <v/>
      </c>
      <c r="E46" s="6" t="str">
        <f>IFERROR(ROUNDUP(LEFT('Copie extraction'!E44,LEN('Copie extraction'!E44)-2),0),"")</f>
        <v/>
      </c>
      <c r="F46" s="6" t="str">
        <f>IF('Copie extraction'!F44=0,"",'Copie extraction'!F44)</f>
        <v/>
      </c>
      <c r="G46" s="24" t="str">
        <f>IF('Copie extraction'!G44=0,"",1)</f>
        <v/>
      </c>
      <c r="H46" s="1" t="str">
        <f>IF('Copie extraction'!H44=0,"",1)</f>
        <v/>
      </c>
      <c r="I46" s="1" t="str">
        <f>IF('Copie extraction'!I44=0,"",1)</f>
        <v/>
      </c>
      <c r="J46" s="5" t="str">
        <f>IF('Copie extraction'!J44=0,"",1)</f>
        <v/>
      </c>
      <c r="K4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6" s="2" t="e">
        <f>IF((SUM(Extraction[[#This Row],[Chant1]:[Chant4]])*Extraction[[#This Row],[Quantité]])/1000=0,"",((SUM(Extraction[[#This Row],[Longueur]:[Largeur]])*2)/1000)*Extraction[[#This Row],[Quantité]])</f>
        <v>#VALUE!</v>
      </c>
      <c r="M46" s="38" t="str">
        <f>IF(Extraction[[#This Row],[Long 1]]=1,Extraction[[#This Row],[Longueur]],"")</f>
        <v/>
      </c>
      <c r="N46" s="38" t="str">
        <f>IF(Extraction[[#This Row],[Long 2]]=1,Extraction[[#This Row],[Longueur]],"")</f>
        <v/>
      </c>
      <c r="O46" s="38" t="str">
        <f>IF(Extraction[[#This Row],[Larg 1]]=1,Extraction[[#This Row],[Largeur]],"")</f>
        <v/>
      </c>
      <c r="P46" s="38" t="str">
        <f>IF(Extraction[[#This Row],[Larg 2]]=1,Extraction[[#This Row],[Largeur]],"")</f>
        <v/>
      </c>
      <c r="Q46" s="38"/>
    </row>
    <row r="47" spans="1:17" x14ac:dyDescent="0.25">
      <c r="A47" s="6" t="str">
        <f>IF('Copie extraction'!A45=0,"",$B$1&amp;"_"&amp;'Copie extraction'!A45)</f>
        <v/>
      </c>
      <c r="B47" s="6" t="str">
        <f>IF('Copie extraction'!B45=0,"",'Copie extraction'!B45)</f>
        <v/>
      </c>
      <c r="C47" s="6" t="str">
        <f>IFERROR(ROUNDUP(LEFT('Copie extraction'!C45,LEN('Copie extraction'!C45)-2),0),"")</f>
        <v/>
      </c>
      <c r="D47" s="6" t="str">
        <f>IFERROR(ROUNDUP(LEFT('Copie extraction'!D45,LEN('Copie extraction'!D45)-2),0),"")</f>
        <v/>
      </c>
      <c r="E47" s="6" t="str">
        <f>IFERROR(ROUNDUP(LEFT('Copie extraction'!E45,LEN('Copie extraction'!E45)-2),0),"")</f>
        <v/>
      </c>
      <c r="F47" s="6" t="str">
        <f>IF('Copie extraction'!F45=0,"",'Copie extraction'!F45)</f>
        <v/>
      </c>
      <c r="G47" s="24" t="str">
        <f>IF('Copie extraction'!G45=0,"",1)</f>
        <v/>
      </c>
      <c r="H47" s="1" t="str">
        <f>IF('Copie extraction'!H45=0,"",1)</f>
        <v/>
      </c>
      <c r="I47" s="1" t="str">
        <f>IF('Copie extraction'!I45=0,"",1)</f>
        <v/>
      </c>
      <c r="J47" s="5" t="str">
        <f>IF('Copie extraction'!J45=0,"",1)</f>
        <v/>
      </c>
      <c r="K4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7" s="2" t="e">
        <f>IF((SUM(Extraction[[#This Row],[Chant1]:[Chant4]])*Extraction[[#This Row],[Quantité]])/1000=0,"",((SUM(Extraction[[#This Row],[Longueur]:[Largeur]])*2)/1000)*Extraction[[#This Row],[Quantité]])</f>
        <v>#VALUE!</v>
      </c>
      <c r="M47" s="38" t="str">
        <f>IF(Extraction[[#This Row],[Long 1]]=1,Extraction[[#This Row],[Longueur]],"")</f>
        <v/>
      </c>
      <c r="N47" s="38" t="str">
        <f>IF(Extraction[[#This Row],[Long 2]]=1,Extraction[[#This Row],[Longueur]],"")</f>
        <v/>
      </c>
      <c r="O47" s="38" t="str">
        <f>IF(Extraction[[#This Row],[Larg 1]]=1,Extraction[[#This Row],[Largeur]],"")</f>
        <v/>
      </c>
      <c r="P47" s="38" t="str">
        <f>IF(Extraction[[#This Row],[Larg 2]]=1,Extraction[[#This Row],[Largeur]],"")</f>
        <v/>
      </c>
      <c r="Q47" s="38"/>
    </row>
    <row r="48" spans="1:17" x14ac:dyDescent="0.25">
      <c r="A48" s="6" t="str">
        <f>IF('Copie extraction'!A46=0,"",$B$1&amp;"_"&amp;'Copie extraction'!A46)</f>
        <v/>
      </c>
      <c r="B48" s="6" t="str">
        <f>IF('Copie extraction'!B46=0,"",'Copie extraction'!B46)</f>
        <v/>
      </c>
      <c r="C48" s="6" t="str">
        <f>IFERROR(ROUNDUP(LEFT('Copie extraction'!C46,LEN('Copie extraction'!C46)-2),0),"")</f>
        <v/>
      </c>
      <c r="D48" s="6" t="str">
        <f>IFERROR(ROUNDUP(LEFT('Copie extraction'!D46,LEN('Copie extraction'!D46)-2),0),"")</f>
        <v/>
      </c>
      <c r="E48" s="6" t="str">
        <f>IFERROR(ROUNDUP(LEFT('Copie extraction'!E46,LEN('Copie extraction'!E46)-2),0),"")</f>
        <v/>
      </c>
      <c r="F48" s="6" t="str">
        <f>IF('Copie extraction'!F46=0,"",'Copie extraction'!F46)</f>
        <v/>
      </c>
      <c r="G48" s="24" t="str">
        <f>IF('Copie extraction'!G46=0,"",1)</f>
        <v/>
      </c>
      <c r="H48" s="1" t="str">
        <f>IF('Copie extraction'!H46=0,"",1)</f>
        <v/>
      </c>
      <c r="I48" s="1" t="str">
        <f>IF('Copie extraction'!I46=0,"",1)</f>
        <v/>
      </c>
      <c r="J48" s="5" t="str">
        <f>IF('Copie extraction'!J46=0,"",1)</f>
        <v/>
      </c>
      <c r="K4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8" s="2" t="e">
        <f>IF((SUM(Extraction[[#This Row],[Chant1]:[Chant4]])*Extraction[[#This Row],[Quantité]])/1000=0,"",((SUM(Extraction[[#This Row],[Longueur]:[Largeur]])*2)/1000)*Extraction[[#This Row],[Quantité]])</f>
        <v>#VALUE!</v>
      </c>
      <c r="M48" s="38" t="str">
        <f>IF(Extraction[[#This Row],[Long 1]]=1,Extraction[[#This Row],[Longueur]],"")</f>
        <v/>
      </c>
      <c r="N48" s="38" t="str">
        <f>IF(Extraction[[#This Row],[Long 2]]=1,Extraction[[#This Row],[Longueur]],"")</f>
        <v/>
      </c>
      <c r="O48" s="38" t="str">
        <f>IF(Extraction[[#This Row],[Larg 1]]=1,Extraction[[#This Row],[Largeur]],"")</f>
        <v/>
      </c>
      <c r="P48" s="38" t="str">
        <f>IF(Extraction[[#This Row],[Larg 2]]=1,Extraction[[#This Row],[Largeur]],"")</f>
        <v/>
      </c>
      <c r="Q48" s="38"/>
    </row>
    <row r="49" spans="1:17" x14ac:dyDescent="0.25">
      <c r="A49" s="6" t="str">
        <f>IF('Copie extraction'!A47=0,"",$B$1&amp;"_"&amp;'Copie extraction'!A47)</f>
        <v/>
      </c>
      <c r="B49" s="6" t="str">
        <f>IF('Copie extraction'!B47=0,"",'Copie extraction'!B47)</f>
        <v/>
      </c>
      <c r="C49" s="6" t="str">
        <f>IFERROR(ROUNDUP(LEFT('Copie extraction'!C47,LEN('Copie extraction'!C47)-2),0),"")</f>
        <v/>
      </c>
      <c r="D49" s="6" t="str">
        <f>IFERROR(ROUNDUP(LEFT('Copie extraction'!D47,LEN('Copie extraction'!D47)-2),0),"")</f>
        <v/>
      </c>
      <c r="E49" s="6" t="str">
        <f>IFERROR(ROUNDUP(LEFT('Copie extraction'!E47,LEN('Copie extraction'!E47)-2),0),"")</f>
        <v/>
      </c>
      <c r="F49" s="6" t="str">
        <f>IF('Copie extraction'!F47=0,"",'Copie extraction'!F47)</f>
        <v/>
      </c>
      <c r="G49" s="24" t="str">
        <f>IF('Copie extraction'!G47=0,"",1)</f>
        <v/>
      </c>
      <c r="H49" s="1" t="str">
        <f>IF('Copie extraction'!H47=0,"",1)</f>
        <v/>
      </c>
      <c r="I49" s="1" t="str">
        <f>IF('Copie extraction'!I47=0,"",1)</f>
        <v/>
      </c>
      <c r="J49" s="5" t="str">
        <f>IF('Copie extraction'!J47=0,"",1)</f>
        <v/>
      </c>
      <c r="K4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49" s="2" t="e">
        <f>IF((SUM(Extraction[[#This Row],[Chant1]:[Chant4]])*Extraction[[#This Row],[Quantité]])/1000=0,"",((SUM(Extraction[[#This Row],[Longueur]:[Largeur]])*2)/1000)*Extraction[[#This Row],[Quantité]])</f>
        <v>#VALUE!</v>
      </c>
      <c r="M49" s="38" t="str">
        <f>IF(Extraction[[#This Row],[Long 1]]=1,Extraction[[#This Row],[Longueur]],"")</f>
        <v/>
      </c>
      <c r="N49" s="38" t="str">
        <f>IF(Extraction[[#This Row],[Long 2]]=1,Extraction[[#This Row],[Longueur]],"")</f>
        <v/>
      </c>
      <c r="O49" s="38" t="str">
        <f>IF(Extraction[[#This Row],[Larg 1]]=1,Extraction[[#This Row],[Largeur]],"")</f>
        <v/>
      </c>
      <c r="P49" s="38" t="str">
        <f>IF(Extraction[[#This Row],[Larg 2]]=1,Extraction[[#This Row],[Largeur]],"")</f>
        <v/>
      </c>
      <c r="Q49" s="38"/>
    </row>
    <row r="50" spans="1:17" x14ac:dyDescent="0.25">
      <c r="A50" s="6" t="str">
        <f>IF('Copie extraction'!A48=0,"",$B$1&amp;"_"&amp;'Copie extraction'!A48)</f>
        <v/>
      </c>
      <c r="B50" s="6" t="str">
        <f>IF('Copie extraction'!B48=0,"",'Copie extraction'!B48)</f>
        <v/>
      </c>
      <c r="C50" s="6" t="str">
        <f>IFERROR(ROUNDUP(LEFT('Copie extraction'!C48,LEN('Copie extraction'!C48)-2),0),"")</f>
        <v/>
      </c>
      <c r="D50" s="6" t="str">
        <f>IFERROR(ROUNDUP(LEFT('Copie extraction'!D48,LEN('Copie extraction'!D48)-2),0),"")</f>
        <v/>
      </c>
      <c r="E50" s="6" t="str">
        <f>IFERROR(ROUNDUP(LEFT('Copie extraction'!E48,LEN('Copie extraction'!E48)-2),0),"")</f>
        <v/>
      </c>
      <c r="F50" s="6" t="str">
        <f>IF('Copie extraction'!F48=0,"",'Copie extraction'!F48)</f>
        <v/>
      </c>
      <c r="G50" s="24" t="str">
        <f>IF('Copie extraction'!G48=0,"",1)</f>
        <v/>
      </c>
      <c r="H50" s="1" t="str">
        <f>IF('Copie extraction'!H48=0,"",1)</f>
        <v/>
      </c>
      <c r="I50" s="1" t="str">
        <f>IF('Copie extraction'!I48=0,"",1)</f>
        <v/>
      </c>
      <c r="J50" s="5" t="str">
        <f>IF('Copie extraction'!J48=0,"",1)</f>
        <v/>
      </c>
      <c r="K5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0" s="2" t="e">
        <f>IF((SUM(Extraction[[#This Row],[Chant1]:[Chant4]])*Extraction[[#This Row],[Quantité]])/1000=0,"",((SUM(Extraction[[#This Row],[Longueur]:[Largeur]])*2)/1000)*Extraction[[#This Row],[Quantité]])</f>
        <v>#VALUE!</v>
      </c>
      <c r="M50" s="38" t="str">
        <f>IF(Extraction[[#This Row],[Long 1]]=1,Extraction[[#This Row],[Longueur]],"")</f>
        <v/>
      </c>
      <c r="N50" s="38" t="str">
        <f>IF(Extraction[[#This Row],[Long 2]]=1,Extraction[[#This Row],[Longueur]],"")</f>
        <v/>
      </c>
      <c r="O50" s="38" t="str">
        <f>IF(Extraction[[#This Row],[Larg 1]]=1,Extraction[[#This Row],[Largeur]],"")</f>
        <v/>
      </c>
      <c r="P50" s="38" t="str">
        <f>IF(Extraction[[#This Row],[Larg 2]]=1,Extraction[[#This Row],[Largeur]],"")</f>
        <v/>
      </c>
      <c r="Q50" s="38"/>
    </row>
    <row r="51" spans="1:17" x14ac:dyDescent="0.25">
      <c r="A51" s="6" t="str">
        <f>IF('Copie extraction'!A49=0,"",$B$1&amp;"_"&amp;'Copie extraction'!A49)</f>
        <v/>
      </c>
      <c r="B51" s="6" t="str">
        <f>IF('Copie extraction'!B49=0,"",'Copie extraction'!B49)</f>
        <v/>
      </c>
      <c r="C51" s="6" t="str">
        <f>IFERROR(ROUNDUP(LEFT('Copie extraction'!C49,LEN('Copie extraction'!C49)-2),0),"")</f>
        <v/>
      </c>
      <c r="D51" s="6" t="str">
        <f>IFERROR(ROUNDUP(LEFT('Copie extraction'!D49,LEN('Copie extraction'!D49)-2),0),"")</f>
        <v/>
      </c>
      <c r="E51" s="6" t="str">
        <f>IFERROR(ROUNDUP(LEFT('Copie extraction'!E49,LEN('Copie extraction'!E49)-2),0),"")</f>
        <v/>
      </c>
      <c r="F51" s="6" t="str">
        <f>IF('Copie extraction'!F49=0,"",'Copie extraction'!F49)</f>
        <v/>
      </c>
      <c r="G51" s="24" t="str">
        <f>IF('Copie extraction'!G49=0,"",1)</f>
        <v/>
      </c>
      <c r="H51" s="1" t="str">
        <f>IF('Copie extraction'!H49=0,"",1)</f>
        <v/>
      </c>
      <c r="I51" s="1" t="str">
        <f>IF('Copie extraction'!I49=0,"",1)</f>
        <v/>
      </c>
      <c r="J51" s="5" t="str">
        <f>IF('Copie extraction'!J49=0,"",1)</f>
        <v/>
      </c>
      <c r="K5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1" s="2" t="e">
        <f>IF((SUM(Extraction[[#This Row],[Chant1]:[Chant4]])*Extraction[[#This Row],[Quantité]])/1000=0,"",((SUM(Extraction[[#This Row],[Longueur]:[Largeur]])*2)/1000)*Extraction[[#This Row],[Quantité]])</f>
        <v>#VALUE!</v>
      </c>
      <c r="M51" s="38" t="str">
        <f>IF(Extraction[[#This Row],[Long 1]]=1,Extraction[[#This Row],[Longueur]],"")</f>
        <v/>
      </c>
      <c r="N51" s="38" t="str">
        <f>IF(Extraction[[#This Row],[Long 2]]=1,Extraction[[#This Row],[Longueur]],"")</f>
        <v/>
      </c>
      <c r="O51" s="38" t="str">
        <f>IF(Extraction[[#This Row],[Larg 1]]=1,Extraction[[#This Row],[Largeur]],"")</f>
        <v/>
      </c>
      <c r="P51" s="38" t="str">
        <f>IF(Extraction[[#This Row],[Larg 2]]=1,Extraction[[#This Row],[Largeur]],"")</f>
        <v/>
      </c>
      <c r="Q51" s="38"/>
    </row>
    <row r="52" spans="1:17" x14ac:dyDescent="0.25">
      <c r="A52" s="6" t="str">
        <f>IF('Copie extraction'!A50=0,"",$B$1&amp;"_"&amp;'Copie extraction'!A50)</f>
        <v/>
      </c>
      <c r="B52" s="6" t="str">
        <f>IF('Copie extraction'!B50=0,"",'Copie extraction'!B50)</f>
        <v/>
      </c>
      <c r="C52" s="6" t="str">
        <f>IFERROR(ROUNDUP(LEFT('Copie extraction'!C50,LEN('Copie extraction'!C50)-2),0),"")</f>
        <v/>
      </c>
      <c r="D52" s="6" t="str">
        <f>IFERROR(ROUNDUP(LEFT('Copie extraction'!D50,LEN('Copie extraction'!D50)-2),0),"")</f>
        <v/>
      </c>
      <c r="E52" s="6" t="str">
        <f>IFERROR(ROUNDUP(LEFT('Copie extraction'!E50,LEN('Copie extraction'!E50)-2),0),"")</f>
        <v/>
      </c>
      <c r="F52" s="6" t="str">
        <f>IF('Copie extraction'!F50=0,"",'Copie extraction'!F50)</f>
        <v/>
      </c>
      <c r="G52" s="24" t="str">
        <f>IF('Copie extraction'!G50=0,"",1)</f>
        <v/>
      </c>
      <c r="H52" s="1" t="str">
        <f>IF('Copie extraction'!H50=0,"",1)</f>
        <v/>
      </c>
      <c r="I52" s="1" t="str">
        <f>IF('Copie extraction'!I50=0,"",1)</f>
        <v/>
      </c>
      <c r="J52" s="5" t="str">
        <f>IF('Copie extraction'!J50=0,"",1)</f>
        <v/>
      </c>
      <c r="K5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2" s="2" t="e">
        <f>IF((SUM(Extraction[[#This Row],[Chant1]:[Chant4]])*Extraction[[#This Row],[Quantité]])/1000=0,"",((SUM(Extraction[[#This Row],[Longueur]:[Largeur]])*2)/1000)*Extraction[[#This Row],[Quantité]])</f>
        <v>#VALUE!</v>
      </c>
      <c r="M52" s="38" t="str">
        <f>IF(Extraction[[#This Row],[Long 1]]=1,Extraction[[#This Row],[Longueur]],"")</f>
        <v/>
      </c>
      <c r="N52" s="38" t="str">
        <f>IF(Extraction[[#This Row],[Long 2]]=1,Extraction[[#This Row],[Longueur]],"")</f>
        <v/>
      </c>
      <c r="O52" s="38" t="str">
        <f>IF(Extraction[[#This Row],[Larg 1]]=1,Extraction[[#This Row],[Largeur]],"")</f>
        <v/>
      </c>
      <c r="P52" s="38" t="str">
        <f>IF(Extraction[[#This Row],[Larg 2]]=1,Extraction[[#This Row],[Largeur]],"")</f>
        <v/>
      </c>
      <c r="Q52" s="38"/>
    </row>
    <row r="53" spans="1:17" x14ac:dyDescent="0.25">
      <c r="A53" s="6" t="str">
        <f>IF('Copie extraction'!A51=0,"",$B$1&amp;"_"&amp;'Copie extraction'!A51)</f>
        <v/>
      </c>
      <c r="B53" s="6" t="str">
        <f>IF('Copie extraction'!B51=0,"",'Copie extraction'!B51)</f>
        <v/>
      </c>
      <c r="C53" s="6" t="str">
        <f>IFERROR(ROUNDUP(LEFT('Copie extraction'!C51,LEN('Copie extraction'!C51)-2),0),"")</f>
        <v/>
      </c>
      <c r="D53" s="6" t="str">
        <f>IFERROR(ROUNDUP(LEFT('Copie extraction'!D51,LEN('Copie extraction'!D51)-2),0),"")</f>
        <v/>
      </c>
      <c r="E53" s="6" t="str">
        <f>IFERROR(ROUNDUP(LEFT('Copie extraction'!E51,LEN('Copie extraction'!E51)-2),0),"")</f>
        <v/>
      </c>
      <c r="F53" s="6" t="str">
        <f>IF('Copie extraction'!F51=0,"",'Copie extraction'!F51)</f>
        <v/>
      </c>
      <c r="G53" s="24" t="str">
        <f>IF('Copie extraction'!G51=0,"",1)</f>
        <v/>
      </c>
      <c r="H53" s="1" t="str">
        <f>IF('Copie extraction'!H51=0,"",1)</f>
        <v/>
      </c>
      <c r="I53" s="1" t="str">
        <f>IF('Copie extraction'!I51=0,"",1)</f>
        <v/>
      </c>
      <c r="J53" s="5" t="str">
        <f>IF('Copie extraction'!J51=0,"",1)</f>
        <v/>
      </c>
      <c r="K5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3" s="2" t="e">
        <f>IF((SUM(Extraction[[#This Row],[Chant1]:[Chant4]])*Extraction[[#This Row],[Quantité]])/1000=0,"",((SUM(Extraction[[#This Row],[Longueur]:[Largeur]])*2)/1000)*Extraction[[#This Row],[Quantité]])</f>
        <v>#VALUE!</v>
      </c>
      <c r="M53" s="38" t="str">
        <f>IF(Extraction[[#This Row],[Long 1]]=1,Extraction[[#This Row],[Longueur]],"")</f>
        <v/>
      </c>
      <c r="N53" s="38" t="str">
        <f>IF(Extraction[[#This Row],[Long 2]]=1,Extraction[[#This Row],[Longueur]],"")</f>
        <v/>
      </c>
      <c r="O53" s="38" t="str">
        <f>IF(Extraction[[#This Row],[Larg 1]]=1,Extraction[[#This Row],[Largeur]],"")</f>
        <v/>
      </c>
      <c r="P53" s="38" t="str">
        <f>IF(Extraction[[#This Row],[Larg 2]]=1,Extraction[[#This Row],[Largeur]],"")</f>
        <v/>
      </c>
      <c r="Q53" s="38"/>
    </row>
    <row r="54" spans="1:17" x14ac:dyDescent="0.25">
      <c r="A54" s="6" t="str">
        <f>IF('Copie extraction'!A52=0,"",$B$1&amp;"_"&amp;'Copie extraction'!A52)</f>
        <v/>
      </c>
      <c r="B54" s="6" t="str">
        <f>IF('Copie extraction'!B52=0,"",'Copie extraction'!B52)</f>
        <v/>
      </c>
      <c r="C54" s="6" t="str">
        <f>IFERROR(ROUNDUP(LEFT('Copie extraction'!C52,LEN('Copie extraction'!C52)-2),0),"")</f>
        <v/>
      </c>
      <c r="D54" s="6" t="str">
        <f>IFERROR(ROUNDUP(LEFT('Copie extraction'!D52,LEN('Copie extraction'!D52)-2),0),"")</f>
        <v/>
      </c>
      <c r="E54" s="6" t="str">
        <f>IFERROR(ROUNDUP(LEFT('Copie extraction'!E52,LEN('Copie extraction'!E52)-2),0),"")</f>
        <v/>
      </c>
      <c r="F54" s="6" t="str">
        <f>IF('Copie extraction'!F52=0,"",'Copie extraction'!F52)</f>
        <v/>
      </c>
      <c r="G54" s="24" t="str">
        <f>IF('Copie extraction'!G52=0,"",1)</f>
        <v/>
      </c>
      <c r="H54" s="1" t="str">
        <f>IF('Copie extraction'!H52=0,"",1)</f>
        <v/>
      </c>
      <c r="I54" s="1" t="str">
        <f>IF('Copie extraction'!I52=0,"",1)</f>
        <v/>
      </c>
      <c r="J54" s="5" t="str">
        <f>IF('Copie extraction'!J52=0,"",1)</f>
        <v/>
      </c>
      <c r="K5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4" s="2" t="e">
        <f>IF((SUM(Extraction[[#This Row],[Chant1]:[Chant4]])*Extraction[[#This Row],[Quantité]])/1000=0,"",((SUM(Extraction[[#This Row],[Longueur]:[Largeur]])*2)/1000)*Extraction[[#This Row],[Quantité]])</f>
        <v>#VALUE!</v>
      </c>
      <c r="M54" s="38" t="str">
        <f>IF(Extraction[[#This Row],[Long 1]]=1,Extraction[[#This Row],[Longueur]],"")</f>
        <v/>
      </c>
      <c r="N54" s="38" t="str">
        <f>IF(Extraction[[#This Row],[Long 2]]=1,Extraction[[#This Row],[Longueur]],"")</f>
        <v/>
      </c>
      <c r="O54" s="38" t="str">
        <f>IF(Extraction[[#This Row],[Larg 1]]=1,Extraction[[#This Row],[Largeur]],"")</f>
        <v/>
      </c>
      <c r="P54" s="38" t="str">
        <f>IF(Extraction[[#This Row],[Larg 2]]=1,Extraction[[#This Row],[Largeur]],"")</f>
        <v/>
      </c>
      <c r="Q54" s="38"/>
    </row>
    <row r="55" spans="1:17" x14ac:dyDescent="0.25">
      <c r="A55" s="6" t="str">
        <f>IF('Copie extraction'!A53=0,"",$B$1&amp;"_"&amp;'Copie extraction'!A53)</f>
        <v/>
      </c>
      <c r="B55" s="6" t="str">
        <f>IF('Copie extraction'!B53=0,"",'Copie extraction'!B53)</f>
        <v/>
      </c>
      <c r="C55" s="6" t="str">
        <f>IFERROR(ROUNDUP(LEFT('Copie extraction'!C53,LEN('Copie extraction'!C53)-2),0),"")</f>
        <v/>
      </c>
      <c r="D55" s="6" t="str">
        <f>IFERROR(ROUNDUP(LEFT('Copie extraction'!D53,LEN('Copie extraction'!D53)-2),0),"")</f>
        <v/>
      </c>
      <c r="E55" s="6" t="str">
        <f>IFERROR(ROUNDUP(LEFT('Copie extraction'!E53,LEN('Copie extraction'!E53)-2),0),"")</f>
        <v/>
      </c>
      <c r="F55" s="6" t="str">
        <f>IF('Copie extraction'!F53=0,"",'Copie extraction'!F53)</f>
        <v/>
      </c>
      <c r="G55" s="24" t="str">
        <f>IF('Copie extraction'!G53=0,"",1)</f>
        <v/>
      </c>
      <c r="H55" s="1" t="str">
        <f>IF('Copie extraction'!H53=0,"",1)</f>
        <v/>
      </c>
      <c r="I55" s="1" t="str">
        <f>IF('Copie extraction'!I53=0,"",1)</f>
        <v/>
      </c>
      <c r="J55" s="5" t="str">
        <f>IF('Copie extraction'!J53=0,"",1)</f>
        <v/>
      </c>
      <c r="K5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5" s="2" t="e">
        <f>IF((SUM(Extraction[[#This Row],[Chant1]:[Chant4]])*Extraction[[#This Row],[Quantité]])/1000=0,"",((SUM(Extraction[[#This Row],[Longueur]:[Largeur]])*2)/1000)*Extraction[[#This Row],[Quantité]])</f>
        <v>#VALUE!</v>
      </c>
      <c r="M55" s="38" t="str">
        <f>IF(Extraction[[#This Row],[Long 1]]=1,Extraction[[#This Row],[Longueur]],"")</f>
        <v/>
      </c>
      <c r="N55" s="38" t="str">
        <f>IF(Extraction[[#This Row],[Long 2]]=1,Extraction[[#This Row],[Longueur]],"")</f>
        <v/>
      </c>
      <c r="O55" s="38" t="str">
        <f>IF(Extraction[[#This Row],[Larg 1]]=1,Extraction[[#This Row],[Largeur]],"")</f>
        <v/>
      </c>
      <c r="P55" s="38" t="str">
        <f>IF(Extraction[[#This Row],[Larg 2]]=1,Extraction[[#This Row],[Largeur]],"")</f>
        <v/>
      </c>
      <c r="Q55" s="38"/>
    </row>
    <row r="56" spans="1:17" x14ac:dyDescent="0.25">
      <c r="A56" s="6" t="str">
        <f>IF('Copie extraction'!A54=0,"",$B$1&amp;"_"&amp;'Copie extraction'!A54)</f>
        <v/>
      </c>
      <c r="B56" s="6" t="str">
        <f>IF('Copie extraction'!B54=0,"",'Copie extraction'!B54)</f>
        <v/>
      </c>
      <c r="C56" s="6" t="str">
        <f>IFERROR(ROUNDUP(LEFT('Copie extraction'!C54,LEN('Copie extraction'!C54)-2),0),"")</f>
        <v/>
      </c>
      <c r="D56" s="6" t="str">
        <f>IFERROR(ROUNDUP(LEFT('Copie extraction'!D54,LEN('Copie extraction'!D54)-2),0),"")</f>
        <v/>
      </c>
      <c r="E56" s="6" t="str">
        <f>IFERROR(ROUNDUP(LEFT('Copie extraction'!E54,LEN('Copie extraction'!E54)-2),0),"")</f>
        <v/>
      </c>
      <c r="F56" s="6" t="str">
        <f>IF('Copie extraction'!F54=0,"",'Copie extraction'!F54)</f>
        <v/>
      </c>
      <c r="G56" s="24" t="str">
        <f>IF('Copie extraction'!G54=0,"",1)</f>
        <v/>
      </c>
      <c r="H56" s="1" t="str">
        <f>IF('Copie extraction'!H54=0,"",1)</f>
        <v/>
      </c>
      <c r="I56" s="1" t="str">
        <f>IF('Copie extraction'!I54=0,"",1)</f>
        <v/>
      </c>
      <c r="J56" s="5" t="str">
        <f>IF('Copie extraction'!J54=0,"",1)</f>
        <v/>
      </c>
      <c r="K5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6" s="2" t="e">
        <f>IF((SUM(Extraction[[#This Row],[Chant1]:[Chant4]])*Extraction[[#This Row],[Quantité]])/1000=0,"",((SUM(Extraction[[#This Row],[Longueur]:[Largeur]])*2)/1000)*Extraction[[#This Row],[Quantité]])</f>
        <v>#VALUE!</v>
      </c>
      <c r="M56" s="38" t="str">
        <f>IF(Extraction[[#This Row],[Long 1]]=1,Extraction[[#This Row],[Longueur]],"")</f>
        <v/>
      </c>
      <c r="N56" s="38" t="str">
        <f>IF(Extraction[[#This Row],[Long 2]]=1,Extraction[[#This Row],[Longueur]],"")</f>
        <v/>
      </c>
      <c r="O56" s="38" t="str">
        <f>IF(Extraction[[#This Row],[Larg 1]]=1,Extraction[[#This Row],[Largeur]],"")</f>
        <v/>
      </c>
      <c r="P56" s="38" t="str">
        <f>IF(Extraction[[#This Row],[Larg 2]]=1,Extraction[[#This Row],[Largeur]],"")</f>
        <v/>
      </c>
      <c r="Q56" s="38"/>
    </row>
    <row r="57" spans="1:17" x14ac:dyDescent="0.25">
      <c r="A57" s="6" t="str">
        <f>IF('Copie extraction'!A55=0,"",$B$1&amp;"_"&amp;'Copie extraction'!A55)</f>
        <v/>
      </c>
      <c r="B57" s="6" t="str">
        <f>IF('Copie extraction'!B55=0,"",'Copie extraction'!B55)</f>
        <v/>
      </c>
      <c r="C57" s="6" t="str">
        <f>IFERROR(ROUNDUP(LEFT('Copie extraction'!C55,LEN('Copie extraction'!C55)-2),0),"")</f>
        <v/>
      </c>
      <c r="D57" s="6" t="str">
        <f>IFERROR(ROUNDUP(LEFT('Copie extraction'!D55,LEN('Copie extraction'!D55)-2),0),"")</f>
        <v/>
      </c>
      <c r="E57" s="6" t="str">
        <f>IFERROR(ROUNDUP(LEFT('Copie extraction'!E55,LEN('Copie extraction'!E55)-2),0),"")</f>
        <v/>
      </c>
      <c r="F57" s="6" t="str">
        <f>IF('Copie extraction'!F55=0,"",'Copie extraction'!F55)</f>
        <v/>
      </c>
      <c r="G57" s="24" t="str">
        <f>IF('Copie extraction'!G55=0,"",1)</f>
        <v/>
      </c>
      <c r="H57" s="1" t="str">
        <f>IF('Copie extraction'!H55=0,"",1)</f>
        <v/>
      </c>
      <c r="I57" s="1" t="str">
        <f>IF('Copie extraction'!I55=0,"",1)</f>
        <v/>
      </c>
      <c r="J57" s="5" t="str">
        <f>IF('Copie extraction'!J55=0,"",1)</f>
        <v/>
      </c>
      <c r="K5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7" s="2" t="e">
        <f>IF((SUM(Extraction[[#This Row],[Chant1]:[Chant4]])*Extraction[[#This Row],[Quantité]])/1000=0,"",((SUM(Extraction[[#This Row],[Longueur]:[Largeur]])*2)/1000)*Extraction[[#This Row],[Quantité]])</f>
        <v>#VALUE!</v>
      </c>
      <c r="M57" s="38" t="str">
        <f>IF(Extraction[[#This Row],[Long 1]]=1,Extraction[[#This Row],[Longueur]],"")</f>
        <v/>
      </c>
      <c r="N57" s="38" t="str">
        <f>IF(Extraction[[#This Row],[Long 2]]=1,Extraction[[#This Row],[Longueur]],"")</f>
        <v/>
      </c>
      <c r="O57" s="38" t="str">
        <f>IF(Extraction[[#This Row],[Larg 1]]=1,Extraction[[#This Row],[Largeur]],"")</f>
        <v/>
      </c>
      <c r="P57" s="38" t="str">
        <f>IF(Extraction[[#This Row],[Larg 2]]=1,Extraction[[#This Row],[Largeur]],"")</f>
        <v/>
      </c>
      <c r="Q57" s="38"/>
    </row>
    <row r="58" spans="1:17" x14ac:dyDescent="0.25">
      <c r="A58" s="6" t="str">
        <f>IF('Copie extraction'!A56=0,"",$B$1&amp;"_"&amp;'Copie extraction'!A56)</f>
        <v/>
      </c>
      <c r="B58" s="6" t="str">
        <f>IF('Copie extraction'!B56=0,"",'Copie extraction'!B56)</f>
        <v/>
      </c>
      <c r="C58" s="6" t="str">
        <f>IFERROR(ROUNDUP(LEFT('Copie extraction'!C56,LEN('Copie extraction'!C56)-2),0),"")</f>
        <v/>
      </c>
      <c r="D58" s="6" t="str">
        <f>IFERROR(ROUNDUP(LEFT('Copie extraction'!D56,LEN('Copie extraction'!D56)-2),0),"")</f>
        <v/>
      </c>
      <c r="E58" s="6" t="str">
        <f>IFERROR(ROUNDUP(LEFT('Copie extraction'!E56,LEN('Copie extraction'!E56)-2),0),"")</f>
        <v/>
      </c>
      <c r="F58" s="6" t="str">
        <f>IF('Copie extraction'!F56=0,"",'Copie extraction'!F56)</f>
        <v/>
      </c>
      <c r="G58" s="24" t="str">
        <f>IF('Copie extraction'!G56=0,"",1)</f>
        <v/>
      </c>
      <c r="H58" s="1" t="str">
        <f>IF('Copie extraction'!H56=0,"",1)</f>
        <v/>
      </c>
      <c r="I58" s="1" t="str">
        <f>IF('Copie extraction'!I56=0,"",1)</f>
        <v/>
      </c>
      <c r="J58" s="5" t="str">
        <f>IF('Copie extraction'!J56=0,"",1)</f>
        <v/>
      </c>
      <c r="K5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8" s="2" t="e">
        <f>IF((SUM(Extraction[[#This Row],[Chant1]:[Chant4]])*Extraction[[#This Row],[Quantité]])/1000=0,"",((SUM(Extraction[[#This Row],[Longueur]:[Largeur]])*2)/1000)*Extraction[[#This Row],[Quantité]])</f>
        <v>#VALUE!</v>
      </c>
      <c r="M58" s="38" t="str">
        <f>IF(Extraction[[#This Row],[Long 1]]=1,Extraction[[#This Row],[Longueur]],"")</f>
        <v/>
      </c>
      <c r="N58" s="38" t="str">
        <f>IF(Extraction[[#This Row],[Long 2]]=1,Extraction[[#This Row],[Longueur]],"")</f>
        <v/>
      </c>
      <c r="O58" s="38" t="str">
        <f>IF(Extraction[[#This Row],[Larg 1]]=1,Extraction[[#This Row],[Largeur]],"")</f>
        <v/>
      </c>
      <c r="P58" s="38" t="str">
        <f>IF(Extraction[[#This Row],[Larg 2]]=1,Extraction[[#This Row],[Largeur]],"")</f>
        <v/>
      </c>
      <c r="Q58" s="38"/>
    </row>
    <row r="59" spans="1:17" x14ac:dyDescent="0.25">
      <c r="A59" s="6" t="str">
        <f>IF('Copie extraction'!A57=0,"",$B$1&amp;"_"&amp;'Copie extraction'!A57)</f>
        <v/>
      </c>
      <c r="B59" s="6" t="str">
        <f>IF('Copie extraction'!B57=0,"",'Copie extraction'!B57)</f>
        <v/>
      </c>
      <c r="C59" s="6" t="str">
        <f>IFERROR(ROUNDUP(LEFT('Copie extraction'!C57,LEN('Copie extraction'!C57)-2),0),"")</f>
        <v/>
      </c>
      <c r="D59" s="6" t="str">
        <f>IFERROR(ROUNDUP(LEFT('Copie extraction'!D57,LEN('Copie extraction'!D57)-2),0),"")</f>
        <v/>
      </c>
      <c r="E59" s="6" t="str">
        <f>IFERROR(ROUNDUP(LEFT('Copie extraction'!E57,LEN('Copie extraction'!E57)-2),0),"")</f>
        <v/>
      </c>
      <c r="F59" s="6" t="str">
        <f>IF('Copie extraction'!F57=0,"",'Copie extraction'!F57)</f>
        <v/>
      </c>
      <c r="G59" s="24" t="str">
        <f>IF('Copie extraction'!G57=0,"",1)</f>
        <v/>
      </c>
      <c r="H59" s="1" t="str">
        <f>IF('Copie extraction'!H57=0,"",1)</f>
        <v/>
      </c>
      <c r="I59" s="1" t="str">
        <f>IF('Copie extraction'!I57=0,"",1)</f>
        <v/>
      </c>
      <c r="J59" s="5" t="str">
        <f>IF('Copie extraction'!J57=0,"",1)</f>
        <v/>
      </c>
      <c r="K5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59" s="2" t="e">
        <f>IF((SUM(Extraction[[#This Row],[Chant1]:[Chant4]])*Extraction[[#This Row],[Quantité]])/1000=0,"",((SUM(Extraction[[#This Row],[Longueur]:[Largeur]])*2)/1000)*Extraction[[#This Row],[Quantité]])</f>
        <v>#VALUE!</v>
      </c>
      <c r="M59" s="38" t="str">
        <f>IF(Extraction[[#This Row],[Long 1]]=1,Extraction[[#This Row],[Longueur]],"")</f>
        <v/>
      </c>
      <c r="N59" s="38" t="str">
        <f>IF(Extraction[[#This Row],[Long 2]]=1,Extraction[[#This Row],[Longueur]],"")</f>
        <v/>
      </c>
      <c r="O59" s="38" t="str">
        <f>IF(Extraction[[#This Row],[Larg 1]]=1,Extraction[[#This Row],[Largeur]],"")</f>
        <v/>
      </c>
      <c r="P59" s="38" t="str">
        <f>IF(Extraction[[#This Row],[Larg 2]]=1,Extraction[[#This Row],[Largeur]],"")</f>
        <v/>
      </c>
      <c r="Q59" s="38"/>
    </row>
    <row r="60" spans="1:17" x14ac:dyDescent="0.25">
      <c r="A60" s="6" t="str">
        <f>IF('Copie extraction'!A58=0,"",$B$1&amp;"_"&amp;'Copie extraction'!A58)</f>
        <v/>
      </c>
      <c r="B60" s="6" t="str">
        <f>IF('Copie extraction'!B58=0,"",'Copie extraction'!B58)</f>
        <v/>
      </c>
      <c r="C60" s="6" t="str">
        <f>IFERROR(ROUNDUP(LEFT('Copie extraction'!C58,LEN('Copie extraction'!C58)-2),0),"")</f>
        <v/>
      </c>
      <c r="D60" s="6" t="str">
        <f>IFERROR(ROUNDUP(LEFT('Copie extraction'!D58,LEN('Copie extraction'!D58)-2),0),"")</f>
        <v/>
      </c>
      <c r="E60" s="6" t="str">
        <f>IFERROR(ROUNDUP(LEFT('Copie extraction'!E58,LEN('Copie extraction'!E58)-2),0),"")</f>
        <v/>
      </c>
      <c r="F60" s="6" t="str">
        <f>IF('Copie extraction'!F58=0,"",'Copie extraction'!F58)</f>
        <v/>
      </c>
      <c r="G60" s="24" t="str">
        <f>IF('Copie extraction'!G58=0,"",1)</f>
        <v/>
      </c>
      <c r="H60" s="1" t="str">
        <f>IF('Copie extraction'!H58=0,"",1)</f>
        <v/>
      </c>
      <c r="I60" s="1" t="str">
        <f>IF('Copie extraction'!I58=0,"",1)</f>
        <v/>
      </c>
      <c r="J60" s="5" t="str">
        <f>IF('Copie extraction'!J58=0,"",1)</f>
        <v/>
      </c>
      <c r="K6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0" s="2" t="e">
        <f>IF((SUM(Extraction[[#This Row],[Chant1]:[Chant4]])*Extraction[[#This Row],[Quantité]])/1000=0,"",((SUM(Extraction[[#This Row],[Longueur]:[Largeur]])*2)/1000)*Extraction[[#This Row],[Quantité]])</f>
        <v>#VALUE!</v>
      </c>
      <c r="M60" s="38" t="str">
        <f>IF(Extraction[[#This Row],[Long 1]]=1,Extraction[[#This Row],[Longueur]],"")</f>
        <v/>
      </c>
      <c r="N60" s="38" t="str">
        <f>IF(Extraction[[#This Row],[Long 2]]=1,Extraction[[#This Row],[Longueur]],"")</f>
        <v/>
      </c>
      <c r="O60" s="38" t="str">
        <f>IF(Extraction[[#This Row],[Larg 1]]=1,Extraction[[#This Row],[Largeur]],"")</f>
        <v/>
      </c>
      <c r="P60" s="38" t="str">
        <f>IF(Extraction[[#This Row],[Larg 2]]=1,Extraction[[#This Row],[Largeur]],"")</f>
        <v/>
      </c>
      <c r="Q60" s="38"/>
    </row>
    <row r="61" spans="1:17" x14ac:dyDescent="0.25">
      <c r="A61" s="6" t="str">
        <f>IF('Copie extraction'!A59=0,"",$B$1&amp;"_"&amp;'Copie extraction'!A59)</f>
        <v/>
      </c>
      <c r="B61" s="6" t="str">
        <f>IF('Copie extraction'!B59=0,"",'Copie extraction'!B59)</f>
        <v/>
      </c>
      <c r="C61" s="6" t="str">
        <f>IFERROR(ROUNDUP(LEFT('Copie extraction'!C59,LEN('Copie extraction'!C59)-2),0),"")</f>
        <v/>
      </c>
      <c r="D61" s="6" t="str">
        <f>IFERROR(ROUNDUP(LEFT('Copie extraction'!D59,LEN('Copie extraction'!D59)-2),0),"")</f>
        <v/>
      </c>
      <c r="E61" s="6" t="str">
        <f>IFERROR(ROUNDUP(LEFT('Copie extraction'!E59,LEN('Copie extraction'!E59)-2),0),"")</f>
        <v/>
      </c>
      <c r="F61" s="6" t="str">
        <f>IF('Copie extraction'!F59=0,"",'Copie extraction'!F59)</f>
        <v/>
      </c>
      <c r="G61" s="24" t="str">
        <f>IF('Copie extraction'!G59=0,"",1)</f>
        <v/>
      </c>
      <c r="H61" s="1" t="str">
        <f>IF('Copie extraction'!H59=0,"",1)</f>
        <v/>
      </c>
      <c r="I61" s="1" t="str">
        <f>IF('Copie extraction'!I59=0,"",1)</f>
        <v/>
      </c>
      <c r="J61" s="5" t="str">
        <f>IF('Copie extraction'!J59=0,"",1)</f>
        <v/>
      </c>
      <c r="K6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1" s="2" t="e">
        <f>IF((SUM(Extraction[[#This Row],[Chant1]:[Chant4]])*Extraction[[#This Row],[Quantité]])/1000=0,"",((SUM(Extraction[[#This Row],[Longueur]:[Largeur]])*2)/1000)*Extraction[[#This Row],[Quantité]])</f>
        <v>#VALUE!</v>
      </c>
      <c r="M61" s="38" t="str">
        <f>IF(Extraction[[#This Row],[Long 1]]=1,Extraction[[#This Row],[Longueur]],"")</f>
        <v/>
      </c>
      <c r="N61" s="38" t="str">
        <f>IF(Extraction[[#This Row],[Long 2]]=1,Extraction[[#This Row],[Longueur]],"")</f>
        <v/>
      </c>
      <c r="O61" s="38" t="str">
        <f>IF(Extraction[[#This Row],[Larg 1]]=1,Extraction[[#This Row],[Largeur]],"")</f>
        <v/>
      </c>
      <c r="P61" s="38" t="str">
        <f>IF(Extraction[[#This Row],[Larg 2]]=1,Extraction[[#This Row],[Largeur]],"")</f>
        <v/>
      </c>
      <c r="Q61" s="38"/>
    </row>
    <row r="62" spans="1:17" x14ac:dyDescent="0.25">
      <c r="A62" s="6" t="str">
        <f>IF('Copie extraction'!A60=0,"",$B$1&amp;"_"&amp;'Copie extraction'!A60)</f>
        <v/>
      </c>
      <c r="B62" s="6" t="str">
        <f>IF('Copie extraction'!B60=0,"",'Copie extraction'!B60)</f>
        <v/>
      </c>
      <c r="C62" s="6" t="str">
        <f>IFERROR(ROUNDUP(LEFT('Copie extraction'!C60,LEN('Copie extraction'!C60)-2),0),"")</f>
        <v/>
      </c>
      <c r="D62" s="6" t="str">
        <f>IFERROR(ROUNDUP(LEFT('Copie extraction'!D60,LEN('Copie extraction'!D60)-2),0),"")</f>
        <v/>
      </c>
      <c r="E62" s="6" t="str">
        <f>IFERROR(ROUNDUP(LEFT('Copie extraction'!E60,LEN('Copie extraction'!E60)-2),0),"")</f>
        <v/>
      </c>
      <c r="F62" s="6" t="str">
        <f>IF('Copie extraction'!F60=0,"",'Copie extraction'!F60)</f>
        <v/>
      </c>
      <c r="G62" s="24" t="str">
        <f>IF('Copie extraction'!G60=0,"",1)</f>
        <v/>
      </c>
      <c r="H62" s="1" t="str">
        <f>IF('Copie extraction'!H60=0,"",1)</f>
        <v/>
      </c>
      <c r="I62" s="1" t="str">
        <f>IF('Copie extraction'!I60=0,"",1)</f>
        <v/>
      </c>
      <c r="J62" s="5" t="str">
        <f>IF('Copie extraction'!J60=0,"",1)</f>
        <v/>
      </c>
      <c r="K6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2" s="2" t="e">
        <f>IF((SUM(Extraction[[#This Row],[Chant1]:[Chant4]])*Extraction[[#This Row],[Quantité]])/1000=0,"",((SUM(Extraction[[#This Row],[Longueur]:[Largeur]])*2)/1000)*Extraction[[#This Row],[Quantité]])</f>
        <v>#VALUE!</v>
      </c>
      <c r="M62" s="38" t="str">
        <f>IF(Extraction[[#This Row],[Long 1]]=1,Extraction[[#This Row],[Longueur]],"")</f>
        <v/>
      </c>
      <c r="N62" s="38" t="str">
        <f>IF(Extraction[[#This Row],[Long 2]]=1,Extraction[[#This Row],[Longueur]],"")</f>
        <v/>
      </c>
      <c r="O62" s="38" t="str">
        <f>IF(Extraction[[#This Row],[Larg 1]]=1,Extraction[[#This Row],[Largeur]],"")</f>
        <v/>
      </c>
      <c r="P62" s="38" t="str">
        <f>IF(Extraction[[#This Row],[Larg 2]]=1,Extraction[[#This Row],[Largeur]],"")</f>
        <v/>
      </c>
      <c r="Q62" s="38"/>
    </row>
    <row r="63" spans="1:17" x14ac:dyDescent="0.25">
      <c r="A63" s="6" t="str">
        <f>IF('Copie extraction'!A61=0,"",$B$1&amp;"_"&amp;'Copie extraction'!A61)</f>
        <v/>
      </c>
      <c r="B63" s="6" t="str">
        <f>IF('Copie extraction'!B61=0,"",'Copie extraction'!B61)</f>
        <v/>
      </c>
      <c r="C63" s="6" t="str">
        <f>IFERROR(ROUNDUP(LEFT('Copie extraction'!C61,LEN('Copie extraction'!C61)-2),0),"")</f>
        <v/>
      </c>
      <c r="D63" s="6" t="str">
        <f>IFERROR(ROUNDUP(LEFT('Copie extraction'!D61,LEN('Copie extraction'!D61)-2),0),"")</f>
        <v/>
      </c>
      <c r="E63" s="6" t="str">
        <f>IFERROR(ROUNDUP(LEFT('Copie extraction'!E61,LEN('Copie extraction'!E61)-2),0),"")</f>
        <v/>
      </c>
      <c r="F63" s="6" t="str">
        <f>IF('Copie extraction'!F61=0,"",'Copie extraction'!F61)</f>
        <v/>
      </c>
      <c r="G63" s="24" t="str">
        <f>IF('Copie extraction'!G61=0,"",1)</f>
        <v/>
      </c>
      <c r="H63" s="1" t="str">
        <f>IF('Copie extraction'!H61=0,"",1)</f>
        <v/>
      </c>
      <c r="I63" s="1" t="str">
        <f>IF('Copie extraction'!I61=0,"",1)</f>
        <v/>
      </c>
      <c r="J63" s="5" t="str">
        <f>IF('Copie extraction'!J61=0,"",1)</f>
        <v/>
      </c>
      <c r="K6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3" s="2" t="e">
        <f>IF((SUM(Extraction[[#This Row],[Chant1]:[Chant4]])*Extraction[[#This Row],[Quantité]])/1000=0,"",((SUM(Extraction[[#This Row],[Longueur]:[Largeur]])*2)/1000)*Extraction[[#This Row],[Quantité]])</f>
        <v>#VALUE!</v>
      </c>
      <c r="M63" s="38" t="str">
        <f>IF(Extraction[[#This Row],[Long 1]]=1,Extraction[[#This Row],[Longueur]],"")</f>
        <v/>
      </c>
      <c r="N63" s="38" t="str">
        <f>IF(Extraction[[#This Row],[Long 2]]=1,Extraction[[#This Row],[Longueur]],"")</f>
        <v/>
      </c>
      <c r="O63" s="38" t="str">
        <f>IF(Extraction[[#This Row],[Larg 1]]=1,Extraction[[#This Row],[Largeur]],"")</f>
        <v/>
      </c>
      <c r="P63" s="38" t="str">
        <f>IF(Extraction[[#This Row],[Larg 2]]=1,Extraction[[#This Row],[Largeur]],"")</f>
        <v/>
      </c>
      <c r="Q63" s="38"/>
    </row>
    <row r="64" spans="1:17" x14ac:dyDescent="0.25">
      <c r="A64" s="6" t="str">
        <f>IF('Copie extraction'!A62=0,"",$B$1&amp;"_"&amp;'Copie extraction'!A62)</f>
        <v/>
      </c>
      <c r="B64" s="6" t="str">
        <f>IF('Copie extraction'!B62=0,"",'Copie extraction'!B62)</f>
        <v/>
      </c>
      <c r="C64" s="6" t="str">
        <f>IFERROR(ROUNDUP(LEFT('Copie extraction'!C62,LEN('Copie extraction'!C62)-2),0),"")</f>
        <v/>
      </c>
      <c r="D64" s="6" t="str">
        <f>IFERROR(ROUNDUP(LEFT('Copie extraction'!D62,LEN('Copie extraction'!D62)-2),0),"")</f>
        <v/>
      </c>
      <c r="E64" s="6" t="str">
        <f>IFERROR(ROUNDUP(LEFT('Copie extraction'!E62,LEN('Copie extraction'!E62)-2),0),"")</f>
        <v/>
      </c>
      <c r="F64" s="6" t="str">
        <f>IF('Copie extraction'!F62=0,"",'Copie extraction'!F62)</f>
        <v/>
      </c>
      <c r="G64" s="24" t="str">
        <f>IF('Copie extraction'!G62=0,"",1)</f>
        <v/>
      </c>
      <c r="H64" s="1" t="str">
        <f>IF('Copie extraction'!H62=0,"",1)</f>
        <v/>
      </c>
      <c r="I64" s="1" t="str">
        <f>IF('Copie extraction'!I62=0,"",1)</f>
        <v/>
      </c>
      <c r="J64" s="5" t="str">
        <f>IF('Copie extraction'!J62=0,"",1)</f>
        <v/>
      </c>
      <c r="K6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4" s="2" t="e">
        <f>IF((SUM(Extraction[[#This Row],[Chant1]:[Chant4]])*Extraction[[#This Row],[Quantité]])/1000=0,"",((SUM(Extraction[[#This Row],[Longueur]:[Largeur]])*2)/1000)*Extraction[[#This Row],[Quantité]])</f>
        <v>#VALUE!</v>
      </c>
      <c r="M64" s="38" t="str">
        <f>IF(Extraction[[#This Row],[Long 1]]=1,Extraction[[#This Row],[Longueur]],"")</f>
        <v/>
      </c>
      <c r="N64" s="38" t="str">
        <f>IF(Extraction[[#This Row],[Long 2]]=1,Extraction[[#This Row],[Longueur]],"")</f>
        <v/>
      </c>
      <c r="O64" s="38" t="str">
        <f>IF(Extraction[[#This Row],[Larg 1]]=1,Extraction[[#This Row],[Largeur]],"")</f>
        <v/>
      </c>
      <c r="P64" s="38" t="str">
        <f>IF(Extraction[[#This Row],[Larg 2]]=1,Extraction[[#This Row],[Largeur]],"")</f>
        <v/>
      </c>
      <c r="Q64" s="38"/>
    </row>
    <row r="65" spans="1:17" x14ac:dyDescent="0.25">
      <c r="A65" s="6" t="str">
        <f>IF('Copie extraction'!A63=0,"",$B$1&amp;"_"&amp;'Copie extraction'!A63)</f>
        <v/>
      </c>
      <c r="B65" s="6" t="str">
        <f>IF('Copie extraction'!B63=0,"",'Copie extraction'!B63)</f>
        <v/>
      </c>
      <c r="C65" s="6" t="str">
        <f>IFERROR(ROUNDUP(LEFT('Copie extraction'!C63,LEN('Copie extraction'!C63)-2),0),"")</f>
        <v/>
      </c>
      <c r="D65" s="6" t="str">
        <f>IFERROR(ROUNDUP(LEFT('Copie extraction'!D63,LEN('Copie extraction'!D63)-2),0),"")</f>
        <v/>
      </c>
      <c r="E65" s="6" t="str">
        <f>IFERROR(ROUNDUP(LEFT('Copie extraction'!E63,LEN('Copie extraction'!E63)-2),0),"")</f>
        <v/>
      </c>
      <c r="F65" s="6" t="str">
        <f>IF('Copie extraction'!F63=0,"",'Copie extraction'!F63)</f>
        <v/>
      </c>
      <c r="G65" s="24" t="str">
        <f>IF('Copie extraction'!G63=0,"",1)</f>
        <v/>
      </c>
      <c r="H65" s="1" t="str">
        <f>IF('Copie extraction'!H63=0,"",1)</f>
        <v/>
      </c>
      <c r="I65" s="1" t="str">
        <f>IF('Copie extraction'!I63=0,"",1)</f>
        <v/>
      </c>
      <c r="J65" s="5" t="str">
        <f>IF('Copie extraction'!J63=0,"",1)</f>
        <v/>
      </c>
      <c r="K6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5" s="2" t="e">
        <f>IF((SUM(Extraction[[#This Row],[Chant1]:[Chant4]])*Extraction[[#This Row],[Quantité]])/1000=0,"",((SUM(Extraction[[#This Row],[Longueur]:[Largeur]])*2)/1000)*Extraction[[#This Row],[Quantité]])</f>
        <v>#VALUE!</v>
      </c>
      <c r="M65" s="38" t="str">
        <f>IF(Extraction[[#This Row],[Long 1]]=1,Extraction[[#This Row],[Longueur]],"")</f>
        <v/>
      </c>
      <c r="N65" s="38" t="str">
        <f>IF(Extraction[[#This Row],[Long 2]]=1,Extraction[[#This Row],[Longueur]],"")</f>
        <v/>
      </c>
      <c r="O65" s="38" t="str">
        <f>IF(Extraction[[#This Row],[Larg 1]]=1,Extraction[[#This Row],[Largeur]],"")</f>
        <v/>
      </c>
      <c r="P65" s="38" t="str">
        <f>IF(Extraction[[#This Row],[Larg 2]]=1,Extraction[[#This Row],[Largeur]],"")</f>
        <v/>
      </c>
      <c r="Q65" s="38"/>
    </row>
    <row r="66" spans="1:17" x14ac:dyDescent="0.25">
      <c r="A66" s="6" t="str">
        <f>IF('Copie extraction'!A64=0,"",$B$1&amp;"_"&amp;'Copie extraction'!A64)</f>
        <v/>
      </c>
      <c r="B66" s="6" t="str">
        <f>IF('Copie extraction'!B64=0,"",'Copie extraction'!B64)</f>
        <v/>
      </c>
      <c r="C66" s="6" t="str">
        <f>IFERROR(ROUNDUP(LEFT('Copie extraction'!C64,LEN('Copie extraction'!C64)-2),0),"")</f>
        <v/>
      </c>
      <c r="D66" s="6" t="str">
        <f>IFERROR(ROUNDUP(LEFT('Copie extraction'!D64,LEN('Copie extraction'!D64)-2),0),"")</f>
        <v/>
      </c>
      <c r="E66" s="6" t="str">
        <f>IFERROR(ROUNDUP(LEFT('Copie extraction'!E64,LEN('Copie extraction'!E64)-2),0),"")</f>
        <v/>
      </c>
      <c r="F66" s="6" t="str">
        <f>IF('Copie extraction'!F64=0,"",'Copie extraction'!F64)</f>
        <v/>
      </c>
      <c r="G66" s="24" t="str">
        <f>IF('Copie extraction'!G64=0,"",1)</f>
        <v/>
      </c>
      <c r="H66" s="1" t="str">
        <f>IF('Copie extraction'!H64=0,"",1)</f>
        <v/>
      </c>
      <c r="I66" s="1" t="str">
        <f>IF('Copie extraction'!I64=0,"",1)</f>
        <v/>
      </c>
      <c r="J66" s="5" t="str">
        <f>IF('Copie extraction'!J64=0,"",1)</f>
        <v/>
      </c>
      <c r="K6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6" s="2" t="e">
        <f>IF((SUM(Extraction[[#This Row],[Chant1]:[Chant4]])*Extraction[[#This Row],[Quantité]])/1000=0,"",((SUM(Extraction[[#This Row],[Longueur]:[Largeur]])*2)/1000)*Extraction[[#This Row],[Quantité]])</f>
        <v>#VALUE!</v>
      </c>
      <c r="M66" s="38" t="str">
        <f>IF(Extraction[[#This Row],[Long 1]]=1,Extraction[[#This Row],[Longueur]],"")</f>
        <v/>
      </c>
      <c r="N66" s="38" t="str">
        <f>IF(Extraction[[#This Row],[Long 2]]=1,Extraction[[#This Row],[Longueur]],"")</f>
        <v/>
      </c>
      <c r="O66" s="38" t="str">
        <f>IF(Extraction[[#This Row],[Larg 1]]=1,Extraction[[#This Row],[Largeur]],"")</f>
        <v/>
      </c>
      <c r="P66" s="38" t="str">
        <f>IF(Extraction[[#This Row],[Larg 2]]=1,Extraction[[#This Row],[Largeur]],"")</f>
        <v/>
      </c>
      <c r="Q66" s="38"/>
    </row>
    <row r="67" spans="1:17" x14ac:dyDescent="0.25">
      <c r="A67" s="6" t="str">
        <f>IF('Copie extraction'!A65=0,"",$B$1&amp;"_"&amp;'Copie extraction'!A65)</f>
        <v/>
      </c>
      <c r="B67" s="6" t="str">
        <f>IF('Copie extraction'!B65=0,"",'Copie extraction'!B65)</f>
        <v/>
      </c>
      <c r="C67" s="6" t="str">
        <f>IFERROR(ROUNDUP(LEFT('Copie extraction'!C65,LEN('Copie extraction'!C65)-2),0),"")</f>
        <v/>
      </c>
      <c r="D67" s="6" t="str">
        <f>IFERROR(ROUNDUP(LEFT('Copie extraction'!D65,LEN('Copie extraction'!D65)-2),0),"")</f>
        <v/>
      </c>
      <c r="E67" s="6" t="str">
        <f>IFERROR(ROUNDUP(LEFT('Copie extraction'!E65,LEN('Copie extraction'!E65)-2),0),"")</f>
        <v/>
      </c>
      <c r="F67" s="6" t="str">
        <f>IF('Copie extraction'!F65=0,"",'Copie extraction'!F65)</f>
        <v/>
      </c>
      <c r="G67" s="24" t="str">
        <f>IF('Copie extraction'!G65=0,"",1)</f>
        <v/>
      </c>
      <c r="H67" s="1" t="str">
        <f>IF('Copie extraction'!H65=0,"",1)</f>
        <v/>
      </c>
      <c r="I67" s="1" t="str">
        <f>IF('Copie extraction'!I65=0,"",1)</f>
        <v/>
      </c>
      <c r="J67" s="5" t="str">
        <f>IF('Copie extraction'!J65=0,"",1)</f>
        <v/>
      </c>
      <c r="K6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7" s="2" t="e">
        <f>IF((SUM(Extraction[[#This Row],[Chant1]:[Chant4]])*Extraction[[#This Row],[Quantité]])/1000=0,"",((SUM(Extraction[[#This Row],[Longueur]:[Largeur]])*2)/1000)*Extraction[[#This Row],[Quantité]])</f>
        <v>#VALUE!</v>
      </c>
      <c r="M67" s="38" t="str">
        <f>IF(Extraction[[#This Row],[Long 1]]=1,Extraction[[#This Row],[Longueur]],"")</f>
        <v/>
      </c>
      <c r="N67" s="38" t="str">
        <f>IF(Extraction[[#This Row],[Long 2]]=1,Extraction[[#This Row],[Longueur]],"")</f>
        <v/>
      </c>
      <c r="O67" s="38" t="str">
        <f>IF(Extraction[[#This Row],[Larg 1]]=1,Extraction[[#This Row],[Largeur]],"")</f>
        <v/>
      </c>
      <c r="P67" s="38" t="str">
        <f>IF(Extraction[[#This Row],[Larg 2]]=1,Extraction[[#This Row],[Largeur]],"")</f>
        <v/>
      </c>
      <c r="Q67" s="38"/>
    </row>
    <row r="68" spans="1:17" x14ac:dyDescent="0.25">
      <c r="A68" s="6" t="str">
        <f>IF('Copie extraction'!A66=0,"",$B$1&amp;"_"&amp;'Copie extraction'!A66)</f>
        <v/>
      </c>
      <c r="B68" s="6" t="str">
        <f>IF('Copie extraction'!B66=0,"",'Copie extraction'!B66)</f>
        <v/>
      </c>
      <c r="C68" s="6" t="str">
        <f>IFERROR(ROUNDUP(LEFT('Copie extraction'!C66,LEN('Copie extraction'!C66)-2),0),"")</f>
        <v/>
      </c>
      <c r="D68" s="6" t="str">
        <f>IFERROR(ROUNDUP(LEFT('Copie extraction'!D66,LEN('Copie extraction'!D66)-2),0),"")</f>
        <v/>
      </c>
      <c r="E68" s="6" t="str">
        <f>IFERROR(ROUNDUP(LEFT('Copie extraction'!E66,LEN('Copie extraction'!E66)-2),0),"")</f>
        <v/>
      </c>
      <c r="F68" s="6" t="str">
        <f>IF('Copie extraction'!F66=0,"",'Copie extraction'!F66)</f>
        <v/>
      </c>
      <c r="G68" s="24" t="str">
        <f>IF('Copie extraction'!G66=0,"",1)</f>
        <v/>
      </c>
      <c r="H68" s="1" t="str">
        <f>IF('Copie extraction'!H66=0,"",1)</f>
        <v/>
      </c>
      <c r="I68" s="1" t="str">
        <f>IF('Copie extraction'!I66=0,"",1)</f>
        <v/>
      </c>
      <c r="J68" s="5" t="str">
        <f>IF('Copie extraction'!J66=0,"",1)</f>
        <v/>
      </c>
      <c r="K6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8" s="2" t="e">
        <f>IF((SUM(Extraction[[#This Row],[Chant1]:[Chant4]])*Extraction[[#This Row],[Quantité]])/1000=0,"",((SUM(Extraction[[#This Row],[Longueur]:[Largeur]])*2)/1000)*Extraction[[#This Row],[Quantité]])</f>
        <v>#VALUE!</v>
      </c>
      <c r="M68" s="38" t="str">
        <f>IF(Extraction[[#This Row],[Long 1]]=1,Extraction[[#This Row],[Longueur]],"")</f>
        <v/>
      </c>
      <c r="N68" s="38" t="str">
        <f>IF(Extraction[[#This Row],[Long 2]]=1,Extraction[[#This Row],[Longueur]],"")</f>
        <v/>
      </c>
      <c r="O68" s="38" t="str">
        <f>IF(Extraction[[#This Row],[Larg 1]]=1,Extraction[[#This Row],[Largeur]],"")</f>
        <v/>
      </c>
      <c r="P68" s="38" t="str">
        <f>IF(Extraction[[#This Row],[Larg 2]]=1,Extraction[[#This Row],[Largeur]],"")</f>
        <v/>
      </c>
      <c r="Q68" s="38"/>
    </row>
    <row r="69" spans="1:17" x14ac:dyDescent="0.25">
      <c r="A69" s="6" t="str">
        <f>IF('Copie extraction'!A67=0,"",$B$1&amp;"_"&amp;'Copie extraction'!A67)</f>
        <v/>
      </c>
      <c r="B69" s="6" t="str">
        <f>IF('Copie extraction'!B67=0,"",'Copie extraction'!B67)</f>
        <v/>
      </c>
      <c r="C69" s="6" t="str">
        <f>IFERROR(ROUNDUP(LEFT('Copie extraction'!C67,LEN('Copie extraction'!C67)-2),0),"")</f>
        <v/>
      </c>
      <c r="D69" s="6" t="str">
        <f>IFERROR(ROUNDUP(LEFT('Copie extraction'!D67,LEN('Copie extraction'!D67)-2),0),"")</f>
        <v/>
      </c>
      <c r="E69" s="6" t="str">
        <f>IFERROR(ROUNDUP(LEFT('Copie extraction'!E67,LEN('Copie extraction'!E67)-2),0),"")</f>
        <v/>
      </c>
      <c r="F69" s="6" t="str">
        <f>IF('Copie extraction'!F67=0,"",'Copie extraction'!F67)</f>
        <v/>
      </c>
      <c r="G69" s="24" t="str">
        <f>IF('Copie extraction'!G67=0,"",1)</f>
        <v/>
      </c>
      <c r="H69" s="1" t="str">
        <f>IF('Copie extraction'!H67=0,"",1)</f>
        <v/>
      </c>
      <c r="I69" s="1" t="str">
        <f>IF('Copie extraction'!I67=0,"",1)</f>
        <v/>
      </c>
      <c r="J69" s="5" t="str">
        <f>IF('Copie extraction'!J67=0,"",1)</f>
        <v/>
      </c>
      <c r="K6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69" s="2" t="e">
        <f>IF((SUM(Extraction[[#This Row],[Chant1]:[Chant4]])*Extraction[[#This Row],[Quantité]])/1000=0,"",((SUM(Extraction[[#This Row],[Longueur]:[Largeur]])*2)/1000)*Extraction[[#This Row],[Quantité]])</f>
        <v>#VALUE!</v>
      </c>
      <c r="M69" s="38" t="str">
        <f>IF(Extraction[[#This Row],[Long 1]]=1,Extraction[[#This Row],[Longueur]],"")</f>
        <v/>
      </c>
      <c r="N69" s="38" t="str">
        <f>IF(Extraction[[#This Row],[Long 2]]=1,Extraction[[#This Row],[Longueur]],"")</f>
        <v/>
      </c>
      <c r="O69" s="38" t="str">
        <f>IF(Extraction[[#This Row],[Larg 1]]=1,Extraction[[#This Row],[Largeur]],"")</f>
        <v/>
      </c>
      <c r="P69" s="38" t="str">
        <f>IF(Extraction[[#This Row],[Larg 2]]=1,Extraction[[#This Row],[Largeur]],"")</f>
        <v/>
      </c>
      <c r="Q69" s="38"/>
    </row>
    <row r="70" spans="1:17" x14ac:dyDescent="0.25">
      <c r="A70" s="6" t="str">
        <f>IF('Copie extraction'!A68=0,"",$B$1&amp;"_"&amp;'Copie extraction'!A68)</f>
        <v/>
      </c>
      <c r="B70" s="6" t="str">
        <f>IF('Copie extraction'!B68=0,"",'Copie extraction'!B68)</f>
        <v/>
      </c>
      <c r="C70" s="6" t="str">
        <f>IFERROR(ROUNDUP(LEFT('Copie extraction'!C68,LEN('Copie extraction'!C68)-2),0),"")</f>
        <v/>
      </c>
      <c r="D70" s="6" t="str">
        <f>IFERROR(ROUNDUP(LEFT('Copie extraction'!D68,LEN('Copie extraction'!D68)-2),0),"")</f>
        <v/>
      </c>
      <c r="E70" s="6" t="str">
        <f>IFERROR(ROUNDUP(LEFT('Copie extraction'!E68,LEN('Copie extraction'!E68)-2),0),"")</f>
        <v/>
      </c>
      <c r="F70" s="6" t="str">
        <f>IF('Copie extraction'!F68=0,"",'Copie extraction'!F68)</f>
        <v/>
      </c>
      <c r="G70" s="24" t="str">
        <f>IF('Copie extraction'!G68=0,"",1)</f>
        <v/>
      </c>
      <c r="H70" s="1" t="str">
        <f>IF('Copie extraction'!H68=0,"",1)</f>
        <v/>
      </c>
      <c r="I70" s="1" t="str">
        <f>IF('Copie extraction'!I68=0,"",1)</f>
        <v/>
      </c>
      <c r="J70" s="5" t="str">
        <f>IF('Copie extraction'!J68=0,"",1)</f>
        <v/>
      </c>
      <c r="K7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0" s="2" t="e">
        <f>IF((SUM(Extraction[[#This Row],[Chant1]:[Chant4]])*Extraction[[#This Row],[Quantité]])/1000=0,"",((SUM(Extraction[[#This Row],[Longueur]:[Largeur]])*2)/1000)*Extraction[[#This Row],[Quantité]])</f>
        <v>#VALUE!</v>
      </c>
      <c r="M70" s="38" t="str">
        <f>IF(Extraction[[#This Row],[Long 1]]=1,Extraction[[#This Row],[Longueur]],"")</f>
        <v/>
      </c>
      <c r="N70" s="38" t="str">
        <f>IF(Extraction[[#This Row],[Long 2]]=1,Extraction[[#This Row],[Longueur]],"")</f>
        <v/>
      </c>
      <c r="O70" s="38" t="str">
        <f>IF(Extraction[[#This Row],[Larg 1]]=1,Extraction[[#This Row],[Largeur]],"")</f>
        <v/>
      </c>
      <c r="P70" s="38" t="str">
        <f>IF(Extraction[[#This Row],[Larg 2]]=1,Extraction[[#This Row],[Largeur]],"")</f>
        <v/>
      </c>
      <c r="Q70" s="38"/>
    </row>
    <row r="71" spans="1:17" x14ac:dyDescent="0.25">
      <c r="A71" s="6" t="str">
        <f>IF('Copie extraction'!A69=0,"",$B$1&amp;"_"&amp;'Copie extraction'!A69)</f>
        <v/>
      </c>
      <c r="B71" s="6" t="str">
        <f>IF('Copie extraction'!B69=0,"",'Copie extraction'!B69)</f>
        <v/>
      </c>
      <c r="C71" s="6" t="str">
        <f>IFERROR(ROUNDUP(LEFT('Copie extraction'!C69,LEN('Copie extraction'!C69)-2),0),"")</f>
        <v/>
      </c>
      <c r="D71" s="6" t="str">
        <f>IFERROR(ROUNDUP(LEFT('Copie extraction'!D69,LEN('Copie extraction'!D69)-2),0),"")</f>
        <v/>
      </c>
      <c r="E71" s="6" t="str">
        <f>IFERROR(ROUNDUP(LEFT('Copie extraction'!E69,LEN('Copie extraction'!E69)-2),0),"")</f>
        <v/>
      </c>
      <c r="F71" s="6" t="str">
        <f>IF('Copie extraction'!F69=0,"",'Copie extraction'!F69)</f>
        <v/>
      </c>
      <c r="G71" s="24" t="str">
        <f>IF('Copie extraction'!G69=0,"",1)</f>
        <v/>
      </c>
      <c r="H71" s="1" t="str">
        <f>IF('Copie extraction'!H69=0,"",1)</f>
        <v/>
      </c>
      <c r="I71" s="1" t="str">
        <f>IF('Copie extraction'!I69=0,"",1)</f>
        <v/>
      </c>
      <c r="J71" s="5" t="str">
        <f>IF('Copie extraction'!J69=0,"",1)</f>
        <v/>
      </c>
      <c r="K7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1" s="2" t="e">
        <f>IF((SUM(Extraction[[#This Row],[Chant1]:[Chant4]])*Extraction[[#This Row],[Quantité]])/1000=0,"",((SUM(Extraction[[#This Row],[Longueur]:[Largeur]])*2)/1000)*Extraction[[#This Row],[Quantité]])</f>
        <v>#VALUE!</v>
      </c>
      <c r="M71" s="38" t="str">
        <f>IF(Extraction[[#This Row],[Long 1]]=1,Extraction[[#This Row],[Longueur]],"")</f>
        <v/>
      </c>
      <c r="N71" s="38" t="str">
        <f>IF(Extraction[[#This Row],[Long 2]]=1,Extraction[[#This Row],[Longueur]],"")</f>
        <v/>
      </c>
      <c r="O71" s="38" t="str">
        <f>IF(Extraction[[#This Row],[Larg 1]]=1,Extraction[[#This Row],[Largeur]],"")</f>
        <v/>
      </c>
      <c r="P71" s="38" t="str">
        <f>IF(Extraction[[#This Row],[Larg 2]]=1,Extraction[[#This Row],[Largeur]],"")</f>
        <v/>
      </c>
      <c r="Q71" s="38"/>
    </row>
    <row r="72" spans="1:17" x14ac:dyDescent="0.25">
      <c r="A72" s="6" t="str">
        <f>IF('Copie extraction'!A70=0,"",$B$1&amp;"_"&amp;'Copie extraction'!A70)</f>
        <v/>
      </c>
      <c r="B72" s="6" t="str">
        <f>IF('Copie extraction'!B70=0,"",'Copie extraction'!B70)</f>
        <v/>
      </c>
      <c r="C72" s="6" t="str">
        <f>IFERROR(ROUNDUP(LEFT('Copie extraction'!C70,LEN('Copie extraction'!C70)-2),0),"")</f>
        <v/>
      </c>
      <c r="D72" s="6" t="str">
        <f>IFERROR(ROUNDUP(LEFT('Copie extraction'!D70,LEN('Copie extraction'!D70)-2),0),"")</f>
        <v/>
      </c>
      <c r="E72" s="6" t="str">
        <f>IFERROR(ROUNDUP(LEFT('Copie extraction'!E70,LEN('Copie extraction'!E70)-2),0),"")</f>
        <v/>
      </c>
      <c r="F72" s="6" t="str">
        <f>IF('Copie extraction'!F70=0,"",'Copie extraction'!F70)</f>
        <v/>
      </c>
      <c r="G72" s="24" t="str">
        <f>IF('Copie extraction'!G70=0,"",1)</f>
        <v/>
      </c>
      <c r="H72" s="1" t="str">
        <f>IF('Copie extraction'!H70=0,"",1)</f>
        <v/>
      </c>
      <c r="I72" s="1" t="str">
        <f>IF('Copie extraction'!I70=0,"",1)</f>
        <v/>
      </c>
      <c r="J72" s="5" t="str">
        <f>IF('Copie extraction'!J70=0,"",1)</f>
        <v/>
      </c>
      <c r="K7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2" s="2" t="e">
        <f>IF((SUM(Extraction[[#This Row],[Chant1]:[Chant4]])*Extraction[[#This Row],[Quantité]])/1000=0,"",((SUM(Extraction[[#This Row],[Longueur]:[Largeur]])*2)/1000)*Extraction[[#This Row],[Quantité]])</f>
        <v>#VALUE!</v>
      </c>
      <c r="M72" s="38" t="str">
        <f>IF(Extraction[[#This Row],[Long 1]]=1,Extraction[[#This Row],[Longueur]],"")</f>
        <v/>
      </c>
      <c r="N72" s="38" t="str">
        <f>IF(Extraction[[#This Row],[Long 2]]=1,Extraction[[#This Row],[Longueur]],"")</f>
        <v/>
      </c>
      <c r="O72" s="38" t="str">
        <f>IF(Extraction[[#This Row],[Larg 1]]=1,Extraction[[#This Row],[Largeur]],"")</f>
        <v/>
      </c>
      <c r="P72" s="38" t="str">
        <f>IF(Extraction[[#This Row],[Larg 2]]=1,Extraction[[#This Row],[Largeur]],"")</f>
        <v/>
      </c>
      <c r="Q72" s="38"/>
    </row>
    <row r="73" spans="1:17" x14ac:dyDescent="0.25">
      <c r="A73" s="6" t="str">
        <f>IF('Copie extraction'!A71=0,"",$B$1&amp;"_"&amp;'Copie extraction'!A71)</f>
        <v/>
      </c>
      <c r="B73" s="6" t="str">
        <f>IF('Copie extraction'!B71=0,"",'Copie extraction'!B71)</f>
        <v/>
      </c>
      <c r="C73" s="6" t="str">
        <f>IFERROR(ROUNDUP(LEFT('Copie extraction'!C71,LEN('Copie extraction'!C71)-2),0),"")</f>
        <v/>
      </c>
      <c r="D73" s="6" t="str">
        <f>IFERROR(ROUNDUP(LEFT('Copie extraction'!D71,LEN('Copie extraction'!D71)-2),0),"")</f>
        <v/>
      </c>
      <c r="E73" s="6" t="str">
        <f>IFERROR(ROUNDUP(LEFT('Copie extraction'!E71,LEN('Copie extraction'!E71)-2),0),"")</f>
        <v/>
      </c>
      <c r="F73" s="6" t="str">
        <f>IF('Copie extraction'!F71=0,"",'Copie extraction'!F71)</f>
        <v/>
      </c>
      <c r="G73" s="24" t="str">
        <f>IF('Copie extraction'!G71=0,"",1)</f>
        <v/>
      </c>
      <c r="H73" s="1" t="str">
        <f>IF('Copie extraction'!H71=0,"",1)</f>
        <v/>
      </c>
      <c r="I73" s="1" t="str">
        <f>IF('Copie extraction'!I71=0,"",1)</f>
        <v/>
      </c>
      <c r="J73" s="5" t="str">
        <f>IF('Copie extraction'!J71=0,"",1)</f>
        <v/>
      </c>
      <c r="K7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3" s="2" t="e">
        <f>IF((SUM(Extraction[[#This Row],[Chant1]:[Chant4]])*Extraction[[#This Row],[Quantité]])/1000=0,"",((SUM(Extraction[[#This Row],[Longueur]:[Largeur]])*2)/1000)*Extraction[[#This Row],[Quantité]])</f>
        <v>#VALUE!</v>
      </c>
      <c r="M73" s="38" t="str">
        <f>IF(Extraction[[#This Row],[Long 1]]=1,Extraction[[#This Row],[Longueur]],"")</f>
        <v/>
      </c>
      <c r="N73" s="38" t="str">
        <f>IF(Extraction[[#This Row],[Long 2]]=1,Extraction[[#This Row],[Longueur]],"")</f>
        <v/>
      </c>
      <c r="O73" s="38" t="str">
        <f>IF(Extraction[[#This Row],[Larg 1]]=1,Extraction[[#This Row],[Largeur]],"")</f>
        <v/>
      </c>
      <c r="P73" s="38" t="str">
        <f>IF(Extraction[[#This Row],[Larg 2]]=1,Extraction[[#This Row],[Largeur]],"")</f>
        <v/>
      </c>
      <c r="Q73" s="38"/>
    </row>
    <row r="74" spans="1:17" x14ac:dyDescent="0.25">
      <c r="A74" s="6" t="str">
        <f>IF('Copie extraction'!A72=0,"",$B$1&amp;"_"&amp;'Copie extraction'!A72)</f>
        <v/>
      </c>
      <c r="B74" s="6" t="str">
        <f>IF('Copie extraction'!B72=0,"",'Copie extraction'!B72)</f>
        <v/>
      </c>
      <c r="C74" s="6" t="str">
        <f>IFERROR(ROUNDUP(LEFT('Copie extraction'!C72,LEN('Copie extraction'!C72)-2),0),"")</f>
        <v/>
      </c>
      <c r="D74" s="6" t="str">
        <f>IFERROR(ROUNDUP(LEFT('Copie extraction'!D72,LEN('Copie extraction'!D72)-2),0),"")</f>
        <v/>
      </c>
      <c r="E74" s="6" t="str">
        <f>IFERROR(ROUNDUP(LEFT('Copie extraction'!E72,LEN('Copie extraction'!E72)-2),0),"")</f>
        <v/>
      </c>
      <c r="F74" s="6" t="str">
        <f>IF('Copie extraction'!F72=0,"",'Copie extraction'!F72)</f>
        <v/>
      </c>
      <c r="G74" s="24" t="str">
        <f>IF('Copie extraction'!G72=0,"",1)</f>
        <v/>
      </c>
      <c r="H74" s="1" t="str">
        <f>IF('Copie extraction'!H72=0,"",1)</f>
        <v/>
      </c>
      <c r="I74" s="1" t="str">
        <f>IF('Copie extraction'!I72=0,"",1)</f>
        <v/>
      </c>
      <c r="J74" s="5" t="str">
        <f>IF('Copie extraction'!J72=0,"",1)</f>
        <v/>
      </c>
      <c r="K7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4" s="2" t="e">
        <f>IF((SUM(Extraction[[#This Row],[Chant1]:[Chant4]])*Extraction[[#This Row],[Quantité]])/1000=0,"",((SUM(Extraction[[#This Row],[Longueur]:[Largeur]])*2)/1000)*Extraction[[#This Row],[Quantité]])</f>
        <v>#VALUE!</v>
      </c>
      <c r="M74" s="38" t="str">
        <f>IF(Extraction[[#This Row],[Long 1]]=1,Extraction[[#This Row],[Longueur]],"")</f>
        <v/>
      </c>
      <c r="N74" s="38" t="str">
        <f>IF(Extraction[[#This Row],[Long 2]]=1,Extraction[[#This Row],[Longueur]],"")</f>
        <v/>
      </c>
      <c r="O74" s="38" t="str">
        <f>IF(Extraction[[#This Row],[Larg 1]]=1,Extraction[[#This Row],[Largeur]],"")</f>
        <v/>
      </c>
      <c r="P74" s="38" t="str">
        <f>IF(Extraction[[#This Row],[Larg 2]]=1,Extraction[[#This Row],[Largeur]],"")</f>
        <v/>
      </c>
      <c r="Q74" s="38"/>
    </row>
    <row r="75" spans="1:17" x14ac:dyDescent="0.25">
      <c r="A75" s="6" t="str">
        <f>IF('Copie extraction'!A73=0,"",$B$1&amp;"_"&amp;'Copie extraction'!A73)</f>
        <v/>
      </c>
      <c r="B75" s="6" t="str">
        <f>IF('Copie extraction'!B73=0,"",'Copie extraction'!B73)</f>
        <v/>
      </c>
      <c r="C75" s="6" t="str">
        <f>IFERROR(ROUNDUP(LEFT('Copie extraction'!C73,LEN('Copie extraction'!C73)-2),0),"")</f>
        <v/>
      </c>
      <c r="D75" s="6" t="str">
        <f>IFERROR(ROUNDUP(LEFT('Copie extraction'!D73,LEN('Copie extraction'!D73)-2),0),"")</f>
        <v/>
      </c>
      <c r="E75" s="6" t="str">
        <f>IFERROR(ROUNDUP(LEFT('Copie extraction'!E73,LEN('Copie extraction'!E73)-2),0),"")</f>
        <v/>
      </c>
      <c r="F75" s="6" t="str">
        <f>IF('Copie extraction'!F73=0,"",'Copie extraction'!F73)</f>
        <v/>
      </c>
      <c r="G75" s="24" t="str">
        <f>IF('Copie extraction'!G73=0,"",1)</f>
        <v/>
      </c>
      <c r="H75" s="1" t="str">
        <f>IF('Copie extraction'!H73=0,"",1)</f>
        <v/>
      </c>
      <c r="I75" s="1" t="str">
        <f>IF('Copie extraction'!I73=0,"",1)</f>
        <v/>
      </c>
      <c r="J75" s="5" t="str">
        <f>IF('Copie extraction'!J73=0,"",1)</f>
        <v/>
      </c>
      <c r="K7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5" s="2" t="e">
        <f>IF((SUM(Extraction[[#This Row],[Chant1]:[Chant4]])*Extraction[[#This Row],[Quantité]])/1000=0,"",((SUM(Extraction[[#This Row],[Longueur]:[Largeur]])*2)/1000)*Extraction[[#This Row],[Quantité]])</f>
        <v>#VALUE!</v>
      </c>
      <c r="M75" s="38" t="str">
        <f>IF(Extraction[[#This Row],[Long 1]]=1,Extraction[[#This Row],[Longueur]],"")</f>
        <v/>
      </c>
      <c r="N75" s="38" t="str">
        <f>IF(Extraction[[#This Row],[Long 2]]=1,Extraction[[#This Row],[Longueur]],"")</f>
        <v/>
      </c>
      <c r="O75" s="38" t="str">
        <f>IF(Extraction[[#This Row],[Larg 1]]=1,Extraction[[#This Row],[Largeur]],"")</f>
        <v/>
      </c>
      <c r="P75" s="38" t="str">
        <f>IF(Extraction[[#This Row],[Larg 2]]=1,Extraction[[#This Row],[Largeur]],"")</f>
        <v/>
      </c>
      <c r="Q75" s="38"/>
    </row>
    <row r="76" spans="1:17" x14ac:dyDescent="0.25">
      <c r="A76" s="6" t="str">
        <f>IF('Copie extraction'!A74=0,"",$B$1&amp;"_"&amp;'Copie extraction'!A74)</f>
        <v/>
      </c>
      <c r="B76" s="6" t="str">
        <f>IF('Copie extraction'!B74=0,"",'Copie extraction'!B74)</f>
        <v/>
      </c>
      <c r="C76" s="6" t="str">
        <f>IFERROR(ROUNDUP(LEFT('Copie extraction'!C74,LEN('Copie extraction'!C74)-2),0),"")</f>
        <v/>
      </c>
      <c r="D76" s="6" t="str">
        <f>IFERROR(ROUNDUP(LEFT('Copie extraction'!D74,LEN('Copie extraction'!D74)-2),0),"")</f>
        <v/>
      </c>
      <c r="E76" s="6" t="str">
        <f>IFERROR(ROUNDUP(LEFT('Copie extraction'!E74,LEN('Copie extraction'!E74)-2),0),"")</f>
        <v/>
      </c>
      <c r="F76" s="6" t="str">
        <f>IF('Copie extraction'!F74=0,"",'Copie extraction'!F74)</f>
        <v/>
      </c>
      <c r="G76" s="24" t="str">
        <f>IF('Copie extraction'!G74=0,"",1)</f>
        <v/>
      </c>
      <c r="H76" s="1" t="str">
        <f>IF('Copie extraction'!H74=0,"",1)</f>
        <v/>
      </c>
      <c r="I76" s="1" t="str">
        <f>IF('Copie extraction'!I74=0,"",1)</f>
        <v/>
      </c>
      <c r="J76" s="5" t="str">
        <f>IF('Copie extraction'!J74=0,"",1)</f>
        <v/>
      </c>
      <c r="K7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6" s="2" t="e">
        <f>IF((SUM(Extraction[[#This Row],[Chant1]:[Chant4]])*Extraction[[#This Row],[Quantité]])/1000=0,"",((SUM(Extraction[[#This Row],[Longueur]:[Largeur]])*2)/1000)*Extraction[[#This Row],[Quantité]])</f>
        <v>#VALUE!</v>
      </c>
      <c r="M76" s="38" t="str">
        <f>IF(Extraction[[#This Row],[Long 1]]=1,Extraction[[#This Row],[Longueur]],"")</f>
        <v/>
      </c>
      <c r="N76" s="38" t="str">
        <f>IF(Extraction[[#This Row],[Long 2]]=1,Extraction[[#This Row],[Longueur]],"")</f>
        <v/>
      </c>
      <c r="O76" s="38" t="str">
        <f>IF(Extraction[[#This Row],[Larg 1]]=1,Extraction[[#This Row],[Largeur]],"")</f>
        <v/>
      </c>
      <c r="P76" s="38" t="str">
        <f>IF(Extraction[[#This Row],[Larg 2]]=1,Extraction[[#This Row],[Largeur]],"")</f>
        <v/>
      </c>
      <c r="Q76" s="38"/>
    </row>
    <row r="77" spans="1:17" x14ac:dyDescent="0.25">
      <c r="A77" s="6" t="str">
        <f>IF('Copie extraction'!A75=0,"",$B$1&amp;"_"&amp;'Copie extraction'!A75)</f>
        <v/>
      </c>
      <c r="B77" s="6" t="str">
        <f>IF('Copie extraction'!B75=0,"",'Copie extraction'!B75)</f>
        <v/>
      </c>
      <c r="C77" s="6" t="str">
        <f>IFERROR(ROUNDUP(LEFT('Copie extraction'!C75,LEN('Copie extraction'!C75)-2),0),"")</f>
        <v/>
      </c>
      <c r="D77" s="6" t="str">
        <f>IFERROR(ROUNDUP(LEFT('Copie extraction'!D75,LEN('Copie extraction'!D75)-2),0),"")</f>
        <v/>
      </c>
      <c r="E77" s="6" t="str">
        <f>IFERROR(ROUNDUP(LEFT('Copie extraction'!E75,LEN('Copie extraction'!E75)-2),0),"")</f>
        <v/>
      </c>
      <c r="F77" s="6" t="str">
        <f>IF('Copie extraction'!F75=0,"",'Copie extraction'!F75)</f>
        <v/>
      </c>
      <c r="G77" s="24" t="str">
        <f>IF('Copie extraction'!G75=0,"",1)</f>
        <v/>
      </c>
      <c r="H77" s="1" t="str">
        <f>IF('Copie extraction'!H75=0,"",1)</f>
        <v/>
      </c>
      <c r="I77" s="1" t="str">
        <f>IF('Copie extraction'!I75=0,"",1)</f>
        <v/>
      </c>
      <c r="J77" s="5" t="str">
        <f>IF('Copie extraction'!J75=0,"",1)</f>
        <v/>
      </c>
      <c r="K7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7" s="2" t="e">
        <f>IF((SUM(Extraction[[#This Row],[Chant1]:[Chant4]])*Extraction[[#This Row],[Quantité]])/1000=0,"",((SUM(Extraction[[#This Row],[Longueur]:[Largeur]])*2)/1000)*Extraction[[#This Row],[Quantité]])</f>
        <v>#VALUE!</v>
      </c>
      <c r="M77" s="38" t="str">
        <f>IF(Extraction[[#This Row],[Long 1]]=1,Extraction[[#This Row],[Longueur]],"")</f>
        <v/>
      </c>
      <c r="N77" s="38" t="str">
        <f>IF(Extraction[[#This Row],[Long 2]]=1,Extraction[[#This Row],[Longueur]],"")</f>
        <v/>
      </c>
      <c r="O77" s="38" t="str">
        <f>IF(Extraction[[#This Row],[Larg 1]]=1,Extraction[[#This Row],[Largeur]],"")</f>
        <v/>
      </c>
      <c r="P77" s="38" t="str">
        <f>IF(Extraction[[#This Row],[Larg 2]]=1,Extraction[[#This Row],[Largeur]],"")</f>
        <v/>
      </c>
      <c r="Q77" s="38"/>
    </row>
    <row r="78" spans="1:17" x14ac:dyDescent="0.25">
      <c r="A78" s="6" t="str">
        <f>IF('Copie extraction'!A76=0,"",$B$1&amp;"_"&amp;'Copie extraction'!A76)</f>
        <v/>
      </c>
      <c r="B78" s="6" t="str">
        <f>IF('Copie extraction'!B76=0,"",'Copie extraction'!B76)</f>
        <v/>
      </c>
      <c r="C78" s="6" t="str">
        <f>IFERROR(ROUNDUP(LEFT('Copie extraction'!C76,LEN('Copie extraction'!C76)-2),0),"")</f>
        <v/>
      </c>
      <c r="D78" s="6" t="str">
        <f>IFERROR(ROUNDUP(LEFT('Copie extraction'!D76,LEN('Copie extraction'!D76)-2),0),"")</f>
        <v/>
      </c>
      <c r="E78" s="6" t="str">
        <f>IFERROR(ROUNDUP(LEFT('Copie extraction'!E76,LEN('Copie extraction'!E76)-2),0),"")</f>
        <v/>
      </c>
      <c r="F78" s="6" t="str">
        <f>IF('Copie extraction'!F76=0,"",'Copie extraction'!F76)</f>
        <v/>
      </c>
      <c r="G78" s="24" t="str">
        <f>IF('Copie extraction'!G76=0,"",1)</f>
        <v/>
      </c>
      <c r="H78" s="1" t="str">
        <f>IF('Copie extraction'!H76=0,"",1)</f>
        <v/>
      </c>
      <c r="I78" s="1" t="str">
        <f>IF('Copie extraction'!I76=0,"",1)</f>
        <v/>
      </c>
      <c r="J78" s="5" t="str">
        <f>IF('Copie extraction'!J76=0,"",1)</f>
        <v/>
      </c>
      <c r="K7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8" s="2" t="e">
        <f>IF((SUM(Extraction[[#This Row],[Chant1]:[Chant4]])*Extraction[[#This Row],[Quantité]])/1000=0,"",((SUM(Extraction[[#This Row],[Longueur]:[Largeur]])*2)/1000)*Extraction[[#This Row],[Quantité]])</f>
        <v>#VALUE!</v>
      </c>
      <c r="M78" s="38" t="str">
        <f>IF(Extraction[[#This Row],[Long 1]]=1,Extraction[[#This Row],[Longueur]],"")</f>
        <v/>
      </c>
      <c r="N78" s="38" t="str">
        <f>IF(Extraction[[#This Row],[Long 2]]=1,Extraction[[#This Row],[Longueur]],"")</f>
        <v/>
      </c>
      <c r="O78" s="38" t="str">
        <f>IF(Extraction[[#This Row],[Larg 1]]=1,Extraction[[#This Row],[Largeur]],"")</f>
        <v/>
      </c>
      <c r="P78" s="38" t="str">
        <f>IF(Extraction[[#This Row],[Larg 2]]=1,Extraction[[#This Row],[Largeur]],"")</f>
        <v/>
      </c>
      <c r="Q78" s="38"/>
    </row>
    <row r="79" spans="1:17" x14ac:dyDescent="0.25">
      <c r="A79" s="6" t="str">
        <f>IF('Copie extraction'!A77=0,"",$B$1&amp;"_"&amp;'Copie extraction'!A77)</f>
        <v/>
      </c>
      <c r="B79" s="6" t="str">
        <f>IF('Copie extraction'!B77=0,"",'Copie extraction'!B77)</f>
        <v/>
      </c>
      <c r="C79" s="6" t="str">
        <f>IFERROR(ROUNDUP(LEFT('Copie extraction'!C77,LEN('Copie extraction'!C77)-2),0),"")</f>
        <v/>
      </c>
      <c r="D79" s="6" t="str">
        <f>IFERROR(ROUNDUP(LEFT('Copie extraction'!D77,LEN('Copie extraction'!D77)-2),0),"")</f>
        <v/>
      </c>
      <c r="E79" s="6" t="str">
        <f>IFERROR(ROUNDUP(LEFT('Copie extraction'!E77,LEN('Copie extraction'!E77)-2),0),"")</f>
        <v/>
      </c>
      <c r="F79" s="6" t="str">
        <f>IF('Copie extraction'!F77=0,"",'Copie extraction'!F77)</f>
        <v/>
      </c>
      <c r="G79" s="24" t="str">
        <f>IF('Copie extraction'!G77=0,"",1)</f>
        <v/>
      </c>
      <c r="H79" s="1" t="str">
        <f>IF('Copie extraction'!H77=0,"",1)</f>
        <v/>
      </c>
      <c r="I79" s="1" t="str">
        <f>IF('Copie extraction'!I77=0,"",1)</f>
        <v/>
      </c>
      <c r="J79" s="5" t="str">
        <f>IF('Copie extraction'!J77=0,"",1)</f>
        <v/>
      </c>
      <c r="K7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79" s="2" t="e">
        <f>IF((SUM(Extraction[[#This Row],[Chant1]:[Chant4]])*Extraction[[#This Row],[Quantité]])/1000=0,"",((SUM(Extraction[[#This Row],[Longueur]:[Largeur]])*2)/1000)*Extraction[[#This Row],[Quantité]])</f>
        <v>#VALUE!</v>
      </c>
      <c r="M79" s="38" t="str">
        <f>IF(Extraction[[#This Row],[Long 1]]=1,Extraction[[#This Row],[Longueur]],"")</f>
        <v/>
      </c>
      <c r="N79" s="38" t="str">
        <f>IF(Extraction[[#This Row],[Long 2]]=1,Extraction[[#This Row],[Longueur]],"")</f>
        <v/>
      </c>
      <c r="O79" s="38" t="str">
        <f>IF(Extraction[[#This Row],[Larg 1]]=1,Extraction[[#This Row],[Largeur]],"")</f>
        <v/>
      </c>
      <c r="P79" s="38" t="str">
        <f>IF(Extraction[[#This Row],[Larg 2]]=1,Extraction[[#This Row],[Largeur]],"")</f>
        <v/>
      </c>
      <c r="Q79" s="38"/>
    </row>
    <row r="80" spans="1:17" x14ac:dyDescent="0.25">
      <c r="A80" s="6" t="str">
        <f>IF('Copie extraction'!A78=0,"",$B$1&amp;"_"&amp;'Copie extraction'!A78)</f>
        <v/>
      </c>
      <c r="B80" s="6" t="str">
        <f>IF('Copie extraction'!B78=0,"",'Copie extraction'!B78)</f>
        <v/>
      </c>
      <c r="C80" s="6" t="str">
        <f>IFERROR(ROUNDUP(LEFT('Copie extraction'!C78,LEN('Copie extraction'!C78)-2),0),"")</f>
        <v/>
      </c>
      <c r="D80" s="6" t="str">
        <f>IFERROR(ROUNDUP(LEFT('Copie extraction'!D78,LEN('Copie extraction'!D78)-2),0),"")</f>
        <v/>
      </c>
      <c r="E80" s="6" t="str">
        <f>IFERROR(ROUNDUP(LEFT('Copie extraction'!E78,LEN('Copie extraction'!E78)-2),0),"")</f>
        <v/>
      </c>
      <c r="F80" s="6" t="str">
        <f>IF('Copie extraction'!F78=0,"",'Copie extraction'!F78)</f>
        <v/>
      </c>
      <c r="G80" s="24" t="str">
        <f>IF('Copie extraction'!G78=0,"",1)</f>
        <v/>
      </c>
      <c r="H80" s="1" t="str">
        <f>IF('Copie extraction'!H78=0,"",1)</f>
        <v/>
      </c>
      <c r="I80" s="1" t="str">
        <f>IF('Copie extraction'!I78=0,"",1)</f>
        <v/>
      </c>
      <c r="J80" s="5" t="str">
        <f>IF('Copie extraction'!J78=0,"",1)</f>
        <v/>
      </c>
      <c r="K8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0" s="2" t="e">
        <f>IF((SUM(Extraction[[#This Row],[Chant1]:[Chant4]])*Extraction[[#This Row],[Quantité]])/1000=0,"",((SUM(Extraction[[#This Row],[Longueur]:[Largeur]])*2)/1000)*Extraction[[#This Row],[Quantité]])</f>
        <v>#VALUE!</v>
      </c>
      <c r="M80" s="38" t="str">
        <f>IF(Extraction[[#This Row],[Long 1]]=1,Extraction[[#This Row],[Longueur]],"")</f>
        <v/>
      </c>
      <c r="N80" s="38" t="str">
        <f>IF(Extraction[[#This Row],[Long 2]]=1,Extraction[[#This Row],[Longueur]],"")</f>
        <v/>
      </c>
      <c r="O80" s="38" t="str">
        <f>IF(Extraction[[#This Row],[Larg 1]]=1,Extraction[[#This Row],[Largeur]],"")</f>
        <v/>
      </c>
      <c r="P80" s="38" t="str">
        <f>IF(Extraction[[#This Row],[Larg 2]]=1,Extraction[[#This Row],[Largeur]],"")</f>
        <v/>
      </c>
      <c r="Q80" s="38"/>
    </row>
    <row r="81" spans="1:17" x14ac:dyDescent="0.25">
      <c r="A81" s="6" t="str">
        <f>IF('Copie extraction'!A79=0,"",$B$1&amp;"_"&amp;'Copie extraction'!A79)</f>
        <v/>
      </c>
      <c r="B81" s="6" t="str">
        <f>IF('Copie extraction'!B79=0,"",'Copie extraction'!B79)</f>
        <v/>
      </c>
      <c r="C81" s="6" t="str">
        <f>IFERROR(ROUNDUP(LEFT('Copie extraction'!C79,LEN('Copie extraction'!C79)-2),0),"")</f>
        <v/>
      </c>
      <c r="D81" s="6" t="str">
        <f>IFERROR(ROUNDUP(LEFT('Copie extraction'!D79,LEN('Copie extraction'!D79)-2),0),"")</f>
        <v/>
      </c>
      <c r="E81" s="6" t="str">
        <f>IFERROR(ROUNDUP(LEFT('Copie extraction'!E79,LEN('Copie extraction'!E79)-2),0),"")</f>
        <v/>
      </c>
      <c r="F81" s="6" t="str">
        <f>IF('Copie extraction'!F79=0,"",'Copie extraction'!F79)</f>
        <v/>
      </c>
      <c r="G81" s="24" t="str">
        <f>IF('Copie extraction'!G79=0,"",1)</f>
        <v/>
      </c>
      <c r="H81" s="1" t="str">
        <f>IF('Copie extraction'!H79=0,"",1)</f>
        <v/>
      </c>
      <c r="I81" s="1" t="str">
        <f>IF('Copie extraction'!I79=0,"",1)</f>
        <v/>
      </c>
      <c r="J81" s="5" t="str">
        <f>IF('Copie extraction'!J79=0,"",1)</f>
        <v/>
      </c>
      <c r="K8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1" s="2" t="e">
        <f>IF((SUM(Extraction[[#This Row],[Chant1]:[Chant4]])*Extraction[[#This Row],[Quantité]])/1000=0,"",((SUM(Extraction[[#This Row],[Longueur]:[Largeur]])*2)/1000)*Extraction[[#This Row],[Quantité]])</f>
        <v>#VALUE!</v>
      </c>
      <c r="M81" s="38" t="str">
        <f>IF(Extraction[[#This Row],[Long 1]]=1,Extraction[[#This Row],[Longueur]],"")</f>
        <v/>
      </c>
      <c r="N81" s="38" t="str">
        <f>IF(Extraction[[#This Row],[Long 2]]=1,Extraction[[#This Row],[Longueur]],"")</f>
        <v/>
      </c>
      <c r="O81" s="38" t="str">
        <f>IF(Extraction[[#This Row],[Larg 1]]=1,Extraction[[#This Row],[Largeur]],"")</f>
        <v/>
      </c>
      <c r="P81" s="38" t="str">
        <f>IF(Extraction[[#This Row],[Larg 2]]=1,Extraction[[#This Row],[Largeur]],"")</f>
        <v/>
      </c>
      <c r="Q81" s="38"/>
    </row>
    <row r="82" spans="1:17" x14ac:dyDescent="0.25">
      <c r="A82" s="6" t="str">
        <f>IF('Copie extraction'!A80=0,"",$B$1&amp;"_"&amp;'Copie extraction'!A80)</f>
        <v/>
      </c>
      <c r="B82" s="6" t="str">
        <f>IF('Copie extraction'!B80=0,"",'Copie extraction'!B80)</f>
        <v/>
      </c>
      <c r="C82" s="6" t="str">
        <f>IFERROR(ROUNDUP(LEFT('Copie extraction'!C80,LEN('Copie extraction'!C80)-2),0),"")</f>
        <v/>
      </c>
      <c r="D82" s="6" t="str">
        <f>IFERROR(ROUNDUP(LEFT('Copie extraction'!D80,LEN('Copie extraction'!D80)-2),0),"")</f>
        <v/>
      </c>
      <c r="E82" s="6" t="str">
        <f>IFERROR(ROUNDUP(LEFT('Copie extraction'!E80,LEN('Copie extraction'!E80)-2),0),"")</f>
        <v/>
      </c>
      <c r="F82" s="6" t="str">
        <f>IF('Copie extraction'!F80=0,"",'Copie extraction'!F80)</f>
        <v/>
      </c>
      <c r="G82" s="24" t="str">
        <f>IF('Copie extraction'!G80=0,"",1)</f>
        <v/>
      </c>
      <c r="H82" s="1" t="str">
        <f>IF('Copie extraction'!H80=0,"",1)</f>
        <v/>
      </c>
      <c r="I82" s="1" t="str">
        <f>IF('Copie extraction'!I80=0,"",1)</f>
        <v/>
      </c>
      <c r="J82" s="5" t="str">
        <f>IF('Copie extraction'!J80=0,"",1)</f>
        <v/>
      </c>
      <c r="K8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2" s="2" t="e">
        <f>IF((SUM(Extraction[[#This Row],[Chant1]:[Chant4]])*Extraction[[#This Row],[Quantité]])/1000=0,"",((SUM(Extraction[[#This Row],[Longueur]:[Largeur]])*2)/1000)*Extraction[[#This Row],[Quantité]])</f>
        <v>#VALUE!</v>
      </c>
      <c r="M82" s="38" t="str">
        <f>IF(Extraction[[#This Row],[Long 1]]=1,Extraction[[#This Row],[Longueur]],"")</f>
        <v/>
      </c>
      <c r="N82" s="38" t="str">
        <f>IF(Extraction[[#This Row],[Long 2]]=1,Extraction[[#This Row],[Longueur]],"")</f>
        <v/>
      </c>
      <c r="O82" s="38" t="str">
        <f>IF(Extraction[[#This Row],[Larg 1]]=1,Extraction[[#This Row],[Largeur]],"")</f>
        <v/>
      </c>
      <c r="P82" s="38" t="str">
        <f>IF(Extraction[[#This Row],[Larg 2]]=1,Extraction[[#This Row],[Largeur]],"")</f>
        <v/>
      </c>
      <c r="Q82" s="38"/>
    </row>
    <row r="83" spans="1:17" x14ac:dyDescent="0.25">
      <c r="A83" s="6" t="str">
        <f>IF('Copie extraction'!A81=0,"",$B$1&amp;"_"&amp;'Copie extraction'!A81)</f>
        <v/>
      </c>
      <c r="B83" s="6" t="str">
        <f>IF('Copie extraction'!B81=0,"",'Copie extraction'!B81)</f>
        <v/>
      </c>
      <c r="C83" s="6" t="str">
        <f>IFERROR(ROUNDUP(LEFT('Copie extraction'!C81,LEN('Copie extraction'!C81)-2),0),"")</f>
        <v/>
      </c>
      <c r="D83" s="6" t="str">
        <f>IFERROR(ROUNDUP(LEFT('Copie extraction'!D81,LEN('Copie extraction'!D81)-2),0),"")</f>
        <v/>
      </c>
      <c r="E83" s="6" t="str">
        <f>IFERROR(ROUNDUP(LEFT('Copie extraction'!E81,LEN('Copie extraction'!E81)-2),0),"")</f>
        <v/>
      </c>
      <c r="F83" s="6" t="str">
        <f>IF('Copie extraction'!F81=0,"",'Copie extraction'!F81)</f>
        <v/>
      </c>
      <c r="G83" s="24" t="str">
        <f>IF('Copie extraction'!G81=0,"",1)</f>
        <v/>
      </c>
      <c r="H83" s="1" t="str">
        <f>IF('Copie extraction'!H81=0,"",1)</f>
        <v/>
      </c>
      <c r="I83" s="1" t="str">
        <f>IF('Copie extraction'!I81=0,"",1)</f>
        <v/>
      </c>
      <c r="J83" s="5" t="str">
        <f>IF('Copie extraction'!J81=0,"",1)</f>
        <v/>
      </c>
      <c r="K8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3" s="2" t="e">
        <f>IF((SUM(Extraction[[#This Row],[Chant1]:[Chant4]])*Extraction[[#This Row],[Quantité]])/1000=0,"",((SUM(Extraction[[#This Row],[Longueur]:[Largeur]])*2)/1000)*Extraction[[#This Row],[Quantité]])</f>
        <v>#VALUE!</v>
      </c>
      <c r="M83" s="38" t="str">
        <f>IF(Extraction[[#This Row],[Long 1]]=1,Extraction[[#This Row],[Longueur]],"")</f>
        <v/>
      </c>
      <c r="N83" s="38" t="str">
        <f>IF(Extraction[[#This Row],[Long 2]]=1,Extraction[[#This Row],[Longueur]],"")</f>
        <v/>
      </c>
      <c r="O83" s="38" t="str">
        <f>IF(Extraction[[#This Row],[Larg 1]]=1,Extraction[[#This Row],[Largeur]],"")</f>
        <v/>
      </c>
      <c r="P83" s="38" t="str">
        <f>IF(Extraction[[#This Row],[Larg 2]]=1,Extraction[[#This Row],[Largeur]],"")</f>
        <v/>
      </c>
      <c r="Q83" s="38"/>
    </row>
    <row r="84" spans="1:17" x14ac:dyDescent="0.25">
      <c r="A84" s="6" t="str">
        <f>IF('Copie extraction'!A82=0,"",$B$1&amp;"_"&amp;'Copie extraction'!A82)</f>
        <v/>
      </c>
      <c r="B84" s="6" t="str">
        <f>IF('Copie extraction'!B82=0,"",'Copie extraction'!B82)</f>
        <v/>
      </c>
      <c r="C84" s="6" t="str">
        <f>IFERROR(ROUNDUP(LEFT('Copie extraction'!C82,LEN('Copie extraction'!C82)-2),0),"")</f>
        <v/>
      </c>
      <c r="D84" s="6" t="str">
        <f>IFERROR(ROUNDUP(LEFT('Copie extraction'!D82,LEN('Copie extraction'!D82)-2),0),"")</f>
        <v/>
      </c>
      <c r="E84" s="6" t="str">
        <f>IFERROR(ROUNDUP(LEFT('Copie extraction'!E82,LEN('Copie extraction'!E82)-2),0),"")</f>
        <v/>
      </c>
      <c r="F84" s="6" t="str">
        <f>IF('Copie extraction'!F82=0,"",'Copie extraction'!F82)</f>
        <v/>
      </c>
      <c r="G84" s="24" t="str">
        <f>IF('Copie extraction'!G82=0,"",1)</f>
        <v/>
      </c>
      <c r="H84" s="1" t="str">
        <f>IF('Copie extraction'!H82=0,"",1)</f>
        <v/>
      </c>
      <c r="I84" s="1" t="str">
        <f>IF('Copie extraction'!I82=0,"",1)</f>
        <v/>
      </c>
      <c r="J84" s="5" t="str">
        <f>IF('Copie extraction'!J82=0,"",1)</f>
        <v/>
      </c>
      <c r="K8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4" s="2" t="e">
        <f>IF((SUM(Extraction[[#This Row],[Chant1]:[Chant4]])*Extraction[[#This Row],[Quantité]])/1000=0,"",((SUM(Extraction[[#This Row],[Longueur]:[Largeur]])*2)/1000)*Extraction[[#This Row],[Quantité]])</f>
        <v>#VALUE!</v>
      </c>
      <c r="M84" s="38" t="str">
        <f>IF(Extraction[[#This Row],[Long 1]]=1,Extraction[[#This Row],[Longueur]],"")</f>
        <v/>
      </c>
      <c r="N84" s="38" t="str">
        <f>IF(Extraction[[#This Row],[Long 2]]=1,Extraction[[#This Row],[Longueur]],"")</f>
        <v/>
      </c>
      <c r="O84" s="38" t="str">
        <f>IF(Extraction[[#This Row],[Larg 1]]=1,Extraction[[#This Row],[Largeur]],"")</f>
        <v/>
      </c>
      <c r="P84" s="38" t="str">
        <f>IF(Extraction[[#This Row],[Larg 2]]=1,Extraction[[#This Row],[Largeur]],"")</f>
        <v/>
      </c>
      <c r="Q84" s="38"/>
    </row>
    <row r="85" spans="1:17" x14ac:dyDescent="0.25">
      <c r="A85" s="6" t="str">
        <f>IF('Copie extraction'!A83=0,"",$B$1&amp;"_"&amp;'Copie extraction'!A83)</f>
        <v/>
      </c>
      <c r="B85" s="6" t="str">
        <f>IF('Copie extraction'!B83=0,"",'Copie extraction'!B83)</f>
        <v/>
      </c>
      <c r="C85" s="6" t="str">
        <f>IFERROR(ROUNDUP(LEFT('Copie extraction'!C83,LEN('Copie extraction'!C83)-2),0),"")</f>
        <v/>
      </c>
      <c r="D85" s="6" t="str">
        <f>IFERROR(ROUNDUP(LEFT('Copie extraction'!D83,LEN('Copie extraction'!D83)-2),0),"")</f>
        <v/>
      </c>
      <c r="E85" s="6" t="str">
        <f>IFERROR(ROUNDUP(LEFT('Copie extraction'!E83,LEN('Copie extraction'!E83)-2),0),"")</f>
        <v/>
      </c>
      <c r="F85" s="6" t="str">
        <f>IF('Copie extraction'!F83=0,"",'Copie extraction'!F83)</f>
        <v/>
      </c>
      <c r="G85" s="24" t="str">
        <f>IF('Copie extraction'!G83=0,"",1)</f>
        <v/>
      </c>
      <c r="H85" s="1" t="str">
        <f>IF('Copie extraction'!H83=0,"",1)</f>
        <v/>
      </c>
      <c r="I85" s="1" t="str">
        <f>IF('Copie extraction'!I83=0,"",1)</f>
        <v/>
      </c>
      <c r="J85" s="5" t="str">
        <f>IF('Copie extraction'!J83=0,"",1)</f>
        <v/>
      </c>
      <c r="K8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5" s="2" t="e">
        <f>IF((SUM(Extraction[[#This Row],[Chant1]:[Chant4]])*Extraction[[#This Row],[Quantité]])/1000=0,"",((SUM(Extraction[[#This Row],[Longueur]:[Largeur]])*2)/1000)*Extraction[[#This Row],[Quantité]])</f>
        <v>#VALUE!</v>
      </c>
      <c r="M85" s="38" t="str">
        <f>IF(Extraction[[#This Row],[Long 1]]=1,Extraction[[#This Row],[Longueur]],"")</f>
        <v/>
      </c>
      <c r="N85" s="38" t="str">
        <f>IF(Extraction[[#This Row],[Long 2]]=1,Extraction[[#This Row],[Longueur]],"")</f>
        <v/>
      </c>
      <c r="O85" s="38" t="str">
        <f>IF(Extraction[[#This Row],[Larg 1]]=1,Extraction[[#This Row],[Largeur]],"")</f>
        <v/>
      </c>
      <c r="P85" s="38" t="str">
        <f>IF(Extraction[[#This Row],[Larg 2]]=1,Extraction[[#This Row],[Largeur]],"")</f>
        <v/>
      </c>
      <c r="Q85" s="38"/>
    </row>
    <row r="86" spans="1:17" x14ac:dyDescent="0.25">
      <c r="A86" s="6" t="str">
        <f>IF('Copie extraction'!A84=0,"",$B$1&amp;"_"&amp;'Copie extraction'!A84)</f>
        <v/>
      </c>
      <c r="B86" s="6" t="str">
        <f>IF('Copie extraction'!B84=0,"",'Copie extraction'!B84)</f>
        <v/>
      </c>
      <c r="C86" s="6" t="str">
        <f>IFERROR(ROUNDUP(LEFT('Copie extraction'!C84,LEN('Copie extraction'!C84)-2),0),"")</f>
        <v/>
      </c>
      <c r="D86" s="6" t="str">
        <f>IFERROR(ROUNDUP(LEFT('Copie extraction'!D84,LEN('Copie extraction'!D84)-2),0),"")</f>
        <v/>
      </c>
      <c r="E86" s="6" t="str">
        <f>IFERROR(ROUNDUP(LEFT('Copie extraction'!E84,LEN('Copie extraction'!E84)-2),0),"")</f>
        <v/>
      </c>
      <c r="F86" s="6" t="str">
        <f>IF('Copie extraction'!F84=0,"",'Copie extraction'!F84)</f>
        <v/>
      </c>
      <c r="G86" s="24" t="str">
        <f>IF('Copie extraction'!G84=0,"",1)</f>
        <v/>
      </c>
      <c r="H86" s="1" t="str">
        <f>IF('Copie extraction'!H84=0,"",1)</f>
        <v/>
      </c>
      <c r="I86" s="1" t="str">
        <f>IF('Copie extraction'!I84=0,"",1)</f>
        <v/>
      </c>
      <c r="J86" s="5" t="str">
        <f>IF('Copie extraction'!J84=0,"",1)</f>
        <v/>
      </c>
      <c r="K8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6" s="2" t="e">
        <f>IF((SUM(Extraction[[#This Row],[Chant1]:[Chant4]])*Extraction[[#This Row],[Quantité]])/1000=0,"",((SUM(Extraction[[#This Row],[Longueur]:[Largeur]])*2)/1000)*Extraction[[#This Row],[Quantité]])</f>
        <v>#VALUE!</v>
      </c>
      <c r="M86" s="38" t="str">
        <f>IF(Extraction[[#This Row],[Long 1]]=1,Extraction[[#This Row],[Longueur]],"")</f>
        <v/>
      </c>
      <c r="N86" s="38" t="str">
        <f>IF(Extraction[[#This Row],[Long 2]]=1,Extraction[[#This Row],[Longueur]],"")</f>
        <v/>
      </c>
      <c r="O86" s="38" t="str">
        <f>IF(Extraction[[#This Row],[Larg 1]]=1,Extraction[[#This Row],[Largeur]],"")</f>
        <v/>
      </c>
      <c r="P86" s="38" t="str">
        <f>IF(Extraction[[#This Row],[Larg 2]]=1,Extraction[[#This Row],[Largeur]],"")</f>
        <v/>
      </c>
      <c r="Q86" s="38"/>
    </row>
    <row r="87" spans="1:17" x14ac:dyDescent="0.25">
      <c r="A87" s="6" t="str">
        <f>IF('Copie extraction'!A85=0,"",$B$1&amp;"_"&amp;'Copie extraction'!A85)</f>
        <v/>
      </c>
      <c r="B87" s="6" t="str">
        <f>IF('Copie extraction'!B85=0,"",'Copie extraction'!B85)</f>
        <v/>
      </c>
      <c r="C87" s="6" t="str">
        <f>IFERROR(ROUNDUP(LEFT('Copie extraction'!C85,LEN('Copie extraction'!C85)-2),0),"")</f>
        <v/>
      </c>
      <c r="D87" s="6" t="str">
        <f>IFERROR(ROUNDUP(LEFT('Copie extraction'!D85,LEN('Copie extraction'!D85)-2),0),"")</f>
        <v/>
      </c>
      <c r="E87" s="6" t="str">
        <f>IFERROR(ROUNDUP(LEFT('Copie extraction'!E85,LEN('Copie extraction'!E85)-2),0),"")</f>
        <v/>
      </c>
      <c r="F87" s="6" t="str">
        <f>IF('Copie extraction'!F85=0,"",'Copie extraction'!F85)</f>
        <v/>
      </c>
      <c r="G87" s="24" t="str">
        <f>IF('Copie extraction'!G85=0,"",1)</f>
        <v/>
      </c>
      <c r="H87" s="1" t="str">
        <f>IF('Copie extraction'!H85=0,"",1)</f>
        <v/>
      </c>
      <c r="I87" s="1" t="str">
        <f>IF('Copie extraction'!I85=0,"",1)</f>
        <v/>
      </c>
      <c r="J87" s="5" t="str">
        <f>IF('Copie extraction'!J85=0,"",1)</f>
        <v/>
      </c>
      <c r="K8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7" s="2" t="e">
        <f>IF((SUM(Extraction[[#This Row],[Chant1]:[Chant4]])*Extraction[[#This Row],[Quantité]])/1000=0,"",((SUM(Extraction[[#This Row],[Longueur]:[Largeur]])*2)/1000)*Extraction[[#This Row],[Quantité]])</f>
        <v>#VALUE!</v>
      </c>
      <c r="M87" s="38" t="str">
        <f>IF(Extraction[[#This Row],[Long 1]]=1,Extraction[[#This Row],[Longueur]],"")</f>
        <v/>
      </c>
      <c r="N87" s="38" t="str">
        <f>IF(Extraction[[#This Row],[Long 2]]=1,Extraction[[#This Row],[Longueur]],"")</f>
        <v/>
      </c>
      <c r="O87" s="38" t="str">
        <f>IF(Extraction[[#This Row],[Larg 1]]=1,Extraction[[#This Row],[Largeur]],"")</f>
        <v/>
      </c>
      <c r="P87" s="38" t="str">
        <f>IF(Extraction[[#This Row],[Larg 2]]=1,Extraction[[#This Row],[Largeur]],"")</f>
        <v/>
      </c>
      <c r="Q87" s="38"/>
    </row>
    <row r="88" spans="1:17" x14ac:dyDescent="0.25">
      <c r="A88" s="6" t="str">
        <f>IF('Copie extraction'!A86=0,"",$B$1&amp;"_"&amp;'Copie extraction'!A86)</f>
        <v/>
      </c>
      <c r="B88" s="6" t="str">
        <f>IF('Copie extraction'!B86=0,"",'Copie extraction'!B86)</f>
        <v/>
      </c>
      <c r="C88" s="6" t="str">
        <f>IFERROR(ROUNDUP(LEFT('Copie extraction'!C86,LEN('Copie extraction'!C86)-2),0),"")</f>
        <v/>
      </c>
      <c r="D88" s="6" t="str">
        <f>IFERROR(ROUNDUP(LEFT('Copie extraction'!D86,LEN('Copie extraction'!D86)-2),0),"")</f>
        <v/>
      </c>
      <c r="E88" s="6" t="str">
        <f>IFERROR(ROUNDUP(LEFT('Copie extraction'!E86,LEN('Copie extraction'!E86)-2),0),"")</f>
        <v/>
      </c>
      <c r="F88" s="6" t="str">
        <f>IF('Copie extraction'!F86=0,"",'Copie extraction'!F86)</f>
        <v/>
      </c>
      <c r="G88" s="24" t="str">
        <f>IF('Copie extraction'!G86=0,"",1)</f>
        <v/>
      </c>
      <c r="H88" s="1" t="str">
        <f>IF('Copie extraction'!H86=0,"",1)</f>
        <v/>
      </c>
      <c r="I88" s="1" t="str">
        <f>IF('Copie extraction'!I86=0,"",1)</f>
        <v/>
      </c>
      <c r="J88" s="5" t="str">
        <f>IF('Copie extraction'!J86=0,"",1)</f>
        <v/>
      </c>
      <c r="K8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8" s="2" t="e">
        <f>IF((SUM(Extraction[[#This Row],[Chant1]:[Chant4]])*Extraction[[#This Row],[Quantité]])/1000=0,"",((SUM(Extraction[[#This Row],[Longueur]:[Largeur]])*2)/1000)*Extraction[[#This Row],[Quantité]])</f>
        <v>#VALUE!</v>
      </c>
      <c r="M88" s="38" t="str">
        <f>IF(Extraction[[#This Row],[Long 1]]=1,Extraction[[#This Row],[Longueur]],"")</f>
        <v/>
      </c>
      <c r="N88" s="38" t="str">
        <f>IF(Extraction[[#This Row],[Long 2]]=1,Extraction[[#This Row],[Longueur]],"")</f>
        <v/>
      </c>
      <c r="O88" s="38" t="str">
        <f>IF(Extraction[[#This Row],[Larg 1]]=1,Extraction[[#This Row],[Largeur]],"")</f>
        <v/>
      </c>
      <c r="P88" s="38" t="str">
        <f>IF(Extraction[[#This Row],[Larg 2]]=1,Extraction[[#This Row],[Largeur]],"")</f>
        <v/>
      </c>
      <c r="Q88" s="38"/>
    </row>
    <row r="89" spans="1:17" x14ac:dyDescent="0.25">
      <c r="A89" s="6" t="str">
        <f>IF('Copie extraction'!A87=0,"",$B$1&amp;"_"&amp;'Copie extraction'!A87)</f>
        <v/>
      </c>
      <c r="B89" s="6" t="str">
        <f>IF('Copie extraction'!B87=0,"",'Copie extraction'!B87)</f>
        <v/>
      </c>
      <c r="C89" s="6" t="str">
        <f>IFERROR(ROUNDUP(LEFT('Copie extraction'!C87,LEN('Copie extraction'!C87)-2),0),"")</f>
        <v/>
      </c>
      <c r="D89" s="6" t="str">
        <f>IFERROR(ROUNDUP(LEFT('Copie extraction'!D87,LEN('Copie extraction'!D87)-2),0),"")</f>
        <v/>
      </c>
      <c r="E89" s="6" t="str">
        <f>IFERROR(ROUNDUP(LEFT('Copie extraction'!E87,LEN('Copie extraction'!E87)-2),0),"")</f>
        <v/>
      </c>
      <c r="F89" s="6" t="str">
        <f>IF('Copie extraction'!F87=0,"",'Copie extraction'!F87)</f>
        <v/>
      </c>
      <c r="G89" s="24" t="str">
        <f>IF('Copie extraction'!G87=0,"",1)</f>
        <v/>
      </c>
      <c r="H89" s="1" t="str">
        <f>IF('Copie extraction'!H87=0,"",1)</f>
        <v/>
      </c>
      <c r="I89" s="1" t="str">
        <f>IF('Copie extraction'!I87=0,"",1)</f>
        <v/>
      </c>
      <c r="J89" s="5" t="str">
        <f>IF('Copie extraction'!J87=0,"",1)</f>
        <v/>
      </c>
      <c r="K8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89" s="2" t="e">
        <f>IF((SUM(Extraction[[#This Row],[Chant1]:[Chant4]])*Extraction[[#This Row],[Quantité]])/1000=0,"",((SUM(Extraction[[#This Row],[Longueur]:[Largeur]])*2)/1000)*Extraction[[#This Row],[Quantité]])</f>
        <v>#VALUE!</v>
      </c>
      <c r="M89" s="38" t="str">
        <f>IF(Extraction[[#This Row],[Long 1]]=1,Extraction[[#This Row],[Longueur]],"")</f>
        <v/>
      </c>
      <c r="N89" s="38" t="str">
        <f>IF(Extraction[[#This Row],[Long 2]]=1,Extraction[[#This Row],[Longueur]],"")</f>
        <v/>
      </c>
      <c r="O89" s="38" t="str">
        <f>IF(Extraction[[#This Row],[Larg 1]]=1,Extraction[[#This Row],[Largeur]],"")</f>
        <v/>
      </c>
      <c r="P89" s="38" t="str">
        <f>IF(Extraction[[#This Row],[Larg 2]]=1,Extraction[[#This Row],[Largeur]],"")</f>
        <v/>
      </c>
      <c r="Q89" s="38"/>
    </row>
    <row r="90" spans="1:17" x14ac:dyDescent="0.25">
      <c r="A90" s="6" t="str">
        <f>IF('Copie extraction'!A88=0,"",$B$1&amp;"_"&amp;'Copie extraction'!A88)</f>
        <v/>
      </c>
      <c r="B90" s="6" t="str">
        <f>IF('Copie extraction'!B88=0,"",'Copie extraction'!B88)</f>
        <v/>
      </c>
      <c r="C90" s="6" t="str">
        <f>IFERROR(ROUNDUP(LEFT('Copie extraction'!C88,LEN('Copie extraction'!C88)-2),0),"")</f>
        <v/>
      </c>
      <c r="D90" s="6" t="str">
        <f>IFERROR(ROUNDUP(LEFT('Copie extraction'!D88,LEN('Copie extraction'!D88)-2),0),"")</f>
        <v/>
      </c>
      <c r="E90" s="6" t="str">
        <f>IFERROR(ROUNDUP(LEFT('Copie extraction'!E88,LEN('Copie extraction'!E88)-2),0),"")</f>
        <v/>
      </c>
      <c r="F90" s="6" t="str">
        <f>IF('Copie extraction'!F88=0,"",'Copie extraction'!F88)</f>
        <v/>
      </c>
      <c r="G90" s="24" t="str">
        <f>IF('Copie extraction'!G88=0,"",1)</f>
        <v/>
      </c>
      <c r="H90" s="1" t="str">
        <f>IF('Copie extraction'!H88=0,"",1)</f>
        <v/>
      </c>
      <c r="I90" s="1" t="str">
        <f>IF('Copie extraction'!I88=0,"",1)</f>
        <v/>
      </c>
      <c r="J90" s="5" t="str">
        <f>IF('Copie extraction'!J88=0,"",1)</f>
        <v/>
      </c>
      <c r="K9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0" s="2" t="e">
        <f>IF((SUM(Extraction[[#This Row],[Chant1]:[Chant4]])*Extraction[[#This Row],[Quantité]])/1000=0,"",((SUM(Extraction[[#This Row],[Longueur]:[Largeur]])*2)/1000)*Extraction[[#This Row],[Quantité]])</f>
        <v>#VALUE!</v>
      </c>
      <c r="M90" s="38" t="str">
        <f>IF(Extraction[[#This Row],[Long 1]]=1,Extraction[[#This Row],[Longueur]],"")</f>
        <v/>
      </c>
      <c r="N90" s="38" t="str">
        <f>IF(Extraction[[#This Row],[Long 2]]=1,Extraction[[#This Row],[Longueur]],"")</f>
        <v/>
      </c>
      <c r="O90" s="38" t="str">
        <f>IF(Extraction[[#This Row],[Larg 1]]=1,Extraction[[#This Row],[Largeur]],"")</f>
        <v/>
      </c>
      <c r="P90" s="38" t="str">
        <f>IF(Extraction[[#This Row],[Larg 2]]=1,Extraction[[#This Row],[Largeur]],"")</f>
        <v/>
      </c>
      <c r="Q90" s="38"/>
    </row>
    <row r="91" spans="1:17" x14ac:dyDescent="0.25">
      <c r="A91" s="6" t="str">
        <f>IF('Copie extraction'!A89=0,"",$B$1&amp;"_"&amp;'Copie extraction'!A89)</f>
        <v/>
      </c>
      <c r="B91" s="6" t="str">
        <f>IF('Copie extraction'!B89=0,"",'Copie extraction'!B89)</f>
        <v/>
      </c>
      <c r="C91" s="6" t="str">
        <f>IFERROR(ROUNDUP(LEFT('Copie extraction'!C89,LEN('Copie extraction'!C89)-2),0),"")</f>
        <v/>
      </c>
      <c r="D91" s="6" t="str">
        <f>IFERROR(ROUNDUP(LEFT('Copie extraction'!D89,LEN('Copie extraction'!D89)-2),0),"")</f>
        <v/>
      </c>
      <c r="E91" s="6" t="str">
        <f>IFERROR(ROUNDUP(LEFT('Copie extraction'!E89,LEN('Copie extraction'!E89)-2),0),"")</f>
        <v/>
      </c>
      <c r="F91" s="6" t="str">
        <f>IF('Copie extraction'!F89=0,"",'Copie extraction'!F89)</f>
        <v/>
      </c>
      <c r="G91" s="24" t="str">
        <f>IF('Copie extraction'!G89=0,"",1)</f>
        <v/>
      </c>
      <c r="H91" s="1" t="str">
        <f>IF('Copie extraction'!H89=0,"",1)</f>
        <v/>
      </c>
      <c r="I91" s="1" t="str">
        <f>IF('Copie extraction'!I89=0,"",1)</f>
        <v/>
      </c>
      <c r="J91" s="5" t="str">
        <f>IF('Copie extraction'!J89=0,"",1)</f>
        <v/>
      </c>
      <c r="K9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1" s="2" t="e">
        <f>IF((SUM(Extraction[[#This Row],[Chant1]:[Chant4]])*Extraction[[#This Row],[Quantité]])/1000=0,"",((SUM(Extraction[[#This Row],[Longueur]:[Largeur]])*2)/1000)*Extraction[[#This Row],[Quantité]])</f>
        <v>#VALUE!</v>
      </c>
      <c r="M91" s="38" t="str">
        <f>IF(Extraction[[#This Row],[Long 1]]=1,Extraction[[#This Row],[Longueur]],"")</f>
        <v/>
      </c>
      <c r="N91" s="38" t="str">
        <f>IF(Extraction[[#This Row],[Long 2]]=1,Extraction[[#This Row],[Longueur]],"")</f>
        <v/>
      </c>
      <c r="O91" s="38" t="str">
        <f>IF(Extraction[[#This Row],[Larg 1]]=1,Extraction[[#This Row],[Largeur]],"")</f>
        <v/>
      </c>
      <c r="P91" s="38" t="str">
        <f>IF(Extraction[[#This Row],[Larg 2]]=1,Extraction[[#This Row],[Largeur]],"")</f>
        <v/>
      </c>
      <c r="Q91" s="38"/>
    </row>
    <row r="92" spans="1:17" x14ac:dyDescent="0.25">
      <c r="A92" s="6" t="str">
        <f>IF('Copie extraction'!A90=0,"",$B$1&amp;"_"&amp;'Copie extraction'!A90)</f>
        <v/>
      </c>
      <c r="B92" s="6" t="str">
        <f>IF('Copie extraction'!B90=0,"",'Copie extraction'!B90)</f>
        <v/>
      </c>
      <c r="C92" s="6" t="str">
        <f>IFERROR(ROUNDUP(LEFT('Copie extraction'!C90,LEN('Copie extraction'!C90)-2),0),"")</f>
        <v/>
      </c>
      <c r="D92" s="6" t="str">
        <f>IFERROR(ROUNDUP(LEFT('Copie extraction'!D90,LEN('Copie extraction'!D90)-2),0),"")</f>
        <v/>
      </c>
      <c r="E92" s="6" t="str">
        <f>IFERROR(ROUNDUP(LEFT('Copie extraction'!E90,LEN('Copie extraction'!E90)-2),0),"")</f>
        <v/>
      </c>
      <c r="F92" s="6" t="str">
        <f>IF('Copie extraction'!F90=0,"",'Copie extraction'!F90)</f>
        <v/>
      </c>
      <c r="G92" s="24" t="str">
        <f>IF('Copie extraction'!G90=0,"",1)</f>
        <v/>
      </c>
      <c r="H92" s="1" t="str">
        <f>IF('Copie extraction'!H90=0,"",1)</f>
        <v/>
      </c>
      <c r="I92" s="1" t="str">
        <f>IF('Copie extraction'!I90=0,"",1)</f>
        <v/>
      </c>
      <c r="J92" s="5" t="str">
        <f>IF('Copie extraction'!J90=0,"",1)</f>
        <v/>
      </c>
      <c r="K9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2" s="2" t="e">
        <f>IF((SUM(Extraction[[#This Row],[Chant1]:[Chant4]])*Extraction[[#This Row],[Quantité]])/1000=0,"",((SUM(Extraction[[#This Row],[Longueur]:[Largeur]])*2)/1000)*Extraction[[#This Row],[Quantité]])</f>
        <v>#VALUE!</v>
      </c>
      <c r="M92" s="38" t="str">
        <f>IF(Extraction[[#This Row],[Long 1]]=1,Extraction[[#This Row],[Longueur]],"")</f>
        <v/>
      </c>
      <c r="N92" s="38" t="str">
        <f>IF(Extraction[[#This Row],[Long 2]]=1,Extraction[[#This Row],[Longueur]],"")</f>
        <v/>
      </c>
      <c r="O92" s="38" t="str">
        <f>IF(Extraction[[#This Row],[Larg 1]]=1,Extraction[[#This Row],[Largeur]],"")</f>
        <v/>
      </c>
      <c r="P92" s="38" t="str">
        <f>IF(Extraction[[#This Row],[Larg 2]]=1,Extraction[[#This Row],[Largeur]],"")</f>
        <v/>
      </c>
      <c r="Q92" s="38"/>
    </row>
    <row r="93" spans="1:17" x14ac:dyDescent="0.25">
      <c r="A93" s="6" t="str">
        <f>IF('Copie extraction'!A91=0,"",$B$1&amp;"_"&amp;'Copie extraction'!A91)</f>
        <v/>
      </c>
      <c r="B93" s="6" t="str">
        <f>IF('Copie extraction'!B91=0,"",'Copie extraction'!B91)</f>
        <v/>
      </c>
      <c r="C93" s="6" t="str">
        <f>IFERROR(ROUNDUP(LEFT('Copie extraction'!C91,LEN('Copie extraction'!C91)-2),0),"")</f>
        <v/>
      </c>
      <c r="D93" s="6" t="str">
        <f>IFERROR(ROUNDUP(LEFT('Copie extraction'!D91,LEN('Copie extraction'!D91)-2),0),"")</f>
        <v/>
      </c>
      <c r="E93" s="6" t="str">
        <f>IFERROR(ROUNDUP(LEFT('Copie extraction'!E91,LEN('Copie extraction'!E91)-2),0),"")</f>
        <v/>
      </c>
      <c r="F93" s="6" t="str">
        <f>IF('Copie extraction'!F91=0,"",'Copie extraction'!F91)</f>
        <v/>
      </c>
      <c r="G93" s="24" t="str">
        <f>IF('Copie extraction'!G91=0,"",1)</f>
        <v/>
      </c>
      <c r="H93" s="1" t="str">
        <f>IF('Copie extraction'!H91=0,"",1)</f>
        <v/>
      </c>
      <c r="I93" s="1" t="str">
        <f>IF('Copie extraction'!I91=0,"",1)</f>
        <v/>
      </c>
      <c r="J93" s="5" t="str">
        <f>IF('Copie extraction'!J91=0,"",1)</f>
        <v/>
      </c>
      <c r="K9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3" s="2" t="e">
        <f>IF((SUM(Extraction[[#This Row],[Chant1]:[Chant4]])*Extraction[[#This Row],[Quantité]])/1000=0,"",((SUM(Extraction[[#This Row],[Longueur]:[Largeur]])*2)/1000)*Extraction[[#This Row],[Quantité]])</f>
        <v>#VALUE!</v>
      </c>
      <c r="M93" s="38" t="str">
        <f>IF(Extraction[[#This Row],[Long 1]]=1,Extraction[[#This Row],[Longueur]],"")</f>
        <v/>
      </c>
      <c r="N93" s="38" t="str">
        <f>IF(Extraction[[#This Row],[Long 2]]=1,Extraction[[#This Row],[Longueur]],"")</f>
        <v/>
      </c>
      <c r="O93" s="38" t="str">
        <f>IF(Extraction[[#This Row],[Larg 1]]=1,Extraction[[#This Row],[Largeur]],"")</f>
        <v/>
      </c>
      <c r="P93" s="38" t="str">
        <f>IF(Extraction[[#This Row],[Larg 2]]=1,Extraction[[#This Row],[Largeur]],"")</f>
        <v/>
      </c>
      <c r="Q93" s="38"/>
    </row>
    <row r="94" spans="1:17" x14ac:dyDescent="0.25">
      <c r="A94" s="6" t="str">
        <f>IF('Copie extraction'!A92=0,"",$B$1&amp;"_"&amp;'Copie extraction'!A92)</f>
        <v/>
      </c>
      <c r="B94" s="6" t="str">
        <f>IF('Copie extraction'!B92=0,"",'Copie extraction'!B92)</f>
        <v/>
      </c>
      <c r="C94" s="6" t="str">
        <f>IFERROR(ROUNDUP(LEFT('Copie extraction'!C92,LEN('Copie extraction'!C92)-2),0),"")</f>
        <v/>
      </c>
      <c r="D94" s="6" t="str">
        <f>IFERROR(ROUNDUP(LEFT('Copie extraction'!D92,LEN('Copie extraction'!D92)-2),0),"")</f>
        <v/>
      </c>
      <c r="E94" s="6" t="str">
        <f>IFERROR(ROUNDUP(LEFT('Copie extraction'!E92,LEN('Copie extraction'!E92)-2),0),"")</f>
        <v/>
      </c>
      <c r="F94" s="6" t="str">
        <f>IF('Copie extraction'!F92=0,"",'Copie extraction'!F92)</f>
        <v/>
      </c>
      <c r="G94" s="24" t="str">
        <f>IF('Copie extraction'!G92=0,"",1)</f>
        <v/>
      </c>
      <c r="H94" s="1" t="str">
        <f>IF('Copie extraction'!H92=0,"",1)</f>
        <v/>
      </c>
      <c r="I94" s="1" t="str">
        <f>IF('Copie extraction'!I92=0,"",1)</f>
        <v/>
      </c>
      <c r="J94" s="5" t="str">
        <f>IF('Copie extraction'!J92=0,"",1)</f>
        <v/>
      </c>
      <c r="K9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4" s="2" t="e">
        <f>IF((SUM(Extraction[[#This Row],[Chant1]:[Chant4]])*Extraction[[#This Row],[Quantité]])/1000=0,"",((SUM(Extraction[[#This Row],[Longueur]:[Largeur]])*2)/1000)*Extraction[[#This Row],[Quantité]])</f>
        <v>#VALUE!</v>
      </c>
      <c r="M94" s="38" t="str">
        <f>IF(Extraction[[#This Row],[Long 1]]=1,Extraction[[#This Row],[Longueur]],"")</f>
        <v/>
      </c>
      <c r="N94" s="38" t="str">
        <f>IF(Extraction[[#This Row],[Long 2]]=1,Extraction[[#This Row],[Longueur]],"")</f>
        <v/>
      </c>
      <c r="O94" s="38" t="str">
        <f>IF(Extraction[[#This Row],[Larg 1]]=1,Extraction[[#This Row],[Largeur]],"")</f>
        <v/>
      </c>
      <c r="P94" s="38" t="str">
        <f>IF(Extraction[[#This Row],[Larg 2]]=1,Extraction[[#This Row],[Largeur]],"")</f>
        <v/>
      </c>
      <c r="Q94" s="38"/>
    </row>
    <row r="95" spans="1:17" x14ac:dyDescent="0.25">
      <c r="A95" s="6" t="str">
        <f>IF('Copie extraction'!A93=0,"",$B$1&amp;"_"&amp;'Copie extraction'!A93)</f>
        <v/>
      </c>
      <c r="B95" s="6" t="str">
        <f>IF('Copie extraction'!B93=0,"",'Copie extraction'!B93)</f>
        <v/>
      </c>
      <c r="C95" s="6" t="str">
        <f>IFERROR(ROUNDUP(LEFT('Copie extraction'!C93,LEN('Copie extraction'!C93)-2),0),"")</f>
        <v/>
      </c>
      <c r="D95" s="6" t="str">
        <f>IFERROR(ROUNDUP(LEFT('Copie extraction'!D93,LEN('Copie extraction'!D93)-2),0),"")</f>
        <v/>
      </c>
      <c r="E95" s="6" t="str">
        <f>IFERROR(ROUNDUP(LEFT('Copie extraction'!E93,LEN('Copie extraction'!E93)-2),0),"")</f>
        <v/>
      </c>
      <c r="F95" s="6" t="str">
        <f>IF('Copie extraction'!F93=0,"",'Copie extraction'!F93)</f>
        <v/>
      </c>
      <c r="G95" s="24" t="str">
        <f>IF('Copie extraction'!G93=0,"",1)</f>
        <v/>
      </c>
      <c r="H95" s="1" t="str">
        <f>IF('Copie extraction'!H93=0,"",1)</f>
        <v/>
      </c>
      <c r="I95" s="1" t="str">
        <f>IF('Copie extraction'!I93=0,"",1)</f>
        <v/>
      </c>
      <c r="J95" s="5" t="str">
        <f>IF('Copie extraction'!J93=0,"",1)</f>
        <v/>
      </c>
      <c r="K9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5" s="2" t="e">
        <f>IF((SUM(Extraction[[#This Row],[Chant1]:[Chant4]])*Extraction[[#This Row],[Quantité]])/1000=0,"",((SUM(Extraction[[#This Row],[Longueur]:[Largeur]])*2)/1000)*Extraction[[#This Row],[Quantité]])</f>
        <v>#VALUE!</v>
      </c>
      <c r="M95" s="38" t="str">
        <f>IF(Extraction[[#This Row],[Long 1]]=1,Extraction[[#This Row],[Longueur]],"")</f>
        <v/>
      </c>
      <c r="N95" s="38" t="str">
        <f>IF(Extraction[[#This Row],[Long 2]]=1,Extraction[[#This Row],[Longueur]],"")</f>
        <v/>
      </c>
      <c r="O95" s="38" t="str">
        <f>IF(Extraction[[#This Row],[Larg 1]]=1,Extraction[[#This Row],[Largeur]],"")</f>
        <v/>
      </c>
      <c r="P95" s="38" t="str">
        <f>IF(Extraction[[#This Row],[Larg 2]]=1,Extraction[[#This Row],[Largeur]],"")</f>
        <v/>
      </c>
      <c r="Q95" s="38"/>
    </row>
    <row r="96" spans="1:17" x14ac:dyDescent="0.25">
      <c r="A96" s="6" t="str">
        <f>IF('Copie extraction'!A94=0,"",$B$1&amp;"_"&amp;'Copie extraction'!A94)</f>
        <v/>
      </c>
      <c r="B96" s="6" t="str">
        <f>IF('Copie extraction'!B94=0,"",'Copie extraction'!B94)</f>
        <v/>
      </c>
      <c r="C96" s="6" t="str">
        <f>IFERROR(ROUNDUP(LEFT('Copie extraction'!C94,LEN('Copie extraction'!C94)-2),0),"")</f>
        <v/>
      </c>
      <c r="D96" s="6" t="str">
        <f>IFERROR(ROUNDUP(LEFT('Copie extraction'!D94,LEN('Copie extraction'!D94)-2),0),"")</f>
        <v/>
      </c>
      <c r="E96" s="6" t="str">
        <f>IFERROR(ROUNDUP(LEFT('Copie extraction'!E94,LEN('Copie extraction'!E94)-2),0),"")</f>
        <v/>
      </c>
      <c r="F96" s="6" t="str">
        <f>IF('Copie extraction'!F94=0,"",'Copie extraction'!F94)</f>
        <v/>
      </c>
      <c r="G96" s="24" t="str">
        <f>IF('Copie extraction'!G94=0,"",1)</f>
        <v/>
      </c>
      <c r="H96" s="1" t="str">
        <f>IF('Copie extraction'!H94=0,"",1)</f>
        <v/>
      </c>
      <c r="I96" s="1" t="str">
        <f>IF('Copie extraction'!I94=0,"",1)</f>
        <v/>
      </c>
      <c r="J96" s="5" t="str">
        <f>IF('Copie extraction'!J94=0,"",1)</f>
        <v/>
      </c>
      <c r="K9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6" s="2" t="e">
        <f>IF((SUM(Extraction[[#This Row],[Chant1]:[Chant4]])*Extraction[[#This Row],[Quantité]])/1000=0,"",((SUM(Extraction[[#This Row],[Longueur]:[Largeur]])*2)/1000)*Extraction[[#This Row],[Quantité]])</f>
        <v>#VALUE!</v>
      </c>
      <c r="M96" s="38" t="str">
        <f>IF(Extraction[[#This Row],[Long 1]]=1,Extraction[[#This Row],[Longueur]],"")</f>
        <v/>
      </c>
      <c r="N96" s="38" t="str">
        <f>IF(Extraction[[#This Row],[Long 2]]=1,Extraction[[#This Row],[Longueur]],"")</f>
        <v/>
      </c>
      <c r="O96" s="38" t="str">
        <f>IF(Extraction[[#This Row],[Larg 1]]=1,Extraction[[#This Row],[Largeur]],"")</f>
        <v/>
      </c>
      <c r="P96" s="38" t="str">
        <f>IF(Extraction[[#This Row],[Larg 2]]=1,Extraction[[#This Row],[Largeur]],"")</f>
        <v/>
      </c>
      <c r="Q96" s="38"/>
    </row>
    <row r="97" spans="1:17" x14ac:dyDescent="0.25">
      <c r="A97" s="6" t="str">
        <f>IF('Copie extraction'!A95=0,"",$B$1&amp;"_"&amp;'Copie extraction'!A95)</f>
        <v/>
      </c>
      <c r="B97" s="6" t="str">
        <f>IF('Copie extraction'!B95=0,"",'Copie extraction'!B95)</f>
        <v/>
      </c>
      <c r="C97" s="6" t="str">
        <f>IFERROR(ROUNDUP(LEFT('Copie extraction'!C95,LEN('Copie extraction'!C95)-2),0),"")</f>
        <v/>
      </c>
      <c r="D97" s="6" t="str">
        <f>IFERROR(ROUNDUP(LEFT('Copie extraction'!D95,LEN('Copie extraction'!D95)-2),0),"")</f>
        <v/>
      </c>
      <c r="E97" s="6" t="str">
        <f>IFERROR(ROUNDUP(LEFT('Copie extraction'!E95,LEN('Copie extraction'!E95)-2),0),"")</f>
        <v/>
      </c>
      <c r="F97" s="6" t="str">
        <f>IF('Copie extraction'!F95=0,"",'Copie extraction'!F95)</f>
        <v/>
      </c>
      <c r="G97" s="24" t="str">
        <f>IF('Copie extraction'!G95=0,"",1)</f>
        <v/>
      </c>
      <c r="H97" s="1" t="str">
        <f>IF('Copie extraction'!H95=0,"",1)</f>
        <v/>
      </c>
      <c r="I97" s="1" t="str">
        <f>IF('Copie extraction'!I95=0,"",1)</f>
        <v/>
      </c>
      <c r="J97" s="5" t="str">
        <f>IF('Copie extraction'!J95=0,"",1)</f>
        <v/>
      </c>
      <c r="K9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7" s="2" t="e">
        <f>IF((SUM(Extraction[[#This Row],[Chant1]:[Chant4]])*Extraction[[#This Row],[Quantité]])/1000=0,"",((SUM(Extraction[[#This Row],[Longueur]:[Largeur]])*2)/1000)*Extraction[[#This Row],[Quantité]])</f>
        <v>#VALUE!</v>
      </c>
      <c r="M97" s="38" t="str">
        <f>IF(Extraction[[#This Row],[Long 1]]=1,Extraction[[#This Row],[Longueur]],"")</f>
        <v/>
      </c>
      <c r="N97" s="38" t="str">
        <f>IF(Extraction[[#This Row],[Long 2]]=1,Extraction[[#This Row],[Longueur]],"")</f>
        <v/>
      </c>
      <c r="O97" s="38" t="str">
        <f>IF(Extraction[[#This Row],[Larg 1]]=1,Extraction[[#This Row],[Largeur]],"")</f>
        <v/>
      </c>
      <c r="P97" s="38" t="str">
        <f>IF(Extraction[[#This Row],[Larg 2]]=1,Extraction[[#This Row],[Largeur]],"")</f>
        <v/>
      </c>
      <c r="Q97" s="38"/>
    </row>
    <row r="98" spans="1:17" x14ac:dyDescent="0.25">
      <c r="A98" s="6" t="str">
        <f>IF('Copie extraction'!A96=0,"",$B$1&amp;"_"&amp;'Copie extraction'!A96)</f>
        <v/>
      </c>
      <c r="B98" s="6" t="str">
        <f>IF('Copie extraction'!B96=0,"",'Copie extraction'!B96)</f>
        <v/>
      </c>
      <c r="C98" s="6" t="str">
        <f>IFERROR(ROUNDUP(LEFT('Copie extraction'!C96,LEN('Copie extraction'!C96)-2),0),"")</f>
        <v/>
      </c>
      <c r="D98" s="6" t="str">
        <f>IFERROR(ROUNDUP(LEFT('Copie extraction'!D96,LEN('Copie extraction'!D96)-2),0),"")</f>
        <v/>
      </c>
      <c r="E98" s="6" t="str">
        <f>IFERROR(ROUNDUP(LEFT('Copie extraction'!E96,LEN('Copie extraction'!E96)-2),0),"")</f>
        <v/>
      </c>
      <c r="F98" s="6" t="str">
        <f>IF('Copie extraction'!F96=0,"",'Copie extraction'!F96)</f>
        <v/>
      </c>
      <c r="G98" s="24" t="str">
        <f>IF('Copie extraction'!G96=0,"",1)</f>
        <v/>
      </c>
      <c r="H98" s="1" t="str">
        <f>IF('Copie extraction'!H96=0,"",1)</f>
        <v/>
      </c>
      <c r="I98" s="1" t="str">
        <f>IF('Copie extraction'!I96=0,"",1)</f>
        <v/>
      </c>
      <c r="J98" s="5" t="str">
        <f>IF('Copie extraction'!J96=0,"",1)</f>
        <v/>
      </c>
      <c r="K9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8" s="2" t="e">
        <f>IF((SUM(Extraction[[#This Row],[Chant1]:[Chant4]])*Extraction[[#This Row],[Quantité]])/1000=0,"",((SUM(Extraction[[#This Row],[Longueur]:[Largeur]])*2)/1000)*Extraction[[#This Row],[Quantité]])</f>
        <v>#VALUE!</v>
      </c>
      <c r="M98" s="38" t="str">
        <f>IF(Extraction[[#This Row],[Long 1]]=1,Extraction[[#This Row],[Longueur]],"")</f>
        <v/>
      </c>
      <c r="N98" s="38" t="str">
        <f>IF(Extraction[[#This Row],[Long 2]]=1,Extraction[[#This Row],[Longueur]],"")</f>
        <v/>
      </c>
      <c r="O98" s="38" t="str">
        <f>IF(Extraction[[#This Row],[Larg 1]]=1,Extraction[[#This Row],[Largeur]],"")</f>
        <v/>
      </c>
      <c r="P98" s="38" t="str">
        <f>IF(Extraction[[#This Row],[Larg 2]]=1,Extraction[[#This Row],[Largeur]],"")</f>
        <v/>
      </c>
      <c r="Q98" s="38"/>
    </row>
    <row r="99" spans="1:17" x14ac:dyDescent="0.25">
      <c r="A99" s="6" t="str">
        <f>IF('Copie extraction'!A97=0,"",$B$1&amp;"_"&amp;'Copie extraction'!A97)</f>
        <v/>
      </c>
      <c r="B99" s="6" t="str">
        <f>IF('Copie extraction'!B97=0,"",'Copie extraction'!B97)</f>
        <v/>
      </c>
      <c r="C99" s="6" t="str">
        <f>IFERROR(ROUNDUP(LEFT('Copie extraction'!C97,LEN('Copie extraction'!C97)-2),0),"")</f>
        <v/>
      </c>
      <c r="D99" s="6" t="str">
        <f>IFERROR(ROUNDUP(LEFT('Copie extraction'!D97,LEN('Copie extraction'!D97)-2),0),"")</f>
        <v/>
      </c>
      <c r="E99" s="6" t="str">
        <f>IFERROR(ROUNDUP(LEFT('Copie extraction'!E97,LEN('Copie extraction'!E97)-2),0),"")</f>
        <v/>
      </c>
      <c r="F99" s="6" t="str">
        <f>IF('Copie extraction'!F97=0,"",'Copie extraction'!F97)</f>
        <v/>
      </c>
      <c r="G99" s="24" t="str">
        <f>IF('Copie extraction'!G97=0,"",1)</f>
        <v/>
      </c>
      <c r="H99" s="1" t="str">
        <f>IF('Copie extraction'!H97=0,"",1)</f>
        <v/>
      </c>
      <c r="I99" s="1" t="str">
        <f>IF('Copie extraction'!I97=0,"",1)</f>
        <v/>
      </c>
      <c r="J99" s="5" t="str">
        <f>IF('Copie extraction'!J97=0,"",1)</f>
        <v/>
      </c>
      <c r="K9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99" s="2" t="e">
        <f>IF((SUM(Extraction[[#This Row],[Chant1]:[Chant4]])*Extraction[[#This Row],[Quantité]])/1000=0,"",((SUM(Extraction[[#This Row],[Longueur]:[Largeur]])*2)/1000)*Extraction[[#This Row],[Quantité]])</f>
        <v>#VALUE!</v>
      </c>
      <c r="M99" s="38" t="str">
        <f>IF(Extraction[[#This Row],[Long 1]]=1,Extraction[[#This Row],[Longueur]],"")</f>
        <v/>
      </c>
      <c r="N99" s="38" t="str">
        <f>IF(Extraction[[#This Row],[Long 2]]=1,Extraction[[#This Row],[Longueur]],"")</f>
        <v/>
      </c>
      <c r="O99" s="38" t="str">
        <f>IF(Extraction[[#This Row],[Larg 1]]=1,Extraction[[#This Row],[Largeur]],"")</f>
        <v/>
      </c>
      <c r="P99" s="38" t="str">
        <f>IF(Extraction[[#This Row],[Larg 2]]=1,Extraction[[#This Row],[Largeur]],"")</f>
        <v/>
      </c>
      <c r="Q99" s="38"/>
    </row>
    <row r="100" spans="1:17" x14ac:dyDescent="0.25">
      <c r="A100" s="6" t="str">
        <f>IF('Copie extraction'!A98=0,"",$B$1&amp;"_"&amp;'Copie extraction'!A98)</f>
        <v/>
      </c>
      <c r="B100" s="6" t="str">
        <f>IF('Copie extraction'!B98=0,"",'Copie extraction'!B98)</f>
        <v/>
      </c>
      <c r="C100" s="6" t="str">
        <f>IFERROR(ROUNDUP(LEFT('Copie extraction'!C98,LEN('Copie extraction'!C98)-2),0),"")</f>
        <v/>
      </c>
      <c r="D100" s="6" t="str">
        <f>IFERROR(ROUNDUP(LEFT('Copie extraction'!D98,LEN('Copie extraction'!D98)-2),0),"")</f>
        <v/>
      </c>
      <c r="E100" s="6" t="str">
        <f>IFERROR(ROUNDUP(LEFT('Copie extraction'!E98,LEN('Copie extraction'!E98)-2),0),"")</f>
        <v/>
      </c>
      <c r="F100" s="6" t="str">
        <f>IF('Copie extraction'!F98=0,"",'Copie extraction'!F98)</f>
        <v/>
      </c>
      <c r="G100" s="24" t="str">
        <f>IF('Copie extraction'!G98=0,"",1)</f>
        <v/>
      </c>
      <c r="H100" s="1" t="str">
        <f>IF('Copie extraction'!H98=0,"",1)</f>
        <v/>
      </c>
      <c r="I100" s="1" t="str">
        <f>IF('Copie extraction'!I98=0,"",1)</f>
        <v/>
      </c>
      <c r="J100" s="5" t="str">
        <f>IF('Copie extraction'!J98=0,"",1)</f>
        <v/>
      </c>
      <c r="K10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0" s="2" t="e">
        <f>IF((SUM(Extraction[[#This Row],[Chant1]:[Chant4]])*Extraction[[#This Row],[Quantité]])/1000=0,"",((SUM(Extraction[[#This Row],[Longueur]:[Largeur]])*2)/1000)*Extraction[[#This Row],[Quantité]])</f>
        <v>#VALUE!</v>
      </c>
      <c r="M100" s="38" t="str">
        <f>IF(Extraction[[#This Row],[Long 1]]=1,Extraction[[#This Row],[Longueur]],"")</f>
        <v/>
      </c>
      <c r="N100" s="38" t="str">
        <f>IF(Extraction[[#This Row],[Long 2]]=1,Extraction[[#This Row],[Longueur]],"")</f>
        <v/>
      </c>
      <c r="O100" s="38" t="str">
        <f>IF(Extraction[[#This Row],[Larg 1]]=1,Extraction[[#This Row],[Largeur]],"")</f>
        <v/>
      </c>
      <c r="P100" s="38" t="str">
        <f>IF(Extraction[[#This Row],[Larg 2]]=1,Extraction[[#This Row],[Largeur]],"")</f>
        <v/>
      </c>
      <c r="Q100" s="38"/>
    </row>
    <row r="101" spans="1:17" x14ac:dyDescent="0.25">
      <c r="A101" s="6" t="str">
        <f>IF('Copie extraction'!A99=0,"",$B$1&amp;"_"&amp;'Copie extraction'!A99)</f>
        <v/>
      </c>
      <c r="B101" s="6" t="str">
        <f>IF('Copie extraction'!B99=0,"",'Copie extraction'!B99)</f>
        <v/>
      </c>
      <c r="C101" s="6" t="str">
        <f>IFERROR(ROUNDUP(LEFT('Copie extraction'!C99,LEN('Copie extraction'!C99)-2),0),"")</f>
        <v/>
      </c>
      <c r="D101" s="6" t="str">
        <f>IFERROR(ROUNDUP(LEFT('Copie extraction'!D99,LEN('Copie extraction'!D99)-2),0),"")</f>
        <v/>
      </c>
      <c r="E101" s="6" t="str">
        <f>IFERROR(ROUNDUP(LEFT('Copie extraction'!E99,LEN('Copie extraction'!E99)-2),0),"")</f>
        <v/>
      </c>
      <c r="F101" s="6" t="str">
        <f>IF('Copie extraction'!F99=0,"",'Copie extraction'!F99)</f>
        <v/>
      </c>
      <c r="G101" s="24" t="str">
        <f>IF('Copie extraction'!G99=0,"",1)</f>
        <v/>
      </c>
      <c r="H101" s="1" t="str">
        <f>IF('Copie extraction'!H99=0,"",1)</f>
        <v/>
      </c>
      <c r="I101" s="1" t="str">
        <f>IF('Copie extraction'!I99=0,"",1)</f>
        <v/>
      </c>
      <c r="J101" s="5" t="str">
        <f>IF('Copie extraction'!J99=0,"",1)</f>
        <v/>
      </c>
      <c r="K10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1" s="2" t="e">
        <f>IF((SUM(Extraction[[#This Row],[Chant1]:[Chant4]])*Extraction[[#This Row],[Quantité]])/1000=0,"",((SUM(Extraction[[#This Row],[Longueur]:[Largeur]])*2)/1000)*Extraction[[#This Row],[Quantité]])</f>
        <v>#VALUE!</v>
      </c>
      <c r="M101" s="38" t="str">
        <f>IF(Extraction[[#This Row],[Long 1]]=1,Extraction[[#This Row],[Longueur]],"")</f>
        <v/>
      </c>
      <c r="N101" s="38" t="str">
        <f>IF(Extraction[[#This Row],[Long 2]]=1,Extraction[[#This Row],[Longueur]],"")</f>
        <v/>
      </c>
      <c r="O101" s="38" t="str">
        <f>IF(Extraction[[#This Row],[Larg 1]]=1,Extraction[[#This Row],[Largeur]],"")</f>
        <v/>
      </c>
      <c r="P101" s="38" t="str">
        <f>IF(Extraction[[#This Row],[Larg 2]]=1,Extraction[[#This Row],[Largeur]],"")</f>
        <v/>
      </c>
      <c r="Q101" s="38"/>
    </row>
    <row r="102" spans="1:17" x14ac:dyDescent="0.25">
      <c r="A102" s="6" t="str">
        <f>IF('Copie extraction'!A100=0,"",$B$1&amp;"_"&amp;'Copie extraction'!A100)</f>
        <v/>
      </c>
      <c r="B102" s="6" t="str">
        <f>IF('Copie extraction'!B100=0,"",'Copie extraction'!B100)</f>
        <v/>
      </c>
      <c r="C102" s="6" t="str">
        <f>IFERROR(ROUNDUP(LEFT('Copie extraction'!C100,LEN('Copie extraction'!C100)-2),0),"")</f>
        <v/>
      </c>
      <c r="D102" s="6" t="str">
        <f>IFERROR(ROUNDUP(LEFT('Copie extraction'!D100,LEN('Copie extraction'!D100)-2),0),"")</f>
        <v/>
      </c>
      <c r="E102" s="6" t="str">
        <f>IFERROR(ROUNDUP(LEFT('Copie extraction'!E100,LEN('Copie extraction'!E100)-2),0),"")</f>
        <v/>
      </c>
      <c r="F102" s="6" t="str">
        <f>IF('Copie extraction'!F100=0,"",'Copie extraction'!F100)</f>
        <v/>
      </c>
      <c r="G102" s="24" t="str">
        <f>IF('Copie extraction'!G100=0,"",1)</f>
        <v/>
      </c>
      <c r="H102" s="1" t="str">
        <f>IF('Copie extraction'!H100=0,"",1)</f>
        <v/>
      </c>
      <c r="I102" s="1" t="str">
        <f>IF('Copie extraction'!I100=0,"",1)</f>
        <v/>
      </c>
      <c r="J102" s="5" t="str">
        <f>IF('Copie extraction'!J100=0,"",1)</f>
        <v/>
      </c>
      <c r="K10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2" s="2" t="e">
        <f>IF((SUM(Extraction[[#This Row],[Chant1]:[Chant4]])*Extraction[[#This Row],[Quantité]])/1000=0,"",((SUM(Extraction[[#This Row],[Longueur]:[Largeur]])*2)/1000)*Extraction[[#This Row],[Quantité]])</f>
        <v>#VALUE!</v>
      </c>
      <c r="M102" s="38" t="str">
        <f>IF(Extraction[[#This Row],[Long 1]]=1,Extraction[[#This Row],[Longueur]],"")</f>
        <v/>
      </c>
      <c r="N102" s="38" t="str">
        <f>IF(Extraction[[#This Row],[Long 2]]=1,Extraction[[#This Row],[Longueur]],"")</f>
        <v/>
      </c>
      <c r="O102" s="38" t="str">
        <f>IF(Extraction[[#This Row],[Larg 1]]=1,Extraction[[#This Row],[Largeur]],"")</f>
        <v/>
      </c>
      <c r="P102" s="38" t="str">
        <f>IF(Extraction[[#This Row],[Larg 2]]=1,Extraction[[#This Row],[Largeur]],"")</f>
        <v/>
      </c>
      <c r="Q102" s="38"/>
    </row>
    <row r="103" spans="1:17" x14ac:dyDescent="0.25">
      <c r="A103" s="6" t="str">
        <f>IF('Copie extraction'!A101=0,"",$B$1&amp;"_"&amp;'Copie extraction'!A101)</f>
        <v/>
      </c>
      <c r="B103" s="6" t="str">
        <f>IF('Copie extraction'!B101=0,"",'Copie extraction'!B101)</f>
        <v/>
      </c>
      <c r="C103" s="6" t="str">
        <f>IFERROR(ROUNDUP(LEFT('Copie extraction'!C101,LEN('Copie extraction'!C101)-2),0),"")</f>
        <v/>
      </c>
      <c r="D103" s="6" t="str">
        <f>IFERROR(ROUNDUP(LEFT('Copie extraction'!D101,LEN('Copie extraction'!D101)-2),0),"")</f>
        <v/>
      </c>
      <c r="E103" s="6" t="str">
        <f>IFERROR(ROUNDUP(LEFT('Copie extraction'!E101,LEN('Copie extraction'!E101)-2),0),"")</f>
        <v/>
      </c>
      <c r="F103" s="6" t="str">
        <f>IF('Copie extraction'!F101=0,"",'Copie extraction'!F101)</f>
        <v/>
      </c>
      <c r="G103" s="24" t="str">
        <f>IF('Copie extraction'!G101=0,"",1)</f>
        <v/>
      </c>
      <c r="H103" s="1" t="str">
        <f>IF('Copie extraction'!H101=0,"",1)</f>
        <v/>
      </c>
      <c r="I103" s="1" t="str">
        <f>IF('Copie extraction'!I101=0,"",1)</f>
        <v/>
      </c>
      <c r="J103" s="5" t="str">
        <f>IF('Copie extraction'!J101=0,"",1)</f>
        <v/>
      </c>
      <c r="K10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3" s="2" t="e">
        <f>IF((SUM(Extraction[[#This Row],[Chant1]:[Chant4]])*Extraction[[#This Row],[Quantité]])/1000=0,"",((SUM(Extraction[[#This Row],[Longueur]:[Largeur]])*2)/1000)*Extraction[[#This Row],[Quantité]])</f>
        <v>#VALUE!</v>
      </c>
      <c r="M103" s="38" t="str">
        <f>IF(Extraction[[#This Row],[Long 1]]=1,Extraction[[#This Row],[Longueur]],"")</f>
        <v/>
      </c>
      <c r="N103" s="38" t="str">
        <f>IF(Extraction[[#This Row],[Long 2]]=1,Extraction[[#This Row],[Longueur]],"")</f>
        <v/>
      </c>
      <c r="O103" s="38" t="str">
        <f>IF(Extraction[[#This Row],[Larg 1]]=1,Extraction[[#This Row],[Largeur]],"")</f>
        <v/>
      </c>
      <c r="P103" s="38" t="str">
        <f>IF(Extraction[[#This Row],[Larg 2]]=1,Extraction[[#This Row],[Largeur]],"")</f>
        <v/>
      </c>
      <c r="Q103" s="38"/>
    </row>
    <row r="104" spans="1:17" x14ac:dyDescent="0.25">
      <c r="A104" s="6" t="str">
        <f>IF('Copie extraction'!A102=0,"",$B$1&amp;"_"&amp;'Copie extraction'!A102)</f>
        <v/>
      </c>
      <c r="B104" s="6" t="str">
        <f>IF('Copie extraction'!B102=0,"",'Copie extraction'!B102)</f>
        <v/>
      </c>
      <c r="C104" s="6" t="str">
        <f>IFERROR(ROUNDUP(LEFT('Copie extraction'!C102,LEN('Copie extraction'!C102)-2),0),"")</f>
        <v/>
      </c>
      <c r="D104" s="6" t="str">
        <f>IFERROR(ROUNDUP(LEFT('Copie extraction'!D102,LEN('Copie extraction'!D102)-2),0),"")</f>
        <v/>
      </c>
      <c r="E104" s="6" t="str">
        <f>IFERROR(ROUNDUP(LEFT('Copie extraction'!E102,LEN('Copie extraction'!E102)-2),0),"")</f>
        <v/>
      </c>
      <c r="F104" s="6" t="str">
        <f>IF('Copie extraction'!F102=0,"",'Copie extraction'!F102)</f>
        <v/>
      </c>
      <c r="G104" s="24" t="str">
        <f>IF('Copie extraction'!G102=0,"",1)</f>
        <v/>
      </c>
      <c r="H104" s="1" t="str">
        <f>IF('Copie extraction'!H102=0,"",1)</f>
        <v/>
      </c>
      <c r="I104" s="1" t="str">
        <f>IF('Copie extraction'!I102=0,"",1)</f>
        <v/>
      </c>
      <c r="J104" s="5" t="str">
        <f>IF('Copie extraction'!J102=0,"",1)</f>
        <v/>
      </c>
      <c r="K10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4" s="2" t="e">
        <f>IF((SUM(Extraction[[#This Row],[Chant1]:[Chant4]])*Extraction[[#This Row],[Quantité]])/1000=0,"",((SUM(Extraction[[#This Row],[Longueur]:[Largeur]])*2)/1000)*Extraction[[#This Row],[Quantité]])</f>
        <v>#VALUE!</v>
      </c>
      <c r="M104" s="38" t="str">
        <f>IF(Extraction[[#This Row],[Long 1]]=1,Extraction[[#This Row],[Longueur]],"")</f>
        <v/>
      </c>
      <c r="N104" s="38" t="str">
        <f>IF(Extraction[[#This Row],[Long 2]]=1,Extraction[[#This Row],[Longueur]],"")</f>
        <v/>
      </c>
      <c r="O104" s="38" t="str">
        <f>IF(Extraction[[#This Row],[Larg 1]]=1,Extraction[[#This Row],[Largeur]],"")</f>
        <v/>
      </c>
      <c r="P104" s="38" t="str">
        <f>IF(Extraction[[#This Row],[Larg 2]]=1,Extraction[[#This Row],[Largeur]],"")</f>
        <v/>
      </c>
      <c r="Q104" s="38"/>
    </row>
    <row r="105" spans="1:17" x14ac:dyDescent="0.25">
      <c r="A105" s="6" t="str">
        <f>IF('Copie extraction'!A103=0,"",$B$1&amp;"_"&amp;'Copie extraction'!A103)</f>
        <v/>
      </c>
      <c r="B105" s="6" t="str">
        <f>IF('Copie extraction'!B103=0,"",'Copie extraction'!B103)</f>
        <v/>
      </c>
      <c r="C105" s="6" t="str">
        <f>IFERROR(ROUNDUP(LEFT('Copie extraction'!C103,LEN('Copie extraction'!C103)-2),0),"")</f>
        <v/>
      </c>
      <c r="D105" s="6" t="str">
        <f>IFERROR(ROUNDUP(LEFT('Copie extraction'!D103,LEN('Copie extraction'!D103)-2),0),"")</f>
        <v/>
      </c>
      <c r="E105" s="6" t="str">
        <f>IFERROR(ROUNDUP(LEFT('Copie extraction'!E103,LEN('Copie extraction'!E103)-2),0),"")</f>
        <v/>
      </c>
      <c r="F105" s="6" t="str">
        <f>IF('Copie extraction'!F103=0,"",'Copie extraction'!F103)</f>
        <v/>
      </c>
      <c r="G105" s="24" t="str">
        <f>IF('Copie extraction'!G103=0,"",1)</f>
        <v/>
      </c>
      <c r="H105" s="1" t="str">
        <f>IF('Copie extraction'!H103=0,"",1)</f>
        <v/>
      </c>
      <c r="I105" s="1" t="str">
        <f>IF('Copie extraction'!I103=0,"",1)</f>
        <v/>
      </c>
      <c r="J105" s="5" t="str">
        <f>IF('Copie extraction'!J103=0,"",1)</f>
        <v/>
      </c>
      <c r="K10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5" s="2" t="e">
        <f>IF((SUM(Extraction[[#This Row],[Chant1]:[Chant4]])*Extraction[[#This Row],[Quantité]])/1000=0,"",((SUM(Extraction[[#This Row],[Longueur]:[Largeur]])*2)/1000)*Extraction[[#This Row],[Quantité]])</f>
        <v>#VALUE!</v>
      </c>
      <c r="M105" s="38" t="str">
        <f>IF(Extraction[[#This Row],[Long 1]]=1,Extraction[[#This Row],[Longueur]],"")</f>
        <v/>
      </c>
      <c r="N105" s="38" t="str">
        <f>IF(Extraction[[#This Row],[Long 2]]=1,Extraction[[#This Row],[Longueur]],"")</f>
        <v/>
      </c>
      <c r="O105" s="38" t="str">
        <f>IF(Extraction[[#This Row],[Larg 1]]=1,Extraction[[#This Row],[Largeur]],"")</f>
        <v/>
      </c>
      <c r="P105" s="38" t="str">
        <f>IF(Extraction[[#This Row],[Larg 2]]=1,Extraction[[#This Row],[Largeur]],"")</f>
        <v/>
      </c>
      <c r="Q105" s="38"/>
    </row>
    <row r="106" spans="1:17" x14ac:dyDescent="0.25">
      <c r="A106" s="6" t="str">
        <f>IF('Copie extraction'!A104=0,"",$B$1&amp;"_"&amp;'Copie extraction'!A104)</f>
        <v/>
      </c>
      <c r="B106" s="6" t="str">
        <f>IF('Copie extraction'!B104=0,"",'Copie extraction'!B104)</f>
        <v/>
      </c>
      <c r="C106" s="6" t="str">
        <f>IFERROR(ROUNDUP(LEFT('Copie extraction'!C104,LEN('Copie extraction'!C104)-2),0),"")</f>
        <v/>
      </c>
      <c r="D106" s="6" t="str">
        <f>IFERROR(ROUNDUP(LEFT('Copie extraction'!D104,LEN('Copie extraction'!D104)-2),0),"")</f>
        <v/>
      </c>
      <c r="E106" s="6" t="str">
        <f>IFERROR(ROUNDUP(LEFT('Copie extraction'!E104,LEN('Copie extraction'!E104)-2),0),"")</f>
        <v/>
      </c>
      <c r="F106" s="6" t="str">
        <f>IF('Copie extraction'!F104=0,"",'Copie extraction'!F104)</f>
        <v/>
      </c>
      <c r="G106" s="24" t="str">
        <f>IF('Copie extraction'!G104=0,"",1)</f>
        <v/>
      </c>
      <c r="H106" s="1" t="str">
        <f>IF('Copie extraction'!H104=0,"",1)</f>
        <v/>
      </c>
      <c r="I106" s="1" t="str">
        <f>IF('Copie extraction'!I104=0,"",1)</f>
        <v/>
      </c>
      <c r="J106" s="5" t="str">
        <f>IF('Copie extraction'!J104=0,"",1)</f>
        <v/>
      </c>
      <c r="K10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6" s="2" t="e">
        <f>IF((SUM(Extraction[[#This Row],[Chant1]:[Chant4]])*Extraction[[#This Row],[Quantité]])/1000=0,"",((SUM(Extraction[[#This Row],[Longueur]:[Largeur]])*2)/1000)*Extraction[[#This Row],[Quantité]])</f>
        <v>#VALUE!</v>
      </c>
      <c r="M106" s="38" t="str">
        <f>IF(Extraction[[#This Row],[Long 1]]=1,Extraction[[#This Row],[Longueur]],"")</f>
        <v/>
      </c>
      <c r="N106" s="38" t="str">
        <f>IF(Extraction[[#This Row],[Long 2]]=1,Extraction[[#This Row],[Longueur]],"")</f>
        <v/>
      </c>
      <c r="O106" s="38" t="str">
        <f>IF(Extraction[[#This Row],[Larg 1]]=1,Extraction[[#This Row],[Largeur]],"")</f>
        <v/>
      </c>
      <c r="P106" s="38" t="str">
        <f>IF(Extraction[[#This Row],[Larg 2]]=1,Extraction[[#This Row],[Largeur]],"")</f>
        <v/>
      </c>
      <c r="Q106" s="38"/>
    </row>
    <row r="107" spans="1:17" x14ac:dyDescent="0.25">
      <c r="A107" s="6" t="str">
        <f>IF('Copie extraction'!A105=0,"",$B$1&amp;"_"&amp;'Copie extraction'!A105)</f>
        <v/>
      </c>
      <c r="B107" s="6" t="str">
        <f>IF('Copie extraction'!B105=0,"",'Copie extraction'!B105)</f>
        <v/>
      </c>
      <c r="C107" s="6" t="str">
        <f>IFERROR(ROUNDUP(LEFT('Copie extraction'!C105,LEN('Copie extraction'!C105)-2),0),"")</f>
        <v/>
      </c>
      <c r="D107" s="6" t="str">
        <f>IFERROR(ROUNDUP(LEFT('Copie extraction'!D105,LEN('Copie extraction'!D105)-2),0),"")</f>
        <v/>
      </c>
      <c r="E107" s="6" t="str">
        <f>IFERROR(ROUNDUP(LEFT('Copie extraction'!E105,LEN('Copie extraction'!E105)-2),0),"")</f>
        <v/>
      </c>
      <c r="F107" s="6" t="str">
        <f>IF('Copie extraction'!F105=0,"",'Copie extraction'!F105)</f>
        <v/>
      </c>
      <c r="G107" s="24" t="str">
        <f>IF('Copie extraction'!G105=0,"",1)</f>
        <v/>
      </c>
      <c r="H107" s="1" t="str">
        <f>IF('Copie extraction'!H105=0,"",1)</f>
        <v/>
      </c>
      <c r="I107" s="1" t="str">
        <f>IF('Copie extraction'!I105=0,"",1)</f>
        <v/>
      </c>
      <c r="J107" s="5" t="str">
        <f>IF('Copie extraction'!J105=0,"",1)</f>
        <v/>
      </c>
      <c r="K10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7" s="2" t="e">
        <f>IF((SUM(Extraction[[#This Row],[Chant1]:[Chant4]])*Extraction[[#This Row],[Quantité]])/1000=0,"",((SUM(Extraction[[#This Row],[Longueur]:[Largeur]])*2)/1000)*Extraction[[#This Row],[Quantité]])</f>
        <v>#VALUE!</v>
      </c>
      <c r="M107" s="38" t="str">
        <f>IF(Extraction[[#This Row],[Long 1]]=1,Extraction[[#This Row],[Longueur]],"")</f>
        <v/>
      </c>
      <c r="N107" s="38" t="str">
        <f>IF(Extraction[[#This Row],[Long 2]]=1,Extraction[[#This Row],[Longueur]],"")</f>
        <v/>
      </c>
      <c r="O107" s="38" t="str">
        <f>IF(Extraction[[#This Row],[Larg 1]]=1,Extraction[[#This Row],[Largeur]],"")</f>
        <v/>
      </c>
      <c r="P107" s="38" t="str">
        <f>IF(Extraction[[#This Row],[Larg 2]]=1,Extraction[[#This Row],[Largeur]],"")</f>
        <v/>
      </c>
      <c r="Q107" s="38"/>
    </row>
    <row r="108" spans="1:17" x14ac:dyDescent="0.25">
      <c r="A108" s="6" t="str">
        <f>IF('Copie extraction'!A106=0,"",$B$1&amp;"_"&amp;'Copie extraction'!A106)</f>
        <v/>
      </c>
      <c r="B108" s="6" t="str">
        <f>IF('Copie extraction'!B106=0,"",'Copie extraction'!B106)</f>
        <v/>
      </c>
      <c r="C108" s="6" t="str">
        <f>IFERROR(ROUNDUP(LEFT('Copie extraction'!C106,LEN('Copie extraction'!C106)-2),0),"")</f>
        <v/>
      </c>
      <c r="D108" s="6" t="str">
        <f>IFERROR(ROUNDUP(LEFT('Copie extraction'!D106,LEN('Copie extraction'!D106)-2),0),"")</f>
        <v/>
      </c>
      <c r="E108" s="6" t="str">
        <f>IFERROR(ROUNDUP(LEFT('Copie extraction'!E106,LEN('Copie extraction'!E106)-2),0),"")</f>
        <v/>
      </c>
      <c r="F108" s="6" t="str">
        <f>IF('Copie extraction'!F106=0,"",'Copie extraction'!F106)</f>
        <v/>
      </c>
      <c r="G108" s="24" t="str">
        <f>IF('Copie extraction'!G106=0,"",1)</f>
        <v/>
      </c>
      <c r="H108" s="1" t="str">
        <f>IF('Copie extraction'!H106=0,"",1)</f>
        <v/>
      </c>
      <c r="I108" s="1" t="str">
        <f>IF('Copie extraction'!I106=0,"",1)</f>
        <v/>
      </c>
      <c r="J108" s="5" t="str">
        <f>IF('Copie extraction'!J106=0,"",1)</f>
        <v/>
      </c>
      <c r="K10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8" s="2" t="e">
        <f>IF((SUM(Extraction[[#This Row],[Chant1]:[Chant4]])*Extraction[[#This Row],[Quantité]])/1000=0,"",((SUM(Extraction[[#This Row],[Longueur]:[Largeur]])*2)/1000)*Extraction[[#This Row],[Quantité]])</f>
        <v>#VALUE!</v>
      </c>
      <c r="M108" s="38" t="str">
        <f>IF(Extraction[[#This Row],[Long 1]]=1,Extraction[[#This Row],[Longueur]],"")</f>
        <v/>
      </c>
      <c r="N108" s="38" t="str">
        <f>IF(Extraction[[#This Row],[Long 2]]=1,Extraction[[#This Row],[Longueur]],"")</f>
        <v/>
      </c>
      <c r="O108" s="38" t="str">
        <f>IF(Extraction[[#This Row],[Larg 1]]=1,Extraction[[#This Row],[Largeur]],"")</f>
        <v/>
      </c>
      <c r="P108" s="38" t="str">
        <f>IF(Extraction[[#This Row],[Larg 2]]=1,Extraction[[#This Row],[Largeur]],"")</f>
        <v/>
      </c>
      <c r="Q108" s="38"/>
    </row>
    <row r="109" spans="1:17" x14ac:dyDescent="0.25">
      <c r="A109" s="6" t="str">
        <f>IF('Copie extraction'!A107=0,"",$B$1&amp;"_"&amp;'Copie extraction'!A107)</f>
        <v/>
      </c>
      <c r="B109" s="6" t="str">
        <f>IF('Copie extraction'!B107=0,"",'Copie extraction'!B107)</f>
        <v/>
      </c>
      <c r="C109" s="6" t="str">
        <f>IFERROR(ROUNDUP(LEFT('Copie extraction'!C107,LEN('Copie extraction'!C107)-2),0),"")</f>
        <v/>
      </c>
      <c r="D109" s="6" t="str">
        <f>IFERROR(ROUNDUP(LEFT('Copie extraction'!D107,LEN('Copie extraction'!D107)-2),0),"")</f>
        <v/>
      </c>
      <c r="E109" s="6" t="str">
        <f>IFERROR(ROUNDUP(LEFT('Copie extraction'!E107,LEN('Copie extraction'!E107)-2),0),"")</f>
        <v/>
      </c>
      <c r="F109" s="6" t="str">
        <f>IF('Copie extraction'!F107=0,"",'Copie extraction'!F107)</f>
        <v/>
      </c>
      <c r="G109" s="24" t="str">
        <f>IF('Copie extraction'!G107=0,"",1)</f>
        <v/>
      </c>
      <c r="H109" s="1" t="str">
        <f>IF('Copie extraction'!H107=0,"",1)</f>
        <v/>
      </c>
      <c r="I109" s="1" t="str">
        <f>IF('Copie extraction'!I107=0,"",1)</f>
        <v/>
      </c>
      <c r="J109" s="5" t="str">
        <f>IF('Copie extraction'!J107=0,"",1)</f>
        <v/>
      </c>
      <c r="K10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09" s="2" t="e">
        <f>IF((SUM(Extraction[[#This Row],[Chant1]:[Chant4]])*Extraction[[#This Row],[Quantité]])/1000=0,"",((SUM(Extraction[[#This Row],[Longueur]:[Largeur]])*2)/1000)*Extraction[[#This Row],[Quantité]])</f>
        <v>#VALUE!</v>
      </c>
      <c r="M109" s="38" t="str">
        <f>IF(Extraction[[#This Row],[Long 1]]=1,Extraction[[#This Row],[Longueur]],"")</f>
        <v/>
      </c>
      <c r="N109" s="38" t="str">
        <f>IF(Extraction[[#This Row],[Long 2]]=1,Extraction[[#This Row],[Longueur]],"")</f>
        <v/>
      </c>
      <c r="O109" s="38" t="str">
        <f>IF(Extraction[[#This Row],[Larg 1]]=1,Extraction[[#This Row],[Largeur]],"")</f>
        <v/>
      </c>
      <c r="P109" s="38" t="str">
        <f>IF(Extraction[[#This Row],[Larg 2]]=1,Extraction[[#This Row],[Largeur]],"")</f>
        <v/>
      </c>
      <c r="Q109" s="38"/>
    </row>
    <row r="110" spans="1:17" x14ac:dyDescent="0.25">
      <c r="A110" s="6" t="str">
        <f>IF('Copie extraction'!A108=0,"",$B$1&amp;"_"&amp;'Copie extraction'!A108)</f>
        <v/>
      </c>
      <c r="B110" s="6" t="str">
        <f>IF('Copie extraction'!B108=0,"",'Copie extraction'!B108)</f>
        <v/>
      </c>
      <c r="C110" s="6" t="str">
        <f>IFERROR(ROUNDUP(LEFT('Copie extraction'!C108,LEN('Copie extraction'!C108)-2),0),"")</f>
        <v/>
      </c>
      <c r="D110" s="6" t="str">
        <f>IFERROR(ROUNDUP(LEFT('Copie extraction'!D108,LEN('Copie extraction'!D108)-2),0),"")</f>
        <v/>
      </c>
      <c r="E110" s="6" t="str">
        <f>IFERROR(ROUNDUP(LEFT('Copie extraction'!E108,LEN('Copie extraction'!E108)-2),0),"")</f>
        <v/>
      </c>
      <c r="F110" s="6" t="str">
        <f>IF('Copie extraction'!F108=0,"",'Copie extraction'!F108)</f>
        <v/>
      </c>
      <c r="G110" s="24" t="str">
        <f>IF('Copie extraction'!G108=0,"",1)</f>
        <v/>
      </c>
      <c r="H110" s="1" t="str">
        <f>IF('Copie extraction'!H108=0,"",1)</f>
        <v/>
      </c>
      <c r="I110" s="1" t="str">
        <f>IF('Copie extraction'!I108=0,"",1)</f>
        <v/>
      </c>
      <c r="J110" s="5" t="str">
        <f>IF('Copie extraction'!J108=0,"",1)</f>
        <v/>
      </c>
      <c r="K11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0" s="2" t="e">
        <f>IF((SUM(Extraction[[#This Row],[Chant1]:[Chant4]])*Extraction[[#This Row],[Quantité]])/1000=0,"",((SUM(Extraction[[#This Row],[Longueur]:[Largeur]])*2)/1000)*Extraction[[#This Row],[Quantité]])</f>
        <v>#VALUE!</v>
      </c>
      <c r="M110" s="38" t="str">
        <f>IF(Extraction[[#This Row],[Long 1]]=1,Extraction[[#This Row],[Longueur]],"")</f>
        <v/>
      </c>
      <c r="N110" s="38" t="str">
        <f>IF(Extraction[[#This Row],[Long 2]]=1,Extraction[[#This Row],[Longueur]],"")</f>
        <v/>
      </c>
      <c r="O110" s="38" t="str">
        <f>IF(Extraction[[#This Row],[Larg 1]]=1,Extraction[[#This Row],[Largeur]],"")</f>
        <v/>
      </c>
      <c r="P110" s="38" t="str">
        <f>IF(Extraction[[#This Row],[Larg 2]]=1,Extraction[[#This Row],[Largeur]],"")</f>
        <v/>
      </c>
      <c r="Q110" s="38"/>
    </row>
    <row r="111" spans="1:17" x14ac:dyDescent="0.25">
      <c r="A111" s="6" t="str">
        <f>IF('Copie extraction'!A109=0,"",$B$1&amp;"_"&amp;'Copie extraction'!A109)</f>
        <v/>
      </c>
      <c r="B111" s="6" t="str">
        <f>IF('Copie extraction'!B109=0,"",'Copie extraction'!B109)</f>
        <v/>
      </c>
      <c r="C111" s="6" t="str">
        <f>IFERROR(ROUNDUP(LEFT('Copie extraction'!C109,LEN('Copie extraction'!C109)-2),0),"")</f>
        <v/>
      </c>
      <c r="D111" s="6" t="str">
        <f>IFERROR(ROUNDUP(LEFT('Copie extraction'!D109,LEN('Copie extraction'!D109)-2),0),"")</f>
        <v/>
      </c>
      <c r="E111" s="6" t="str">
        <f>IFERROR(ROUNDUP(LEFT('Copie extraction'!E109,LEN('Copie extraction'!E109)-2),0),"")</f>
        <v/>
      </c>
      <c r="F111" s="6" t="str">
        <f>IF('Copie extraction'!F109=0,"",'Copie extraction'!F109)</f>
        <v/>
      </c>
      <c r="G111" s="24" t="str">
        <f>IF('Copie extraction'!G109=0,"",1)</f>
        <v/>
      </c>
      <c r="H111" s="1" t="str">
        <f>IF('Copie extraction'!H109=0,"",1)</f>
        <v/>
      </c>
      <c r="I111" s="1" t="str">
        <f>IF('Copie extraction'!I109=0,"",1)</f>
        <v/>
      </c>
      <c r="J111" s="5" t="str">
        <f>IF('Copie extraction'!J109=0,"",1)</f>
        <v/>
      </c>
      <c r="K11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1" s="2" t="e">
        <f>IF((SUM(Extraction[[#This Row],[Chant1]:[Chant4]])*Extraction[[#This Row],[Quantité]])/1000=0,"",((SUM(Extraction[[#This Row],[Longueur]:[Largeur]])*2)/1000)*Extraction[[#This Row],[Quantité]])</f>
        <v>#VALUE!</v>
      </c>
      <c r="M111" s="38" t="str">
        <f>IF(Extraction[[#This Row],[Long 1]]=1,Extraction[[#This Row],[Longueur]],"")</f>
        <v/>
      </c>
      <c r="N111" s="38" t="str">
        <f>IF(Extraction[[#This Row],[Long 2]]=1,Extraction[[#This Row],[Longueur]],"")</f>
        <v/>
      </c>
      <c r="O111" s="38" t="str">
        <f>IF(Extraction[[#This Row],[Larg 1]]=1,Extraction[[#This Row],[Largeur]],"")</f>
        <v/>
      </c>
      <c r="P111" s="38" t="str">
        <f>IF(Extraction[[#This Row],[Larg 2]]=1,Extraction[[#This Row],[Largeur]],"")</f>
        <v/>
      </c>
      <c r="Q111" s="38"/>
    </row>
    <row r="112" spans="1:17" x14ac:dyDescent="0.25">
      <c r="A112" s="6" t="str">
        <f>IF('Copie extraction'!A110=0,"",$B$1&amp;"_"&amp;'Copie extraction'!A110)</f>
        <v/>
      </c>
      <c r="B112" s="6" t="str">
        <f>IF('Copie extraction'!B110=0,"",'Copie extraction'!B110)</f>
        <v/>
      </c>
      <c r="C112" s="6" t="str">
        <f>IFERROR(ROUNDUP(LEFT('Copie extraction'!C110,LEN('Copie extraction'!C110)-2),0),"")</f>
        <v/>
      </c>
      <c r="D112" s="6" t="str">
        <f>IFERROR(ROUNDUP(LEFT('Copie extraction'!D110,LEN('Copie extraction'!D110)-2),0),"")</f>
        <v/>
      </c>
      <c r="E112" s="6" t="str">
        <f>IFERROR(ROUNDUP(LEFT('Copie extraction'!E110,LEN('Copie extraction'!E110)-2),0),"")</f>
        <v/>
      </c>
      <c r="F112" s="6" t="str">
        <f>IF('Copie extraction'!F110=0,"",'Copie extraction'!F110)</f>
        <v/>
      </c>
      <c r="G112" s="24" t="str">
        <f>IF('Copie extraction'!G110=0,"",1)</f>
        <v/>
      </c>
      <c r="H112" s="1" t="str">
        <f>IF('Copie extraction'!H110=0,"",1)</f>
        <v/>
      </c>
      <c r="I112" s="1" t="str">
        <f>IF('Copie extraction'!I110=0,"",1)</f>
        <v/>
      </c>
      <c r="J112" s="5" t="str">
        <f>IF('Copie extraction'!J110=0,"",1)</f>
        <v/>
      </c>
      <c r="K11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2" s="2" t="e">
        <f>IF((SUM(Extraction[[#This Row],[Chant1]:[Chant4]])*Extraction[[#This Row],[Quantité]])/1000=0,"",((SUM(Extraction[[#This Row],[Longueur]:[Largeur]])*2)/1000)*Extraction[[#This Row],[Quantité]])</f>
        <v>#VALUE!</v>
      </c>
      <c r="M112" s="38" t="str">
        <f>IF(Extraction[[#This Row],[Long 1]]=1,Extraction[[#This Row],[Longueur]],"")</f>
        <v/>
      </c>
      <c r="N112" s="38" t="str">
        <f>IF(Extraction[[#This Row],[Long 2]]=1,Extraction[[#This Row],[Longueur]],"")</f>
        <v/>
      </c>
      <c r="O112" s="38" t="str">
        <f>IF(Extraction[[#This Row],[Larg 1]]=1,Extraction[[#This Row],[Largeur]],"")</f>
        <v/>
      </c>
      <c r="P112" s="38" t="str">
        <f>IF(Extraction[[#This Row],[Larg 2]]=1,Extraction[[#This Row],[Largeur]],"")</f>
        <v/>
      </c>
      <c r="Q112" s="38"/>
    </row>
    <row r="113" spans="1:17" x14ac:dyDescent="0.25">
      <c r="A113" s="6" t="str">
        <f>IF('Copie extraction'!A111=0,"",$B$1&amp;"_"&amp;'Copie extraction'!A111)</f>
        <v/>
      </c>
      <c r="B113" s="6" t="str">
        <f>IF('Copie extraction'!B111=0,"",'Copie extraction'!B111)</f>
        <v/>
      </c>
      <c r="C113" s="6" t="str">
        <f>IFERROR(ROUNDUP(LEFT('Copie extraction'!C111,LEN('Copie extraction'!C111)-2),0),"")</f>
        <v/>
      </c>
      <c r="D113" s="6" t="str">
        <f>IFERROR(ROUNDUP(LEFT('Copie extraction'!D111,LEN('Copie extraction'!D111)-2),0),"")</f>
        <v/>
      </c>
      <c r="E113" s="6" t="str">
        <f>IFERROR(ROUNDUP(LEFT('Copie extraction'!E111,LEN('Copie extraction'!E111)-2),0),"")</f>
        <v/>
      </c>
      <c r="F113" s="6" t="str">
        <f>IF('Copie extraction'!F111=0,"",'Copie extraction'!F111)</f>
        <v/>
      </c>
      <c r="G113" s="24" t="str">
        <f>IF('Copie extraction'!G111=0,"",1)</f>
        <v/>
      </c>
      <c r="H113" s="1" t="str">
        <f>IF('Copie extraction'!H111=0,"",1)</f>
        <v/>
      </c>
      <c r="I113" s="1" t="str">
        <f>IF('Copie extraction'!I111=0,"",1)</f>
        <v/>
      </c>
      <c r="J113" s="5" t="str">
        <f>IF('Copie extraction'!J111=0,"",1)</f>
        <v/>
      </c>
      <c r="K11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3" s="2" t="e">
        <f>IF((SUM(Extraction[[#This Row],[Chant1]:[Chant4]])*Extraction[[#This Row],[Quantité]])/1000=0,"",((SUM(Extraction[[#This Row],[Longueur]:[Largeur]])*2)/1000)*Extraction[[#This Row],[Quantité]])</f>
        <v>#VALUE!</v>
      </c>
      <c r="M113" s="38" t="str">
        <f>IF(Extraction[[#This Row],[Long 1]]=1,Extraction[[#This Row],[Longueur]],"")</f>
        <v/>
      </c>
      <c r="N113" s="38" t="str">
        <f>IF(Extraction[[#This Row],[Long 2]]=1,Extraction[[#This Row],[Longueur]],"")</f>
        <v/>
      </c>
      <c r="O113" s="38" t="str">
        <f>IF(Extraction[[#This Row],[Larg 1]]=1,Extraction[[#This Row],[Largeur]],"")</f>
        <v/>
      </c>
      <c r="P113" s="38" t="str">
        <f>IF(Extraction[[#This Row],[Larg 2]]=1,Extraction[[#This Row],[Largeur]],"")</f>
        <v/>
      </c>
      <c r="Q113" s="38"/>
    </row>
    <row r="114" spans="1:17" x14ac:dyDescent="0.25">
      <c r="A114" s="6" t="str">
        <f>IF('Copie extraction'!A112=0,"",$B$1&amp;"_"&amp;'Copie extraction'!A112)</f>
        <v/>
      </c>
      <c r="B114" s="6" t="str">
        <f>IF('Copie extraction'!B112=0,"",'Copie extraction'!B112)</f>
        <v/>
      </c>
      <c r="C114" s="6" t="str">
        <f>IFERROR(ROUNDUP(LEFT('Copie extraction'!C112,LEN('Copie extraction'!C112)-2),0),"")</f>
        <v/>
      </c>
      <c r="D114" s="6" t="str">
        <f>IFERROR(ROUNDUP(LEFT('Copie extraction'!D112,LEN('Copie extraction'!D112)-2),0),"")</f>
        <v/>
      </c>
      <c r="E114" s="6" t="str">
        <f>IFERROR(ROUNDUP(LEFT('Copie extraction'!E112,LEN('Copie extraction'!E112)-2),0),"")</f>
        <v/>
      </c>
      <c r="F114" s="6" t="str">
        <f>IF('Copie extraction'!F112=0,"",'Copie extraction'!F112)</f>
        <v/>
      </c>
      <c r="G114" s="24" t="str">
        <f>IF('Copie extraction'!G112=0,"",1)</f>
        <v/>
      </c>
      <c r="H114" s="1" t="str">
        <f>IF('Copie extraction'!H112=0,"",1)</f>
        <v/>
      </c>
      <c r="I114" s="1" t="str">
        <f>IF('Copie extraction'!I112=0,"",1)</f>
        <v/>
      </c>
      <c r="J114" s="5" t="str">
        <f>IF('Copie extraction'!J112=0,"",1)</f>
        <v/>
      </c>
      <c r="K11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4" s="2" t="e">
        <f>IF((SUM(Extraction[[#This Row],[Chant1]:[Chant4]])*Extraction[[#This Row],[Quantité]])/1000=0,"",((SUM(Extraction[[#This Row],[Longueur]:[Largeur]])*2)/1000)*Extraction[[#This Row],[Quantité]])</f>
        <v>#VALUE!</v>
      </c>
      <c r="M114" s="38" t="str">
        <f>IF(Extraction[[#This Row],[Long 1]]=1,Extraction[[#This Row],[Longueur]],"")</f>
        <v/>
      </c>
      <c r="N114" s="38" t="str">
        <f>IF(Extraction[[#This Row],[Long 2]]=1,Extraction[[#This Row],[Longueur]],"")</f>
        <v/>
      </c>
      <c r="O114" s="38" t="str">
        <f>IF(Extraction[[#This Row],[Larg 1]]=1,Extraction[[#This Row],[Largeur]],"")</f>
        <v/>
      </c>
      <c r="P114" s="38" t="str">
        <f>IF(Extraction[[#This Row],[Larg 2]]=1,Extraction[[#This Row],[Largeur]],"")</f>
        <v/>
      </c>
      <c r="Q114" s="38"/>
    </row>
    <row r="115" spans="1:17" x14ac:dyDescent="0.25">
      <c r="A115" s="6" t="str">
        <f>IF('Copie extraction'!A113=0,"",$B$1&amp;"_"&amp;'Copie extraction'!A113)</f>
        <v/>
      </c>
      <c r="B115" s="6" t="str">
        <f>IF('Copie extraction'!B113=0,"",'Copie extraction'!B113)</f>
        <v/>
      </c>
      <c r="C115" s="6" t="str">
        <f>IFERROR(ROUNDUP(LEFT('Copie extraction'!C113,LEN('Copie extraction'!C113)-2),0),"")</f>
        <v/>
      </c>
      <c r="D115" s="6" t="str">
        <f>IFERROR(ROUNDUP(LEFT('Copie extraction'!D113,LEN('Copie extraction'!D113)-2),0),"")</f>
        <v/>
      </c>
      <c r="E115" s="6" t="str">
        <f>IFERROR(ROUNDUP(LEFT('Copie extraction'!E113,LEN('Copie extraction'!E113)-2),0),"")</f>
        <v/>
      </c>
      <c r="F115" s="6" t="str">
        <f>IF('Copie extraction'!F113=0,"",'Copie extraction'!F113)</f>
        <v/>
      </c>
      <c r="G115" s="24" t="str">
        <f>IF('Copie extraction'!G113=0,"",1)</f>
        <v/>
      </c>
      <c r="H115" s="1" t="str">
        <f>IF('Copie extraction'!H113=0,"",1)</f>
        <v/>
      </c>
      <c r="I115" s="1" t="str">
        <f>IF('Copie extraction'!I113=0,"",1)</f>
        <v/>
      </c>
      <c r="J115" s="5" t="str">
        <f>IF('Copie extraction'!J113=0,"",1)</f>
        <v/>
      </c>
      <c r="K11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5" s="2" t="e">
        <f>IF((SUM(Extraction[[#This Row],[Chant1]:[Chant4]])*Extraction[[#This Row],[Quantité]])/1000=0,"",((SUM(Extraction[[#This Row],[Longueur]:[Largeur]])*2)/1000)*Extraction[[#This Row],[Quantité]])</f>
        <v>#VALUE!</v>
      </c>
      <c r="M115" s="38" t="str">
        <f>IF(Extraction[[#This Row],[Long 1]]=1,Extraction[[#This Row],[Longueur]],"")</f>
        <v/>
      </c>
      <c r="N115" s="38" t="str">
        <f>IF(Extraction[[#This Row],[Long 2]]=1,Extraction[[#This Row],[Longueur]],"")</f>
        <v/>
      </c>
      <c r="O115" s="38" t="str">
        <f>IF(Extraction[[#This Row],[Larg 1]]=1,Extraction[[#This Row],[Largeur]],"")</f>
        <v/>
      </c>
      <c r="P115" s="38" t="str">
        <f>IF(Extraction[[#This Row],[Larg 2]]=1,Extraction[[#This Row],[Largeur]],"")</f>
        <v/>
      </c>
      <c r="Q115" s="38"/>
    </row>
    <row r="116" spans="1:17" x14ac:dyDescent="0.25">
      <c r="A116" s="6" t="str">
        <f>IF('Copie extraction'!A114=0,"",$B$1&amp;"_"&amp;'Copie extraction'!A114)</f>
        <v/>
      </c>
      <c r="B116" s="6" t="str">
        <f>IF('Copie extraction'!B114=0,"",'Copie extraction'!B114)</f>
        <v/>
      </c>
      <c r="C116" s="6" t="str">
        <f>IFERROR(ROUNDUP(LEFT('Copie extraction'!C114,LEN('Copie extraction'!C114)-2),0),"")</f>
        <v/>
      </c>
      <c r="D116" s="6" t="str">
        <f>IFERROR(ROUNDUP(LEFT('Copie extraction'!D114,LEN('Copie extraction'!D114)-2),0),"")</f>
        <v/>
      </c>
      <c r="E116" s="6" t="str">
        <f>IFERROR(ROUNDUP(LEFT('Copie extraction'!E114,LEN('Copie extraction'!E114)-2),0),"")</f>
        <v/>
      </c>
      <c r="F116" s="6" t="str">
        <f>IF('Copie extraction'!F114=0,"",'Copie extraction'!F114)</f>
        <v/>
      </c>
      <c r="G116" s="24" t="str">
        <f>IF('Copie extraction'!G114=0,"",1)</f>
        <v/>
      </c>
      <c r="H116" s="1" t="str">
        <f>IF('Copie extraction'!H114=0,"",1)</f>
        <v/>
      </c>
      <c r="I116" s="1" t="str">
        <f>IF('Copie extraction'!I114=0,"",1)</f>
        <v/>
      </c>
      <c r="J116" s="5" t="str">
        <f>IF('Copie extraction'!J114=0,"",1)</f>
        <v/>
      </c>
      <c r="K11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6" s="2" t="e">
        <f>IF((SUM(Extraction[[#This Row],[Chant1]:[Chant4]])*Extraction[[#This Row],[Quantité]])/1000=0,"",((SUM(Extraction[[#This Row],[Longueur]:[Largeur]])*2)/1000)*Extraction[[#This Row],[Quantité]])</f>
        <v>#VALUE!</v>
      </c>
      <c r="M116" s="38" t="str">
        <f>IF(Extraction[[#This Row],[Long 1]]=1,Extraction[[#This Row],[Longueur]],"")</f>
        <v/>
      </c>
      <c r="N116" s="38" t="str">
        <f>IF(Extraction[[#This Row],[Long 2]]=1,Extraction[[#This Row],[Longueur]],"")</f>
        <v/>
      </c>
      <c r="O116" s="38" t="str">
        <f>IF(Extraction[[#This Row],[Larg 1]]=1,Extraction[[#This Row],[Largeur]],"")</f>
        <v/>
      </c>
      <c r="P116" s="38" t="str">
        <f>IF(Extraction[[#This Row],[Larg 2]]=1,Extraction[[#This Row],[Largeur]],"")</f>
        <v/>
      </c>
      <c r="Q116" s="38"/>
    </row>
    <row r="117" spans="1:17" x14ac:dyDescent="0.25">
      <c r="A117" s="6" t="str">
        <f>IF('Copie extraction'!A115=0,"",$B$1&amp;"_"&amp;'Copie extraction'!A115)</f>
        <v/>
      </c>
      <c r="B117" s="6" t="str">
        <f>IF('Copie extraction'!B115=0,"",'Copie extraction'!B115)</f>
        <v/>
      </c>
      <c r="C117" s="6" t="str">
        <f>IFERROR(ROUNDUP(LEFT('Copie extraction'!C115,LEN('Copie extraction'!C115)-2),0),"")</f>
        <v/>
      </c>
      <c r="D117" s="6" t="str">
        <f>IFERROR(ROUNDUP(LEFT('Copie extraction'!D115,LEN('Copie extraction'!D115)-2),0),"")</f>
        <v/>
      </c>
      <c r="E117" s="6" t="str">
        <f>IFERROR(ROUNDUP(LEFT('Copie extraction'!E115,LEN('Copie extraction'!E115)-2),0),"")</f>
        <v/>
      </c>
      <c r="F117" s="6" t="str">
        <f>IF('Copie extraction'!F115=0,"",'Copie extraction'!F115)</f>
        <v/>
      </c>
      <c r="G117" s="24" t="str">
        <f>IF('Copie extraction'!G115=0,"",1)</f>
        <v/>
      </c>
      <c r="H117" s="1" t="str">
        <f>IF('Copie extraction'!H115=0,"",1)</f>
        <v/>
      </c>
      <c r="I117" s="1" t="str">
        <f>IF('Copie extraction'!I115=0,"",1)</f>
        <v/>
      </c>
      <c r="J117" s="5" t="str">
        <f>IF('Copie extraction'!J115=0,"",1)</f>
        <v/>
      </c>
      <c r="K11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7" s="2" t="e">
        <f>IF((SUM(Extraction[[#This Row],[Chant1]:[Chant4]])*Extraction[[#This Row],[Quantité]])/1000=0,"",((SUM(Extraction[[#This Row],[Longueur]:[Largeur]])*2)/1000)*Extraction[[#This Row],[Quantité]])</f>
        <v>#VALUE!</v>
      </c>
      <c r="M117" s="38" t="str">
        <f>IF(Extraction[[#This Row],[Long 1]]=1,Extraction[[#This Row],[Longueur]],"")</f>
        <v/>
      </c>
      <c r="N117" s="38" t="str">
        <f>IF(Extraction[[#This Row],[Long 2]]=1,Extraction[[#This Row],[Longueur]],"")</f>
        <v/>
      </c>
      <c r="O117" s="38" t="str">
        <f>IF(Extraction[[#This Row],[Larg 1]]=1,Extraction[[#This Row],[Largeur]],"")</f>
        <v/>
      </c>
      <c r="P117" s="38" t="str">
        <f>IF(Extraction[[#This Row],[Larg 2]]=1,Extraction[[#This Row],[Largeur]],"")</f>
        <v/>
      </c>
      <c r="Q117" s="38"/>
    </row>
    <row r="118" spans="1:17" x14ac:dyDescent="0.25">
      <c r="A118" s="6" t="str">
        <f>IF('Copie extraction'!A116=0,"",$B$1&amp;"_"&amp;'Copie extraction'!A116)</f>
        <v/>
      </c>
      <c r="B118" s="6" t="str">
        <f>IF('Copie extraction'!B116=0,"",'Copie extraction'!B116)</f>
        <v/>
      </c>
      <c r="C118" s="6" t="str">
        <f>IFERROR(ROUNDUP(LEFT('Copie extraction'!C116,LEN('Copie extraction'!C116)-2),0),"")</f>
        <v/>
      </c>
      <c r="D118" s="6" t="str">
        <f>IFERROR(ROUNDUP(LEFT('Copie extraction'!D116,LEN('Copie extraction'!D116)-2),0),"")</f>
        <v/>
      </c>
      <c r="E118" s="6" t="str">
        <f>IFERROR(ROUNDUP(LEFT('Copie extraction'!E116,LEN('Copie extraction'!E116)-2),0),"")</f>
        <v/>
      </c>
      <c r="F118" s="6" t="str">
        <f>IF('Copie extraction'!F116=0,"",'Copie extraction'!F116)</f>
        <v/>
      </c>
      <c r="G118" s="24" t="str">
        <f>IF('Copie extraction'!G116=0,"",1)</f>
        <v/>
      </c>
      <c r="H118" s="1" t="str">
        <f>IF('Copie extraction'!H116=0,"",1)</f>
        <v/>
      </c>
      <c r="I118" s="1" t="str">
        <f>IF('Copie extraction'!I116=0,"",1)</f>
        <v/>
      </c>
      <c r="J118" s="5" t="str">
        <f>IF('Copie extraction'!J116=0,"",1)</f>
        <v/>
      </c>
      <c r="K11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8" s="2" t="e">
        <f>IF((SUM(Extraction[[#This Row],[Chant1]:[Chant4]])*Extraction[[#This Row],[Quantité]])/1000=0,"",((SUM(Extraction[[#This Row],[Longueur]:[Largeur]])*2)/1000)*Extraction[[#This Row],[Quantité]])</f>
        <v>#VALUE!</v>
      </c>
      <c r="M118" s="38" t="str">
        <f>IF(Extraction[[#This Row],[Long 1]]=1,Extraction[[#This Row],[Longueur]],"")</f>
        <v/>
      </c>
      <c r="N118" s="38" t="str">
        <f>IF(Extraction[[#This Row],[Long 2]]=1,Extraction[[#This Row],[Longueur]],"")</f>
        <v/>
      </c>
      <c r="O118" s="38" t="str">
        <f>IF(Extraction[[#This Row],[Larg 1]]=1,Extraction[[#This Row],[Largeur]],"")</f>
        <v/>
      </c>
      <c r="P118" s="38" t="str">
        <f>IF(Extraction[[#This Row],[Larg 2]]=1,Extraction[[#This Row],[Largeur]],"")</f>
        <v/>
      </c>
      <c r="Q118" s="38"/>
    </row>
    <row r="119" spans="1:17" x14ac:dyDescent="0.25">
      <c r="A119" s="6" t="str">
        <f>IF('Copie extraction'!A117=0,"",$B$1&amp;"_"&amp;'Copie extraction'!A117)</f>
        <v/>
      </c>
      <c r="B119" s="6" t="str">
        <f>IF('Copie extraction'!B117=0,"",'Copie extraction'!B117)</f>
        <v/>
      </c>
      <c r="C119" s="6" t="str">
        <f>IFERROR(ROUNDUP(LEFT('Copie extraction'!C117,LEN('Copie extraction'!C117)-2),0),"")</f>
        <v/>
      </c>
      <c r="D119" s="6" t="str">
        <f>IFERROR(ROUNDUP(LEFT('Copie extraction'!D117,LEN('Copie extraction'!D117)-2),0),"")</f>
        <v/>
      </c>
      <c r="E119" s="6" t="str">
        <f>IFERROR(ROUNDUP(LEFT('Copie extraction'!E117,LEN('Copie extraction'!E117)-2),0),"")</f>
        <v/>
      </c>
      <c r="F119" s="6" t="str">
        <f>IF('Copie extraction'!F117=0,"",'Copie extraction'!F117)</f>
        <v/>
      </c>
      <c r="G119" s="24" t="str">
        <f>IF('Copie extraction'!G117=0,"",1)</f>
        <v/>
      </c>
      <c r="H119" s="1" t="str">
        <f>IF('Copie extraction'!H117=0,"",1)</f>
        <v/>
      </c>
      <c r="I119" s="1" t="str">
        <f>IF('Copie extraction'!I117=0,"",1)</f>
        <v/>
      </c>
      <c r="J119" s="5" t="str">
        <f>IF('Copie extraction'!J117=0,"",1)</f>
        <v/>
      </c>
      <c r="K11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19" s="2" t="e">
        <f>IF((SUM(Extraction[[#This Row],[Chant1]:[Chant4]])*Extraction[[#This Row],[Quantité]])/1000=0,"",((SUM(Extraction[[#This Row],[Longueur]:[Largeur]])*2)/1000)*Extraction[[#This Row],[Quantité]])</f>
        <v>#VALUE!</v>
      </c>
      <c r="M119" s="38" t="str">
        <f>IF(Extraction[[#This Row],[Long 1]]=1,Extraction[[#This Row],[Longueur]],"")</f>
        <v/>
      </c>
      <c r="N119" s="38" t="str">
        <f>IF(Extraction[[#This Row],[Long 2]]=1,Extraction[[#This Row],[Longueur]],"")</f>
        <v/>
      </c>
      <c r="O119" s="38" t="str">
        <f>IF(Extraction[[#This Row],[Larg 1]]=1,Extraction[[#This Row],[Largeur]],"")</f>
        <v/>
      </c>
      <c r="P119" s="38" t="str">
        <f>IF(Extraction[[#This Row],[Larg 2]]=1,Extraction[[#This Row],[Largeur]],"")</f>
        <v/>
      </c>
      <c r="Q119" s="38"/>
    </row>
    <row r="120" spans="1:17" x14ac:dyDescent="0.25">
      <c r="A120" s="6" t="str">
        <f>IF('Copie extraction'!A118=0,"",$B$1&amp;"_"&amp;'Copie extraction'!A118)</f>
        <v/>
      </c>
      <c r="B120" s="6" t="str">
        <f>IF('Copie extraction'!B118=0,"",'Copie extraction'!B118)</f>
        <v/>
      </c>
      <c r="C120" s="6" t="str">
        <f>IFERROR(ROUNDUP(LEFT('Copie extraction'!C118,LEN('Copie extraction'!C118)-2),0),"")</f>
        <v/>
      </c>
      <c r="D120" s="6" t="str">
        <f>IFERROR(ROUNDUP(LEFT('Copie extraction'!D118,LEN('Copie extraction'!D118)-2),0),"")</f>
        <v/>
      </c>
      <c r="E120" s="6" t="str">
        <f>IFERROR(ROUNDUP(LEFT('Copie extraction'!E118,LEN('Copie extraction'!E118)-2),0),"")</f>
        <v/>
      </c>
      <c r="F120" s="6" t="str">
        <f>IF('Copie extraction'!F118=0,"",'Copie extraction'!F118)</f>
        <v/>
      </c>
      <c r="G120" s="24" t="str">
        <f>IF('Copie extraction'!G118=0,"",1)</f>
        <v/>
      </c>
      <c r="H120" s="1" t="str">
        <f>IF('Copie extraction'!H118=0,"",1)</f>
        <v/>
      </c>
      <c r="I120" s="1" t="str">
        <f>IF('Copie extraction'!I118=0,"",1)</f>
        <v/>
      </c>
      <c r="J120" s="5" t="str">
        <f>IF('Copie extraction'!J118=0,"",1)</f>
        <v/>
      </c>
      <c r="K12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0" s="2" t="e">
        <f>IF((SUM(Extraction[[#This Row],[Chant1]:[Chant4]])*Extraction[[#This Row],[Quantité]])/1000=0,"",((SUM(Extraction[[#This Row],[Longueur]:[Largeur]])*2)/1000)*Extraction[[#This Row],[Quantité]])</f>
        <v>#VALUE!</v>
      </c>
      <c r="M120" s="38" t="str">
        <f>IF(Extraction[[#This Row],[Long 1]]=1,Extraction[[#This Row],[Longueur]],"")</f>
        <v/>
      </c>
      <c r="N120" s="38" t="str">
        <f>IF(Extraction[[#This Row],[Long 2]]=1,Extraction[[#This Row],[Longueur]],"")</f>
        <v/>
      </c>
      <c r="O120" s="38" t="str">
        <f>IF(Extraction[[#This Row],[Larg 1]]=1,Extraction[[#This Row],[Largeur]],"")</f>
        <v/>
      </c>
      <c r="P120" s="38" t="str">
        <f>IF(Extraction[[#This Row],[Larg 2]]=1,Extraction[[#This Row],[Largeur]],"")</f>
        <v/>
      </c>
      <c r="Q120" s="38"/>
    </row>
    <row r="121" spans="1:17" x14ac:dyDescent="0.25">
      <c r="A121" s="6" t="str">
        <f>IF('Copie extraction'!A119=0,"",$B$1&amp;"_"&amp;'Copie extraction'!A119)</f>
        <v/>
      </c>
      <c r="B121" s="6" t="str">
        <f>IF('Copie extraction'!B119=0,"",'Copie extraction'!B119)</f>
        <v/>
      </c>
      <c r="C121" s="6" t="str">
        <f>IFERROR(ROUNDUP(LEFT('Copie extraction'!C119,LEN('Copie extraction'!C119)-2),0),"")</f>
        <v/>
      </c>
      <c r="D121" s="6" t="str">
        <f>IFERROR(ROUNDUP(LEFT('Copie extraction'!D119,LEN('Copie extraction'!D119)-2),0),"")</f>
        <v/>
      </c>
      <c r="E121" s="6" t="str">
        <f>IFERROR(ROUNDUP(LEFT('Copie extraction'!E119,LEN('Copie extraction'!E119)-2),0),"")</f>
        <v/>
      </c>
      <c r="F121" s="6" t="str">
        <f>IF('Copie extraction'!F119=0,"",'Copie extraction'!F119)</f>
        <v/>
      </c>
      <c r="G121" s="24" t="str">
        <f>IF('Copie extraction'!G119=0,"",1)</f>
        <v/>
      </c>
      <c r="H121" s="1" t="str">
        <f>IF('Copie extraction'!H119=0,"",1)</f>
        <v/>
      </c>
      <c r="I121" s="1" t="str">
        <f>IF('Copie extraction'!I119=0,"",1)</f>
        <v/>
      </c>
      <c r="J121" s="5" t="str">
        <f>IF('Copie extraction'!J119=0,"",1)</f>
        <v/>
      </c>
      <c r="K12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1" s="2" t="e">
        <f>IF((SUM(Extraction[[#This Row],[Chant1]:[Chant4]])*Extraction[[#This Row],[Quantité]])/1000=0,"",((SUM(Extraction[[#This Row],[Longueur]:[Largeur]])*2)/1000)*Extraction[[#This Row],[Quantité]])</f>
        <v>#VALUE!</v>
      </c>
      <c r="M121" s="38" t="str">
        <f>IF(Extraction[[#This Row],[Long 1]]=1,Extraction[[#This Row],[Longueur]],"")</f>
        <v/>
      </c>
      <c r="N121" s="38" t="str">
        <f>IF(Extraction[[#This Row],[Long 2]]=1,Extraction[[#This Row],[Longueur]],"")</f>
        <v/>
      </c>
      <c r="O121" s="38" t="str">
        <f>IF(Extraction[[#This Row],[Larg 1]]=1,Extraction[[#This Row],[Largeur]],"")</f>
        <v/>
      </c>
      <c r="P121" s="38" t="str">
        <f>IF(Extraction[[#This Row],[Larg 2]]=1,Extraction[[#This Row],[Largeur]],"")</f>
        <v/>
      </c>
      <c r="Q121" s="38"/>
    </row>
    <row r="122" spans="1:17" x14ac:dyDescent="0.25">
      <c r="A122" s="6" t="str">
        <f>IF('Copie extraction'!A120=0,"",$B$1&amp;"_"&amp;'Copie extraction'!A120)</f>
        <v/>
      </c>
      <c r="B122" s="6" t="str">
        <f>IF('Copie extraction'!B120=0,"",'Copie extraction'!B120)</f>
        <v/>
      </c>
      <c r="C122" s="6" t="str">
        <f>IFERROR(ROUNDUP(LEFT('Copie extraction'!C120,LEN('Copie extraction'!C120)-2),0),"")</f>
        <v/>
      </c>
      <c r="D122" s="6" t="str">
        <f>IFERROR(ROUNDUP(LEFT('Copie extraction'!D120,LEN('Copie extraction'!D120)-2),0),"")</f>
        <v/>
      </c>
      <c r="E122" s="6" t="str">
        <f>IFERROR(ROUNDUP(LEFT('Copie extraction'!E120,LEN('Copie extraction'!E120)-2),0),"")</f>
        <v/>
      </c>
      <c r="F122" s="6" t="str">
        <f>IF('Copie extraction'!F120=0,"",'Copie extraction'!F120)</f>
        <v/>
      </c>
      <c r="G122" s="24" t="str">
        <f>IF('Copie extraction'!G120=0,"",1)</f>
        <v/>
      </c>
      <c r="H122" s="1" t="str">
        <f>IF('Copie extraction'!H120=0,"",1)</f>
        <v/>
      </c>
      <c r="I122" s="1" t="str">
        <f>IF('Copie extraction'!I120=0,"",1)</f>
        <v/>
      </c>
      <c r="J122" s="5" t="str">
        <f>IF('Copie extraction'!J120=0,"",1)</f>
        <v/>
      </c>
      <c r="K12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2" s="2" t="e">
        <f>IF((SUM(Extraction[[#This Row],[Chant1]:[Chant4]])*Extraction[[#This Row],[Quantité]])/1000=0,"",((SUM(Extraction[[#This Row],[Longueur]:[Largeur]])*2)/1000)*Extraction[[#This Row],[Quantité]])</f>
        <v>#VALUE!</v>
      </c>
      <c r="M122" s="38" t="str">
        <f>IF(Extraction[[#This Row],[Long 1]]=1,Extraction[[#This Row],[Longueur]],"")</f>
        <v/>
      </c>
      <c r="N122" s="38" t="str">
        <f>IF(Extraction[[#This Row],[Long 2]]=1,Extraction[[#This Row],[Longueur]],"")</f>
        <v/>
      </c>
      <c r="O122" s="38" t="str">
        <f>IF(Extraction[[#This Row],[Larg 1]]=1,Extraction[[#This Row],[Largeur]],"")</f>
        <v/>
      </c>
      <c r="P122" s="38" t="str">
        <f>IF(Extraction[[#This Row],[Larg 2]]=1,Extraction[[#This Row],[Largeur]],"")</f>
        <v/>
      </c>
      <c r="Q122" s="38"/>
    </row>
    <row r="123" spans="1:17" x14ac:dyDescent="0.25">
      <c r="A123" s="6" t="str">
        <f>IF('Copie extraction'!A121=0,"",$B$1&amp;"_"&amp;'Copie extraction'!A121)</f>
        <v/>
      </c>
      <c r="B123" s="6" t="str">
        <f>IF('Copie extraction'!B121=0,"",'Copie extraction'!B121)</f>
        <v/>
      </c>
      <c r="C123" s="6" t="str">
        <f>IFERROR(ROUNDUP(LEFT('Copie extraction'!C121,LEN('Copie extraction'!C121)-2),0),"")</f>
        <v/>
      </c>
      <c r="D123" s="6" t="str">
        <f>IFERROR(ROUNDUP(LEFT('Copie extraction'!D121,LEN('Copie extraction'!D121)-2),0),"")</f>
        <v/>
      </c>
      <c r="E123" s="6" t="str">
        <f>IFERROR(ROUNDUP(LEFT('Copie extraction'!E121,LEN('Copie extraction'!E121)-2),0),"")</f>
        <v/>
      </c>
      <c r="F123" s="6" t="str">
        <f>IF('Copie extraction'!F121=0,"",'Copie extraction'!F121)</f>
        <v/>
      </c>
      <c r="G123" s="24" t="str">
        <f>IF('Copie extraction'!G121=0,"",1)</f>
        <v/>
      </c>
      <c r="H123" s="1" t="str">
        <f>IF('Copie extraction'!H121=0,"",1)</f>
        <v/>
      </c>
      <c r="I123" s="1" t="str">
        <f>IF('Copie extraction'!I121=0,"",1)</f>
        <v/>
      </c>
      <c r="J123" s="5" t="str">
        <f>IF('Copie extraction'!J121=0,"",1)</f>
        <v/>
      </c>
      <c r="K12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3" s="2" t="e">
        <f>IF((SUM(Extraction[[#This Row],[Chant1]:[Chant4]])*Extraction[[#This Row],[Quantité]])/1000=0,"",((SUM(Extraction[[#This Row],[Longueur]:[Largeur]])*2)/1000)*Extraction[[#This Row],[Quantité]])</f>
        <v>#VALUE!</v>
      </c>
      <c r="M123" s="38" t="str">
        <f>IF(Extraction[[#This Row],[Long 1]]=1,Extraction[[#This Row],[Longueur]],"")</f>
        <v/>
      </c>
      <c r="N123" s="38" t="str">
        <f>IF(Extraction[[#This Row],[Long 2]]=1,Extraction[[#This Row],[Longueur]],"")</f>
        <v/>
      </c>
      <c r="O123" s="38" t="str">
        <f>IF(Extraction[[#This Row],[Larg 1]]=1,Extraction[[#This Row],[Largeur]],"")</f>
        <v/>
      </c>
      <c r="P123" s="38" t="str">
        <f>IF(Extraction[[#This Row],[Larg 2]]=1,Extraction[[#This Row],[Largeur]],"")</f>
        <v/>
      </c>
      <c r="Q123" s="38"/>
    </row>
    <row r="124" spans="1:17" x14ac:dyDescent="0.25">
      <c r="A124" s="6" t="str">
        <f>IF('Copie extraction'!A122=0,"",$B$1&amp;"_"&amp;'Copie extraction'!A122)</f>
        <v/>
      </c>
      <c r="B124" s="6" t="str">
        <f>IF('Copie extraction'!B122=0,"",'Copie extraction'!B122)</f>
        <v/>
      </c>
      <c r="C124" s="6" t="str">
        <f>IFERROR(ROUNDUP(LEFT('Copie extraction'!C122,LEN('Copie extraction'!C122)-2),0),"")</f>
        <v/>
      </c>
      <c r="D124" s="6" t="str">
        <f>IFERROR(ROUNDUP(LEFT('Copie extraction'!D122,LEN('Copie extraction'!D122)-2),0),"")</f>
        <v/>
      </c>
      <c r="E124" s="6" t="str">
        <f>IFERROR(ROUNDUP(LEFT('Copie extraction'!E122,LEN('Copie extraction'!E122)-2),0),"")</f>
        <v/>
      </c>
      <c r="F124" s="6" t="str">
        <f>IF('Copie extraction'!F122=0,"",'Copie extraction'!F122)</f>
        <v/>
      </c>
      <c r="G124" s="24" t="str">
        <f>IF('Copie extraction'!G122=0,"",1)</f>
        <v/>
      </c>
      <c r="H124" s="1" t="str">
        <f>IF('Copie extraction'!H122=0,"",1)</f>
        <v/>
      </c>
      <c r="I124" s="1" t="str">
        <f>IF('Copie extraction'!I122=0,"",1)</f>
        <v/>
      </c>
      <c r="J124" s="5" t="str">
        <f>IF('Copie extraction'!J122=0,"",1)</f>
        <v/>
      </c>
      <c r="K12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4" s="2" t="e">
        <f>IF((SUM(Extraction[[#This Row],[Chant1]:[Chant4]])*Extraction[[#This Row],[Quantité]])/1000=0,"",((SUM(Extraction[[#This Row],[Longueur]:[Largeur]])*2)/1000)*Extraction[[#This Row],[Quantité]])</f>
        <v>#VALUE!</v>
      </c>
      <c r="M124" s="38" t="str">
        <f>IF(Extraction[[#This Row],[Long 1]]=1,Extraction[[#This Row],[Longueur]],"")</f>
        <v/>
      </c>
      <c r="N124" s="38" t="str">
        <f>IF(Extraction[[#This Row],[Long 2]]=1,Extraction[[#This Row],[Longueur]],"")</f>
        <v/>
      </c>
      <c r="O124" s="38" t="str">
        <f>IF(Extraction[[#This Row],[Larg 1]]=1,Extraction[[#This Row],[Largeur]],"")</f>
        <v/>
      </c>
      <c r="P124" s="38" t="str">
        <f>IF(Extraction[[#This Row],[Larg 2]]=1,Extraction[[#This Row],[Largeur]],"")</f>
        <v/>
      </c>
      <c r="Q124" s="38"/>
    </row>
    <row r="125" spans="1:17" x14ac:dyDescent="0.25">
      <c r="A125" s="6" t="str">
        <f>IF('Copie extraction'!A123=0,"",$B$1&amp;"_"&amp;'Copie extraction'!A123)</f>
        <v/>
      </c>
      <c r="B125" s="6" t="str">
        <f>IF('Copie extraction'!B123=0,"",'Copie extraction'!B123)</f>
        <v/>
      </c>
      <c r="C125" s="6" t="str">
        <f>IFERROR(ROUNDUP(LEFT('Copie extraction'!C123,LEN('Copie extraction'!C123)-2),0),"")</f>
        <v/>
      </c>
      <c r="D125" s="6" t="str">
        <f>IFERROR(ROUNDUP(LEFT('Copie extraction'!D123,LEN('Copie extraction'!D123)-2),0),"")</f>
        <v/>
      </c>
      <c r="E125" s="6" t="str">
        <f>IFERROR(ROUNDUP(LEFT('Copie extraction'!E123,LEN('Copie extraction'!E123)-2),0),"")</f>
        <v/>
      </c>
      <c r="F125" s="6" t="str">
        <f>IF('Copie extraction'!F123=0,"",'Copie extraction'!F123)</f>
        <v/>
      </c>
      <c r="G125" s="24" t="str">
        <f>IF('Copie extraction'!G123=0,"",1)</f>
        <v/>
      </c>
      <c r="H125" s="1" t="str">
        <f>IF('Copie extraction'!H123=0,"",1)</f>
        <v/>
      </c>
      <c r="I125" s="1" t="str">
        <f>IF('Copie extraction'!I123=0,"",1)</f>
        <v/>
      </c>
      <c r="J125" s="5" t="str">
        <f>IF('Copie extraction'!J123=0,"",1)</f>
        <v/>
      </c>
      <c r="K12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5" s="2" t="e">
        <f>IF((SUM(Extraction[[#This Row],[Chant1]:[Chant4]])*Extraction[[#This Row],[Quantité]])/1000=0,"",((SUM(Extraction[[#This Row],[Longueur]:[Largeur]])*2)/1000)*Extraction[[#This Row],[Quantité]])</f>
        <v>#VALUE!</v>
      </c>
      <c r="M125" s="38" t="str">
        <f>IF(Extraction[[#This Row],[Long 1]]=1,Extraction[[#This Row],[Longueur]],"")</f>
        <v/>
      </c>
      <c r="N125" s="38" t="str">
        <f>IF(Extraction[[#This Row],[Long 2]]=1,Extraction[[#This Row],[Longueur]],"")</f>
        <v/>
      </c>
      <c r="O125" s="38" t="str">
        <f>IF(Extraction[[#This Row],[Larg 1]]=1,Extraction[[#This Row],[Largeur]],"")</f>
        <v/>
      </c>
      <c r="P125" s="38" t="str">
        <f>IF(Extraction[[#This Row],[Larg 2]]=1,Extraction[[#This Row],[Largeur]],"")</f>
        <v/>
      </c>
      <c r="Q125" s="38"/>
    </row>
    <row r="126" spans="1:17" x14ac:dyDescent="0.25">
      <c r="A126" s="6" t="str">
        <f>IF('Copie extraction'!A124=0,"",$B$1&amp;"_"&amp;'Copie extraction'!A124)</f>
        <v/>
      </c>
      <c r="B126" s="6" t="str">
        <f>IF('Copie extraction'!B124=0,"",'Copie extraction'!B124)</f>
        <v/>
      </c>
      <c r="C126" s="6" t="str">
        <f>IFERROR(ROUNDUP(LEFT('Copie extraction'!C124,LEN('Copie extraction'!C124)-2),0),"")</f>
        <v/>
      </c>
      <c r="D126" s="6" t="str">
        <f>IFERROR(ROUNDUP(LEFT('Copie extraction'!D124,LEN('Copie extraction'!D124)-2),0),"")</f>
        <v/>
      </c>
      <c r="E126" s="6" t="str">
        <f>IFERROR(ROUNDUP(LEFT('Copie extraction'!E124,LEN('Copie extraction'!E124)-2),0),"")</f>
        <v/>
      </c>
      <c r="F126" s="6" t="str">
        <f>IF('Copie extraction'!F124=0,"",'Copie extraction'!F124)</f>
        <v/>
      </c>
      <c r="G126" s="24" t="str">
        <f>IF('Copie extraction'!G124=0,"",1)</f>
        <v/>
      </c>
      <c r="H126" s="1" t="str">
        <f>IF('Copie extraction'!H124=0,"",1)</f>
        <v/>
      </c>
      <c r="I126" s="1" t="str">
        <f>IF('Copie extraction'!I124=0,"",1)</f>
        <v/>
      </c>
      <c r="J126" s="5" t="str">
        <f>IF('Copie extraction'!J124=0,"",1)</f>
        <v/>
      </c>
      <c r="K12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6" s="2" t="e">
        <f>IF((SUM(Extraction[[#This Row],[Chant1]:[Chant4]])*Extraction[[#This Row],[Quantité]])/1000=0,"",((SUM(Extraction[[#This Row],[Longueur]:[Largeur]])*2)/1000)*Extraction[[#This Row],[Quantité]])</f>
        <v>#VALUE!</v>
      </c>
      <c r="M126" s="38" t="str">
        <f>IF(Extraction[[#This Row],[Long 1]]=1,Extraction[[#This Row],[Longueur]],"")</f>
        <v/>
      </c>
      <c r="N126" s="38" t="str">
        <f>IF(Extraction[[#This Row],[Long 2]]=1,Extraction[[#This Row],[Longueur]],"")</f>
        <v/>
      </c>
      <c r="O126" s="38" t="str">
        <f>IF(Extraction[[#This Row],[Larg 1]]=1,Extraction[[#This Row],[Largeur]],"")</f>
        <v/>
      </c>
      <c r="P126" s="38" t="str">
        <f>IF(Extraction[[#This Row],[Larg 2]]=1,Extraction[[#This Row],[Largeur]],"")</f>
        <v/>
      </c>
      <c r="Q126" s="38"/>
    </row>
    <row r="127" spans="1:17" x14ac:dyDescent="0.25">
      <c r="A127" s="6" t="str">
        <f>IF('Copie extraction'!A125=0,"",$B$1&amp;"_"&amp;'Copie extraction'!A125)</f>
        <v/>
      </c>
      <c r="B127" s="6" t="str">
        <f>IF('Copie extraction'!B125=0,"",'Copie extraction'!B125)</f>
        <v/>
      </c>
      <c r="C127" s="6" t="str">
        <f>IFERROR(ROUNDUP(LEFT('Copie extraction'!C125,LEN('Copie extraction'!C125)-2),0),"")</f>
        <v/>
      </c>
      <c r="D127" s="6" t="str">
        <f>IFERROR(ROUNDUP(LEFT('Copie extraction'!D125,LEN('Copie extraction'!D125)-2),0),"")</f>
        <v/>
      </c>
      <c r="E127" s="6" t="str">
        <f>IFERROR(ROUNDUP(LEFT('Copie extraction'!E125,LEN('Copie extraction'!E125)-2),0),"")</f>
        <v/>
      </c>
      <c r="F127" s="6" t="str">
        <f>IF('Copie extraction'!F125=0,"",'Copie extraction'!F125)</f>
        <v/>
      </c>
      <c r="G127" s="24" t="str">
        <f>IF('Copie extraction'!G125=0,"",1)</f>
        <v/>
      </c>
      <c r="H127" s="1" t="str">
        <f>IF('Copie extraction'!H125=0,"",1)</f>
        <v/>
      </c>
      <c r="I127" s="1" t="str">
        <f>IF('Copie extraction'!I125=0,"",1)</f>
        <v/>
      </c>
      <c r="J127" s="5" t="str">
        <f>IF('Copie extraction'!J125=0,"",1)</f>
        <v/>
      </c>
      <c r="K12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7" s="2" t="e">
        <f>IF((SUM(Extraction[[#This Row],[Chant1]:[Chant4]])*Extraction[[#This Row],[Quantité]])/1000=0,"",((SUM(Extraction[[#This Row],[Longueur]:[Largeur]])*2)/1000)*Extraction[[#This Row],[Quantité]])</f>
        <v>#VALUE!</v>
      </c>
      <c r="M127" s="38" t="str">
        <f>IF(Extraction[[#This Row],[Long 1]]=1,Extraction[[#This Row],[Longueur]],"")</f>
        <v/>
      </c>
      <c r="N127" s="38" t="str">
        <f>IF(Extraction[[#This Row],[Long 2]]=1,Extraction[[#This Row],[Longueur]],"")</f>
        <v/>
      </c>
      <c r="O127" s="38" t="str">
        <f>IF(Extraction[[#This Row],[Larg 1]]=1,Extraction[[#This Row],[Largeur]],"")</f>
        <v/>
      </c>
      <c r="P127" s="38" t="str">
        <f>IF(Extraction[[#This Row],[Larg 2]]=1,Extraction[[#This Row],[Largeur]],"")</f>
        <v/>
      </c>
      <c r="Q127" s="38"/>
    </row>
    <row r="128" spans="1:17" x14ac:dyDescent="0.25">
      <c r="A128" s="6" t="str">
        <f>IF('Copie extraction'!A126=0,"",$B$1&amp;"_"&amp;'Copie extraction'!A126)</f>
        <v/>
      </c>
      <c r="B128" s="6" t="str">
        <f>IF('Copie extraction'!B126=0,"",'Copie extraction'!B126)</f>
        <v/>
      </c>
      <c r="C128" s="6" t="str">
        <f>IFERROR(ROUNDUP(LEFT('Copie extraction'!C126,LEN('Copie extraction'!C126)-2),0),"")</f>
        <v/>
      </c>
      <c r="D128" s="6" t="str">
        <f>IFERROR(ROUNDUP(LEFT('Copie extraction'!D126,LEN('Copie extraction'!D126)-2),0),"")</f>
        <v/>
      </c>
      <c r="E128" s="6" t="str">
        <f>IFERROR(ROUNDUP(LEFT('Copie extraction'!E126,LEN('Copie extraction'!E126)-2),0),"")</f>
        <v/>
      </c>
      <c r="F128" s="6" t="str">
        <f>IF('Copie extraction'!F126=0,"",'Copie extraction'!F126)</f>
        <v/>
      </c>
      <c r="G128" s="24" t="str">
        <f>IF('Copie extraction'!G126=0,"",1)</f>
        <v/>
      </c>
      <c r="H128" s="1" t="str">
        <f>IF('Copie extraction'!H126=0,"",1)</f>
        <v/>
      </c>
      <c r="I128" s="1" t="str">
        <f>IF('Copie extraction'!I126=0,"",1)</f>
        <v/>
      </c>
      <c r="J128" s="5" t="str">
        <f>IF('Copie extraction'!J126=0,"",1)</f>
        <v/>
      </c>
      <c r="K12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8" s="2" t="e">
        <f>IF((SUM(Extraction[[#This Row],[Chant1]:[Chant4]])*Extraction[[#This Row],[Quantité]])/1000=0,"",((SUM(Extraction[[#This Row],[Longueur]:[Largeur]])*2)/1000)*Extraction[[#This Row],[Quantité]])</f>
        <v>#VALUE!</v>
      </c>
      <c r="M128" s="38" t="str">
        <f>IF(Extraction[[#This Row],[Long 1]]=1,Extraction[[#This Row],[Longueur]],"")</f>
        <v/>
      </c>
      <c r="N128" s="38" t="str">
        <f>IF(Extraction[[#This Row],[Long 2]]=1,Extraction[[#This Row],[Longueur]],"")</f>
        <v/>
      </c>
      <c r="O128" s="38" t="str">
        <f>IF(Extraction[[#This Row],[Larg 1]]=1,Extraction[[#This Row],[Largeur]],"")</f>
        <v/>
      </c>
      <c r="P128" s="38" t="str">
        <f>IF(Extraction[[#This Row],[Larg 2]]=1,Extraction[[#This Row],[Largeur]],"")</f>
        <v/>
      </c>
      <c r="Q128" s="38"/>
    </row>
    <row r="129" spans="1:17" x14ac:dyDescent="0.25">
      <c r="A129" s="6" t="str">
        <f>IF('Copie extraction'!A127=0,"",$B$1&amp;"_"&amp;'Copie extraction'!A127)</f>
        <v/>
      </c>
      <c r="B129" s="6" t="str">
        <f>IF('Copie extraction'!B127=0,"",'Copie extraction'!B127)</f>
        <v/>
      </c>
      <c r="C129" s="6" t="str">
        <f>IFERROR(ROUNDUP(LEFT('Copie extraction'!C127,LEN('Copie extraction'!C127)-2),0),"")</f>
        <v/>
      </c>
      <c r="D129" s="6" t="str">
        <f>IFERROR(ROUNDUP(LEFT('Copie extraction'!D127,LEN('Copie extraction'!D127)-2),0),"")</f>
        <v/>
      </c>
      <c r="E129" s="6" t="str">
        <f>IFERROR(ROUNDUP(LEFT('Copie extraction'!E127,LEN('Copie extraction'!E127)-2),0),"")</f>
        <v/>
      </c>
      <c r="F129" s="6" t="str">
        <f>IF('Copie extraction'!F127=0,"",'Copie extraction'!F127)</f>
        <v/>
      </c>
      <c r="G129" s="24" t="str">
        <f>IF('Copie extraction'!G127=0,"",1)</f>
        <v/>
      </c>
      <c r="H129" s="1" t="str">
        <f>IF('Copie extraction'!H127=0,"",1)</f>
        <v/>
      </c>
      <c r="I129" s="1" t="str">
        <f>IF('Copie extraction'!I127=0,"",1)</f>
        <v/>
      </c>
      <c r="J129" s="5" t="str">
        <f>IF('Copie extraction'!J127=0,"",1)</f>
        <v/>
      </c>
      <c r="K12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29" s="2" t="e">
        <f>IF((SUM(Extraction[[#This Row],[Chant1]:[Chant4]])*Extraction[[#This Row],[Quantité]])/1000=0,"",((SUM(Extraction[[#This Row],[Longueur]:[Largeur]])*2)/1000)*Extraction[[#This Row],[Quantité]])</f>
        <v>#VALUE!</v>
      </c>
      <c r="M129" s="38" t="str">
        <f>IF(Extraction[[#This Row],[Long 1]]=1,Extraction[[#This Row],[Longueur]],"")</f>
        <v/>
      </c>
      <c r="N129" s="38" t="str">
        <f>IF(Extraction[[#This Row],[Long 2]]=1,Extraction[[#This Row],[Longueur]],"")</f>
        <v/>
      </c>
      <c r="O129" s="38" t="str">
        <f>IF(Extraction[[#This Row],[Larg 1]]=1,Extraction[[#This Row],[Largeur]],"")</f>
        <v/>
      </c>
      <c r="P129" s="38" t="str">
        <f>IF(Extraction[[#This Row],[Larg 2]]=1,Extraction[[#This Row],[Largeur]],"")</f>
        <v/>
      </c>
      <c r="Q129" s="38"/>
    </row>
    <row r="130" spans="1:17" x14ac:dyDescent="0.25">
      <c r="A130" s="6" t="str">
        <f>IF('Copie extraction'!A128=0,"",$B$1&amp;"_"&amp;'Copie extraction'!A128)</f>
        <v/>
      </c>
      <c r="B130" s="6" t="str">
        <f>IF('Copie extraction'!B128=0,"",'Copie extraction'!B128)</f>
        <v/>
      </c>
      <c r="C130" s="6" t="str">
        <f>IFERROR(ROUNDUP(LEFT('Copie extraction'!C128,LEN('Copie extraction'!C128)-2),0),"")</f>
        <v/>
      </c>
      <c r="D130" s="6" t="str">
        <f>IFERROR(ROUNDUP(LEFT('Copie extraction'!D128,LEN('Copie extraction'!D128)-2),0),"")</f>
        <v/>
      </c>
      <c r="E130" s="6" t="str">
        <f>IFERROR(ROUNDUP(LEFT('Copie extraction'!E128,LEN('Copie extraction'!E128)-2),0),"")</f>
        <v/>
      </c>
      <c r="F130" s="6" t="str">
        <f>IF('Copie extraction'!F128=0,"",'Copie extraction'!F128)</f>
        <v/>
      </c>
      <c r="G130" s="24" t="str">
        <f>IF('Copie extraction'!G128=0,"",1)</f>
        <v/>
      </c>
      <c r="H130" s="1" t="str">
        <f>IF('Copie extraction'!H128=0,"",1)</f>
        <v/>
      </c>
      <c r="I130" s="1" t="str">
        <f>IF('Copie extraction'!I128=0,"",1)</f>
        <v/>
      </c>
      <c r="J130" s="5" t="str">
        <f>IF('Copie extraction'!J128=0,"",1)</f>
        <v/>
      </c>
      <c r="K13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0" s="2" t="e">
        <f>IF((SUM(Extraction[[#This Row],[Chant1]:[Chant4]])*Extraction[[#This Row],[Quantité]])/1000=0,"",((SUM(Extraction[[#This Row],[Longueur]:[Largeur]])*2)/1000)*Extraction[[#This Row],[Quantité]])</f>
        <v>#VALUE!</v>
      </c>
      <c r="M130" s="38" t="str">
        <f>IF(Extraction[[#This Row],[Long 1]]=1,Extraction[[#This Row],[Longueur]],"")</f>
        <v/>
      </c>
      <c r="N130" s="38" t="str">
        <f>IF(Extraction[[#This Row],[Long 2]]=1,Extraction[[#This Row],[Longueur]],"")</f>
        <v/>
      </c>
      <c r="O130" s="38" t="str">
        <f>IF(Extraction[[#This Row],[Larg 1]]=1,Extraction[[#This Row],[Largeur]],"")</f>
        <v/>
      </c>
      <c r="P130" s="38" t="str">
        <f>IF(Extraction[[#This Row],[Larg 2]]=1,Extraction[[#This Row],[Largeur]],"")</f>
        <v/>
      </c>
      <c r="Q130" s="38"/>
    </row>
    <row r="131" spans="1:17" x14ac:dyDescent="0.25">
      <c r="A131" s="6" t="str">
        <f>IF('Copie extraction'!A129=0,"",$B$1&amp;"_"&amp;'Copie extraction'!A129)</f>
        <v/>
      </c>
      <c r="B131" s="6" t="str">
        <f>IF('Copie extraction'!B129=0,"",'Copie extraction'!B129)</f>
        <v/>
      </c>
      <c r="C131" s="6" t="str">
        <f>IFERROR(ROUNDUP(LEFT('Copie extraction'!C129,LEN('Copie extraction'!C129)-2),0),"")</f>
        <v/>
      </c>
      <c r="D131" s="6" t="str">
        <f>IFERROR(ROUNDUP(LEFT('Copie extraction'!D129,LEN('Copie extraction'!D129)-2),0),"")</f>
        <v/>
      </c>
      <c r="E131" s="6" t="str">
        <f>IFERROR(ROUNDUP(LEFT('Copie extraction'!E129,LEN('Copie extraction'!E129)-2),0),"")</f>
        <v/>
      </c>
      <c r="F131" s="6" t="str">
        <f>IF('Copie extraction'!F129=0,"",'Copie extraction'!F129)</f>
        <v/>
      </c>
      <c r="G131" s="24" t="str">
        <f>IF('Copie extraction'!G129=0,"",1)</f>
        <v/>
      </c>
      <c r="H131" s="1" t="str">
        <f>IF('Copie extraction'!H129=0,"",1)</f>
        <v/>
      </c>
      <c r="I131" s="1" t="str">
        <f>IF('Copie extraction'!I129=0,"",1)</f>
        <v/>
      </c>
      <c r="J131" s="5" t="str">
        <f>IF('Copie extraction'!J129=0,"",1)</f>
        <v/>
      </c>
      <c r="K13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1" s="2" t="e">
        <f>IF((SUM(Extraction[[#This Row],[Chant1]:[Chant4]])*Extraction[[#This Row],[Quantité]])/1000=0,"",((SUM(Extraction[[#This Row],[Longueur]:[Largeur]])*2)/1000)*Extraction[[#This Row],[Quantité]])</f>
        <v>#VALUE!</v>
      </c>
      <c r="M131" s="38" t="str">
        <f>IF(Extraction[[#This Row],[Long 1]]=1,Extraction[[#This Row],[Longueur]],"")</f>
        <v/>
      </c>
      <c r="N131" s="38" t="str">
        <f>IF(Extraction[[#This Row],[Long 2]]=1,Extraction[[#This Row],[Longueur]],"")</f>
        <v/>
      </c>
      <c r="O131" s="38" t="str">
        <f>IF(Extraction[[#This Row],[Larg 1]]=1,Extraction[[#This Row],[Largeur]],"")</f>
        <v/>
      </c>
      <c r="P131" s="38" t="str">
        <f>IF(Extraction[[#This Row],[Larg 2]]=1,Extraction[[#This Row],[Largeur]],"")</f>
        <v/>
      </c>
      <c r="Q131" s="38"/>
    </row>
    <row r="132" spans="1:17" x14ac:dyDescent="0.25">
      <c r="A132" s="6" t="str">
        <f>IF('Copie extraction'!A130=0,"",$B$1&amp;"_"&amp;'Copie extraction'!A130)</f>
        <v/>
      </c>
      <c r="B132" s="6" t="str">
        <f>IF('Copie extraction'!B130=0,"",'Copie extraction'!B130)</f>
        <v/>
      </c>
      <c r="C132" s="6" t="str">
        <f>IFERROR(ROUNDUP(LEFT('Copie extraction'!C130,LEN('Copie extraction'!C130)-2),0),"")</f>
        <v/>
      </c>
      <c r="D132" s="6" t="str">
        <f>IFERROR(ROUNDUP(LEFT('Copie extraction'!D130,LEN('Copie extraction'!D130)-2),0),"")</f>
        <v/>
      </c>
      <c r="E132" s="6" t="str">
        <f>IFERROR(ROUNDUP(LEFT('Copie extraction'!E130,LEN('Copie extraction'!E130)-2),0),"")</f>
        <v/>
      </c>
      <c r="F132" s="6" t="str">
        <f>IF('Copie extraction'!F130=0,"",'Copie extraction'!F130)</f>
        <v/>
      </c>
      <c r="G132" s="24" t="str">
        <f>IF('Copie extraction'!G130=0,"",1)</f>
        <v/>
      </c>
      <c r="H132" s="1" t="str">
        <f>IF('Copie extraction'!H130=0,"",1)</f>
        <v/>
      </c>
      <c r="I132" s="1" t="str">
        <f>IF('Copie extraction'!I130=0,"",1)</f>
        <v/>
      </c>
      <c r="J132" s="5" t="str">
        <f>IF('Copie extraction'!J130=0,"",1)</f>
        <v/>
      </c>
      <c r="K13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2" s="2" t="e">
        <f>IF((SUM(Extraction[[#This Row],[Chant1]:[Chant4]])*Extraction[[#This Row],[Quantité]])/1000=0,"",((SUM(Extraction[[#This Row],[Longueur]:[Largeur]])*2)/1000)*Extraction[[#This Row],[Quantité]])</f>
        <v>#VALUE!</v>
      </c>
      <c r="M132" s="38" t="str">
        <f>IF(Extraction[[#This Row],[Long 1]]=1,Extraction[[#This Row],[Longueur]],"")</f>
        <v/>
      </c>
      <c r="N132" s="38" t="str">
        <f>IF(Extraction[[#This Row],[Long 2]]=1,Extraction[[#This Row],[Longueur]],"")</f>
        <v/>
      </c>
      <c r="O132" s="38" t="str">
        <f>IF(Extraction[[#This Row],[Larg 1]]=1,Extraction[[#This Row],[Largeur]],"")</f>
        <v/>
      </c>
      <c r="P132" s="38" t="str">
        <f>IF(Extraction[[#This Row],[Larg 2]]=1,Extraction[[#This Row],[Largeur]],"")</f>
        <v/>
      </c>
      <c r="Q132" s="38"/>
    </row>
    <row r="133" spans="1:17" x14ac:dyDescent="0.25">
      <c r="A133" s="6" t="str">
        <f>IF('Copie extraction'!A131=0,"",$B$1&amp;"_"&amp;'Copie extraction'!A131)</f>
        <v/>
      </c>
      <c r="B133" s="6" t="str">
        <f>IF('Copie extraction'!B131=0,"",'Copie extraction'!B131)</f>
        <v/>
      </c>
      <c r="C133" s="6" t="str">
        <f>IFERROR(ROUNDUP(LEFT('Copie extraction'!C131,LEN('Copie extraction'!C131)-2),0),"")</f>
        <v/>
      </c>
      <c r="D133" s="6" t="str">
        <f>IFERROR(ROUNDUP(LEFT('Copie extraction'!D131,LEN('Copie extraction'!D131)-2),0),"")</f>
        <v/>
      </c>
      <c r="E133" s="6" t="str">
        <f>IFERROR(ROUNDUP(LEFT('Copie extraction'!E131,LEN('Copie extraction'!E131)-2),0),"")</f>
        <v/>
      </c>
      <c r="F133" s="6" t="str">
        <f>IF('Copie extraction'!F131=0,"",'Copie extraction'!F131)</f>
        <v/>
      </c>
      <c r="G133" s="24" t="str">
        <f>IF('Copie extraction'!G131=0,"",1)</f>
        <v/>
      </c>
      <c r="H133" s="1" t="str">
        <f>IF('Copie extraction'!H131=0,"",1)</f>
        <v/>
      </c>
      <c r="I133" s="1" t="str">
        <f>IF('Copie extraction'!I131=0,"",1)</f>
        <v/>
      </c>
      <c r="J133" s="5" t="str">
        <f>IF('Copie extraction'!J131=0,"",1)</f>
        <v/>
      </c>
      <c r="K13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3" s="2" t="e">
        <f>IF((SUM(Extraction[[#This Row],[Chant1]:[Chant4]])*Extraction[[#This Row],[Quantité]])/1000=0,"",((SUM(Extraction[[#This Row],[Longueur]:[Largeur]])*2)/1000)*Extraction[[#This Row],[Quantité]])</f>
        <v>#VALUE!</v>
      </c>
      <c r="M133" s="38" t="str">
        <f>IF(Extraction[[#This Row],[Long 1]]=1,Extraction[[#This Row],[Longueur]],"")</f>
        <v/>
      </c>
      <c r="N133" s="38" t="str">
        <f>IF(Extraction[[#This Row],[Long 2]]=1,Extraction[[#This Row],[Longueur]],"")</f>
        <v/>
      </c>
      <c r="O133" s="38" t="str">
        <f>IF(Extraction[[#This Row],[Larg 1]]=1,Extraction[[#This Row],[Largeur]],"")</f>
        <v/>
      </c>
      <c r="P133" s="38" t="str">
        <f>IF(Extraction[[#This Row],[Larg 2]]=1,Extraction[[#This Row],[Largeur]],"")</f>
        <v/>
      </c>
      <c r="Q133" s="38"/>
    </row>
    <row r="134" spans="1:17" x14ac:dyDescent="0.25">
      <c r="A134" s="6" t="str">
        <f>IF('Copie extraction'!A132=0,"",$B$1&amp;"_"&amp;'Copie extraction'!A132)</f>
        <v/>
      </c>
      <c r="B134" s="6" t="str">
        <f>IF('Copie extraction'!B132=0,"",'Copie extraction'!B132)</f>
        <v/>
      </c>
      <c r="C134" s="6" t="str">
        <f>IFERROR(ROUNDUP(LEFT('Copie extraction'!C132,LEN('Copie extraction'!C132)-2),0),"")</f>
        <v/>
      </c>
      <c r="D134" s="6" t="str">
        <f>IFERROR(ROUNDUP(LEFT('Copie extraction'!D132,LEN('Copie extraction'!D132)-2),0),"")</f>
        <v/>
      </c>
      <c r="E134" s="6" t="str">
        <f>IFERROR(ROUNDUP(LEFT('Copie extraction'!E132,LEN('Copie extraction'!E132)-2),0),"")</f>
        <v/>
      </c>
      <c r="F134" s="6" t="str">
        <f>IF('Copie extraction'!F132=0,"",'Copie extraction'!F132)</f>
        <v/>
      </c>
      <c r="G134" s="24" t="str">
        <f>IF('Copie extraction'!G132=0,"",1)</f>
        <v/>
      </c>
      <c r="H134" s="1" t="str">
        <f>IF('Copie extraction'!H132=0,"",1)</f>
        <v/>
      </c>
      <c r="I134" s="1" t="str">
        <f>IF('Copie extraction'!I132=0,"",1)</f>
        <v/>
      </c>
      <c r="J134" s="5" t="str">
        <f>IF('Copie extraction'!J132=0,"",1)</f>
        <v/>
      </c>
      <c r="K13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4" s="2" t="e">
        <f>IF((SUM(Extraction[[#This Row],[Chant1]:[Chant4]])*Extraction[[#This Row],[Quantité]])/1000=0,"",((SUM(Extraction[[#This Row],[Longueur]:[Largeur]])*2)/1000)*Extraction[[#This Row],[Quantité]])</f>
        <v>#VALUE!</v>
      </c>
      <c r="M134" s="38" t="str">
        <f>IF(Extraction[[#This Row],[Long 1]]=1,Extraction[[#This Row],[Longueur]],"")</f>
        <v/>
      </c>
      <c r="N134" s="38" t="str">
        <f>IF(Extraction[[#This Row],[Long 2]]=1,Extraction[[#This Row],[Longueur]],"")</f>
        <v/>
      </c>
      <c r="O134" s="38" t="str">
        <f>IF(Extraction[[#This Row],[Larg 1]]=1,Extraction[[#This Row],[Largeur]],"")</f>
        <v/>
      </c>
      <c r="P134" s="38" t="str">
        <f>IF(Extraction[[#This Row],[Larg 2]]=1,Extraction[[#This Row],[Largeur]],"")</f>
        <v/>
      </c>
      <c r="Q134" s="38"/>
    </row>
    <row r="135" spans="1:17" x14ac:dyDescent="0.25">
      <c r="A135" s="6" t="str">
        <f>IF('Copie extraction'!A133=0,"",$B$1&amp;"_"&amp;'Copie extraction'!A133)</f>
        <v/>
      </c>
      <c r="B135" s="6" t="str">
        <f>IF('Copie extraction'!B133=0,"",'Copie extraction'!B133)</f>
        <v/>
      </c>
      <c r="C135" s="6" t="str">
        <f>IFERROR(ROUNDUP(LEFT('Copie extraction'!C133,LEN('Copie extraction'!C133)-2),0),"")</f>
        <v/>
      </c>
      <c r="D135" s="6" t="str">
        <f>IFERROR(ROUNDUP(LEFT('Copie extraction'!D133,LEN('Copie extraction'!D133)-2),0),"")</f>
        <v/>
      </c>
      <c r="E135" s="6" t="str">
        <f>IFERROR(ROUNDUP(LEFT('Copie extraction'!E133,LEN('Copie extraction'!E133)-2),0),"")</f>
        <v/>
      </c>
      <c r="F135" s="6" t="str">
        <f>IF('Copie extraction'!F133=0,"",'Copie extraction'!F133)</f>
        <v/>
      </c>
      <c r="G135" s="24" t="str">
        <f>IF('Copie extraction'!G133=0,"",1)</f>
        <v/>
      </c>
      <c r="H135" s="1" t="str">
        <f>IF('Copie extraction'!H133=0,"",1)</f>
        <v/>
      </c>
      <c r="I135" s="1" t="str">
        <f>IF('Copie extraction'!I133=0,"",1)</f>
        <v/>
      </c>
      <c r="J135" s="5" t="str">
        <f>IF('Copie extraction'!J133=0,"",1)</f>
        <v/>
      </c>
      <c r="K13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5" s="2" t="e">
        <f>IF((SUM(Extraction[[#This Row],[Chant1]:[Chant4]])*Extraction[[#This Row],[Quantité]])/1000=0,"",((SUM(Extraction[[#This Row],[Longueur]:[Largeur]])*2)/1000)*Extraction[[#This Row],[Quantité]])</f>
        <v>#VALUE!</v>
      </c>
      <c r="M135" s="38" t="str">
        <f>IF(Extraction[[#This Row],[Long 1]]=1,Extraction[[#This Row],[Longueur]],"")</f>
        <v/>
      </c>
      <c r="N135" s="38" t="str">
        <f>IF(Extraction[[#This Row],[Long 2]]=1,Extraction[[#This Row],[Longueur]],"")</f>
        <v/>
      </c>
      <c r="O135" s="38" t="str">
        <f>IF(Extraction[[#This Row],[Larg 1]]=1,Extraction[[#This Row],[Largeur]],"")</f>
        <v/>
      </c>
      <c r="P135" s="38" t="str">
        <f>IF(Extraction[[#This Row],[Larg 2]]=1,Extraction[[#This Row],[Largeur]],"")</f>
        <v/>
      </c>
      <c r="Q135" s="38"/>
    </row>
    <row r="136" spans="1:17" x14ac:dyDescent="0.25">
      <c r="A136" s="6" t="str">
        <f>IF('Copie extraction'!A134=0,"",$B$1&amp;"_"&amp;'Copie extraction'!A134)</f>
        <v/>
      </c>
      <c r="B136" s="6" t="str">
        <f>IF('Copie extraction'!B134=0,"",'Copie extraction'!B134)</f>
        <v/>
      </c>
      <c r="C136" s="6" t="str">
        <f>IFERROR(ROUNDUP(LEFT('Copie extraction'!C134,LEN('Copie extraction'!C134)-2),0),"")</f>
        <v/>
      </c>
      <c r="D136" s="6" t="str">
        <f>IFERROR(ROUNDUP(LEFT('Copie extraction'!D134,LEN('Copie extraction'!D134)-2),0),"")</f>
        <v/>
      </c>
      <c r="E136" s="6" t="str">
        <f>IFERROR(ROUNDUP(LEFT('Copie extraction'!E134,LEN('Copie extraction'!E134)-2),0),"")</f>
        <v/>
      </c>
      <c r="F136" s="6" t="str">
        <f>IF('Copie extraction'!F134=0,"",'Copie extraction'!F134)</f>
        <v/>
      </c>
      <c r="G136" s="24" t="str">
        <f>IF('Copie extraction'!G134=0,"",1)</f>
        <v/>
      </c>
      <c r="H136" s="1" t="str">
        <f>IF('Copie extraction'!H134=0,"",1)</f>
        <v/>
      </c>
      <c r="I136" s="1" t="str">
        <f>IF('Copie extraction'!I134=0,"",1)</f>
        <v/>
      </c>
      <c r="J136" s="5" t="str">
        <f>IF('Copie extraction'!J134=0,"",1)</f>
        <v/>
      </c>
      <c r="K13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6" s="2" t="e">
        <f>IF((SUM(Extraction[[#This Row],[Chant1]:[Chant4]])*Extraction[[#This Row],[Quantité]])/1000=0,"",((SUM(Extraction[[#This Row],[Longueur]:[Largeur]])*2)/1000)*Extraction[[#This Row],[Quantité]])</f>
        <v>#VALUE!</v>
      </c>
      <c r="M136" s="38" t="str">
        <f>IF(Extraction[[#This Row],[Long 1]]=1,Extraction[[#This Row],[Longueur]],"")</f>
        <v/>
      </c>
      <c r="N136" s="38" t="str">
        <f>IF(Extraction[[#This Row],[Long 2]]=1,Extraction[[#This Row],[Longueur]],"")</f>
        <v/>
      </c>
      <c r="O136" s="38" t="str">
        <f>IF(Extraction[[#This Row],[Larg 1]]=1,Extraction[[#This Row],[Largeur]],"")</f>
        <v/>
      </c>
      <c r="P136" s="38" t="str">
        <f>IF(Extraction[[#This Row],[Larg 2]]=1,Extraction[[#This Row],[Largeur]],"")</f>
        <v/>
      </c>
      <c r="Q136" s="38"/>
    </row>
    <row r="137" spans="1:17" x14ac:dyDescent="0.25">
      <c r="A137" s="6" t="str">
        <f>IF('Copie extraction'!A135=0,"",$B$1&amp;"_"&amp;'Copie extraction'!A135)</f>
        <v/>
      </c>
      <c r="B137" s="6" t="str">
        <f>IF('Copie extraction'!B135=0,"",'Copie extraction'!B135)</f>
        <v/>
      </c>
      <c r="C137" s="6" t="str">
        <f>IFERROR(ROUNDUP(LEFT('Copie extraction'!C135,LEN('Copie extraction'!C135)-2),0),"")</f>
        <v/>
      </c>
      <c r="D137" s="6" t="str">
        <f>IFERROR(ROUNDUP(LEFT('Copie extraction'!D135,LEN('Copie extraction'!D135)-2),0),"")</f>
        <v/>
      </c>
      <c r="E137" s="6" t="str">
        <f>IFERROR(ROUNDUP(LEFT('Copie extraction'!E135,LEN('Copie extraction'!E135)-2),0),"")</f>
        <v/>
      </c>
      <c r="F137" s="6" t="str">
        <f>IF('Copie extraction'!F135=0,"",'Copie extraction'!F135)</f>
        <v/>
      </c>
      <c r="G137" s="24" t="str">
        <f>IF('Copie extraction'!G135=0,"",1)</f>
        <v/>
      </c>
      <c r="H137" s="1" t="str">
        <f>IF('Copie extraction'!H135=0,"",1)</f>
        <v/>
      </c>
      <c r="I137" s="1" t="str">
        <f>IF('Copie extraction'!I135=0,"",1)</f>
        <v/>
      </c>
      <c r="J137" s="5" t="str">
        <f>IF('Copie extraction'!J135=0,"",1)</f>
        <v/>
      </c>
      <c r="K13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7" s="2" t="e">
        <f>IF((SUM(Extraction[[#This Row],[Chant1]:[Chant4]])*Extraction[[#This Row],[Quantité]])/1000=0,"",((SUM(Extraction[[#This Row],[Longueur]:[Largeur]])*2)/1000)*Extraction[[#This Row],[Quantité]])</f>
        <v>#VALUE!</v>
      </c>
      <c r="M137" s="38" t="str">
        <f>IF(Extraction[[#This Row],[Long 1]]=1,Extraction[[#This Row],[Longueur]],"")</f>
        <v/>
      </c>
      <c r="N137" s="38" t="str">
        <f>IF(Extraction[[#This Row],[Long 2]]=1,Extraction[[#This Row],[Longueur]],"")</f>
        <v/>
      </c>
      <c r="O137" s="38" t="str">
        <f>IF(Extraction[[#This Row],[Larg 1]]=1,Extraction[[#This Row],[Largeur]],"")</f>
        <v/>
      </c>
      <c r="P137" s="38" t="str">
        <f>IF(Extraction[[#This Row],[Larg 2]]=1,Extraction[[#This Row],[Largeur]],"")</f>
        <v/>
      </c>
      <c r="Q137" s="38"/>
    </row>
    <row r="138" spans="1:17" x14ac:dyDescent="0.25">
      <c r="A138" s="6" t="str">
        <f>IF('Copie extraction'!A136=0,"",$B$1&amp;"_"&amp;'Copie extraction'!A136)</f>
        <v/>
      </c>
      <c r="B138" s="6" t="str">
        <f>IF('Copie extraction'!B136=0,"",'Copie extraction'!B136)</f>
        <v/>
      </c>
      <c r="C138" s="6" t="str">
        <f>IFERROR(ROUNDUP(LEFT('Copie extraction'!C136,LEN('Copie extraction'!C136)-2),0),"")</f>
        <v/>
      </c>
      <c r="D138" s="6" t="str">
        <f>IFERROR(ROUNDUP(LEFT('Copie extraction'!D136,LEN('Copie extraction'!D136)-2),0),"")</f>
        <v/>
      </c>
      <c r="E138" s="6" t="str">
        <f>IFERROR(ROUNDUP(LEFT('Copie extraction'!E136,LEN('Copie extraction'!E136)-2),0),"")</f>
        <v/>
      </c>
      <c r="F138" s="6" t="str">
        <f>IF('Copie extraction'!F136=0,"",'Copie extraction'!F136)</f>
        <v/>
      </c>
      <c r="G138" s="24" t="str">
        <f>IF('Copie extraction'!G136=0,"",1)</f>
        <v/>
      </c>
      <c r="H138" s="1" t="str">
        <f>IF('Copie extraction'!H136=0,"",1)</f>
        <v/>
      </c>
      <c r="I138" s="1" t="str">
        <f>IF('Copie extraction'!I136=0,"",1)</f>
        <v/>
      </c>
      <c r="J138" s="5" t="str">
        <f>IF('Copie extraction'!J136=0,"",1)</f>
        <v/>
      </c>
      <c r="K13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8" s="2" t="e">
        <f>IF((SUM(Extraction[[#This Row],[Chant1]:[Chant4]])*Extraction[[#This Row],[Quantité]])/1000=0,"",((SUM(Extraction[[#This Row],[Longueur]:[Largeur]])*2)/1000)*Extraction[[#This Row],[Quantité]])</f>
        <v>#VALUE!</v>
      </c>
      <c r="M138" s="38" t="str">
        <f>IF(Extraction[[#This Row],[Long 1]]=1,Extraction[[#This Row],[Longueur]],"")</f>
        <v/>
      </c>
      <c r="N138" s="38" t="str">
        <f>IF(Extraction[[#This Row],[Long 2]]=1,Extraction[[#This Row],[Longueur]],"")</f>
        <v/>
      </c>
      <c r="O138" s="38" t="str">
        <f>IF(Extraction[[#This Row],[Larg 1]]=1,Extraction[[#This Row],[Largeur]],"")</f>
        <v/>
      </c>
      <c r="P138" s="38" t="str">
        <f>IF(Extraction[[#This Row],[Larg 2]]=1,Extraction[[#This Row],[Largeur]],"")</f>
        <v/>
      </c>
      <c r="Q138" s="38"/>
    </row>
    <row r="139" spans="1:17" x14ac:dyDescent="0.25">
      <c r="A139" s="6" t="str">
        <f>IF('Copie extraction'!A137=0,"",$B$1&amp;"_"&amp;'Copie extraction'!A137)</f>
        <v/>
      </c>
      <c r="B139" s="6" t="str">
        <f>IF('Copie extraction'!B137=0,"",'Copie extraction'!B137)</f>
        <v/>
      </c>
      <c r="C139" s="6" t="str">
        <f>IFERROR(ROUNDUP(LEFT('Copie extraction'!C137,LEN('Copie extraction'!C137)-2),0),"")</f>
        <v/>
      </c>
      <c r="D139" s="6" t="str">
        <f>IFERROR(ROUNDUP(LEFT('Copie extraction'!D137,LEN('Copie extraction'!D137)-2),0),"")</f>
        <v/>
      </c>
      <c r="E139" s="6" t="str">
        <f>IFERROR(ROUNDUP(LEFT('Copie extraction'!E137,LEN('Copie extraction'!E137)-2),0),"")</f>
        <v/>
      </c>
      <c r="F139" s="6" t="str">
        <f>IF('Copie extraction'!F137=0,"",'Copie extraction'!F137)</f>
        <v/>
      </c>
      <c r="G139" s="24" t="str">
        <f>IF('Copie extraction'!G137=0,"",1)</f>
        <v/>
      </c>
      <c r="H139" s="1" t="str">
        <f>IF('Copie extraction'!H137=0,"",1)</f>
        <v/>
      </c>
      <c r="I139" s="1" t="str">
        <f>IF('Copie extraction'!I137=0,"",1)</f>
        <v/>
      </c>
      <c r="J139" s="5" t="str">
        <f>IF('Copie extraction'!J137=0,"",1)</f>
        <v/>
      </c>
      <c r="K13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39" s="2" t="e">
        <f>IF((SUM(Extraction[[#This Row],[Chant1]:[Chant4]])*Extraction[[#This Row],[Quantité]])/1000=0,"",((SUM(Extraction[[#This Row],[Longueur]:[Largeur]])*2)/1000)*Extraction[[#This Row],[Quantité]])</f>
        <v>#VALUE!</v>
      </c>
      <c r="M139" s="38" t="str">
        <f>IF(Extraction[[#This Row],[Long 1]]=1,Extraction[[#This Row],[Longueur]],"")</f>
        <v/>
      </c>
      <c r="N139" s="38" t="str">
        <f>IF(Extraction[[#This Row],[Long 2]]=1,Extraction[[#This Row],[Longueur]],"")</f>
        <v/>
      </c>
      <c r="O139" s="38" t="str">
        <f>IF(Extraction[[#This Row],[Larg 1]]=1,Extraction[[#This Row],[Largeur]],"")</f>
        <v/>
      </c>
      <c r="P139" s="38" t="str">
        <f>IF(Extraction[[#This Row],[Larg 2]]=1,Extraction[[#This Row],[Largeur]],"")</f>
        <v/>
      </c>
      <c r="Q139" s="38"/>
    </row>
    <row r="140" spans="1:17" x14ac:dyDescent="0.25">
      <c r="A140" s="6" t="str">
        <f>IF('Copie extraction'!A138=0,"",$B$1&amp;"_"&amp;'Copie extraction'!A138)</f>
        <v/>
      </c>
      <c r="B140" s="6" t="str">
        <f>IF('Copie extraction'!B138=0,"",'Copie extraction'!B138)</f>
        <v/>
      </c>
      <c r="C140" s="6" t="str">
        <f>IFERROR(ROUNDUP(LEFT('Copie extraction'!C138,LEN('Copie extraction'!C138)-2),0),"")</f>
        <v/>
      </c>
      <c r="D140" s="6" t="str">
        <f>IFERROR(ROUNDUP(LEFT('Copie extraction'!D138,LEN('Copie extraction'!D138)-2),0),"")</f>
        <v/>
      </c>
      <c r="E140" s="6" t="str">
        <f>IFERROR(ROUNDUP(LEFT('Copie extraction'!E138,LEN('Copie extraction'!E138)-2),0),"")</f>
        <v/>
      </c>
      <c r="F140" s="6" t="str">
        <f>IF('Copie extraction'!F138=0,"",'Copie extraction'!F138)</f>
        <v/>
      </c>
      <c r="G140" s="24" t="str">
        <f>IF('Copie extraction'!G138=0,"",1)</f>
        <v/>
      </c>
      <c r="H140" s="1" t="str">
        <f>IF('Copie extraction'!H138=0,"",1)</f>
        <v/>
      </c>
      <c r="I140" s="1" t="str">
        <f>IF('Copie extraction'!I138=0,"",1)</f>
        <v/>
      </c>
      <c r="J140" s="5" t="str">
        <f>IF('Copie extraction'!J138=0,"",1)</f>
        <v/>
      </c>
      <c r="K14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0" s="2" t="e">
        <f>IF((SUM(Extraction[[#This Row],[Chant1]:[Chant4]])*Extraction[[#This Row],[Quantité]])/1000=0,"",((SUM(Extraction[[#This Row],[Longueur]:[Largeur]])*2)/1000)*Extraction[[#This Row],[Quantité]])</f>
        <v>#VALUE!</v>
      </c>
      <c r="M140" s="38" t="str">
        <f>IF(Extraction[[#This Row],[Long 1]]=1,Extraction[[#This Row],[Longueur]],"")</f>
        <v/>
      </c>
      <c r="N140" s="38" t="str">
        <f>IF(Extraction[[#This Row],[Long 2]]=1,Extraction[[#This Row],[Longueur]],"")</f>
        <v/>
      </c>
      <c r="O140" s="38" t="str">
        <f>IF(Extraction[[#This Row],[Larg 1]]=1,Extraction[[#This Row],[Largeur]],"")</f>
        <v/>
      </c>
      <c r="P140" s="38" t="str">
        <f>IF(Extraction[[#This Row],[Larg 2]]=1,Extraction[[#This Row],[Largeur]],"")</f>
        <v/>
      </c>
      <c r="Q140" s="38"/>
    </row>
    <row r="141" spans="1:17" x14ac:dyDescent="0.25">
      <c r="A141" s="6" t="str">
        <f>IF('Copie extraction'!A139=0,"",$B$1&amp;"_"&amp;'Copie extraction'!A139)</f>
        <v/>
      </c>
      <c r="B141" s="6" t="str">
        <f>IF('Copie extraction'!B139=0,"",'Copie extraction'!B139)</f>
        <v/>
      </c>
      <c r="C141" s="6" t="str">
        <f>IFERROR(ROUNDUP(LEFT('Copie extraction'!C139,LEN('Copie extraction'!C139)-2),0),"")</f>
        <v/>
      </c>
      <c r="D141" s="6" t="str">
        <f>IFERROR(ROUNDUP(LEFT('Copie extraction'!D139,LEN('Copie extraction'!D139)-2),0),"")</f>
        <v/>
      </c>
      <c r="E141" s="6" t="str">
        <f>IFERROR(ROUNDUP(LEFT('Copie extraction'!E139,LEN('Copie extraction'!E139)-2),0),"")</f>
        <v/>
      </c>
      <c r="F141" s="6" t="str">
        <f>IF('Copie extraction'!F139=0,"",'Copie extraction'!F139)</f>
        <v/>
      </c>
      <c r="G141" s="24" t="str">
        <f>IF('Copie extraction'!G139=0,"",1)</f>
        <v/>
      </c>
      <c r="H141" s="1" t="str">
        <f>IF('Copie extraction'!H139=0,"",1)</f>
        <v/>
      </c>
      <c r="I141" s="1" t="str">
        <f>IF('Copie extraction'!I139=0,"",1)</f>
        <v/>
      </c>
      <c r="J141" s="5" t="str">
        <f>IF('Copie extraction'!J139=0,"",1)</f>
        <v/>
      </c>
      <c r="K14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1" s="2" t="e">
        <f>IF((SUM(Extraction[[#This Row],[Chant1]:[Chant4]])*Extraction[[#This Row],[Quantité]])/1000=0,"",((SUM(Extraction[[#This Row],[Longueur]:[Largeur]])*2)/1000)*Extraction[[#This Row],[Quantité]])</f>
        <v>#VALUE!</v>
      </c>
      <c r="M141" s="38" t="str">
        <f>IF(Extraction[[#This Row],[Long 1]]=1,Extraction[[#This Row],[Longueur]],"")</f>
        <v/>
      </c>
      <c r="N141" s="38" t="str">
        <f>IF(Extraction[[#This Row],[Long 2]]=1,Extraction[[#This Row],[Longueur]],"")</f>
        <v/>
      </c>
      <c r="O141" s="38" t="str">
        <f>IF(Extraction[[#This Row],[Larg 1]]=1,Extraction[[#This Row],[Largeur]],"")</f>
        <v/>
      </c>
      <c r="P141" s="38" t="str">
        <f>IF(Extraction[[#This Row],[Larg 2]]=1,Extraction[[#This Row],[Largeur]],"")</f>
        <v/>
      </c>
      <c r="Q141" s="38"/>
    </row>
    <row r="142" spans="1:17" x14ac:dyDescent="0.25">
      <c r="A142" s="6" t="str">
        <f>IF('Copie extraction'!A140=0,"",$B$1&amp;"_"&amp;'Copie extraction'!A140)</f>
        <v/>
      </c>
      <c r="B142" s="6" t="str">
        <f>IF('Copie extraction'!B140=0,"",'Copie extraction'!B140)</f>
        <v/>
      </c>
      <c r="C142" s="6" t="str">
        <f>IFERROR(ROUNDUP(LEFT('Copie extraction'!C140,LEN('Copie extraction'!C140)-2),0),"")</f>
        <v/>
      </c>
      <c r="D142" s="6" t="str">
        <f>IFERROR(ROUNDUP(LEFT('Copie extraction'!D140,LEN('Copie extraction'!D140)-2),0),"")</f>
        <v/>
      </c>
      <c r="E142" s="6" t="str">
        <f>IFERROR(ROUNDUP(LEFT('Copie extraction'!E140,LEN('Copie extraction'!E140)-2),0),"")</f>
        <v/>
      </c>
      <c r="F142" s="6" t="str">
        <f>IF('Copie extraction'!F140=0,"",'Copie extraction'!F140)</f>
        <v/>
      </c>
      <c r="G142" s="24" t="str">
        <f>IF('Copie extraction'!G140=0,"",1)</f>
        <v/>
      </c>
      <c r="H142" s="1" t="str">
        <f>IF('Copie extraction'!H140=0,"",1)</f>
        <v/>
      </c>
      <c r="I142" s="1" t="str">
        <f>IF('Copie extraction'!I140=0,"",1)</f>
        <v/>
      </c>
      <c r="J142" s="5" t="str">
        <f>IF('Copie extraction'!J140=0,"",1)</f>
        <v/>
      </c>
      <c r="K14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2" s="2" t="e">
        <f>IF((SUM(Extraction[[#This Row],[Chant1]:[Chant4]])*Extraction[[#This Row],[Quantité]])/1000=0,"",((SUM(Extraction[[#This Row],[Longueur]:[Largeur]])*2)/1000)*Extraction[[#This Row],[Quantité]])</f>
        <v>#VALUE!</v>
      </c>
      <c r="M142" s="38" t="str">
        <f>IF(Extraction[[#This Row],[Long 1]]=1,Extraction[[#This Row],[Longueur]],"")</f>
        <v/>
      </c>
      <c r="N142" s="38" t="str">
        <f>IF(Extraction[[#This Row],[Long 2]]=1,Extraction[[#This Row],[Longueur]],"")</f>
        <v/>
      </c>
      <c r="O142" s="38" t="str">
        <f>IF(Extraction[[#This Row],[Larg 1]]=1,Extraction[[#This Row],[Largeur]],"")</f>
        <v/>
      </c>
      <c r="P142" s="38" t="str">
        <f>IF(Extraction[[#This Row],[Larg 2]]=1,Extraction[[#This Row],[Largeur]],"")</f>
        <v/>
      </c>
      <c r="Q142" s="38"/>
    </row>
    <row r="143" spans="1:17" x14ac:dyDescent="0.25">
      <c r="A143" s="6" t="str">
        <f>IF('Copie extraction'!A141=0,"",$B$1&amp;"_"&amp;'Copie extraction'!A141)</f>
        <v/>
      </c>
      <c r="B143" s="6" t="str">
        <f>IF('Copie extraction'!B141=0,"",'Copie extraction'!B141)</f>
        <v/>
      </c>
      <c r="C143" s="6" t="str">
        <f>IFERROR(ROUNDUP(LEFT('Copie extraction'!C141,LEN('Copie extraction'!C141)-2),0),"")</f>
        <v/>
      </c>
      <c r="D143" s="6" t="str">
        <f>IFERROR(ROUNDUP(LEFT('Copie extraction'!D141,LEN('Copie extraction'!D141)-2),0),"")</f>
        <v/>
      </c>
      <c r="E143" s="6" t="str">
        <f>IFERROR(ROUNDUP(LEFT('Copie extraction'!E141,LEN('Copie extraction'!E141)-2),0),"")</f>
        <v/>
      </c>
      <c r="F143" s="6" t="str">
        <f>IF('Copie extraction'!F141=0,"",'Copie extraction'!F141)</f>
        <v/>
      </c>
      <c r="G143" s="24" t="str">
        <f>IF('Copie extraction'!G141=0,"",1)</f>
        <v/>
      </c>
      <c r="H143" s="1" t="str">
        <f>IF('Copie extraction'!H141=0,"",1)</f>
        <v/>
      </c>
      <c r="I143" s="1" t="str">
        <f>IF('Copie extraction'!I141=0,"",1)</f>
        <v/>
      </c>
      <c r="J143" s="5" t="str">
        <f>IF('Copie extraction'!J141=0,"",1)</f>
        <v/>
      </c>
      <c r="K14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3" s="2" t="e">
        <f>IF((SUM(Extraction[[#This Row],[Chant1]:[Chant4]])*Extraction[[#This Row],[Quantité]])/1000=0,"",((SUM(Extraction[[#This Row],[Longueur]:[Largeur]])*2)/1000)*Extraction[[#This Row],[Quantité]])</f>
        <v>#VALUE!</v>
      </c>
      <c r="M143" s="38" t="str">
        <f>IF(Extraction[[#This Row],[Long 1]]=1,Extraction[[#This Row],[Longueur]],"")</f>
        <v/>
      </c>
      <c r="N143" s="38" t="str">
        <f>IF(Extraction[[#This Row],[Long 2]]=1,Extraction[[#This Row],[Longueur]],"")</f>
        <v/>
      </c>
      <c r="O143" s="38" t="str">
        <f>IF(Extraction[[#This Row],[Larg 1]]=1,Extraction[[#This Row],[Largeur]],"")</f>
        <v/>
      </c>
      <c r="P143" s="38" t="str">
        <f>IF(Extraction[[#This Row],[Larg 2]]=1,Extraction[[#This Row],[Largeur]],"")</f>
        <v/>
      </c>
      <c r="Q143" s="38"/>
    </row>
    <row r="144" spans="1:17" x14ac:dyDescent="0.25">
      <c r="A144" s="6" t="str">
        <f>IF('Copie extraction'!A142=0,"",$B$1&amp;"_"&amp;'Copie extraction'!A142)</f>
        <v/>
      </c>
      <c r="B144" s="6" t="str">
        <f>IF('Copie extraction'!B142=0,"",'Copie extraction'!B142)</f>
        <v/>
      </c>
      <c r="C144" s="6" t="str">
        <f>IFERROR(ROUNDUP(LEFT('Copie extraction'!C142,LEN('Copie extraction'!C142)-2),0),"")</f>
        <v/>
      </c>
      <c r="D144" s="6" t="str">
        <f>IFERROR(ROUNDUP(LEFT('Copie extraction'!D142,LEN('Copie extraction'!D142)-2),0),"")</f>
        <v/>
      </c>
      <c r="E144" s="6" t="str">
        <f>IFERROR(ROUNDUP(LEFT('Copie extraction'!E142,LEN('Copie extraction'!E142)-2),0),"")</f>
        <v/>
      </c>
      <c r="F144" s="6" t="str">
        <f>IF('Copie extraction'!F142=0,"",'Copie extraction'!F142)</f>
        <v/>
      </c>
      <c r="G144" s="24" t="str">
        <f>IF('Copie extraction'!G142=0,"",1)</f>
        <v/>
      </c>
      <c r="H144" s="1" t="str">
        <f>IF('Copie extraction'!H142=0,"",1)</f>
        <v/>
      </c>
      <c r="I144" s="1" t="str">
        <f>IF('Copie extraction'!I142=0,"",1)</f>
        <v/>
      </c>
      <c r="J144" s="5" t="str">
        <f>IF('Copie extraction'!J142=0,"",1)</f>
        <v/>
      </c>
      <c r="K14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4" s="2" t="e">
        <f>IF((SUM(Extraction[[#This Row],[Chant1]:[Chant4]])*Extraction[[#This Row],[Quantité]])/1000=0,"",((SUM(Extraction[[#This Row],[Longueur]:[Largeur]])*2)/1000)*Extraction[[#This Row],[Quantité]])</f>
        <v>#VALUE!</v>
      </c>
      <c r="M144" s="38" t="str">
        <f>IF(Extraction[[#This Row],[Long 1]]=1,Extraction[[#This Row],[Longueur]],"")</f>
        <v/>
      </c>
      <c r="N144" s="38" t="str">
        <f>IF(Extraction[[#This Row],[Long 2]]=1,Extraction[[#This Row],[Longueur]],"")</f>
        <v/>
      </c>
      <c r="O144" s="38" t="str">
        <f>IF(Extraction[[#This Row],[Larg 1]]=1,Extraction[[#This Row],[Largeur]],"")</f>
        <v/>
      </c>
      <c r="P144" s="38" t="str">
        <f>IF(Extraction[[#This Row],[Larg 2]]=1,Extraction[[#This Row],[Largeur]],"")</f>
        <v/>
      </c>
      <c r="Q144" s="38"/>
    </row>
    <row r="145" spans="1:17" x14ac:dyDescent="0.25">
      <c r="A145" s="6" t="str">
        <f>IF('Copie extraction'!A143=0,"",$B$1&amp;"_"&amp;'Copie extraction'!A143)</f>
        <v/>
      </c>
      <c r="B145" s="6" t="str">
        <f>IF('Copie extraction'!B143=0,"",'Copie extraction'!B143)</f>
        <v/>
      </c>
      <c r="C145" s="6" t="str">
        <f>IFERROR(ROUNDUP(LEFT('Copie extraction'!C143,LEN('Copie extraction'!C143)-2),0),"")</f>
        <v/>
      </c>
      <c r="D145" s="6" t="str">
        <f>IFERROR(ROUNDUP(LEFT('Copie extraction'!D143,LEN('Copie extraction'!D143)-2),0),"")</f>
        <v/>
      </c>
      <c r="E145" s="6" t="str">
        <f>IFERROR(ROUNDUP(LEFT('Copie extraction'!E143,LEN('Copie extraction'!E143)-2),0),"")</f>
        <v/>
      </c>
      <c r="F145" s="6" t="str">
        <f>IF('Copie extraction'!F143=0,"",'Copie extraction'!F143)</f>
        <v/>
      </c>
      <c r="G145" s="24" t="str">
        <f>IF('Copie extraction'!G143=0,"",1)</f>
        <v/>
      </c>
      <c r="H145" s="1" t="str">
        <f>IF('Copie extraction'!H143=0,"",1)</f>
        <v/>
      </c>
      <c r="I145" s="1" t="str">
        <f>IF('Copie extraction'!I143=0,"",1)</f>
        <v/>
      </c>
      <c r="J145" s="5" t="str">
        <f>IF('Copie extraction'!J143=0,"",1)</f>
        <v/>
      </c>
      <c r="K14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5" s="2" t="e">
        <f>IF((SUM(Extraction[[#This Row],[Chant1]:[Chant4]])*Extraction[[#This Row],[Quantité]])/1000=0,"",((SUM(Extraction[[#This Row],[Longueur]:[Largeur]])*2)/1000)*Extraction[[#This Row],[Quantité]])</f>
        <v>#VALUE!</v>
      </c>
      <c r="M145" s="38" t="str">
        <f>IF(Extraction[[#This Row],[Long 1]]=1,Extraction[[#This Row],[Longueur]],"")</f>
        <v/>
      </c>
      <c r="N145" s="38" t="str">
        <f>IF(Extraction[[#This Row],[Long 2]]=1,Extraction[[#This Row],[Longueur]],"")</f>
        <v/>
      </c>
      <c r="O145" s="38" t="str">
        <f>IF(Extraction[[#This Row],[Larg 1]]=1,Extraction[[#This Row],[Largeur]],"")</f>
        <v/>
      </c>
      <c r="P145" s="38" t="str">
        <f>IF(Extraction[[#This Row],[Larg 2]]=1,Extraction[[#This Row],[Largeur]],"")</f>
        <v/>
      </c>
      <c r="Q145" s="38"/>
    </row>
    <row r="146" spans="1:17" x14ac:dyDescent="0.25">
      <c r="A146" s="6" t="str">
        <f>IF('Copie extraction'!A144=0,"",$B$1&amp;"_"&amp;'Copie extraction'!A144)</f>
        <v/>
      </c>
      <c r="B146" s="6" t="str">
        <f>IF('Copie extraction'!B144=0,"",'Copie extraction'!B144)</f>
        <v/>
      </c>
      <c r="C146" s="6" t="str">
        <f>IFERROR(ROUNDUP(LEFT('Copie extraction'!C144,LEN('Copie extraction'!C144)-2),0),"")</f>
        <v/>
      </c>
      <c r="D146" s="6" t="str">
        <f>IFERROR(ROUNDUP(LEFT('Copie extraction'!D144,LEN('Copie extraction'!D144)-2),0),"")</f>
        <v/>
      </c>
      <c r="E146" s="6" t="str">
        <f>IFERROR(ROUNDUP(LEFT('Copie extraction'!E144,LEN('Copie extraction'!E144)-2),0),"")</f>
        <v/>
      </c>
      <c r="F146" s="6" t="str">
        <f>IF('Copie extraction'!F144=0,"",'Copie extraction'!F144)</f>
        <v/>
      </c>
      <c r="G146" s="24" t="str">
        <f>IF('Copie extraction'!G144=0,"",1)</f>
        <v/>
      </c>
      <c r="H146" s="1" t="str">
        <f>IF('Copie extraction'!H144=0,"",1)</f>
        <v/>
      </c>
      <c r="I146" s="1" t="str">
        <f>IF('Copie extraction'!I144=0,"",1)</f>
        <v/>
      </c>
      <c r="J146" s="5" t="str">
        <f>IF('Copie extraction'!J144=0,"",1)</f>
        <v/>
      </c>
      <c r="K14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6" s="2" t="e">
        <f>IF((SUM(Extraction[[#This Row],[Chant1]:[Chant4]])*Extraction[[#This Row],[Quantité]])/1000=0,"",((SUM(Extraction[[#This Row],[Longueur]:[Largeur]])*2)/1000)*Extraction[[#This Row],[Quantité]])</f>
        <v>#VALUE!</v>
      </c>
      <c r="M146" s="38" t="str">
        <f>IF(Extraction[[#This Row],[Long 1]]=1,Extraction[[#This Row],[Longueur]],"")</f>
        <v/>
      </c>
      <c r="N146" s="38" t="str">
        <f>IF(Extraction[[#This Row],[Long 2]]=1,Extraction[[#This Row],[Longueur]],"")</f>
        <v/>
      </c>
      <c r="O146" s="38" t="str">
        <f>IF(Extraction[[#This Row],[Larg 1]]=1,Extraction[[#This Row],[Largeur]],"")</f>
        <v/>
      </c>
      <c r="P146" s="38" t="str">
        <f>IF(Extraction[[#This Row],[Larg 2]]=1,Extraction[[#This Row],[Largeur]],"")</f>
        <v/>
      </c>
      <c r="Q146" s="38"/>
    </row>
    <row r="147" spans="1:17" x14ac:dyDescent="0.25">
      <c r="A147" s="6" t="str">
        <f>IF('Copie extraction'!A145=0,"",$B$1&amp;"_"&amp;'Copie extraction'!A145)</f>
        <v/>
      </c>
      <c r="B147" s="6" t="str">
        <f>IF('Copie extraction'!B145=0,"",'Copie extraction'!B145)</f>
        <v/>
      </c>
      <c r="C147" s="6" t="str">
        <f>IFERROR(ROUNDUP(LEFT('Copie extraction'!C145,LEN('Copie extraction'!C145)-2),0),"")</f>
        <v/>
      </c>
      <c r="D147" s="6" t="str">
        <f>IFERROR(ROUNDUP(LEFT('Copie extraction'!D145,LEN('Copie extraction'!D145)-2),0),"")</f>
        <v/>
      </c>
      <c r="E147" s="6" t="str">
        <f>IFERROR(ROUNDUP(LEFT('Copie extraction'!E145,LEN('Copie extraction'!E145)-2),0),"")</f>
        <v/>
      </c>
      <c r="F147" s="6" t="str">
        <f>IF('Copie extraction'!F145=0,"",'Copie extraction'!F145)</f>
        <v/>
      </c>
      <c r="G147" s="24" t="str">
        <f>IF('Copie extraction'!G145=0,"",1)</f>
        <v/>
      </c>
      <c r="H147" s="1" t="str">
        <f>IF('Copie extraction'!H145=0,"",1)</f>
        <v/>
      </c>
      <c r="I147" s="1" t="str">
        <f>IF('Copie extraction'!I145=0,"",1)</f>
        <v/>
      </c>
      <c r="J147" s="5" t="str">
        <f>IF('Copie extraction'!J145=0,"",1)</f>
        <v/>
      </c>
      <c r="K14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7" s="2" t="e">
        <f>IF((SUM(Extraction[[#This Row],[Chant1]:[Chant4]])*Extraction[[#This Row],[Quantité]])/1000=0,"",((SUM(Extraction[[#This Row],[Longueur]:[Largeur]])*2)/1000)*Extraction[[#This Row],[Quantité]])</f>
        <v>#VALUE!</v>
      </c>
      <c r="M147" s="38" t="str">
        <f>IF(Extraction[[#This Row],[Long 1]]=1,Extraction[[#This Row],[Longueur]],"")</f>
        <v/>
      </c>
      <c r="N147" s="38" t="str">
        <f>IF(Extraction[[#This Row],[Long 2]]=1,Extraction[[#This Row],[Longueur]],"")</f>
        <v/>
      </c>
      <c r="O147" s="38" t="str">
        <f>IF(Extraction[[#This Row],[Larg 1]]=1,Extraction[[#This Row],[Largeur]],"")</f>
        <v/>
      </c>
      <c r="P147" s="38" t="str">
        <f>IF(Extraction[[#This Row],[Larg 2]]=1,Extraction[[#This Row],[Largeur]],"")</f>
        <v/>
      </c>
      <c r="Q147" s="38"/>
    </row>
    <row r="148" spans="1:17" x14ac:dyDescent="0.25">
      <c r="A148" s="6" t="str">
        <f>IF('Copie extraction'!A146=0,"",$B$1&amp;"_"&amp;'Copie extraction'!A146)</f>
        <v/>
      </c>
      <c r="B148" s="6" t="str">
        <f>IF('Copie extraction'!B146=0,"",'Copie extraction'!B146)</f>
        <v/>
      </c>
      <c r="C148" s="6" t="str">
        <f>IFERROR(ROUNDUP(LEFT('Copie extraction'!C146,LEN('Copie extraction'!C146)-2),0),"")</f>
        <v/>
      </c>
      <c r="D148" s="6" t="str">
        <f>IFERROR(ROUNDUP(LEFT('Copie extraction'!D146,LEN('Copie extraction'!D146)-2),0),"")</f>
        <v/>
      </c>
      <c r="E148" s="6" t="str">
        <f>IFERROR(ROUNDUP(LEFT('Copie extraction'!E146,LEN('Copie extraction'!E146)-2),0),"")</f>
        <v/>
      </c>
      <c r="F148" s="6" t="str">
        <f>IF('Copie extraction'!F146=0,"",'Copie extraction'!F146)</f>
        <v/>
      </c>
      <c r="G148" s="24" t="str">
        <f>IF('Copie extraction'!G146=0,"",1)</f>
        <v/>
      </c>
      <c r="H148" s="1" t="str">
        <f>IF('Copie extraction'!H146=0,"",1)</f>
        <v/>
      </c>
      <c r="I148" s="1" t="str">
        <f>IF('Copie extraction'!I146=0,"",1)</f>
        <v/>
      </c>
      <c r="J148" s="5" t="str">
        <f>IF('Copie extraction'!J146=0,"",1)</f>
        <v/>
      </c>
      <c r="K14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8" s="2" t="e">
        <f>IF((SUM(Extraction[[#This Row],[Chant1]:[Chant4]])*Extraction[[#This Row],[Quantité]])/1000=0,"",((SUM(Extraction[[#This Row],[Longueur]:[Largeur]])*2)/1000)*Extraction[[#This Row],[Quantité]])</f>
        <v>#VALUE!</v>
      </c>
      <c r="M148" s="38" t="str">
        <f>IF(Extraction[[#This Row],[Long 1]]=1,Extraction[[#This Row],[Longueur]],"")</f>
        <v/>
      </c>
      <c r="N148" s="38" t="str">
        <f>IF(Extraction[[#This Row],[Long 2]]=1,Extraction[[#This Row],[Longueur]],"")</f>
        <v/>
      </c>
      <c r="O148" s="38" t="str">
        <f>IF(Extraction[[#This Row],[Larg 1]]=1,Extraction[[#This Row],[Largeur]],"")</f>
        <v/>
      </c>
      <c r="P148" s="38" t="str">
        <f>IF(Extraction[[#This Row],[Larg 2]]=1,Extraction[[#This Row],[Largeur]],"")</f>
        <v/>
      </c>
      <c r="Q148" s="38"/>
    </row>
    <row r="149" spans="1:17" x14ac:dyDescent="0.25">
      <c r="A149" s="6" t="str">
        <f>IF('Copie extraction'!A147=0,"",$B$1&amp;"_"&amp;'Copie extraction'!A147)</f>
        <v/>
      </c>
      <c r="B149" s="6" t="str">
        <f>IF('Copie extraction'!B147=0,"",'Copie extraction'!B147)</f>
        <v/>
      </c>
      <c r="C149" s="6" t="str">
        <f>IFERROR(ROUNDUP(LEFT('Copie extraction'!C147,LEN('Copie extraction'!C147)-2),0),"")</f>
        <v/>
      </c>
      <c r="D149" s="6" t="str">
        <f>IFERROR(ROUNDUP(LEFT('Copie extraction'!D147,LEN('Copie extraction'!D147)-2),0),"")</f>
        <v/>
      </c>
      <c r="E149" s="6" t="str">
        <f>IFERROR(ROUNDUP(LEFT('Copie extraction'!E147,LEN('Copie extraction'!E147)-2),0),"")</f>
        <v/>
      </c>
      <c r="F149" s="6" t="str">
        <f>IF('Copie extraction'!F147=0,"",'Copie extraction'!F147)</f>
        <v/>
      </c>
      <c r="G149" s="24" t="str">
        <f>IF('Copie extraction'!G147=0,"",1)</f>
        <v/>
      </c>
      <c r="H149" s="1" t="str">
        <f>IF('Copie extraction'!H147=0,"",1)</f>
        <v/>
      </c>
      <c r="I149" s="1" t="str">
        <f>IF('Copie extraction'!I147=0,"",1)</f>
        <v/>
      </c>
      <c r="J149" s="5" t="str">
        <f>IF('Copie extraction'!J147=0,"",1)</f>
        <v/>
      </c>
      <c r="K14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49" s="2" t="e">
        <f>IF((SUM(Extraction[[#This Row],[Chant1]:[Chant4]])*Extraction[[#This Row],[Quantité]])/1000=0,"",((SUM(Extraction[[#This Row],[Longueur]:[Largeur]])*2)/1000)*Extraction[[#This Row],[Quantité]])</f>
        <v>#VALUE!</v>
      </c>
      <c r="M149" s="38" t="str">
        <f>IF(Extraction[[#This Row],[Long 1]]=1,Extraction[[#This Row],[Longueur]],"")</f>
        <v/>
      </c>
      <c r="N149" s="38" t="str">
        <f>IF(Extraction[[#This Row],[Long 2]]=1,Extraction[[#This Row],[Longueur]],"")</f>
        <v/>
      </c>
      <c r="O149" s="38" t="str">
        <f>IF(Extraction[[#This Row],[Larg 1]]=1,Extraction[[#This Row],[Largeur]],"")</f>
        <v/>
      </c>
      <c r="P149" s="38" t="str">
        <f>IF(Extraction[[#This Row],[Larg 2]]=1,Extraction[[#This Row],[Largeur]],"")</f>
        <v/>
      </c>
      <c r="Q149" s="38"/>
    </row>
    <row r="150" spans="1:17" x14ac:dyDescent="0.25">
      <c r="A150" s="6" t="str">
        <f>IF('Copie extraction'!A148=0,"",$B$1&amp;"_"&amp;'Copie extraction'!A148)</f>
        <v/>
      </c>
      <c r="B150" s="6" t="str">
        <f>IF('Copie extraction'!B148=0,"",'Copie extraction'!B148)</f>
        <v/>
      </c>
      <c r="C150" s="6" t="str">
        <f>IFERROR(ROUNDUP(LEFT('Copie extraction'!C148,LEN('Copie extraction'!C148)-2),0),"")</f>
        <v/>
      </c>
      <c r="D150" s="6" t="str">
        <f>IFERROR(ROUNDUP(LEFT('Copie extraction'!D148,LEN('Copie extraction'!D148)-2),0),"")</f>
        <v/>
      </c>
      <c r="E150" s="6" t="str">
        <f>IFERROR(ROUNDUP(LEFT('Copie extraction'!E148,LEN('Copie extraction'!E148)-2),0),"")</f>
        <v/>
      </c>
      <c r="F150" s="6" t="str">
        <f>IF('Copie extraction'!F148=0,"",'Copie extraction'!F148)</f>
        <v/>
      </c>
      <c r="G150" s="24" t="str">
        <f>IF('Copie extraction'!G148=0,"",1)</f>
        <v/>
      </c>
      <c r="H150" s="1" t="str">
        <f>IF('Copie extraction'!H148=0,"",1)</f>
        <v/>
      </c>
      <c r="I150" s="1" t="str">
        <f>IF('Copie extraction'!I148=0,"",1)</f>
        <v/>
      </c>
      <c r="J150" s="5" t="str">
        <f>IF('Copie extraction'!J148=0,"",1)</f>
        <v/>
      </c>
      <c r="K15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0" s="2" t="e">
        <f>IF((SUM(Extraction[[#This Row],[Chant1]:[Chant4]])*Extraction[[#This Row],[Quantité]])/1000=0,"",((SUM(Extraction[[#This Row],[Longueur]:[Largeur]])*2)/1000)*Extraction[[#This Row],[Quantité]])</f>
        <v>#VALUE!</v>
      </c>
      <c r="M150" s="38" t="str">
        <f>IF(Extraction[[#This Row],[Long 1]]=1,Extraction[[#This Row],[Longueur]],"")</f>
        <v/>
      </c>
      <c r="N150" s="38" t="str">
        <f>IF(Extraction[[#This Row],[Long 2]]=1,Extraction[[#This Row],[Longueur]],"")</f>
        <v/>
      </c>
      <c r="O150" s="38" t="str">
        <f>IF(Extraction[[#This Row],[Larg 1]]=1,Extraction[[#This Row],[Largeur]],"")</f>
        <v/>
      </c>
      <c r="P150" s="38" t="str">
        <f>IF(Extraction[[#This Row],[Larg 2]]=1,Extraction[[#This Row],[Largeur]],"")</f>
        <v/>
      </c>
      <c r="Q150" s="38"/>
    </row>
    <row r="151" spans="1:17" x14ac:dyDescent="0.25">
      <c r="A151" s="6" t="str">
        <f>IF('Copie extraction'!A149=0,"",$B$1&amp;"_"&amp;'Copie extraction'!A149)</f>
        <v/>
      </c>
      <c r="B151" s="6" t="str">
        <f>IF('Copie extraction'!B149=0,"",'Copie extraction'!B149)</f>
        <v/>
      </c>
      <c r="C151" s="6" t="str">
        <f>IFERROR(ROUNDUP(LEFT('Copie extraction'!C149,LEN('Copie extraction'!C149)-2),0),"")</f>
        <v/>
      </c>
      <c r="D151" s="6" t="str">
        <f>IFERROR(ROUNDUP(LEFT('Copie extraction'!D149,LEN('Copie extraction'!D149)-2),0),"")</f>
        <v/>
      </c>
      <c r="E151" s="6" t="str">
        <f>IFERROR(ROUNDUP(LEFT('Copie extraction'!E149,LEN('Copie extraction'!E149)-2),0),"")</f>
        <v/>
      </c>
      <c r="F151" s="6" t="str">
        <f>IF('Copie extraction'!F149=0,"",'Copie extraction'!F149)</f>
        <v/>
      </c>
      <c r="G151" s="24" t="str">
        <f>IF('Copie extraction'!G149=0,"",1)</f>
        <v/>
      </c>
      <c r="H151" s="1" t="str">
        <f>IF('Copie extraction'!H149=0,"",1)</f>
        <v/>
      </c>
      <c r="I151" s="1" t="str">
        <f>IF('Copie extraction'!I149=0,"",1)</f>
        <v/>
      </c>
      <c r="J151" s="5" t="str">
        <f>IF('Copie extraction'!J149=0,"",1)</f>
        <v/>
      </c>
      <c r="K15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1" s="2" t="e">
        <f>IF((SUM(Extraction[[#This Row],[Chant1]:[Chant4]])*Extraction[[#This Row],[Quantité]])/1000=0,"",((SUM(Extraction[[#This Row],[Longueur]:[Largeur]])*2)/1000)*Extraction[[#This Row],[Quantité]])</f>
        <v>#VALUE!</v>
      </c>
      <c r="M151" s="38" t="str">
        <f>IF(Extraction[[#This Row],[Long 1]]=1,Extraction[[#This Row],[Longueur]],"")</f>
        <v/>
      </c>
      <c r="N151" s="38" t="str">
        <f>IF(Extraction[[#This Row],[Long 2]]=1,Extraction[[#This Row],[Longueur]],"")</f>
        <v/>
      </c>
      <c r="O151" s="38" t="str">
        <f>IF(Extraction[[#This Row],[Larg 1]]=1,Extraction[[#This Row],[Largeur]],"")</f>
        <v/>
      </c>
      <c r="P151" s="38" t="str">
        <f>IF(Extraction[[#This Row],[Larg 2]]=1,Extraction[[#This Row],[Largeur]],"")</f>
        <v/>
      </c>
      <c r="Q151" s="38"/>
    </row>
    <row r="152" spans="1:17" x14ac:dyDescent="0.25">
      <c r="A152" s="6" t="str">
        <f>IF('Copie extraction'!A150=0,"",$B$1&amp;"_"&amp;'Copie extraction'!A150)</f>
        <v/>
      </c>
      <c r="B152" s="6" t="str">
        <f>IF('Copie extraction'!B150=0,"",'Copie extraction'!B150)</f>
        <v/>
      </c>
      <c r="C152" s="6" t="str">
        <f>IFERROR(ROUNDUP(LEFT('Copie extraction'!C150,LEN('Copie extraction'!C150)-2),0),"")</f>
        <v/>
      </c>
      <c r="D152" s="6" t="str">
        <f>IFERROR(ROUNDUP(LEFT('Copie extraction'!D150,LEN('Copie extraction'!D150)-2),0),"")</f>
        <v/>
      </c>
      <c r="E152" s="6" t="str">
        <f>IFERROR(ROUNDUP(LEFT('Copie extraction'!E150,LEN('Copie extraction'!E150)-2),0),"")</f>
        <v/>
      </c>
      <c r="F152" s="6" t="str">
        <f>IF('Copie extraction'!F150=0,"",'Copie extraction'!F150)</f>
        <v/>
      </c>
      <c r="G152" s="24" t="str">
        <f>IF('Copie extraction'!G150=0,"",1)</f>
        <v/>
      </c>
      <c r="H152" s="1" t="str">
        <f>IF('Copie extraction'!H150=0,"",1)</f>
        <v/>
      </c>
      <c r="I152" s="1" t="str">
        <f>IF('Copie extraction'!I150=0,"",1)</f>
        <v/>
      </c>
      <c r="J152" s="5" t="str">
        <f>IF('Copie extraction'!J150=0,"",1)</f>
        <v/>
      </c>
      <c r="K15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2" s="2" t="e">
        <f>IF((SUM(Extraction[[#This Row],[Chant1]:[Chant4]])*Extraction[[#This Row],[Quantité]])/1000=0,"",((SUM(Extraction[[#This Row],[Longueur]:[Largeur]])*2)/1000)*Extraction[[#This Row],[Quantité]])</f>
        <v>#VALUE!</v>
      </c>
      <c r="M152" s="38" t="str">
        <f>IF(Extraction[[#This Row],[Long 1]]=1,Extraction[[#This Row],[Longueur]],"")</f>
        <v/>
      </c>
      <c r="N152" s="38" t="str">
        <f>IF(Extraction[[#This Row],[Long 2]]=1,Extraction[[#This Row],[Longueur]],"")</f>
        <v/>
      </c>
      <c r="O152" s="38" t="str">
        <f>IF(Extraction[[#This Row],[Larg 1]]=1,Extraction[[#This Row],[Largeur]],"")</f>
        <v/>
      </c>
      <c r="P152" s="38" t="str">
        <f>IF(Extraction[[#This Row],[Larg 2]]=1,Extraction[[#This Row],[Largeur]],"")</f>
        <v/>
      </c>
      <c r="Q152" s="38"/>
    </row>
    <row r="153" spans="1:17" x14ac:dyDescent="0.25">
      <c r="A153" s="6" t="str">
        <f>IF('Copie extraction'!A151=0,"",$B$1&amp;"_"&amp;'Copie extraction'!A151)</f>
        <v/>
      </c>
      <c r="B153" s="6" t="str">
        <f>IF('Copie extraction'!B151=0,"",'Copie extraction'!B151)</f>
        <v/>
      </c>
      <c r="C153" s="6" t="str">
        <f>IFERROR(ROUNDUP(LEFT('Copie extraction'!C151,LEN('Copie extraction'!C151)-2),0),"")</f>
        <v/>
      </c>
      <c r="D153" s="6" t="str">
        <f>IFERROR(ROUNDUP(LEFT('Copie extraction'!D151,LEN('Copie extraction'!D151)-2),0),"")</f>
        <v/>
      </c>
      <c r="E153" s="6" t="str">
        <f>IFERROR(ROUNDUP(LEFT('Copie extraction'!E151,LEN('Copie extraction'!E151)-2),0),"")</f>
        <v/>
      </c>
      <c r="F153" s="6" t="str">
        <f>IF('Copie extraction'!F151=0,"",'Copie extraction'!F151)</f>
        <v/>
      </c>
      <c r="G153" s="24" t="str">
        <f>IF('Copie extraction'!G151=0,"",1)</f>
        <v/>
      </c>
      <c r="H153" s="1" t="str">
        <f>IF('Copie extraction'!H151=0,"",1)</f>
        <v/>
      </c>
      <c r="I153" s="1" t="str">
        <f>IF('Copie extraction'!I151=0,"",1)</f>
        <v/>
      </c>
      <c r="J153" s="5" t="str">
        <f>IF('Copie extraction'!J151=0,"",1)</f>
        <v/>
      </c>
      <c r="K15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3" s="2" t="e">
        <f>IF((SUM(Extraction[[#This Row],[Chant1]:[Chant4]])*Extraction[[#This Row],[Quantité]])/1000=0,"",((SUM(Extraction[[#This Row],[Longueur]:[Largeur]])*2)/1000)*Extraction[[#This Row],[Quantité]])</f>
        <v>#VALUE!</v>
      </c>
      <c r="M153" s="38" t="str">
        <f>IF(Extraction[[#This Row],[Long 1]]=1,Extraction[[#This Row],[Longueur]],"")</f>
        <v/>
      </c>
      <c r="N153" s="38" t="str">
        <f>IF(Extraction[[#This Row],[Long 2]]=1,Extraction[[#This Row],[Longueur]],"")</f>
        <v/>
      </c>
      <c r="O153" s="38" t="str">
        <f>IF(Extraction[[#This Row],[Larg 1]]=1,Extraction[[#This Row],[Largeur]],"")</f>
        <v/>
      </c>
      <c r="P153" s="38" t="str">
        <f>IF(Extraction[[#This Row],[Larg 2]]=1,Extraction[[#This Row],[Largeur]],"")</f>
        <v/>
      </c>
      <c r="Q153" s="38"/>
    </row>
    <row r="154" spans="1:17" x14ac:dyDescent="0.25">
      <c r="A154" s="6" t="str">
        <f>IF('Copie extraction'!A152=0,"",$B$1&amp;"_"&amp;'Copie extraction'!A152)</f>
        <v/>
      </c>
      <c r="B154" s="6" t="str">
        <f>IF('Copie extraction'!B152=0,"",'Copie extraction'!B152)</f>
        <v/>
      </c>
      <c r="C154" s="6" t="str">
        <f>IFERROR(ROUNDUP(LEFT('Copie extraction'!C152,LEN('Copie extraction'!C152)-2),0),"")</f>
        <v/>
      </c>
      <c r="D154" s="6" t="str">
        <f>IFERROR(ROUNDUP(LEFT('Copie extraction'!D152,LEN('Copie extraction'!D152)-2),0),"")</f>
        <v/>
      </c>
      <c r="E154" s="6" t="str">
        <f>IFERROR(ROUNDUP(LEFT('Copie extraction'!E152,LEN('Copie extraction'!E152)-2),0),"")</f>
        <v/>
      </c>
      <c r="F154" s="6" t="str">
        <f>IF('Copie extraction'!F152=0,"",'Copie extraction'!F152)</f>
        <v/>
      </c>
      <c r="G154" s="24" t="str">
        <f>IF('Copie extraction'!G152=0,"",1)</f>
        <v/>
      </c>
      <c r="H154" s="1" t="str">
        <f>IF('Copie extraction'!H152=0,"",1)</f>
        <v/>
      </c>
      <c r="I154" s="1" t="str">
        <f>IF('Copie extraction'!I152=0,"",1)</f>
        <v/>
      </c>
      <c r="J154" s="5" t="str">
        <f>IF('Copie extraction'!J152=0,"",1)</f>
        <v/>
      </c>
      <c r="K15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4" s="2" t="e">
        <f>IF((SUM(Extraction[[#This Row],[Chant1]:[Chant4]])*Extraction[[#This Row],[Quantité]])/1000=0,"",((SUM(Extraction[[#This Row],[Longueur]:[Largeur]])*2)/1000)*Extraction[[#This Row],[Quantité]])</f>
        <v>#VALUE!</v>
      </c>
      <c r="M154" s="38" t="str">
        <f>IF(Extraction[[#This Row],[Long 1]]=1,Extraction[[#This Row],[Longueur]],"")</f>
        <v/>
      </c>
      <c r="N154" s="38" t="str">
        <f>IF(Extraction[[#This Row],[Long 2]]=1,Extraction[[#This Row],[Longueur]],"")</f>
        <v/>
      </c>
      <c r="O154" s="38" t="str">
        <f>IF(Extraction[[#This Row],[Larg 1]]=1,Extraction[[#This Row],[Largeur]],"")</f>
        <v/>
      </c>
      <c r="P154" s="38" t="str">
        <f>IF(Extraction[[#This Row],[Larg 2]]=1,Extraction[[#This Row],[Largeur]],"")</f>
        <v/>
      </c>
      <c r="Q154" s="38"/>
    </row>
    <row r="155" spans="1:17" x14ac:dyDescent="0.25">
      <c r="A155" s="6" t="str">
        <f>IF('Copie extraction'!A153=0,"",$B$1&amp;"_"&amp;'Copie extraction'!A153)</f>
        <v/>
      </c>
      <c r="B155" s="6" t="str">
        <f>IF('Copie extraction'!B153=0,"",'Copie extraction'!B153)</f>
        <v/>
      </c>
      <c r="C155" s="6" t="str">
        <f>IFERROR(ROUNDUP(LEFT('Copie extraction'!C153,LEN('Copie extraction'!C153)-2),0),"")</f>
        <v/>
      </c>
      <c r="D155" s="6" t="str">
        <f>IFERROR(ROUNDUP(LEFT('Copie extraction'!D153,LEN('Copie extraction'!D153)-2),0),"")</f>
        <v/>
      </c>
      <c r="E155" s="6" t="str">
        <f>IFERROR(ROUNDUP(LEFT('Copie extraction'!E153,LEN('Copie extraction'!E153)-2),0),"")</f>
        <v/>
      </c>
      <c r="F155" s="6" t="str">
        <f>IF('Copie extraction'!F153=0,"",'Copie extraction'!F153)</f>
        <v/>
      </c>
      <c r="G155" s="24" t="str">
        <f>IF('Copie extraction'!G153=0,"",1)</f>
        <v/>
      </c>
      <c r="H155" s="1" t="str">
        <f>IF('Copie extraction'!H153=0,"",1)</f>
        <v/>
      </c>
      <c r="I155" s="1" t="str">
        <f>IF('Copie extraction'!I153=0,"",1)</f>
        <v/>
      </c>
      <c r="J155" s="5" t="str">
        <f>IF('Copie extraction'!J153=0,"",1)</f>
        <v/>
      </c>
      <c r="K15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5" s="2" t="e">
        <f>IF((SUM(Extraction[[#This Row],[Chant1]:[Chant4]])*Extraction[[#This Row],[Quantité]])/1000=0,"",((SUM(Extraction[[#This Row],[Longueur]:[Largeur]])*2)/1000)*Extraction[[#This Row],[Quantité]])</f>
        <v>#VALUE!</v>
      </c>
      <c r="M155" s="38" t="str">
        <f>IF(Extraction[[#This Row],[Long 1]]=1,Extraction[[#This Row],[Longueur]],"")</f>
        <v/>
      </c>
      <c r="N155" s="38" t="str">
        <f>IF(Extraction[[#This Row],[Long 2]]=1,Extraction[[#This Row],[Longueur]],"")</f>
        <v/>
      </c>
      <c r="O155" s="38" t="str">
        <f>IF(Extraction[[#This Row],[Larg 1]]=1,Extraction[[#This Row],[Largeur]],"")</f>
        <v/>
      </c>
      <c r="P155" s="38" t="str">
        <f>IF(Extraction[[#This Row],[Larg 2]]=1,Extraction[[#This Row],[Largeur]],"")</f>
        <v/>
      </c>
      <c r="Q155" s="38"/>
    </row>
    <row r="156" spans="1:17" x14ac:dyDescent="0.25">
      <c r="A156" s="6" t="str">
        <f>IF('Copie extraction'!A154=0,"",$B$1&amp;"_"&amp;'Copie extraction'!A154)</f>
        <v/>
      </c>
      <c r="B156" s="6" t="str">
        <f>IF('Copie extraction'!B154=0,"",'Copie extraction'!B154)</f>
        <v/>
      </c>
      <c r="C156" s="6" t="str">
        <f>IFERROR(ROUNDUP(LEFT('Copie extraction'!C154,LEN('Copie extraction'!C154)-2),0),"")</f>
        <v/>
      </c>
      <c r="D156" s="6" t="str">
        <f>IFERROR(ROUNDUP(LEFT('Copie extraction'!D154,LEN('Copie extraction'!D154)-2),0),"")</f>
        <v/>
      </c>
      <c r="E156" s="6" t="str">
        <f>IFERROR(ROUNDUP(LEFT('Copie extraction'!E154,LEN('Copie extraction'!E154)-2),0),"")</f>
        <v/>
      </c>
      <c r="F156" s="6" t="str">
        <f>IF('Copie extraction'!F154=0,"",'Copie extraction'!F154)</f>
        <v/>
      </c>
      <c r="G156" s="24" t="str">
        <f>IF('Copie extraction'!G154=0,"",1)</f>
        <v/>
      </c>
      <c r="H156" s="1" t="str">
        <f>IF('Copie extraction'!H154=0,"",1)</f>
        <v/>
      </c>
      <c r="I156" s="1" t="str">
        <f>IF('Copie extraction'!I154=0,"",1)</f>
        <v/>
      </c>
      <c r="J156" s="5" t="str">
        <f>IF('Copie extraction'!J154=0,"",1)</f>
        <v/>
      </c>
      <c r="K15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6" s="2" t="e">
        <f>IF((SUM(Extraction[[#This Row],[Chant1]:[Chant4]])*Extraction[[#This Row],[Quantité]])/1000=0,"",((SUM(Extraction[[#This Row],[Longueur]:[Largeur]])*2)/1000)*Extraction[[#This Row],[Quantité]])</f>
        <v>#VALUE!</v>
      </c>
      <c r="M156" s="38" t="str">
        <f>IF(Extraction[[#This Row],[Long 1]]=1,Extraction[[#This Row],[Longueur]],"")</f>
        <v/>
      </c>
      <c r="N156" s="38" t="str">
        <f>IF(Extraction[[#This Row],[Long 2]]=1,Extraction[[#This Row],[Longueur]],"")</f>
        <v/>
      </c>
      <c r="O156" s="38" t="str">
        <f>IF(Extraction[[#This Row],[Larg 1]]=1,Extraction[[#This Row],[Largeur]],"")</f>
        <v/>
      </c>
      <c r="P156" s="38" t="str">
        <f>IF(Extraction[[#This Row],[Larg 2]]=1,Extraction[[#This Row],[Largeur]],"")</f>
        <v/>
      </c>
      <c r="Q156" s="38"/>
    </row>
    <row r="157" spans="1:17" x14ac:dyDescent="0.25">
      <c r="A157" s="6" t="str">
        <f>IF('Copie extraction'!A155=0,"",$B$1&amp;"_"&amp;'Copie extraction'!A155)</f>
        <v/>
      </c>
      <c r="B157" s="6" t="str">
        <f>IF('Copie extraction'!B155=0,"",'Copie extraction'!B155)</f>
        <v/>
      </c>
      <c r="C157" s="6" t="str">
        <f>IFERROR(ROUNDUP(LEFT('Copie extraction'!C155,LEN('Copie extraction'!C155)-2),0),"")</f>
        <v/>
      </c>
      <c r="D157" s="6" t="str">
        <f>IFERROR(ROUNDUP(LEFT('Copie extraction'!D155,LEN('Copie extraction'!D155)-2),0),"")</f>
        <v/>
      </c>
      <c r="E157" s="6" t="str">
        <f>IFERROR(ROUNDUP(LEFT('Copie extraction'!E155,LEN('Copie extraction'!E155)-2),0),"")</f>
        <v/>
      </c>
      <c r="F157" s="6" t="str">
        <f>IF('Copie extraction'!F155=0,"",'Copie extraction'!F155)</f>
        <v/>
      </c>
      <c r="G157" s="24" t="str">
        <f>IF('Copie extraction'!G155=0,"",1)</f>
        <v/>
      </c>
      <c r="H157" s="1" t="str">
        <f>IF('Copie extraction'!H155=0,"",1)</f>
        <v/>
      </c>
      <c r="I157" s="1" t="str">
        <f>IF('Copie extraction'!I155=0,"",1)</f>
        <v/>
      </c>
      <c r="J157" s="5" t="str">
        <f>IF('Copie extraction'!J155=0,"",1)</f>
        <v/>
      </c>
      <c r="K15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7" s="2" t="e">
        <f>IF((SUM(Extraction[[#This Row],[Chant1]:[Chant4]])*Extraction[[#This Row],[Quantité]])/1000=0,"",((SUM(Extraction[[#This Row],[Longueur]:[Largeur]])*2)/1000)*Extraction[[#This Row],[Quantité]])</f>
        <v>#VALUE!</v>
      </c>
      <c r="M157" s="38" t="str">
        <f>IF(Extraction[[#This Row],[Long 1]]=1,Extraction[[#This Row],[Longueur]],"")</f>
        <v/>
      </c>
      <c r="N157" s="38" t="str">
        <f>IF(Extraction[[#This Row],[Long 2]]=1,Extraction[[#This Row],[Longueur]],"")</f>
        <v/>
      </c>
      <c r="O157" s="38" t="str">
        <f>IF(Extraction[[#This Row],[Larg 1]]=1,Extraction[[#This Row],[Largeur]],"")</f>
        <v/>
      </c>
      <c r="P157" s="38" t="str">
        <f>IF(Extraction[[#This Row],[Larg 2]]=1,Extraction[[#This Row],[Largeur]],"")</f>
        <v/>
      </c>
      <c r="Q157" s="38"/>
    </row>
    <row r="158" spans="1:17" x14ac:dyDescent="0.25">
      <c r="A158" s="6" t="str">
        <f>IF('Copie extraction'!A156=0,"",$B$1&amp;"_"&amp;'Copie extraction'!A156)</f>
        <v/>
      </c>
      <c r="B158" s="6" t="str">
        <f>IF('Copie extraction'!B156=0,"",'Copie extraction'!B156)</f>
        <v/>
      </c>
      <c r="C158" s="6" t="str">
        <f>IFERROR(ROUNDUP(LEFT('Copie extraction'!C156,LEN('Copie extraction'!C156)-2),0),"")</f>
        <v/>
      </c>
      <c r="D158" s="6" t="str">
        <f>IFERROR(ROUNDUP(LEFT('Copie extraction'!D156,LEN('Copie extraction'!D156)-2),0),"")</f>
        <v/>
      </c>
      <c r="E158" s="6" t="str">
        <f>IFERROR(ROUNDUP(LEFT('Copie extraction'!E156,LEN('Copie extraction'!E156)-2),0),"")</f>
        <v/>
      </c>
      <c r="F158" s="6" t="str">
        <f>IF('Copie extraction'!F156=0,"",'Copie extraction'!F156)</f>
        <v/>
      </c>
      <c r="G158" s="24" t="str">
        <f>IF('Copie extraction'!G156=0,"",1)</f>
        <v/>
      </c>
      <c r="H158" s="1" t="str">
        <f>IF('Copie extraction'!H156=0,"",1)</f>
        <v/>
      </c>
      <c r="I158" s="1" t="str">
        <f>IF('Copie extraction'!I156=0,"",1)</f>
        <v/>
      </c>
      <c r="J158" s="5" t="str">
        <f>IF('Copie extraction'!J156=0,"",1)</f>
        <v/>
      </c>
      <c r="K15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8" s="2" t="e">
        <f>IF((SUM(Extraction[[#This Row],[Chant1]:[Chant4]])*Extraction[[#This Row],[Quantité]])/1000=0,"",((SUM(Extraction[[#This Row],[Longueur]:[Largeur]])*2)/1000)*Extraction[[#This Row],[Quantité]])</f>
        <v>#VALUE!</v>
      </c>
      <c r="M158" s="38" t="str">
        <f>IF(Extraction[[#This Row],[Long 1]]=1,Extraction[[#This Row],[Longueur]],"")</f>
        <v/>
      </c>
      <c r="N158" s="38" t="str">
        <f>IF(Extraction[[#This Row],[Long 2]]=1,Extraction[[#This Row],[Longueur]],"")</f>
        <v/>
      </c>
      <c r="O158" s="38" t="str">
        <f>IF(Extraction[[#This Row],[Larg 1]]=1,Extraction[[#This Row],[Largeur]],"")</f>
        <v/>
      </c>
      <c r="P158" s="38" t="str">
        <f>IF(Extraction[[#This Row],[Larg 2]]=1,Extraction[[#This Row],[Largeur]],"")</f>
        <v/>
      </c>
      <c r="Q158" s="38"/>
    </row>
    <row r="159" spans="1:17" x14ac:dyDescent="0.25">
      <c r="A159" s="6" t="str">
        <f>IF('Copie extraction'!A157=0,"",$B$1&amp;"_"&amp;'Copie extraction'!A157)</f>
        <v/>
      </c>
      <c r="B159" s="6" t="str">
        <f>IF('Copie extraction'!B157=0,"",'Copie extraction'!B157)</f>
        <v/>
      </c>
      <c r="C159" s="6" t="str">
        <f>IFERROR(ROUNDUP(LEFT('Copie extraction'!C157,LEN('Copie extraction'!C157)-2),0),"")</f>
        <v/>
      </c>
      <c r="D159" s="6" t="str">
        <f>IFERROR(ROUNDUP(LEFT('Copie extraction'!D157,LEN('Copie extraction'!D157)-2),0),"")</f>
        <v/>
      </c>
      <c r="E159" s="6" t="str">
        <f>IFERROR(ROUNDUP(LEFT('Copie extraction'!E157,LEN('Copie extraction'!E157)-2),0),"")</f>
        <v/>
      </c>
      <c r="F159" s="6" t="str">
        <f>IF('Copie extraction'!F157=0,"",'Copie extraction'!F157)</f>
        <v/>
      </c>
      <c r="G159" s="24" t="str">
        <f>IF('Copie extraction'!G157=0,"",1)</f>
        <v/>
      </c>
      <c r="H159" s="1" t="str">
        <f>IF('Copie extraction'!H157=0,"",1)</f>
        <v/>
      </c>
      <c r="I159" s="1" t="str">
        <f>IF('Copie extraction'!I157=0,"",1)</f>
        <v/>
      </c>
      <c r="J159" s="5" t="str">
        <f>IF('Copie extraction'!J157=0,"",1)</f>
        <v/>
      </c>
      <c r="K15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59" s="2" t="e">
        <f>IF((SUM(Extraction[[#This Row],[Chant1]:[Chant4]])*Extraction[[#This Row],[Quantité]])/1000=0,"",((SUM(Extraction[[#This Row],[Longueur]:[Largeur]])*2)/1000)*Extraction[[#This Row],[Quantité]])</f>
        <v>#VALUE!</v>
      </c>
      <c r="M159" s="38" t="str">
        <f>IF(Extraction[[#This Row],[Long 1]]=1,Extraction[[#This Row],[Longueur]],"")</f>
        <v/>
      </c>
      <c r="N159" s="38" t="str">
        <f>IF(Extraction[[#This Row],[Long 2]]=1,Extraction[[#This Row],[Longueur]],"")</f>
        <v/>
      </c>
      <c r="O159" s="38" t="str">
        <f>IF(Extraction[[#This Row],[Larg 1]]=1,Extraction[[#This Row],[Largeur]],"")</f>
        <v/>
      </c>
      <c r="P159" s="38" t="str">
        <f>IF(Extraction[[#This Row],[Larg 2]]=1,Extraction[[#This Row],[Largeur]],"")</f>
        <v/>
      </c>
      <c r="Q159" s="38"/>
    </row>
    <row r="160" spans="1:17" x14ac:dyDescent="0.25">
      <c r="A160" s="6" t="str">
        <f>IF('Copie extraction'!A158=0,"",$B$1&amp;"_"&amp;'Copie extraction'!A158)</f>
        <v/>
      </c>
      <c r="B160" s="6" t="str">
        <f>IF('Copie extraction'!B158=0,"",'Copie extraction'!B158)</f>
        <v/>
      </c>
      <c r="C160" s="6" t="str">
        <f>IFERROR(ROUNDUP(LEFT('Copie extraction'!C158,LEN('Copie extraction'!C158)-2),0),"")</f>
        <v/>
      </c>
      <c r="D160" s="6" t="str">
        <f>IFERROR(ROUNDUP(LEFT('Copie extraction'!D158,LEN('Copie extraction'!D158)-2),0),"")</f>
        <v/>
      </c>
      <c r="E160" s="6" t="str">
        <f>IFERROR(ROUNDUP(LEFT('Copie extraction'!E158,LEN('Copie extraction'!E158)-2),0),"")</f>
        <v/>
      </c>
      <c r="F160" s="6" t="str">
        <f>IF('Copie extraction'!F158=0,"",'Copie extraction'!F158)</f>
        <v/>
      </c>
      <c r="G160" s="24" t="str">
        <f>IF('Copie extraction'!G158=0,"",1)</f>
        <v/>
      </c>
      <c r="H160" s="1" t="str">
        <f>IF('Copie extraction'!H158=0,"",1)</f>
        <v/>
      </c>
      <c r="I160" s="1" t="str">
        <f>IF('Copie extraction'!I158=0,"",1)</f>
        <v/>
      </c>
      <c r="J160" s="5" t="str">
        <f>IF('Copie extraction'!J158=0,"",1)</f>
        <v/>
      </c>
      <c r="K16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0" s="2" t="e">
        <f>IF((SUM(Extraction[[#This Row],[Chant1]:[Chant4]])*Extraction[[#This Row],[Quantité]])/1000=0,"",((SUM(Extraction[[#This Row],[Longueur]:[Largeur]])*2)/1000)*Extraction[[#This Row],[Quantité]])</f>
        <v>#VALUE!</v>
      </c>
      <c r="M160" s="38" t="str">
        <f>IF(Extraction[[#This Row],[Long 1]]=1,Extraction[[#This Row],[Longueur]],"")</f>
        <v/>
      </c>
      <c r="N160" s="38" t="str">
        <f>IF(Extraction[[#This Row],[Long 2]]=1,Extraction[[#This Row],[Longueur]],"")</f>
        <v/>
      </c>
      <c r="O160" s="38" t="str">
        <f>IF(Extraction[[#This Row],[Larg 1]]=1,Extraction[[#This Row],[Largeur]],"")</f>
        <v/>
      </c>
      <c r="P160" s="38" t="str">
        <f>IF(Extraction[[#This Row],[Larg 2]]=1,Extraction[[#This Row],[Largeur]],"")</f>
        <v/>
      </c>
      <c r="Q160" s="38"/>
    </row>
    <row r="161" spans="1:17" x14ac:dyDescent="0.25">
      <c r="A161" s="6" t="str">
        <f>IF('Copie extraction'!A159=0,"",$B$1&amp;"_"&amp;'Copie extraction'!A159)</f>
        <v/>
      </c>
      <c r="B161" s="6" t="str">
        <f>IF('Copie extraction'!B159=0,"",'Copie extraction'!B159)</f>
        <v/>
      </c>
      <c r="C161" s="6" t="str">
        <f>IFERROR(ROUNDUP(LEFT('Copie extraction'!C159,LEN('Copie extraction'!C159)-2),0),"")</f>
        <v/>
      </c>
      <c r="D161" s="6" t="str">
        <f>IFERROR(ROUNDUP(LEFT('Copie extraction'!D159,LEN('Copie extraction'!D159)-2),0),"")</f>
        <v/>
      </c>
      <c r="E161" s="6" t="str">
        <f>IFERROR(ROUNDUP(LEFT('Copie extraction'!E159,LEN('Copie extraction'!E159)-2),0),"")</f>
        <v/>
      </c>
      <c r="F161" s="6" t="str">
        <f>IF('Copie extraction'!F159=0,"",'Copie extraction'!F159)</f>
        <v/>
      </c>
      <c r="G161" s="24" t="str">
        <f>IF('Copie extraction'!G159=0,"",1)</f>
        <v/>
      </c>
      <c r="H161" s="1" t="str">
        <f>IF('Copie extraction'!H159=0,"",1)</f>
        <v/>
      </c>
      <c r="I161" s="1" t="str">
        <f>IF('Copie extraction'!I159=0,"",1)</f>
        <v/>
      </c>
      <c r="J161" s="5" t="str">
        <f>IF('Copie extraction'!J159=0,"",1)</f>
        <v/>
      </c>
      <c r="K16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1" s="2" t="e">
        <f>IF((SUM(Extraction[[#This Row],[Chant1]:[Chant4]])*Extraction[[#This Row],[Quantité]])/1000=0,"",((SUM(Extraction[[#This Row],[Longueur]:[Largeur]])*2)/1000)*Extraction[[#This Row],[Quantité]])</f>
        <v>#VALUE!</v>
      </c>
      <c r="M161" s="38" t="str">
        <f>IF(Extraction[[#This Row],[Long 1]]=1,Extraction[[#This Row],[Longueur]],"")</f>
        <v/>
      </c>
      <c r="N161" s="38" t="str">
        <f>IF(Extraction[[#This Row],[Long 2]]=1,Extraction[[#This Row],[Longueur]],"")</f>
        <v/>
      </c>
      <c r="O161" s="38" t="str">
        <f>IF(Extraction[[#This Row],[Larg 1]]=1,Extraction[[#This Row],[Largeur]],"")</f>
        <v/>
      </c>
      <c r="P161" s="38" t="str">
        <f>IF(Extraction[[#This Row],[Larg 2]]=1,Extraction[[#This Row],[Largeur]],"")</f>
        <v/>
      </c>
      <c r="Q161" s="38"/>
    </row>
    <row r="162" spans="1:17" x14ac:dyDescent="0.25">
      <c r="A162" s="6" t="str">
        <f>IF('Copie extraction'!A160=0,"",$B$1&amp;"_"&amp;'Copie extraction'!A160)</f>
        <v/>
      </c>
      <c r="B162" s="6" t="str">
        <f>IF('Copie extraction'!B160=0,"",'Copie extraction'!B160)</f>
        <v/>
      </c>
      <c r="C162" s="6" t="str">
        <f>IFERROR(ROUNDUP(LEFT('Copie extraction'!C160,LEN('Copie extraction'!C160)-2),0),"")</f>
        <v/>
      </c>
      <c r="D162" s="6" t="str">
        <f>IFERROR(ROUNDUP(LEFT('Copie extraction'!D160,LEN('Copie extraction'!D160)-2),0),"")</f>
        <v/>
      </c>
      <c r="E162" s="6" t="str">
        <f>IFERROR(ROUNDUP(LEFT('Copie extraction'!E160,LEN('Copie extraction'!E160)-2),0),"")</f>
        <v/>
      </c>
      <c r="F162" s="6" t="str">
        <f>IF('Copie extraction'!F160=0,"",'Copie extraction'!F160)</f>
        <v/>
      </c>
      <c r="G162" s="24" t="str">
        <f>IF('Copie extraction'!G160=0,"",1)</f>
        <v/>
      </c>
      <c r="H162" s="1" t="str">
        <f>IF('Copie extraction'!H160=0,"",1)</f>
        <v/>
      </c>
      <c r="I162" s="1" t="str">
        <f>IF('Copie extraction'!I160=0,"",1)</f>
        <v/>
      </c>
      <c r="J162" s="5" t="str">
        <f>IF('Copie extraction'!J160=0,"",1)</f>
        <v/>
      </c>
      <c r="K16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2" s="2" t="e">
        <f>IF((SUM(Extraction[[#This Row],[Chant1]:[Chant4]])*Extraction[[#This Row],[Quantité]])/1000=0,"",((SUM(Extraction[[#This Row],[Longueur]:[Largeur]])*2)/1000)*Extraction[[#This Row],[Quantité]])</f>
        <v>#VALUE!</v>
      </c>
      <c r="M162" s="38" t="str">
        <f>IF(Extraction[[#This Row],[Long 1]]=1,Extraction[[#This Row],[Longueur]],"")</f>
        <v/>
      </c>
      <c r="N162" s="38" t="str">
        <f>IF(Extraction[[#This Row],[Long 2]]=1,Extraction[[#This Row],[Longueur]],"")</f>
        <v/>
      </c>
      <c r="O162" s="38" t="str">
        <f>IF(Extraction[[#This Row],[Larg 1]]=1,Extraction[[#This Row],[Largeur]],"")</f>
        <v/>
      </c>
      <c r="P162" s="38" t="str">
        <f>IF(Extraction[[#This Row],[Larg 2]]=1,Extraction[[#This Row],[Largeur]],"")</f>
        <v/>
      </c>
      <c r="Q162" s="38"/>
    </row>
    <row r="163" spans="1:17" x14ac:dyDescent="0.25">
      <c r="A163" s="6" t="str">
        <f>IF('Copie extraction'!A161=0,"",$B$1&amp;"_"&amp;'Copie extraction'!A161)</f>
        <v/>
      </c>
      <c r="B163" s="6" t="str">
        <f>IF('Copie extraction'!B161=0,"",'Copie extraction'!B161)</f>
        <v/>
      </c>
      <c r="C163" s="6" t="str">
        <f>IFERROR(ROUNDUP(LEFT('Copie extraction'!C161,LEN('Copie extraction'!C161)-2),0),"")</f>
        <v/>
      </c>
      <c r="D163" s="6" t="str">
        <f>IFERROR(ROUNDUP(LEFT('Copie extraction'!D161,LEN('Copie extraction'!D161)-2),0),"")</f>
        <v/>
      </c>
      <c r="E163" s="6" t="str">
        <f>IFERROR(ROUNDUP(LEFT('Copie extraction'!E161,LEN('Copie extraction'!E161)-2),0),"")</f>
        <v/>
      </c>
      <c r="F163" s="6" t="str">
        <f>IF('Copie extraction'!F161=0,"",'Copie extraction'!F161)</f>
        <v/>
      </c>
      <c r="G163" s="24" t="str">
        <f>IF('Copie extraction'!G161=0,"",1)</f>
        <v/>
      </c>
      <c r="H163" s="1" t="str">
        <f>IF('Copie extraction'!H161=0,"",1)</f>
        <v/>
      </c>
      <c r="I163" s="1" t="str">
        <f>IF('Copie extraction'!I161=0,"",1)</f>
        <v/>
      </c>
      <c r="J163" s="5" t="str">
        <f>IF('Copie extraction'!J161=0,"",1)</f>
        <v/>
      </c>
      <c r="K16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3" s="2" t="e">
        <f>IF((SUM(Extraction[[#This Row],[Chant1]:[Chant4]])*Extraction[[#This Row],[Quantité]])/1000=0,"",((SUM(Extraction[[#This Row],[Longueur]:[Largeur]])*2)/1000)*Extraction[[#This Row],[Quantité]])</f>
        <v>#VALUE!</v>
      </c>
      <c r="M163" s="38" t="str">
        <f>IF(Extraction[[#This Row],[Long 1]]=1,Extraction[[#This Row],[Longueur]],"")</f>
        <v/>
      </c>
      <c r="N163" s="38" t="str">
        <f>IF(Extraction[[#This Row],[Long 2]]=1,Extraction[[#This Row],[Longueur]],"")</f>
        <v/>
      </c>
      <c r="O163" s="38" t="str">
        <f>IF(Extraction[[#This Row],[Larg 1]]=1,Extraction[[#This Row],[Largeur]],"")</f>
        <v/>
      </c>
      <c r="P163" s="38" t="str">
        <f>IF(Extraction[[#This Row],[Larg 2]]=1,Extraction[[#This Row],[Largeur]],"")</f>
        <v/>
      </c>
      <c r="Q163" s="38"/>
    </row>
    <row r="164" spans="1:17" x14ac:dyDescent="0.25">
      <c r="A164" s="6" t="str">
        <f>IF('Copie extraction'!A162=0,"",$B$1&amp;"_"&amp;'Copie extraction'!A162)</f>
        <v/>
      </c>
      <c r="B164" s="6" t="str">
        <f>IF('Copie extraction'!B162=0,"",'Copie extraction'!B162)</f>
        <v/>
      </c>
      <c r="C164" s="6" t="str">
        <f>IFERROR(ROUNDUP(LEFT('Copie extraction'!C162,LEN('Copie extraction'!C162)-2),0),"")</f>
        <v/>
      </c>
      <c r="D164" s="6" t="str">
        <f>IFERROR(ROUNDUP(LEFT('Copie extraction'!D162,LEN('Copie extraction'!D162)-2),0),"")</f>
        <v/>
      </c>
      <c r="E164" s="6" t="str">
        <f>IFERROR(ROUNDUP(LEFT('Copie extraction'!E162,LEN('Copie extraction'!E162)-2),0),"")</f>
        <v/>
      </c>
      <c r="F164" s="6" t="str">
        <f>IF('Copie extraction'!F162=0,"",'Copie extraction'!F162)</f>
        <v/>
      </c>
      <c r="G164" s="24" t="str">
        <f>IF('Copie extraction'!G162=0,"",1)</f>
        <v/>
      </c>
      <c r="H164" s="1" t="str">
        <f>IF('Copie extraction'!H162=0,"",1)</f>
        <v/>
      </c>
      <c r="I164" s="1" t="str">
        <f>IF('Copie extraction'!I162=0,"",1)</f>
        <v/>
      </c>
      <c r="J164" s="5" t="str">
        <f>IF('Copie extraction'!J162=0,"",1)</f>
        <v/>
      </c>
      <c r="K16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4" s="2" t="e">
        <f>IF((SUM(Extraction[[#This Row],[Chant1]:[Chant4]])*Extraction[[#This Row],[Quantité]])/1000=0,"",((SUM(Extraction[[#This Row],[Longueur]:[Largeur]])*2)/1000)*Extraction[[#This Row],[Quantité]])</f>
        <v>#VALUE!</v>
      </c>
      <c r="M164" s="38" t="str">
        <f>IF(Extraction[[#This Row],[Long 1]]=1,Extraction[[#This Row],[Longueur]],"")</f>
        <v/>
      </c>
      <c r="N164" s="38" t="str">
        <f>IF(Extraction[[#This Row],[Long 2]]=1,Extraction[[#This Row],[Longueur]],"")</f>
        <v/>
      </c>
      <c r="O164" s="38" t="str">
        <f>IF(Extraction[[#This Row],[Larg 1]]=1,Extraction[[#This Row],[Largeur]],"")</f>
        <v/>
      </c>
      <c r="P164" s="38" t="str">
        <f>IF(Extraction[[#This Row],[Larg 2]]=1,Extraction[[#This Row],[Largeur]],"")</f>
        <v/>
      </c>
      <c r="Q164" s="38"/>
    </row>
    <row r="165" spans="1:17" x14ac:dyDescent="0.25">
      <c r="A165" s="6" t="str">
        <f>IF('Copie extraction'!A163=0,"",$B$1&amp;"_"&amp;'Copie extraction'!A163)</f>
        <v/>
      </c>
      <c r="B165" s="6" t="str">
        <f>IF('Copie extraction'!B163=0,"",'Copie extraction'!B163)</f>
        <v/>
      </c>
      <c r="C165" s="6" t="str">
        <f>IFERROR(ROUNDUP(LEFT('Copie extraction'!C163,LEN('Copie extraction'!C163)-2),0),"")</f>
        <v/>
      </c>
      <c r="D165" s="6" t="str">
        <f>IFERROR(ROUNDUP(LEFT('Copie extraction'!D163,LEN('Copie extraction'!D163)-2),0),"")</f>
        <v/>
      </c>
      <c r="E165" s="6" t="str">
        <f>IFERROR(ROUNDUP(LEFT('Copie extraction'!E163,LEN('Copie extraction'!E163)-2),0),"")</f>
        <v/>
      </c>
      <c r="F165" s="6" t="str">
        <f>IF('Copie extraction'!F163=0,"",'Copie extraction'!F163)</f>
        <v/>
      </c>
      <c r="G165" s="24" t="str">
        <f>IF('Copie extraction'!G163=0,"",1)</f>
        <v/>
      </c>
      <c r="H165" s="1" t="str">
        <f>IF('Copie extraction'!H163=0,"",1)</f>
        <v/>
      </c>
      <c r="I165" s="1" t="str">
        <f>IF('Copie extraction'!I163=0,"",1)</f>
        <v/>
      </c>
      <c r="J165" s="5" t="str">
        <f>IF('Copie extraction'!J163=0,"",1)</f>
        <v/>
      </c>
      <c r="K16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5" s="2" t="e">
        <f>IF((SUM(Extraction[[#This Row],[Chant1]:[Chant4]])*Extraction[[#This Row],[Quantité]])/1000=0,"",((SUM(Extraction[[#This Row],[Longueur]:[Largeur]])*2)/1000)*Extraction[[#This Row],[Quantité]])</f>
        <v>#VALUE!</v>
      </c>
      <c r="M165" s="38" t="str">
        <f>IF(Extraction[[#This Row],[Long 1]]=1,Extraction[[#This Row],[Longueur]],"")</f>
        <v/>
      </c>
      <c r="N165" s="38" t="str">
        <f>IF(Extraction[[#This Row],[Long 2]]=1,Extraction[[#This Row],[Longueur]],"")</f>
        <v/>
      </c>
      <c r="O165" s="38" t="str">
        <f>IF(Extraction[[#This Row],[Larg 1]]=1,Extraction[[#This Row],[Largeur]],"")</f>
        <v/>
      </c>
      <c r="P165" s="38" t="str">
        <f>IF(Extraction[[#This Row],[Larg 2]]=1,Extraction[[#This Row],[Largeur]],"")</f>
        <v/>
      </c>
      <c r="Q165" s="38"/>
    </row>
    <row r="166" spans="1:17" x14ac:dyDescent="0.25">
      <c r="A166" s="6" t="str">
        <f>IF('Copie extraction'!A164=0,"",$B$1&amp;"_"&amp;'Copie extraction'!A164)</f>
        <v/>
      </c>
      <c r="B166" s="6" t="str">
        <f>IF('Copie extraction'!B164=0,"",'Copie extraction'!B164)</f>
        <v/>
      </c>
      <c r="C166" s="6" t="str">
        <f>IFERROR(ROUNDUP(LEFT('Copie extraction'!C164,LEN('Copie extraction'!C164)-2),0),"")</f>
        <v/>
      </c>
      <c r="D166" s="6" t="str">
        <f>IFERROR(ROUNDUP(LEFT('Copie extraction'!D164,LEN('Copie extraction'!D164)-2),0),"")</f>
        <v/>
      </c>
      <c r="E166" s="6" t="str">
        <f>IFERROR(ROUNDUP(LEFT('Copie extraction'!E164,LEN('Copie extraction'!E164)-2),0),"")</f>
        <v/>
      </c>
      <c r="F166" s="6" t="str">
        <f>IF('Copie extraction'!F164=0,"",'Copie extraction'!F164)</f>
        <v/>
      </c>
      <c r="G166" s="24" t="str">
        <f>IF('Copie extraction'!G164=0,"",1)</f>
        <v/>
      </c>
      <c r="H166" s="1" t="str">
        <f>IF('Copie extraction'!H164=0,"",1)</f>
        <v/>
      </c>
      <c r="I166" s="1" t="str">
        <f>IF('Copie extraction'!I164=0,"",1)</f>
        <v/>
      </c>
      <c r="J166" s="5" t="str">
        <f>IF('Copie extraction'!J164=0,"",1)</f>
        <v/>
      </c>
      <c r="K16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6" s="2" t="e">
        <f>IF((SUM(Extraction[[#This Row],[Chant1]:[Chant4]])*Extraction[[#This Row],[Quantité]])/1000=0,"",((SUM(Extraction[[#This Row],[Longueur]:[Largeur]])*2)/1000)*Extraction[[#This Row],[Quantité]])</f>
        <v>#VALUE!</v>
      </c>
      <c r="M166" s="38" t="str">
        <f>IF(Extraction[[#This Row],[Long 1]]=1,Extraction[[#This Row],[Longueur]],"")</f>
        <v/>
      </c>
      <c r="N166" s="38" t="str">
        <f>IF(Extraction[[#This Row],[Long 2]]=1,Extraction[[#This Row],[Longueur]],"")</f>
        <v/>
      </c>
      <c r="O166" s="38" t="str">
        <f>IF(Extraction[[#This Row],[Larg 1]]=1,Extraction[[#This Row],[Largeur]],"")</f>
        <v/>
      </c>
      <c r="P166" s="38" t="str">
        <f>IF(Extraction[[#This Row],[Larg 2]]=1,Extraction[[#This Row],[Largeur]],"")</f>
        <v/>
      </c>
      <c r="Q166" s="38"/>
    </row>
    <row r="167" spans="1:17" x14ac:dyDescent="0.25">
      <c r="A167" s="6" t="str">
        <f>IF('Copie extraction'!A165=0,"",$B$1&amp;"_"&amp;'Copie extraction'!A165)</f>
        <v/>
      </c>
      <c r="B167" s="6" t="str">
        <f>IF('Copie extraction'!B165=0,"",'Copie extraction'!B165)</f>
        <v/>
      </c>
      <c r="C167" s="6" t="str">
        <f>IFERROR(ROUNDUP(LEFT('Copie extraction'!C165,LEN('Copie extraction'!C165)-2),0),"")</f>
        <v/>
      </c>
      <c r="D167" s="6" t="str">
        <f>IFERROR(ROUNDUP(LEFT('Copie extraction'!D165,LEN('Copie extraction'!D165)-2),0),"")</f>
        <v/>
      </c>
      <c r="E167" s="6" t="str">
        <f>IFERROR(ROUNDUP(LEFT('Copie extraction'!E165,LEN('Copie extraction'!E165)-2),0),"")</f>
        <v/>
      </c>
      <c r="F167" s="6" t="str">
        <f>IF('Copie extraction'!F165=0,"",'Copie extraction'!F165)</f>
        <v/>
      </c>
      <c r="G167" s="24" t="str">
        <f>IF('Copie extraction'!G165=0,"",1)</f>
        <v/>
      </c>
      <c r="H167" s="1" t="str">
        <f>IF('Copie extraction'!H165=0,"",1)</f>
        <v/>
      </c>
      <c r="I167" s="1" t="str">
        <f>IF('Copie extraction'!I165=0,"",1)</f>
        <v/>
      </c>
      <c r="J167" s="5" t="str">
        <f>IF('Copie extraction'!J165=0,"",1)</f>
        <v/>
      </c>
      <c r="K16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7" s="2" t="e">
        <f>IF((SUM(Extraction[[#This Row],[Chant1]:[Chant4]])*Extraction[[#This Row],[Quantité]])/1000=0,"",((SUM(Extraction[[#This Row],[Longueur]:[Largeur]])*2)/1000)*Extraction[[#This Row],[Quantité]])</f>
        <v>#VALUE!</v>
      </c>
      <c r="M167" s="38" t="str">
        <f>IF(Extraction[[#This Row],[Long 1]]=1,Extraction[[#This Row],[Longueur]],"")</f>
        <v/>
      </c>
      <c r="N167" s="38" t="str">
        <f>IF(Extraction[[#This Row],[Long 2]]=1,Extraction[[#This Row],[Longueur]],"")</f>
        <v/>
      </c>
      <c r="O167" s="38" t="str">
        <f>IF(Extraction[[#This Row],[Larg 1]]=1,Extraction[[#This Row],[Largeur]],"")</f>
        <v/>
      </c>
      <c r="P167" s="38" t="str">
        <f>IF(Extraction[[#This Row],[Larg 2]]=1,Extraction[[#This Row],[Largeur]],"")</f>
        <v/>
      </c>
      <c r="Q167" s="38"/>
    </row>
    <row r="168" spans="1:17" x14ac:dyDescent="0.25">
      <c r="A168" s="6" t="str">
        <f>IF('Copie extraction'!A166=0,"",$B$1&amp;"_"&amp;'Copie extraction'!A166)</f>
        <v/>
      </c>
      <c r="B168" s="6" t="str">
        <f>IF('Copie extraction'!B166=0,"",'Copie extraction'!B166)</f>
        <v/>
      </c>
      <c r="C168" s="6" t="str">
        <f>IFERROR(ROUNDUP(LEFT('Copie extraction'!C166,LEN('Copie extraction'!C166)-2),0),"")</f>
        <v/>
      </c>
      <c r="D168" s="6" t="str">
        <f>IFERROR(ROUNDUP(LEFT('Copie extraction'!D166,LEN('Copie extraction'!D166)-2),0),"")</f>
        <v/>
      </c>
      <c r="E168" s="6" t="str">
        <f>IFERROR(ROUNDUP(LEFT('Copie extraction'!E166,LEN('Copie extraction'!E166)-2),0),"")</f>
        <v/>
      </c>
      <c r="F168" s="6" t="str">
        <f>IF('Copie extraction'!F166=0,"",'Copie extraction'!F166)</f>
        <v/>
      </c>
      <c r="G168" s="24" t="str">
        <f>IF('Copie extraction'!G166=0,"",1)</f>
        <v/>
      </c>
      <c r="H168" s="1" t="str">
        <f>IF('Copie extraction'!H166=0,"",1)</f>
        <v/>
      </c>
      <c r="I168" s="1" t="str">
        <f>IF('Copie extraction'!I166=0,"",1)</f>
        <v/>
      </c>
      <c r="J168" s="5" t="str">
        <f>IF('Copie extraction'!J166=0,"",1)</f>
        <v/>
      </c>
      <c r="K16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8" s="2" t="e">
        <f>IF((SUM(Extraction[[#This Row],[Chant1]:[Chant4]])*Extraction[[#This Row],[Quantité]])/1000=0,"",((SUM(Extraction[[#This Row],[Longueur]:[Largeur]])*2)/1000)*Extraction[[#This Row],[Quantité]])</f>
        <v>#VALUE!</v>
      </c>
      <c r="M168" s="38" t="str">
        <f>IF(Extraction[[#This Row],[Long 1]]=1,Extraction[[#This Row],[Longueur]],"")</f>
        <v/>
      </c>
      <c r="N168" s="38" t="str">
        <f>IF(Extraction[[#This Row],[Long 2]]=1,Extraction[[#This Row],[Longueur]],"")</f>
        <v/>
      </c>
      <c r="O168" s="38" t="str">
        <f>IF(Extraction[[#This Row],[Larg 1]]=1,Extraction[[#This Row],[Largeur]],"")</f>
        <v/>
      </c>
      <c r="P168" s="38" t="str">
        <f>IF(Extraction[[#This Row],[Larg 2]]=1,Extraction[[#This Row],[Largeur]],"")</f>
        <v/>
      </c>
      <c r="Q168" s="38"/>
    </row>
    <row r="169" spans="1:17" x14ac:dyDescent="0.25">
      <c r="A169" s="6" t="str">
        <f>IF('Copie extraction'!A167=0,"",$B$1&amp;"_"&amp;'Copie extraction'!A167)</f>
        <v/>
      </c>
      <c r="B169" s="6" t="str">
        <f>IF('Copie extraction'!B167=0,"",'Copie extraction'!B167)</f>
        <v/>
      </c>
      <c r="C169" s="6" t="str">
        <f>IFERROR(ROUNDUP(LEFT('Copie extraction'!C167,LEN('Copie extraction'!C167)-2),0),"")</f>
        <v/>
      </c>
      <c r="D169" s="6" t="str">
        <f>IFERROR(ROUNDUP(LEFT('Copie extraction'!D167,LEN('Copie extraction'!D167)-2),0),"")</f>
        <v/>
      </c>
      <c r="E169" s="6" t="str">
        <f>IFERROR(ROUNDUP(LEFT('Copie extraction'!E167,LEN('Copie extraction'!E167)-2),0),"")</f>
        <v/>
      </c>
      <c r="F169" s="6" t="str">
        <f>IF('Copie extraction'!F167=0,"",'Copie extraction'!F167)</f>
        <v/>
      </c>
      <c r="G169" s="24" t="str">
        <f>IF('Copie extraction'!G167=0,"",1)</f>
        <v/>
      </c>
      <c r="H169" s="1" t="str">
        <f>IF('Copie extraction'!H167=0,"",1)</f>
        <v/>
      </c>
      <c r="I169" s="1" t="str">
        <f>IF('Copie extraction'!I167=0,"",1)</f>
        <v/>
      </c>
      <c r="J169" s="5" t="str">
        <f>IF('Copie extraction'!J167=0,"",1)</f>
        <v/>
      </c>
      <c r="K16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69" s="2" t="e">
        <f>IF((SUM(Extraction[[#This Row],[Chant1]:[Chant4]])*Extraction[[#This Row],[Quantité]])/1000=0,"",((SUM(Extraction[[#This Row],[Longueur]:[Largeur]])*2)/1000)*Extraction[[#This Row],[Quantité]])</f>
        <v>#VALUE!</v>
      </c>
      <c r="M169" s="38" t="str">
        <f>IF(Extraction[[#This Row],[Long 1]]=1,Extraction[[#This Row],[Longueur]],"")</f>
        <v/>
      </c>
      <c r="N169" s="38" t="str">
        <f>IF(Extraction[[#This Row],[Long 2]]=1,Extraction[[#This Row],[Longueur]],"")</f>
        <v/>
      </c>
      <c r="O169" s="38" t="str">
        <f>IF(Extraction[[#This Row],[Larg 1]]=1,Extraction[[#This Row],[Largeur]],"")</f>
        <v/>
      </c>
      <c r="P169" s="38" t="str">
        <f>IF(Extraction[[#This Row],[Larg 2]]=1,Extraction[[#This Row],[Largeur]],"")</f>
        <v/>
      </c>
      <c r="Q169" s="38"/>
    </row>
    <row r="170" spans="1:17" x14ac:dyDescent="0.25">
      <c r="A170" s="6" t="str">
        <f>IF('Copie extraction'!A168=0,"",$B$1&amp;"_"&amp;'Copie extraction'!A168)</f>
        <v/>
      </c>
      <c r="B170" s="6" t="str">
        <f>IF('Copie extraction'!B168=0,"",'Copie extraction'!B168)</f>
        <v/>
      </c>
      <c r="C170" s="6" t="str">
        <f>IFERROR(ROUNDUP(LEFT('Copie extraction'!C168,LEN('Copie extraction'!C168)-2),0),"")</f>
        <v/>
      </c>
      <c r="D170" s="6" t="str">
        <f>IFERROR(ROUNDUP(LEFT('Copie extraction'!D168,LEN('Copie extraction'!D168)-2),0),"")</f>
        <v/>
      </c>
      <c r="E170" s="6" t="str">
        <f>IFERROR(ROUNDUP(LEFT('Copie extraction'!E168,LEN('Copie extraction'!E168)-2),0),"")</f>
        <v/>
      </c>
      <c r="F170" s="6" t="str">
        <f>IF('Copie extraction'!F168=0,"",'Copie extraction'!F168)</f>
        <v/>
      </c>
      <c r="G170" s="24" t="str">
        <f>IF('Copie extraction'!G168=0,"",1)</f>
        <v/>
      </c>
      <c r="H170" s="1" t="str">
        <f>IF('Copie extraction'!H168=0,"",1)</f>
        <v/>
      </c>
      <c r="I170" s="1" t="str">
        <f>IF('Copie extraction'!I168=0,"",1)</f>
        <v/>
      </c>
      <c r="J170" s="5" t="str">
        <f>IF('Copie extraction'!J168=0,"",1)</f>
        <v/>
      </c>
      <c r="K17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0" s="2" t="e">
        <f>IF((SUM(Extraction[[#This Row],[Chant1]:[Chant4]])*Extraction[[#This Row],[Quantité]])/1000=0,"",((SUM(Extraction[[#This Row],[Longueur]:[Largeur]])*2)/1000)*Extraction[[#This Row],[Quantité]])</f>
        <v>#VALUE!</v>
      </c>
      <c r="M170" s="38" t="str">
        <f>IF(Extraction[[#This Row],[Long 1]]=1,Extraction[[#This Row],[Longueur]],"")</f>
        <v/>
      </c>
      <c r="N170" s="38" t="str">
        <f>IF(Extraction[[#This Row],[Long 2]]=1,Extraction[[#This Row],[Longueur]],"")</f>
        <v/>
      </c>
      <c r="O170" s="38" t="str">
        <f>IF(Extraction[[#This Row],[Larg 1]]=1,Extraction[[#This Row],[Largeur]],"")</f>
        <v/>
      </c>
      <c r="P170" s="38" t="str">
        <f>IF(Extraction[[#This Row],[Larg 2]]=1,Extraction[[#This Row],[Largeur]],"")</f>
        <v/>
      </c>
      <c r="Q170" s="38"/>
    </row>
    <row r="171" spans="1:17" x14ac:dyDescent="0.25">
      <c r="A171" s="6" t="str">
        <f>IF('Copie extraction'!A169=0,"",$B$1&amp;"_"&amp;'Copie extraction'!A169)</f>
        <v/>
      </c>
      <c r="B171" s="6" t="str">
        <f>IF('Copie extraction'!B169=0,"",'Copie extraction'!B169)</f>
        <v/>
      </c>
      <c r="C171" s="6" t="str">
        <f>IFERROR(ROUNDUP(LEFT('Copie extraction'!C169,LEN('Copie extraction'!C169)-2),0),"")</f>
        <v/>
      </c>
      <c r="D171" s="6" t="str">
        <f>IFERROR(ROUNDUP(LEFT('Copie extraction'!D169,LEN('Copie extraction'!D169)-2),0),"")</f>
        <v/>
      </c>
      <c r="E171" s="6" t="str">
        <f>IFERROR(ROUNDUP(LEFT('Copie extraction'!E169,LEN('Copie extraction'!E169)-2),0),"")</f>
        <v/>
      </c>
      <c r="F171" s="6" t="str">
        <f>IF('Copie extraction'!F169=0,"",'Copie extraction'!F169)</f>
        <v/>
      </c>
      <c r="G171" s="24" t="str">
        <f>IF('Copie extraction'!G169=0,"",1)</f>
        <v/>
      </c>
      <c r="H171" s="1" t="str">
        <f>IF('Copie extraction'!H169=0,"",1)</f>
        <v/>
      </c>
      <c r="I171" s="1" t="str">
        <f>IF('Copie extraction'!I169=0,"",1)</f>
        <v/>
      </c>
      <c r="J171" s="5" t="str">
        <f>IF('Copie extraction'!J169=0,"",1)</f>
        <v/>
      </c>
      <c r="K17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1" s="2" t="e">
        <f>IF((SUM(Extraction[[#This Row],[Chant1]:[Chant4]])*Extraction[[#This Row],[Quantité]])/1000=0,"",((SUM(Extraction[[#This Row],[Longueur]:[Largeur]])*2)/1000)*Extraction[[#This Row],[Quantité]])</f>
        <v>#VALUE!</v>
      </c>
      <c r="M171" s="38" t="str">
        <f>IF(Extraction[[#This Row],[Long 1]]=1,Extraction[[#This Row],[Longueur]],"")</f>
        <v/>
      </c>
      <c r="N171" s="38" t="str">
        <f>IF(Extraction[[#This Row],[Long 2]]=1,Extraction[[#This Row],[Longueur]],"")</f>
        <v/>
      </c>
      <c r="O171" s="38" t="str">
        <f>IF(Extraction[[#This Row],[Larg 1]]=1,Extraction[[#This Row],[Largeur]],"")</f>
        <v/>
      </c>
      <c r="P171" s="38" t="str">
        <f>IF(Extraction[[#This Row],[Larg 2]]=1,Extraction[[#This Row],[Largeur]],"")</f>
        <v/>
      </c>
      <c r="Q171" s="38"/>
    </row>
    <row r="172" spans="1:17" x14ac:dyDescent="0.25">
      <c r="A172" s="6" t="str">
        <f>IF('Copie extraction'!A170=0,"",$B$1&amp;"_"&amp;'Copie extraction'!A170)</f>
        <v/>
      </c>
      <c r="B172" s="6" t="str">
        <f>IF('Copie extraction'!B170=0,"",'Copie extraction'!B170)</f>
        <v/>
      </c>
      <c r="C172" s="6" t="str">
        <f>IFERROR(ROUNDUP(LEFT('Copie extraction'!C170,LEN('Copie extraction'!C170)-2),0),"")</f>
        <v/>
      </c>
      <c r="D172" s="6" t="str">
        <f>IFERROR(ROUNDUP(LEFT('Copie extraction'!D170,LEN('Copie extraction'!D170)-2),0),"")</f>
        <v/>
      </c>
      <c r="E172" s="6" t="str">
        <f>IFERROR(ROUNDUP(LEFT('Copie extraction'!E170,LEN('Copie extraction'!E170)-2),0),"")</f>
        <v/>
      </c>
      <c r="F172" s="6" t="str">
        <f>IF('Copie extraction'!F170=0,"",'Copie extraction'!F170)</f>
        <v/>
      </c>
      <c r="G172" s="24" t="str">
        <f>IF('Copie extraction'!G170=0,"",1)</f>
        <v/>
      </c>
      <c r="H172" s="1" t="str">
        <f>IF('Copie extraction'!H170=0,"",1)</f>
        <v/>
      </c>
      <c r="I172" s="1" t="str">
        <f>IF('Copie extraction'!I170=0,"",1)</f>
        <v/>
      </c>
      <c r="J172" s="5" t="str">
        <f>IF('Copie extraction'!J170=0,"",1)</f>
        <v/>
      </c>
      <c r="K17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2" s="2" t="e">
        <f>IF((SUM(Extraction[[#This Row],[Chant1]:[Chant4]])*Extraction[[#This Row],[Quantité]])/1000=0,"",((SUM(Extraction[[#This Row],[Longueur]:[Largeur]])*2)/1000)*Extraction[[#This Row],[Quantité]])</f>
        <v>#VALUE!</v>
      </c>
      <c r="M172" s="38" t="str">
        <f>IF(Extraction[[#This Row],[Long 1]]=1,Extraction[[#This Row],[Longueur]],"")</f>
        <v/>
      </c>
      <c r="N172" s="38" t="str">
        <f>IF(Extraction[[#This Row],[Long 2]]=1,Extraction[[#This Row],[Longueur]],"")</f>
        <v/>
      </c>
      <c r="O172" s="38" t="str">
        <f>IF(Extraction[[#This Row],[Larg 1]]=1,Extraction[[#This Row],[Largeur]],"")</f>
        <v/>
      </c>
      <c r="P172" s="38" t="str">
        <f>IF(Extraction[[#This Row],[Larg 2]]=1,Extraction[[#This Row],[Largeur]],"")</f>
        <v/>
      </c>
      <c r="Q172" s="38"/>
    </row>
    <row r="173" spans="1:17" x14ac:dyDescent="0.25">
      <c r="A173" s="6" t="str">
        <f>IF('Copie extraction'!A171=0,"",$B$1&amp;"_"&amp;'Copie extraction'!A171)</f>
        <v/>
      </c>
      <c r="B173" s="6" t="str">
        <f>IF('Copie extraction'!B171=0,"",'Copie extraction'!B171)</f>
        <v/>
      </c>
      <c r="C173" s="6" t="str">
        <f>IFERROR(ROUNDUP(LEFT('Copie extraction'!C171,LEN('Copie extraction'!C171)-2),0),"")</f>
        <v/>
      </c>
      <c r="D173" s="6" t="str">
        <f>IFERROR(ROUNDUP(LEFT('Copie extraction'!D171,LEN('Copie extraction'!D171)-2),0),"")</f>
        <v/>
      </c>
      <c r="E173" s="6" t="str">
        <f>IFERROR(ROUNDUP(LEFT('Copie extraction'!E171,LEN('Copie extraction'!E171)-2),0),"")</f>
        <v/>
      </c>
      <c r="F173" s="6" t="str">
        <f>IF('Copie extraction'!F171=0,"",'Copie extraction'!F171)</f>
        <v/>
      </c>
      <c r="G173" s="24" t="str">
        <f>IF('Copie extraction'!G171=0,"",1)</f>
        <v/>
      </c>
      <c r="H173" s="1" t="str">
        <f>IF('Copie extraction'!H171=0,"",1)</f>
        <v/>
      </c>
      <c r="I173" s="1" t="str">
        <f>IF('Copie extraction'!I171=0,"",1)</f>
        <v/>
      </c>
      <c r="J173" s="5" t="str">
        <f>IF('Copie extraction'!J171=0,"",1)</f>
        <v/>
      </c>
      <c r="K17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3" s="2" t="e">
        <f>IF((SUM(Extraction[[#This Row],[Chant1]:[Chant4]])*Extraction[[#This Row],[Quantité]])/1000=0,"",((SUM(Extraction[[#This Row],[Longueur]:[Largeur]])*2)/1000)*Extraction[[#This Row],[Quantité]])</f>
        <v>#VALUE!</v>
      </c>
      <c r="M173" s="38" t="str">
        <f>IF(Extraction[[#This Row],[Long 1]]=1,Extraction[[#This Row],[Longueur]],"")</f>
        <v/>
      </c>
      <c r="N173" s="38" t="str">
        <f>IF(Extraction[[#This Row],[Long 2]]=1,Extraction[[#This Row],[Longueur]],"")</f>
        <v/>
      </c>
      <c r="O173" s="38" t="str">
        <f>IF(Extraction[[#This Row],[Larg 1]]=1,Extraction[[#This Row],[Largeur]],"")</f>
        <v/>
      </c>
      <c r="P173" s="38" t="str">
        <f>IF(Extraction[[#This Row],[Larg 2]]=1,Extraction[[#This Row],[Largeur]],"")</f>
        <v/>
      </c>
      <c r="Q173" s="38"/>
    </row>
    <row r="174" spans="1:17" x14ac:dyDescent="0.25">
      <c r="A174" s="6" t="str">
        <f>IF('Copie extraction'!A172=0,"",$B$1&amp;"_"&amp;'Copie extraction'!A172)</f>
        <v/>
      </c>
      <c r="B174" s="6" t="str">
        <f>IF('Copie extraction'!B172=0,"",'Copie extraction'!B172)</f>
        <v/>
      </c>
      <c r="C174" s="6" t="str">
        <f>IFERROR(ROUNDUP(LEFT('Copie extraction'!C172,LEN('Copie extraction'!C172)-2),0),"")</f>
        <v/>
      </c>
      <c r="D174" s="6" t="str">
        <f>IFERROR(ROUNDUP(LEFT('Copie extraction'!D172,LEN('Copie extraction'!D172)-2),0),"")</f>
        <v/>
      </c>
      <c r="E174" s="6" t="str">
        <f>IFERROR(ROUNDUP(LEFT('Copie extraction'!E172,LEN('Copie extraction'!E172)-2),0),"")</f>
        <v/>
      </c>
      <c r="F174" s="6" t="str">
        <f>IF('Copie extraction'!F172=0,"",'Copie extraction'!F172)</f>
        <v/>
      </c>
      <c r="G174" s="24" t="str">
        <f>IF('Copie extraction'!G172=0,"",1)</f>
        <v/>
      </c>
      <c r="H174" s="1" t="str">
        <f>IF('Copie extraction'!H172=0,"",1)</f>
        <v/>
      </c>
      <c r="I174" s="1" t="str">
        <f>IF('Copie extraction'!I172=0,"",1)</f>
        <v/>
      </c>
      <c r="J174" s="5" t="str">
        <f>IF('Copie extraction'!J172=0,"",1)</f>
        <v/>
      </c>
      <c r="K17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4" s="2" t="e">
        <f>IF((SUM(Extraction[[#This Row],[Chant1]:[Chant4]])*Extraction[[#This Row],[Quantité]])/1000=0,"",((SUM(Extraction[[#This Row],[Longueur]:[Largeur]])*2)/1000)*Extraction[[#This Row],[Quantité]])</f>
        <v>#VALUE!</v>
      </c>
      <c r="M174" s="38" t="str">
        <f>IF(Extraction[[#This Row],[Long 1]]=1,Extraction[[#This Row],[Longueur]],"")</f>
        <v/>
      </c>
      <c r="N174" s="38" t="str">
        <f>IF(Extraction[[#This Row],[Long 2]]=1,Extraction[[#This Row],[Longueur]],"")</f>
        <v/>
      </c>
      <c r="O174" s="38" t="str">
        <f>IF(Extraction[[#This Row],[Larg 1]]=1,Extraction[[#This Row],[Largeur]],"")</f>
        <v/>
      </c>
      <c r="P174" s="38" t="str">
        <f>IF(Extraction[[#This Row],[Larg 2]]=1,Extraction[[#This Row],[Largeur]],"")</f>
        <v/>
      </c>
      <c r="Q174" s="38"/>
    </row>
    <row r="175" spans="1:17" x14ac:dyDescent="0.25">
      <c r="A175" s="6" t="str">
        <f>IF('Copie extraction'!A173=0,"",$B$1&amp;"_"&amp;'Copie extraction'!A173)</f>
        <v/>
      </c>
      <c r="B175" s="6" t="str">
        <f>IF('Copie extraction'!B173=0,"",'Copie extraction'!B173)</f>
        <v/>
      </c>
      <c r="C175" s="6" t="str">
        <f>IFERROR(ROUNDUP(LEFT('Copie extraction'!C173,LEN('Copie extraction'!C173)-2),0),"")</f>
        <v/>
      </c>
      <c r="D175" s="6" t="str">
        <f>IFERROR(ROUNDUP(LEFT('Copie extraction'!D173,LEN('Copie extraction'!D173)-2),0),"")</f>
        <v/>
      </c>
      <c r="E175" s="6" t="str">
        <f>IFERROR(ROUNDUP(LEFT('Copie extraction'!E173,LEN('Copie extraction'!E173)-2),0),"")</f>
        <v/>
      </c>
      <c r="F175" s="6" t="str">
        <f>IF('Copie extraction'!F173=0,"",'Copie extraction'!F173)</f>
        <v/>
      </c>
      <c r="G175" s="24" t="str">
        <f>IF('Copie extraction'!G173=0,"",1)</f>
        <v/>
      </c>
      <c r="H175" s="1" t="str">
        <f>IF('Copie extraction'!H173=0,"",1)</f>
        <v/>
      </c>
      <c r="I175" s="1" t="str">
        <f>IF('Copie extraction'!I173=0,"",1)</f>
        <v/>
      </c>
      <c r="J175" s="5" t="str">
        <f>IF('Copie extraction'!J173=0,"",1)</f>
        <v/>
      </c>
      <c r="K17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5" s="2" t="e">
        <f>IF((SUM(Extraction[[#This Row],[Chant1]:[Chant4]])*Extraction[[#This Row],[Quantité]])/1000=0,"",((SUM(Extraction[[#This Row],[Longueur]:[Largeur]])*2)/1000)*Extraction[[#This Row],[Quantité]])</f>
        <v>#VALUE!</v>
      </c>
      <c r="M175" s="38" t="str">
        <f>IF(Extraction[[#This Row],[Long 1]]=1,Extraction[[#This Row],[Longueur]],"")</f>
        <v/>
      </c>
      <c r="N175" s="38" t="str">
        <f>IF(Extraction[[#This Row],[Long 2]]=1,Extraction[[#This Row],[Longueur]],"")</f>
        <v/>
      </c>
      <c r="O175" s="38" t="str">
        <f>IF(Extraction[[#This Row],[Larg 1]]=1,Extraction[[#This Row],[Largeur]],"")</f>
        <v/>
      </c>
      <c r="P175" s="38" t="str">
        <f>IF(Extraction[[#This Row],[Larg 2]]=1,Extraction[[#This Row],[Largeur]],"")</f>
        <v/>
      </c>
      <c r="Q175" s="38"/>
    </row>
    <row r="176" spans="1:17" x14ac:dyDescent="0.25">
      <c r="A176" s="6" t="str">
        <f>IF('Copie extraction'!A174=0,"",$B$1&amp;"_"&amp;'Copie extraction'!A174)</f>
        <v/>
      </c>
      <c r="B176" s="6" t="str">
        <f>IF('Copie extraction'!B174=0,"",'Copie extraction'!B174)</f>
        <v/>
      </c>
      <c r="C176" s="6" t="str">
        <f>IFERROR(ROUNDUP(LEFT('Copie extraction'!C174,LEN('Copie extraction'!C174)-2),0),"")</f>
        <v/>
      </c>
      <c r="D176" s="6" t="str">
        <f>IFERROR(ROUNDUP(LEFT('Copie extraction'!D174,LEN('Copie extraction'!D174)-2),0),"")</f>
        <v/>
      </c>
      <c r="E176" s="6" t="str">
        <f>IFERROR(ROUNDUP(LEFT('Copie extraction'!E174,LEN('Copie extraction'!E174)-2),0),"")</f>
        <v/>
      </c>
      <c r="F176" s="6" t="str">
        <f>IF('Copie extraction'!F174=0,"",'Copie extraction'!F174)</f>
        <v/>
      </c>
      <c r="G176" s="24" t="str">
        <f>IF('Copie extraction'!G174=0,"",1)</f>
        <v/>
      </c>
      <c r="H176" s="1" t="str">
        <f>IF('Copie extraction'!H174=0,"",1)</f>
        <v/>
      </c>
      <c r="I176" s="1" t="str">
        <f>IF('Copie extraction'!I174=0,"",1)</f>
        <v/>
      </c>
      <c r="J176" s="5" t="str">
        <f>IF('Copie extraction'!J174=0,"",1)</f>
        <v/>
      </c>
      <c r="K17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6" s="2" t="e">
        <f>IF((SUM(Extraction[[#This Row],[Chant1]:[Chant4]])*Extraction[[#This Row],[Quantité]])/1000=0,"",((SUM(Extraction[[#This Row],[Longueur]:[Largeur]])*2)/1000)*Extraction[[#This Row],[Quantité]])</f>
        <v>#VALUE!</v>
      </c>
      <c r="M176" s="38" t="str">
        <f>IF(Extraction[[#This Row],[Long 1]]=1,Extraction[[#This Row],[Longueur]],"")</f>
        <v/>
      </c>
      <c r="N176" s="38" t="str">
        <f>IF(Extraction[[#This Row],[Long 2]]=1,Extraction[[#This Row],[Longueur]],"")</f>
        <v/>
      </c>
      <c r="O176" s="38" t="str">
        <f>IF(Extraction[[#This Row],[Larg 1]]=1,Extraction[[#This Row],[Largeur]],"")</f>
        <v/>
      </c>
      <c r="P176" s="38" t="str">
        <f>IF(Extraction[[#This Row],[Larg 2]]=1,Extraction[[#This Row],[Largeur]],"")</f>
        <v/>
      </c>
      <c r="Q176" s="38"/>
    </row>
    <row r="177" spans="1:17" x14ac:dyDescent="0.25">
      <c r="A177" s="6" t="str">
        <f>IF('Copie extraction'!A175=0,"",$B$1&amp;"_"&amp;'Copie extraction'!A175)</f>
        <v/>
      </c>
      <c r="B177" s="6" t="str">
        <f>IF('Copie extraction'!B175=0,"",'Copie extraction'!B175)</f>
        <v/>
      </c>
      <c r="C177" s="6" t="str">
        <f>IFERROR(ROUNDUP(LEFT('Copie extraction'!C175,LEN('Copie extraction'!C175)-2),0),"")</f>
        <v/>
      </c>
      <c r="D177" s="6" t="str">
        <f>IFERROR(ROUNDUP(LEFT('Copie extraction'!D175,LEN('Copie extraction'!D175)-2),0),"")</f>
        <v/>
      </c>
      <c r="E177" s="6" t="str">
        <f>IFERROR(ROUNDUP(LEFT('Copie extraction'!E175,LEN('Copie extraction'!E175)-2),0),"")</f>
        <v/>
      </c>
      <c r="F177" s="6" t="str">
        <f>IF('Copie extraction'!F175=0,"",'Copie extraction'!F175)</f>
        <v/>
      </c>
      <c r="G177" s="24" t="str">
        <f>IF('Copie extraction'!G175=0,"",1)</f>
        <v/>
      </c>
      <c r="H177" s="1" t="str">
        <f>IF('Copie extraction'!H175=0,"",1)</f>
        <v/>
      </c>
      <c r="I177" s="1" t="str">
        <f>IF('Copie extraction'!I175=0,"",1)</f>
        <v/>
      </c>
      <c r="J177" s="5" t="str">
        <f>IF('Copie extraction'!J175=0,"",1)</f>
        <v/>
      </c>
      <c r="K17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7" s="2" t="e">
        <f>IF((SUM(Extraction[[#This Row],[Chant1]:[Chant4]])*Extraction[[#This Row],[Quantité]])/1000=0,"",((SUM(Extraction[[#This Row],[Longueur]:[Largeur]])*2)/1000)*Extraction[[#This Row],[Quantité]])</f>
        <v>#VALUE!</v>
      </c>
      <c r="M177" s="38" t="str">
        <f>IF(Extraction[[#This Row],[Long 1]]=1,Extraction[[#This Row],[Longueur]],"")</f>
        <v/>
      </c>
      <c r="N177" s="38" t="str">
        <f>IF(Extraction[[#This Row],[Long 2]]=1,Extraction[[#This Row],[Longueur]],"")</f>
        <v/>
      </c>
      <c r="O177" s="38" t="str">
        <f>IF(Extraction[[#This Row],[Larg 1]]=1,Extraction[[#This Row],[Largeur]],"")</f>
        <v/>
      </c>
      <c r="P177" s="38" t="str">
        <f>IF(Extraction[[#This Row],[Larg 2]]=1,Extraction[[#This Row],[Largeur]],"")</f>
        <v/>
      </c>
      <c r="Q177" s="38"/>
    </row>
    <row r="178" spans="1:17" x14ac:dyDescent="0.25">
      <c r="A178" s="6" t="str">
        <f>IF('Copie extraction'!A176=0,"",$B$1&amp;"_"&amp;'Copie extraction'!A176)</f>
        <v/>
      </c>
      <c r="B178" s="6" t="str">
        <f>IF('Copie extraction'!B176=0,"",'Copie extraction'!B176)</f>
        <v/>
      </c>
      <c r="C178" s="6" t="str">
        <f>IFERROR(ROUNDUP(LEFT('Copie extraction'!C176,LEN('Copie extraction'!C176)-2),0),"")</f>
        <v/>
      </c>
      <c r="D178" s="6" t="str">
        <f>IFERROR(ROUNDUP(LEFT('Copie extraction'!D176,LEN('Copie extraction'!D176)-2),0),"")</f>
        <v/>
      </c>
      <c r="E178" s="6" t="str">
        <f>IFERROR(ROUNDUP(LEFT('Copie extraction'!E176,LEN('Copie extraction'!E176)-2),0),"")</f>
        <v/>
      </c>
      <c r="F178" s="6" t="str">
        <f>IF('Copie extraction'!F176=0,"",'Copie extraction'!F176)</f>
        <v/>
      </c>
      <c r="G178" s="24" t="str">
        <f>IF('Copie extraction'!G176=0,"",1)</f>
        <v/>
      </c>
      <c r="H178" s="1" t="str">
        <f>IF('Copie extraction'!H176=0,"",1)</f>
        <v/>
      </c>
      <c r="I178" s="1" t="str">
        <f>IF('Copie extraction'!I176=0,"",1)</f>
        <v/>
      </c>
      <c r="J178" s="5" t="str">
        <f>IF('Copie extraction'!J176=0,"",1)</f>
        <v/>
      </c>
      <c r="K17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8" s="2" t="e">
        <f>IF((SUM(Extraction[[#This Row],[Chant1]:[Chant4]])*Extraction[[#This Row],[Quantité]])/1000=0,"",((SUM(Extraction[[#This Row],[Longueur]:[Largeur]])*2)/1000)*Extraction[[#This Row],[Quantité]])</f>
        <v>#VALUE!</v>
      </c>
      <c r="M178" s="38" t="str">
        <f>IF(Extraction[[#This Row],[Long 1]]=1,Extraction[[#This Row],[Longueur]],"")</f>
        <v/>
      </c>
      <c r="N178" s="38" t="str">
        <f>IF(Extraction[[#This Row],[Long 2]]=1,Extraction[[#This Row],[Longueur]],"")</f>
        <v/>
      </c>
      <c r="O178" s="38" t="str">
        <f>IF(Extraction[[#This Row],[Larg 1]]=1,Extraction[[#This Row],[Largeur]],"")</f>
        <v/>
      </c>
      <c r="P178" s="38" t="str">
        <f>IF(Extraction[[#This Row],[Larg 2]]=1,Extraction[[#This Row],[Largeur]],"")</f>
        <v/>
      </c>
      <c r="Q178" s="38"/>
    </row>
    <row r="179" spans="1:17" x14ac:dyDescent="0.25">
      <c r="A179" s="6" t="str">
        <f>IF('Copie extraction'!A177=0,"",$B$1&amp;"_"&amp;'Copie extraction'!A177)</f>
        <v/>
      </c>
      <c r="B179" s="6" t="str">
        <f>IF('Copie extraction'!B177=0,"",'Copie extraction'!B177)</f>
        <v/>
      </c>
      <c r="C179" s="6" t="str">
        <f>IFERROR(ROUNDUP(LEFT('Copie extraction'!C177,LEN('Copie extraction'!C177)-2),0),"")</f>
        <v/>
      </c>
      <c r="D179" s="6" t="str">
        <f>IFERROR(ROUNDUP(LEFT('Copie extraction'!D177,LEN('Copie extraction'!D177)-2),0),"")</f>
        <v/>
      </c>
      <c r="E179" s="6" t="str">
        <f>IFERROR(ROUNDUP(LEFT('Copie extraction'!E177,LEN('Copie extraction'!E177)-2),0),"")</f>
        <v/>
      </c>
      <c r="F179" s="6" t="str">
        <f>IF('Copie extraction'!F177=0,"",'Copie extraction'!F177)</f>
        <v/>
      </c>
      <c r="G179" s="24" t="str">
        <f>IF('Copie extraction'!G177=0,"",1)</f>
        <v/>
      </c>
      <c r="H179" s="1" t="str">
        <f>IF('Copie extraction'!H177=0,"",1)</f>
        <v/>
      </c>
      <c r="I179" s="1" t="str">
        <f>IF('Copie extraction'!I177=0,"",1)</f>
        <v/>
      </c>
      <c r="J179" s="5" t="str">
        <f>IF('Copie extraction'!J177=0,"",1)</f>
        <v/>
      </c>
      <c r="K17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79" s="2" t="e">
        <f>IF((SUM(Extraction[[#This Row],[Chant1]:[Chant4]])*Extraction[[#This Row],[Quantité]])/1000=0,"",((SUM(Extraction[[#This Row],[Longueur]:[Largeur]])*2)/1000)*Extraction[[#This Row],[Quantité]])</f>
        <v>#VALUE!</v>
      </c>
      <c r="M179" s="38" t="str">
        <f>IF(Extraction[[#This Row],[Long 1]]=1,Extraction[[#This Row],[Longueur]],"")</f>
        <v/>
      </c>
      <c r="N179" s="38" t="str">
        <f>IF(Extraction[[#This Row],[Long 2]]=1,Extraction[[#This Row],[Longueur]],"")</f>
        <v/>
      </c>
      <c r="O179" s="38" t="str">
        <f>IF(Extraction[[#This Row],[Larg 1]]=1,Extraction[[#This Row],[Largeur]],"")</f>
        <v/>
      </c>
      <c r="P179" s="38" t="str">
        <f>IF(Extraction[[#This Row],[Larg 2]]=1,Extraction[[#This Row],[Largeur]],"")</f>
        <v/>
      </c>
      <c r="Q179" s="38"/>
    </row>
    <row r="180" spans="1:17" x14ac:dyDescent="0.25">
      <c r="A180" s="6" t="str">
        <f>IF('Copie extraction'!A178=0,"",$B$1&amp;"_"&amp;'Copie extraction'!A178)</f>
        <v/>
      </c>
      <c r="B180" s="6" t="str">
        <f>IF('Copie extraction'!B178=0,"",'Copie extraction'!B178)</f>
        <v/>
      </c>
      <c r="C180" s="6" t="str">
        <f>IFERROR(ROUNDUP(LEFT('Copie extraction'!C178,LEN('Copie extraction'!C178)-2),0),"")</f>
        <v/>
      </c>
      <c r="D180" s="6" t="str">
        <f>IFERROR(ROUNDUP(LEFT('Copie extraction'!D178,LEN('Copie extraction'!D178)-2),0),"")</f>
        <v/>
      </c>
      <c r="E180" s="6" t="str">
        <f>IFERROR(ROUNDUP(LEFT('Copie extraction'!E178,LEN('Copie extraction'!E178)-2),0),"")</f>
        <v/>
      </c>
      <c r="F180" s="6" t="str">
        <f>IF('Copie extraction'!F178=0,"",'Copie extraction'!F178)</f>
        <v/>
      </c>
      <c r="G180" s="24" t="str">
        <f>IF('Copie extraction'!G178=0,"",1)</f>
        <v/>
      </c>
      <c r="H180" s="1" t="str">
        <f>IF('Copie extraction'!H178=0,"",1)</f>
        <v/>
      </c>
      <c r="I180" s="1" t="str">
        <f>IF('Copie extraction'!I178=0,"",1)</f>
        <v/>
      </c>
      <c r="J180" s="5" t="str">
        <f>IF('Copie extraction'!J178=0,"",1)</f>
        <v/>
      </c>
      <c r="K18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0" s="2" t="e">
        <f>IF((SUM(Extraction[[#This Row],[Chant1]:[Chant4]])*Extraction[[#This Row],[Quantité]])/1000=0,"",((SUM(Extraction[[#This Row],[Longueur]:[Largeur]])*2)/1000)*Extraction[[#This Row],[Quantité]])</f>
        <v>#VALUE!</v>
      </c>
      <c r="M180" s="38" t="str">
        <f>IF(Extraction[[#This Row],[Long 1]]=1,Extraction[[#This Row],[Longueur]],"")</f>
        <v/>
      </c>
      <c r="N180" s="38" t="str">
        <f>IF(Extraction[[#This Row],[Long 2]]=1,Extraction[[#This Row],[Longueur]],"")</f>
        <v/>
      </c>
      <c r="O180" s="38" t="str">
        <f>IF(Extraction[[#This Row],[Larg 1]]=1,Extraction[[#This Row],[Largeur]],"")</f>
        <v/>
      </c>
      <c r="P180" s="38" t="str">
        <f>IF(Extraction[[#This Row],[Larg 2]]=1,Extraction[[#This Row],[Largeur]],"")</f>
        <v/>
      </c>
      <c r="Q180" s="38"/>
    </row>
    <row r="181" spans="1:17" x14ac:dyDescent="0.25">
      <c r="A181" s="6" t="str">
        <f>IF('Copie extraction'!A179=0,"",$B$1&amp;"_"&amp;'Copie extraction'!A179)</f>
        <v/>
      </c>
      <c r="B181" s="6" t="str">
        <f>IF('Copie extraction'!B179=0,"",'Copie extraction'!B179)</f>
        <v/>
      </c>
      <c r="C181" s="6" t="str">
        <f>IFERROR(ROUNDUP(LEFT('Copie extraction'!C179,LEN('Copie extraction'!C179)-2),0),"")</f>
        <v/>
      </c>
      <c r="D181" s="6" t="str">
        <f>IFERROR(ROUNDUP(LEFT('Copie extraction'!D179,LEN('Copie extraction'!D179)-2),0),"")</f>
        <v/>
      </c>
      <c r="E181" s="6" t="str">
        <f>IFERROR(ROUNDUP(LEFT('Copie extraction'!E179,LEN('Copie extraction'!E179)-2),0),"")</f>
        <v/>
      </c>
      <c r="F181" s="6" t="str">
        <f>IF('Copie extraction'!F179=0,"",'Copie extraction'!F179)</f>
        <v/>
      </c>
      <c r="G181" s="24" t="str">
        <f>IF('Copie extraction'!G179=0,"",1)</f>
        <v/>
      </c>
      <c r="H181" s="1" t="str">
        <f>IF('Copie extraction'!H179=0,"",1)</f>
        <v/>
      </c>
      <c r="I181" s="1" t="str">
        <f>IF('Copie extraction'!I179=0,"",1)</f>
        <v/>
      </c>
      <c r="J181" s="5" t="str">
        <f>IF('Copie extraction'!J179=0,"",1)</f>
        <v/>
      </c>
      <c r="K18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1" s="2" t="e">
        <f>IF((SUM(Extraction[[#This Row],[Chant1]:[Chant4]])*Extraction[[#This Row],[Quantité]])/1000=0,"",((SUM(Extraction[[#This Row],[Longueur]:[Largeur]])*2)/1000)*Extraction[[#This Row],[Quantité]])</f>
        <v>#VALUE!</v>
      </c>
      <c r="M181" s="38" t="str">
        <f>IF(Extraction[[#This Row],[Long 1]]=1,Extraction[[#This Row],[Longueur]],"")</f>
        <v/>
      </c>
      <c r="N181" s="38" t="str">
        <f>IF(Extraction[[#This Row],[Long 2]]=1,Extraction[[#This Row],[Longueur]],"")</f>
        <v/>
      </c>
      <c r="O181" s="38" t="str">
        <f>IF(Extraction[[#This Row],[Larg 1]]=1,Extraction[[#This Row],[Largeur]],"")</f>
        <v/>
      </c>
      <c r="P181" s="38" t="str">
        <f>IF(Extraction[[#This Row],[Larg 2]]=1,Extraction[[#This Row],[Largeur]],"")</f>
        <v/>
      </c>
      <c r="Q181" s="38"/>
    </row>
    <row r="182" spans="1:17" x14ac:dyDescent="0.25">
      <c r="A182" s="6" t="str">
        <f>IF('Copie extraction'!A180=0,"",$B$1&amp;"_"&amp;'Copie extraction'!A180)</f>
        <v/>
      </c>
      <c r="B182" s="6" t="str">
        <f>IF('Copie extraction'!B180=0,"",'Copie extraction'!B180)</f>
        <v/>
      </c>
      <c r="C182" s="6" t="str">
        <f>IFERROR(ROUNDUP(LEFT('Copie extraction'!C180,LEN('Copie extraction'!C180)-2),0),"")</f>
        <v/>
      </c>
      <c r="D182" s="6" t="str">
        <f>IFERROR(ROUNDUP(LEFT('Copie extraction'!D180,LEN('Copie extraction'!D180)-2),0),"")</f>
        <v/>
      </c>
      <c r="E182" s="6" t="str">
        <f>IFERROR(ROUNDUP(LEFT('Copie extraction'!E180,LEN('Copie extraction'!E180)-2),0),"")</f>
        <v/>
      </c>
      <c r="F182" s="6" t="str">
        <f>IF('Copie extraction'!F180=0,"",'Copie extraction'!F180)</f>
        <v/>
      </c>
      <c r="G182" s="24" t="str">
        <f>IF('Copie extraction'!G180=0,"",1)</f>
        <v/>
      </c>
      <c r="H182" s="1" t="str">
        <f>IF('Copie extraction'!H180=0,"",1)</f>
        <v/>
      </c>
      <c r="I182" s="1" t="str">
        <f>IF('Copie extraction'!I180=0,"",1)</f>
        <v/>
      </c>
      <c r="J182" s="5" t="str">
        <f>IF('Copie extraction'!J180=0,"",1)</f>
        <v/>
      </c>
      <c r="K18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2" s="2" t="e">
        <f>IF((SUM(Extraction[[#This Row],[Chant1]:[Chant4]])*Extraction[[#This Row],[Quantité]])/1000=0,"",((SUM(Extraction[[#This Row],[Longueur]:[Largeur]])*2)/1000)*Extraction[[#This Row],[Quantité]])</f>
        <v>#VALUE!</v>
      </c>
      <c r="M182" s="38" t="str">
        <f>IF(Extraction[[#This Row],[Long 1]]=1,Extraction[[#This Row],[Longueur]],"")</f>
        <v/>
      </c>
      <c r="N182" s="38" t="str">
        <f>IF(Extraction[[#This Row],[Long 2]]=1,Extraction[[#This Row],[Longueur]],"")</f>
        <v/>
      </c>
      <c r="O182" s="38" t="str">
        <f>IF(Extraction[[#This Row],[Larg 1]]=1,Extraction[[#This Row],[Largeur]],"")</f>
        <v/>
      </c>
      <c r="P182" s="38" t="str">
        <f>IF(Extraction[[#This Row],[Larg 2]]=1,Extraction[[#This Row],[Largeur]],"")</f>
        <v/>
      </c>
      <c r="Q182" s="38"/>
    </row>
    <row r="183" spans="1:17" x14ac:dyDescent="0.25">
      <c r="A183" s="6" t="str">
        <f>IF('Copie extraction'!A181=0,"",$B$1&amp;"_"&amp;'Copie extraction'!A181)</f>
        <v/>
      </c>
      <c r="B183" s="6" t="str">
        <f>IF('Copie extraction'!B181=0,"",'Copie extraction'!B181)</f>
        <v/>
      </c>
      <c r="C183" s="6" t="str">
        <f>IFERROR(ROUNDUP(LEFT('Copie extraction'!C181,LEN('Copie extraction'!C181)-2),0),"")</f>
        <v/>
      </c>
      <c r="D183" s="6" t="str">
        <f>IFERROR(ROUNDUP(LEFT('Copie extraction'!D181,LEN('Copie extraction'!D181)-2),0),"")</f>
        <v/>
      </c>
      <c r="E183" s="6" t="str">
        <f>IFERROR(ROUNDUP(LEFT('Copie extraction'!E181,LEN('Copie extraction'!E181)-2),0),"")</f>
        <v/>
      </c>
      <c r="F183" s="6" t="str">
        <f>IF('Copie extraction'!F181=0,"",'Copie extraction'!F181)</f>
        <v/>
      </c>
      <c r="G183" s="24" t="str">
        <f>IF('Copie extraction'!G181=0,"",1)</f>
        <v/>
      </c>
      <c r="H183" s="1" t="str">
        <f>IF('Copie extraction'!H181=0,"",1)</f>
        <v/>
      </c>
      <c r="I183" s="1" t="str">
        <f>IF('Copie extraction'!I181=0,"",1)</f>
        <v/>
      </c>
      <c r="J183" s="5" t="str">
        <f>IF('Copie extraction'!J181=0,"",1)</f>
        <v/>
      </c>
      <c r="K18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3" s="2" t="e">
        <f>IF((SUM(Extraction[[#This Row],[Chant1]:[Chant4]])*Extraction[[#This Row],[Quantité]])/1000=0,"",((SUM(Extraction[[#This Row],[Longueur]:[Largeur]])*2)/1000)*Extraction[[#This Row],[Quantité]])</f>
        <v>#VALUE!</v>
      </c>
      <c r="M183" s="38" t="str">
        <f>IF(Extraction[[#This Row],[Long 1]]=1,Extraction[[#This Row],[Longueur]],"")</f>
        <v/>
      </c>
      <c r="N183" s="38" t="str">
        <f>IF(Extraction[[#This Row],[Long 2]]=1,Extraction[[#This Row],[Longueur]],"")</f>
        <v/>
      </c>
      <c r="O183" s="38" t="str">
        <f>IF(Extraction[[#This Row],[Larg 1]]=1,Extraction[[#This Row],[Largeur]],"")</f>
        <v/>
      </c>
      <c r="P183" s="38" t="str">
        <f>IF(Extraction[[#This Row],[Larg 2]]=1,Extraction[[#This Row],[Largeur]],"")</f>
        <v/>
      </c>
      <c r="Q183" s="38"/>
    </row>
    <row r="184" spans="1:17" x14ac:dyDescent="0.25">
      <c r="A184" s="6" t="str">
        <f>IF('Copie extraction'!A182=0,"",$B$1&amp;"_"&amp;'Copie extraction'!A182)</f>
        <v/>
      </c>
      <c r="B184" s="6" t="str">
        <f>IF('Copie extraction'!B182=0,"",'Copie extraction'!B182)</f>
        <v/>
      </c>
      <c r="C184" s="6" t="str">
        <f>IFERROR(ROUNDUP(LEFT('Copie extraction'!C182,LEN('Copie extraction'!C182)-2),0),"")</f>
        <v/>
      </c>
      <c r="D184" s="6" t="str">
        <f>IFERROR(ROUNDUP(LEFT('Copie extraction'!D182,LEN('Copie extraction'!D182)-2),0),"")</f>
        <v/>
      </c>
      <c r="E184" s="6" t="str">
        <f>IFERROR(ROUNDUP(LEFT('Copie extraction'!E182,LEN('Copie extraction'!E182)-2),0),"")</f>
        <v/>
      </c>
      <c r="F184" s="6" t="str">
        <f>IF('Copie extraction'!F182=0,"",'Copie extraction'!F182)</f>
        <v/>
      </c>
      <c r="G184" s="24" t="str">
        <f>IF('Copie extraction'!G182=0,"",1)</f>
        <v/>
      </c>
      <c r="H184" s="1" t="str">
        <f>IF('Copie extraction'!H182=0,"",1)</f>
        <v/>
      </c>
      <c r="I184" s="1" t="str">
        <f>IF('Copie extraction'!I182=0,"",1)</f>
        <v/>
      </c>
      <c r="J184" s="5" t="str">
        <f>IF('Copie extraction'!J182=0,"",1)</f>
        <v/>
      </c>
      <c r="K18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4" s="2" t="e">
        <f>IF((SUM(Extraction[[#This Row],[Chant1]:[Chant4]])*Extraction[[#This Row],[Quantité]])/1000=0,"",((SUM(Extraction[[#This Row],[Longueur]:[Largeur]])*2)/1000)*Extraction[[#This Row],[Quantité]])</f>
        <v>#VALUE!</v>
      </c>
      <c r="M184" s="38" t="str">
        <f>IF(Extraction[[#This Row],[Long 1]]=1,Extraction[[#This Row],[Longueur]],"")</f>
        <v/>
      </c>
      <c r="N184" s="38" t="str">
        <f>IF(Extraction[[#This Row],[Long 2]]=1,Extraction[[#This Row],[Longueur]],"")</f>
        <v/>
      </c>
      <c r="O184" s="38" t="str">
        <f>IF(Extraction[[#This Row],[Larg 1]]=1,Extraction[[#This Row],[Largeur]],"")</f>
        <v/>
      </c>
      <c r="P184" s="38" t="str">
        <f>IF(Extraction[[#This Row],[Larg 2]]=1,Extraction[[#This Row],[Largeur]],"")</f>
        <v/>
      </c>
      <c r="Q184" s="38"/>
    </row>
    <row r="185" spans="1:17" x14ac:dyDescent="0.25">
      <c r="A185" s="6" t="str">
        <f>IF('Copie extraction'!A183=0,"",$B$1&amp;"_"&amp;'Copie extraction'!A183)</f>
        <v/>
      </c>
      <c r="B185" s="6" t="str">
        <f>IF('Copie extraction'!B183=0,"",'Copie extraction'!B183)</f>
        <v/>
      </c>
      <c r="C185" s="6" t="str">
        <f>IFERROR(ROUNDUP(LEFT('Copie extraction'!C183,LEN('Copie extraction'!C183)-2),0),"")</f>
        <v/>
      </c>
      <c r="D185" s="6" t="str">
        <f>IFERROR(ROUNDUP(LEFT('Copie extraction'!D183,LEN('Copie extraction'!D183)-2),0),"")</f>
        <v/>
      </c>
      <c r="E185" s="6" t="str">
        <f>IFERROR(ROUNDUP(LEFT('Copie extraction'!E183,LEN('Copie extraction'!E183)-2),0),"")</f>
        <v/>
      </c>
      <c r="F185" s="6" t="str">
        <f>IF('Copie extraction'!F183=0,"",'Copie extraction'!F183)</f>
        <v/>
      </c>
      <c r="G185" s="24" t="str">
        <f>IF('Copie extraction'!G183=0,"",1)</f>
        <v/>
      </c>
      <c r="H185" s="1" t="str">
        <f>IF('Copie extraction'!H183=0,"",1)</f>
        <v/>
      </c>
      <c r="I185" s="1" t="str">
        <f>IF('Copie extraction'!I183=0,"",1)</f>
        <v/>
      </c>
      <c r="J185" s="5" t="str">
        <f>IF('Copie extraction'!J183=0,"",1)</f>
        <v/>
      </c>
      <c r="K18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5" s="2" t="e">
        <f>IF((SUM(Extraction[[#This Row],[Chant1]:[Chant4]])*Extraction[[#This Row],[Quantité]])/1000=0,"",((SUM(Extraction[[#This Row],[Longueur]:[Largeur]])*2)/1000)*Extraction[[#This Row],[Quantité]])</f>
        <v>#VALUE!</v>
      </c>
      <c r="M185" s="38" t="str">
        <f>IF(Extraction[[#This Row],[Long 1]]=1,Extraction[[#This Row],[Longueur]],"")</f>
        <v/>
      </c>
      <c r="N185" s="38" t="str">
        <f>IF(Extraction[[#This Row],[Long 2]]=1,Extraction[[#This Row],[Longueur]],"")</f>
        <v/>
      </c>
      <c r="O185" s="38" t="str">
        <f>IF(Extraction[[#This Row],[Larg 1]]=1,Extraction[[#This Row],[Largeur]],"")</f>
        <v/>
      </c>
      <c r="P185" s="38" t="str">
        <f>IF(Extraction[[#This Row],[Larg 2]]=1,Extraction[[#This Row],[Largeur]],"")</f>
        <v/>
      </c>
      <c r="Q185" s="38"/>
    </row>
    <row r="186" spans="1:17" x14ac:dyDescent="0.25">
      <c r="A186" s="6" t="str">
        <f>IF('Copie extraction'!A184=0,"",$B$1&amp;"_"&amp;'Copie extraction'!A184)</f>
        <v/>
      </c>
      <c r="B186" s="6" t="str">
        <f>IF('Copie extraction'!B184=0,"",'Copie extraction'!B184)</f>
        <v/>
      </c>
      <c r="C186" s="6" t="str">
        <f>IFERROR(ROUNDUP(LEFT('Copie extraction'!C184,LEN('Copie extraction'!C184)-2),0),"")</f>
        <v/>
      </c>
      <c r="D186" s="6" t="str">
        <f>IFERROR(ROUNDUP(LEFT('Copie extraction'!D184,LEN('Copie extraction'!D184)-2),0),"")</f>
        <v/>
      </c>
      <c r="E186" s="6" t="str">
        <f>IFERROR(ROUNDUP(LEFT('Copie extraction'!E184,LEN('Copie extraction'!E184)-2),0),"")</f>
        <v/>
      </c>
      <c r="F186" s="6" t="str">
        <f>IF('Copie extraction'!F184=0,"",'Copie extraction'!F184)</f>
        <v/>
      </c>
      <c r="G186" s="24" t="str">
        <f>IF('Copie extraction'!G184=0,"",1)</f>
        <v/>
      </c>
      <c r="H186" s="1" t="str">
        <f>IF('Copie extraction'!H184=0,"",1)</f>
        <v/>
      </c>
      <c r="I186" s="1" t="str">
        <f>IF('Copie extraction'!I184=0,"",1)</f>
        <v/>
      </c>
      <c r="J186" s="5" t="str">
        <f>IF('Copie extraction'!J184=0,"",1)</f>
        <v/>
      </c>
      <c r="K18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6" s="2" t="e">
        <f>IF((SUM(Extraction[[#This Row],[Chant1]:[Chant4]])*Extraction[[#This Row],[Quantité]])/1000=0,"",((SUM(Extraction[[#This Row],[Longueur]:[Largeur]])*2)/1000)*Extraction[[#This Row],[Quantité]])</f>
        <v>#VALUE!</v>
      </c>
      <c r="M186" s="38" t="str">
        <f>IF(Extraction[[#This Row],[Long 1]]=1,Extraction[[#This Row],[Longueur]],"")</f>
        <v/>
      </c>
      <c r="N186" s="38" t="str">
        <f>IF(Extraction[[#This Row],[Long 2]]=1,Extraction[[#This Row],[Longueur]],"")</f>
        <v/>
      </c>
      <c r="O186" s="38" t="str">
        <f>IF(Extraction[[#This Row],[Larg 1]]=1,Extraction[[#This Row],[Largeur]],"")</f>
        <v/>
      </c>
      <c r="P186" s="38" t="str">
        <f>IF(Extraction[[#This Row],[Larg 2]]=1,Extraction[[#This Row],[Largeur]],"")</f>
        <v/>
      </c>
      <c r="Q186" s="38"/>
    </row>
    <row r="187" spans="1:17" x14ac:dyDescent="0.25">
      <c r="A187" s="6" t="str">
        <f>IF('Copie extraction'!A185=0,"",$B$1&amp;"_"&amp;'Copie extraction'!A185)</f>
        <v/>
      </c>
      <c r="B187" s="6" t="str">
        <f>IF('Copie extraction'!B185=0,"",'Copie extraction'!B185)</f>
        <v/>
      </c>
      <c r="C187" s="6" t="str">
        <f>IFERROR(ROUNDUP(LEFT('Copie extraction'!C185,LEN('Copie extraction'!C185)-2),0),"")</f>
        <v/>
      </c>
      <c r="D187" s="6" t="str">
        <f>IFERROR(ROUNDUP(LEFT('Copie extraction'!D185,LEN('Copie extraction'!D185)-2),0),"")</f>
        <v/>
      </c>
      <c r="E187" s="6" t="str">
        <f>IFERROR(ROUNDUP(LEFT('Copie extraction'!E185,LEN('Copie extraction'!E185)-2),0),"")</f>
        <v/>
      </c>
      <c r="F187" s="6" t="str">
        <f>IF('Copie extraction'!F185=0,"",'Copie extraction'!F185)</f>
        <v/>
      </c>
      <c r="G187" s="24" t="str">
        <f>IF('Copie extraction'!G185=0,"",1)</f>
        <v/>
      </c>
      <c r="H187" s="1" t="str">
        <f>IF('Copie extraction'!H185=0,"",1)</f>
        <v/>
      </c>
      <c r="I187" s="1" t="str">
        <f>IF('Copie extraction'!I185=0,"",1)</f>
        <v/>
      </c>
      <c r="J187" s="5" t="str">
        <f>IF('Copie extraction'!J185=0,"",1)</f>
        <v/>
      </c>
      <c r="K18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7" s="2" t="e">
        <f>IF((SUM(Extraction[[#This Row],[Chant1]:[Chant4]])*Extraction[[#This Row],[Quantité]])/1000=0,"",((SUM(Extraction[[#This Row],[Longueur]:[Largeur]])*2)/1000)*Extraction[[#This Row],[Quantité]])</f>
        <v>#VALUE!</v>
      </c>
      <c r="M187" s="38" t="str">
        <f>IF(Extraction[[#This Row],[Long 1]]=1,Extraction[[#This Row],[Longueur]],"")</f>
        <v/>
      </c>
      <c r="N187" s="38" t="str">
        <f>IF(Extraction[[#This Row],[Long 2]]=1,Extraction[[#This Row],[Longueur]],"")</f>
        <v/>
      </c>
      <c r="O187" s="38" t="str">
        <f>IF(Extraction[[#This Row],[Larg 1]]=1,Extraction[[#This Row],[Largeur]],"")</f>
        <v/>
      </c>
      <c r="P187" s="38" t="str">
        <f>IF(Extraction[[#This Row],[Larg 2]]=1,Extraction[[#This Row],[Largeur]],"")</f>
        <v/>
      </c>
      <c r="Q187" s="38"/>
    </row>
    <row r="188" spans="1:17" x14ac:dyDescent="0.25">
      <c r="A188" s="6" t="str">
        <f>IF('Copie extraction'!A186=0,"",$B$1&amp;"_"&amp;'Copie extraction'!A186)</f>
        <v/>
      </c>
      <c r="B188" s="6" t="str">
        <f>IF('Copie extraction'!B186=0,"",'Copie extraction'!B186)</f>
        <v/>
      </c>
      <c r="C188" s="6" t="str">
        <f>IFERROR(ROUNDUP(LEFT('Copie extraction'!C186,LEN('Copie extraction'!C186)-2),0),"")</f>
        <v/>
      </c>
      <c r="D188" s="6" t="str">
        <f>IFERROR(ROUNDUP(LEFT('Copie extraction'!D186,LEN('Copie extraction'!D186)-2),0),"")</f>
        <v/>
      </c>
      <c r="E188" s="6" t="str">
        <f>IFERROR(ROUNDUP(LEFT('Copie extraction'!E186,LEN('Copie extraction'!E186)-2),0),"")</f>
        <v/>
      </c>
      <c r="F188" s="6" t="str">
        <f>IF('Copie extraction'!F186=0,"",'Copie extraction'!F186)</f>
        <v/>
      </c>
      <c r="G188" s="24" t="str">
        <f>IF('Copie extraction'!G186=0,"",1)</f>
        <v/>
      </c>
      <c r="H188" s="1" t="str">
        <f>IF('Copie extraction'!H186=0,"",1)</f>
        <v/>
      </c>
      <c r="I188" s="1" t="str">
        <f>IF('Copie extraction'!I186=0,"",1)</f>
        <v/>
      </c>
      <c r="J188" s="5" t="str">
        <f>IF('Copie extraction'!J186=0,"",1)</f>
        <v/>
      </c>
      <c r="K18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8" s="2" t="e">
        <f>IF((SUM(Extraction[[#This Row],[Chant1]:[Chant4]])*Extraction[[#This Row],[Quantité]])/1000=0,"",((SUM(Extraction[[#This Row],[Longueur]:[Largeur]])*2)/1000)*Extraction[[#This Row],[Quantité]])</f>
        <v>#VALUE!</v>
      </c>
      <c r="M188" s="38" t="str">
        <f>IF(Extraction[[#This Row],[Long 1]]=1,Extraction[[#This Row],[Longueur]],"")</f>
        <v/>
      </c>
      <c r="N188" s="38" t="str">
        <f>IF(Extraction[[#This Row],[Long 2]]=1,Extraction[[#This Row],[Longueur]],"")</f>
        <v/>
      </c>
      <c r="O188" s="38" t="str">
        <f>IF(Extraction[[#This Row],[Larg 1]]=1,Extraction[[#This Row],[Largeur]],"")</f>
        <v/>
      </c>
      <c r="P188" s="38" t="str">
        <f>IF(Extraction[[#This Row],[Larg 2]]=1,Extraction[[#This Row],[Largeur]],"")</f>
        <v/>
      </c>
      <c r="Q188" s="38"/>
    </row>
    <row r="189" spans="1:17" x14ac:dyDescent="0.25">
      <c r="A189" s="6" t="str">
        <f>IF('Copie extraction'!A187=0,"",$B$1&amp;"_"&amp;'Copie extraction'!A187)</f>
        <v/>
      </c>
      <c r="B189" s="6" t="str">
        <f>IF('Copie extraction'!B187=0,"",'Copie extraction'!B187)</f>
        <v/>
      </c>
      <c r="C189" s="6" t="str">
        <f>IFERROR(ROUNDUP(LEFT('Copie extraction'!C187,LEN('Copie extraction'!C187)-2),0),"")</f>
        <v/>
      </c>
      <c r="D189" s="6" t="str">
        <f>IFERROR(ROUNDUP(LEFT('Copie extraction'!D187,LEN('Copie extraction'!D187)-2),0),"")</f>
        <v/>
      </c>
      <c r="E189" s="6" t="str">
        <f>IFERROR(ROUNDUP(LEFT('Copie extraction'!E187,LEN('Copie extraction'!E187)-2),0),"")</f>
        <v/>
      </c>
      <c r="F189" s="6" t="str">
        <f>IF('Copie extraction'!F187=0,"",'Copie extraction'!F187)</f>
        <v/>
      </c>
      <c r="G189" s="24" t="str">
        <f>IF('Copie extraction'!G187=0,"",1)</f>
        <v/>
      </c>
      <c r="H189" s="1" t="str">
        <f>IF('Copie extraction'!H187=0,"",1)</f>
        <v/>
      </c>
      <c r="I189" s="1" t="str">
        <f>IF('Copie extraction'!I187=0,"",1)</f>
        <v/>
      </c>
      <c r="J189" s="5" t="str">
        <f>IF('Copie extraction'!J187=0,"",1)</f>
        <v/>
      </c>
      <c r="K18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89" s="2" t="e">
        <f>IF((SUM(Extraction[[#This Row],[Chant1]:[Chant4]])*Extraction[[#This Row],[Quantité]])/1000=0,"",((SUM(Extraction[[#This Row],[Longueur]:[Largeur]])*2)/1000)*Extraction[[#This Row],[Quantité]])</f>
        <v>#VALUE!</v>
      </c>
      <c r="M189" s="38" t="str">
        <f>IF(Extraction[[#This Row],[Long 1]]=1,Extraction[[#This Row],[Longueur]],"")</f>
        <v/>
      </c>
      <c r="N189" s="38" t="str">
        <f>IF(Extraction[[#This Row],[Long 2]]=1,Extraction[[#This Row],[Longueur]],"")</f>
        <v/>
      </c>
      <c r="O189" s="38" t="str">
        <f>IF(Extraction[[#This Row],[Larg 1]]=1,Extraction[[#This Row],[Largeur]],"")</f>
        <v/>
      </c>
      <c r="P189" s="38" t="str">
        <f>IF(Extraction[[#This Row],[Larg 2]]=1,Extraction[[#This Row],[Largeur]],"")</f>
        <v/>
      </c>
      <c r="Q189" s="38"/>
    </row>
    <row r="190" spans="1:17" x14ac:dyDescent="0.25">
      <c r="A190" s="6" t="str">
        <f>IF('Copie extraction'!A188=0,"",$B$1&amp;"_"&amp;'Copie extraction'!A188)</f>
        <v/>
      </c>
      <c r="B190" s="6" t="str">
        <f>IF('Copie extraction'!B188=0,"",'Copie extraction'!B188)</f>
        <v/>
      </c>
      <c r="C190" s="6" t="str">
        <f>IFERROR(ROUNDUP(LEFT('Copie extraction'!C188,LEN('Copie extraction'!C188)-2),0),"")</f>
        <v/>
      </c>
      <c r="D190" s="6" t="str">
        <f>IFERROR(ROUNDUP(LEFT('Copie extraction'!D188,LEN('Copie extraction'!D188)-2),0),"")</f>
        <v/>
      </c>
      <c r="E190" s="6" t="str">
        <f>IFERROR(ROUNDUP(LEFT('Copie extraction'!E188,LEN('Copie extraction'!E188)-2),0),"")</f>
        <v/>
      </c>
      <c r="F190" s="6" t="str">
        <f>IF('Copie extraction'!F188=0,"",'Copie extraction'!F188)</f>
        <v/>
      </c>
      <c r="G190" s="24" t="str">
        <f>IF('Copie extraction'!G188=0,"",1)</f>
        <v/>
      </c>
      <c r="H190" s="1" t="str">
        <f>IF('Copie extraction'!H188=0,"",1)</f>
        <v/>
      </c>
      <c r="I190" s="1" t="str">
        <f>IF('Copie extraction'!I188=0,"",1)</f>
        <v/>
      </c>
      <c r="J190" s="5" t="str">
        <f>IF('Copie extraction'!J188=0,"",1)</f>
        <v/>
      </c>
      <c r="K19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0" s="2" t="e">
        <f>IF((SUM(Extraction[[#This Row],[Chant1]:[Chant4]])*Extraction[[#This Row],[Quantité]])/1000=0,"",((SUM(Extraction[[#This Row],[Longueur]:[Largeur]])*2)/1000)*Extraction[[#This Row],[Quantité]])</f>
        <v>#VALUE!</v>
      </c>
      <c r="M190" s="38" t="str">
        <f>IF(Extraction[[#This Row],[Long 1]]=1,Extraction[[#This Row],[Longueur]],"")</f>
        <v/>
      </c>
      <c r="N190" s="38" t="str">
        <f>IF(Extraction[[#This Row],[Long 2]]=1,Extraction[[#This Row],[Longueur]],"")</f>
        <v/>
      </c>
      <c r="O190" s="38" t="str">
        <f>IF(Extraction[[#This Row],[Larg 1]]=1,Extraction[[#This Row],[Largeur]],"")</f>
        <v/>
      </c>
      <c r="P190" s="38" t="str">
        <f>IF(Extraction[[#This Row],[Larg 2]]=1,Extraction[[#This Row],[Largeur]],"")</f>
        <v/>
      </c>
      <c r="Q190" s="38"/>
    </row>
    <row r="191" spans="1:17" x14ac:dyDescent="0.25">
      <c r="A191" s="6" t="str">
        <f>IF('Copie extraction'!A189=0,"",$B$1&amp;"_"&amp;'Copie extraction'!A189)</f>
        <v/>
      </c>
      <c r="B191" s="6" t="str">
        <f>IF('Copie extraction'!B189=0,"",'Copie extraction'!B189)</f>
        <v/>
      </c>
      <c r="C191" s="6" t="str">
        <f>IFERROR(ROUNDUP(LEFT('Copie extraction'!C189,LEN('Copie extraction'!C189)-2),0),"")</f>
        <v/>
      </c>
      <c r="D191" s="6" t="str">
        <f>IFERROR(ROUNDUP(LEFT('Copie extraction'!D189,LEN('Copie extraction'!D189)-2),0),"")</f>
        <v/>
      </c>
      <c r="E191" s="6" t="str">
        <f>IFERROR(ROUNDUP(LEFT('Copie extraction'!E189,LEN('Copie extraction'!E189)-2),0),"")</f>
        <v/>
      </c>
      <c r="F191" s="6" t="str">
        <f>IF('Copie extraction'!F189=0,"",'Copie extraction'!F189)</f>
        <v/>
      </c>
      <c r="G191" s="24" t="str">
        <f>IF('Copie extraction'!G189=0,"",1)</f>
        <v/>
      </c>
      <c r="H191" s="1" t="str">
        <f>IF('Copie extraction'!H189=0,"",1)</f>
        <v/>
      </c>
      <c r="I191" s="1" t="str">
        <f>IF('Copie extraction'!I189=0,"",1)</f>
        <v/>
      </c>
      <c r="J191" s="5" t="str">
        <f>IF('Copie extraction'!J189=0,"",1)</f>
        <v/>
      </c>
      <c r="K19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1" s="2" t="e">
        <f>IF((SUM(Extraction[[#This Row],[Chant1]:[Chant4]])*Extraction[[#This Row],[Quantité]])/1000=0,"",((SUM(Extraction[[#This Row],[Longueur]:[Largeur]])*2)/1000)*Extraction[[#This Row],[Quantité]])</f>
        <v>#VALUE!</v>
      </c>
      <c r="M191" s="38" t="str">
        <f>IF(Extraction[[#This Row],[Long 1]]=1,Extraction[[#This Row],[Longueur]],"")</f>
        <v/>
      </c>
      <c r="N191" s="38" t="str">
        <f>IF(Extraction[[#This Row],[Long 2]]=1,Extraction[[#This Row],[Longueur]],"")</f>
        <v/>
      </c>
      <c r="O191" s="38" t="str">
        <f>IF(Extraction[[#This Row],[Larg 1]]=1,Extraction[[#This Row],[Largeur]],"")</f>
        <v/>
      </c>
      <c r="P191" s="38" t="str">
        <f>IF(Extraction[[#This Row],[Larg 2]]=1,Extraction[[#This Row],[Largeur]],"")</f>
        <v/>
      </c>
      <c r="Q191" s="38"/>
    </row>
    <row r="192" spans="1:17" x14ac:dyDescent="0.25">
      <c r="A192" s="6" t="str">
        <f>IF('Copie extraction'!A190=0,"",$B$1&amp;"_"&amp;'Copie extraction'!A190)</f>
        <v/>
      </c>
      <c r="B192" s="6" t="str">
        <f>IF('Copie extraction'!B190=0,"",'Copie extraction'!B190)</f>
        <v/>
      </c>
      <c r="C192" s="6" t="str">
        <f>IFERROR(ROUNDUP(LEFT('Copie extraction'!C190,LEN('Copie extraction'!C190)-2),0),"")</f>
        <v/>
      </c>
      <c r="D192" s="6" t="str">
        <f>IFERROR(ROUNDUP(LEFT('Copie extraction'!D190,LEN('Copie extraction'!D190)-2),0),"")</f>
        <v/>
      </c>
      <c r="E192" s="6" t="str">
        <f>IFERROR(ROUNDUP(LEFT('Copie extraction'!E190,LEN('Copie extraction'!E190)-2),0),"")</f>
        <v/>
      </c>
      <c r="F192" s="6" t="str">
        <f>IF('Copie extraction'!F190=0,"",'Copie extraction'!F190)</f>
        <v/>
      </c>
      <c r="G192" s="24" t="str">
        <f>IF('Copie extraction'!G190=0,"",1)</f>
        <v/>
      </c>
      <c r="H192" s="1" t="str">
        <f>IF('Copie extraction'!H190=0,"",1)</f>
        <v/>
      </c>
      <c r="I192" s="1" t="str">
        <f>IF('Copie extraction'!I190=0,"",1)</f>
        <v/>
      </c>
      <c r="J192" s="5" t="str">
        <f>IF('Copie extraction'!J190=0,"",1)</f>
        <v/>
      </c>
      <c r="K19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2" s="2" t="e">
        <f>IF((SUM(Extraction[[#This Row],[Chant1]:[Chant4]])*Extraction[[#This Row],[Quantité]])/1000=0,"",((SUM(Extraction[[#This Row],[Longueur]:[Largeur]])*2)/1000)*Extraction[[#This Row],[Quantité]])</f>
        <v>#VALUE!</v>
      </c>
      <c r="M192" s="38" t="str">
        <f>IF(Extraction[[#This Row],[Long 1]]=1,Extraction[[#This Row],[Longueur]],"")</f>
        <v/>
      </c>
      <c r="N192" s="38" t="str">
        <f>IF(Extraction[[#This Row],[Long 2]]=1,Extraction[[#This Row],[Longueur]],"")</f>
        <v/>
      </c>
      <c r="O192" s="38" t="str">
        <f>IF(Extraction[[#This Row],[Larg 1]]=1,Extraction[[#This Row],[Largeur]],"")</f>
        <v/>
      </c>
      <c r="P192" s="38" t="str">
        <f>IF(Extraction[[#This Row],[Larg 2]]=1,Extraction[[#This Row],[Largeur]],"")</f>
        <v/>
      </c>
      <c r="Q192" s="38"/>
    </row>
    <row r="193" spans="1:17" x14ac:dyDescent="0.25">
      <c r="A193" s="6" t="str">
        <f>IF('Copie extraction'!A191=0,"",$B$1&amp;"_"&amp;'Copie extraction'!A191)</f>
        <v/>
      </c>
      <c r="B193" s="6" t="str">
        <f>IF('Copie extraction'!B191=0,"",'Copie extraction'!B191)</f>
        <v/>
      </c>
      <c r="C193" s="6" t="str">
        <f>IFERROR(ROUNDUP(LEFT('Copie extraction'!C191,LEN('Copie extraction'!C191)-2),0),"")</f>
        <v/>
      </c>
      <c r="D193" s="6" t="str">
        <f>IFERROR(ROUNDUP(LEFT('Copie extraction'!D191,LEN('Copie extraction'!D191)-2),0),"")</f>
        <v/>
      </c>
      <c r="E193" s="6" t="str">
        <f>IFERROR(ROUNDUP(LEFT('Copie extraction'!E191,LEN('Copie extraction'!E191)-2),0),"")</f>
        <v/>
      </c>
      <c r="F193" s="6" t="str">
        <f>IF('Copie extraction'!F191=0,"",'Copie extraction'!F191)</f>
        <v/>
      </c>
      <c r="G193" s="24" t="str">
        <f>IF('Copie extraction'!G191=0,"",1)</f>
        <v/>
      </c>
      <c r="H193" s="1" t="str">
        <f>IF('Copie extraction'!H191=0,"",1)</f>
        <v/>
      </c>
      <c r="I193" s="1" t="str">
        <f>IF('Copie extraction'!I191=0,"",1)</f>
        <v/>
      </c>
      <c r="J193" s="5" t="str">
        <f>IF('Copie extraction'!J191=0,"",1)</f>
        <v/>
      </c>
      <c r="K19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3" s="2" t="e">
        <f>IF((SUM(Extraction[[#This Row],[Chant1]:[Chant4]])*Extraction[[#This Row],[Quantité]])/1000=0,"",((SUM(Extraction[[#This Row],[Longueur]:[Largeur]])*2)/1000)*Extraction[[#This Row],[Quantité]])</f>
        <v>#VALUE!</v>
      </c>
      <c r="M193" s="38" t="str">
        <f>IF(Extraction[[#This Row],[Long 1]]=1,Extraction[[#This Row],[Longueur]],"")</f>
        <v/>
      </c>
      <c r="N193" s="38" t="str">
        <f>IF(Extraction[[#This Row],[Long 2]]=1,Extraction[[#This Row],[Longueur]],"")</f>
        <v/>
      </c>
      <c r="O193" s="38" t="str">
        <f>IF(Extraction[[#This Row],[Larg 1]]=1,Extraction[[#This Row],[Largeur]],"")</f>
        <v/>
      </c>
      <c r="P193" s="38" t="str">
        <f>IF(Extraction[[#This Row],[Larg 2]]=1,Extraction[[#This Row],[Largeur]],"")</f>
        <v/>
      </c>
      <c r="Q193" s="38"/>
    </row>
    <row r="194" spans="1:17" x14ac:dyDescent="0.25">
      <c r="A194" s="6" t="str">
        <f>IF('Copie extraction'!A192=0,"",$B$1&amp;"_"&amp;'Copie extraction'!A192)</f>
        <v/>
      </c>
      <c r="B194" s="6" t="str">
        <f>IF('Copie extraction'!B192=0,"",'Copie extraction'!B192)</f>
        <v/>
      </c>
      <c r="C194" s="6" t="str">
        <f>IFERROR(ROUNDUP(LEFT('Copie extraction'!C192,LEN('Copie extraction'!C192)-2),0),"")</f>
        <v/>
      </c>
      <c r="D194" s="6" t="str">
        <f>IFERROR(ROUNDUP(LEFT('Copie extraction'!D192,LEN('Copie extraction'!D192)-2),0),"")</f>
        <v/>
      </c>
      <c r="E194" s="6" t="str">
        <f>IFERROR(ROUNDUP(LEFT('Copie extraction'!E192,LEN('Copie extraction'!E192)-2),0),"")</f>
        <v/>
      </c>
      <c r="F194" s="6" t="str">
        <f>IF('Copie extraction'!F192=0,"",'Copie extraction'!F192)</f>
        <v/>
      </c>
      <c r="G194" s="24" t="str">
        <f>IF('Copie extraction'!G192=0,"",1)</f>
        <v/>
      </c>
      <c r="H194" s="1" t="str">
        <f>IF('Copie extraction'!H192=0,"",1)</f>
        <v/>
      </c>
      <c r="I194" s="1" t="str">
        <f>IF('Copie extraction'!I192=0,"",1)</f>
        <v/>
      </c>
      <c r="J194" s="5" t="str">
        <f>IF('Copie extraction'!J192=0,"",1)</f>
        <v/>
      </c>
      <c r="K19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4" s="2" t="e">
        <f>IF((SUM(Extraction[[#This Row],[Chant1]:[Chant4]])*Extraction[[#This Row],[Quantité]])/1000=0,"",((SUM(Extraction[[#This Row],[Longueur]:[Largeur]])*2)/1000)*Extraction[[#This Row],[Quantité]])</f>
        <v>#VALUE!</v>
      </c>
      <c r="M194" s="38" t="str">
        <f>IF(Extraction[[#This Row],[Long 1]]=1,Extraction[[#This Row],[Longueur]],"")</f>
        <v/>
      </c>
      <c r="N194" s="38" t="str">
        <f>IF(Extraction[[#This Row],[Long 2]]=1,Extraction[[#This Row],[Longueur]],"")</f>
        <v/>
      </c>
      <c r="O194" s="38" t="str">
        <f>IF(Extraction[[#This Row],[Larg 1]]=1,Extraction[[#This Row],[Largeur]],"")</f>
        <v/>
      </c>
      <c r="P194" s="38" t="str">
        <f>IF(Extraction[[#This Row],[Larg 2]]=1,Extraction[[#This Row],[Largeur]],"")</f>
        <v/>
      </c>
      <c r="Q194" s="38"/>
    </row>
    <row r="195" spans="1:17" x14ac:dyDescent="0.25">
      <c r="A195" s="6" t="str">
        <f>IF('Copie extraction'!A193=0,"",$B$1&amp;"_"&amp;'Copie extraction'!A193)</f>
        <v/>
      </c>
      <c r="B195" s="6" t="str">
        <f>IF('Copie extraction'!B193=0,"",'Copie extraction'!B193)</f>
        <v/>
      </c>
      <c r="C195" s="6" t="str">
        <f>IFERROR(ROUNDUP(LEFT('Copie extraction'!C193,LEN('Copie extraction'!C193)-2),0),"")</f>
        <v/>
      </c>
      <c r="D195" s="6" t="str">
        <f>IFERROR(ROUNDUP(LEFT('Copie extraction'!D193,LEN('Copie extraction'!D193)-2),0),"")</f>
        <v/>
      </c>
      <c r="E195" s="6" t="str">
        <f>IFERROR(ROUNDUP(LEFT('Copie extraction'!E193,LEN('Copie extraction'!E193)-2),0),"")</f>
        <v/>
      </c>
      <c r="F195" s="6" t="str">
        <f>IF('Copie extraction'!F193=0,"",'Copie extraction'!F193)</f>
        <v/>
      </c>
      <c r="G195" s="24" t="str">
        <f>IF('Copie extraction'!G193=0,"",1)</f>
        <v/>
      </c>
      <c r="H195" s="1" t="str">
        <f>IF('Copie extraction'!H193=0,"",1)</f>
        <v/>
      </c>
      <c r="I195" s="1" t="str">
        <f>IF('Copie extraction'!I193=0,"",1)</f>
        <v/>
      </c>
      <c r="J195" s="5" t="str">
        <f>IF('Copie extraction'!J193=0,"",1)</f>
        <v/>
      </c>
      <c r="K19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5" s="2" t="e">
        <f>IF((SUM(Extraction[[#This Row],[Chant1]:[Chant4]])*Extraction[[#This Row],[Quantité]])/1000=0,"",((SUM(Extraction[[#This Row],[Longueur]:[Largeur]])*2)/1000)*Extraction[[#This Row],[Quantité]])</f>
        <v>#VALUE!</v>
      </c>
      <c r="M195" s="38" t="str">
        <f>IF(Extraction[[#This Row],[Long 1]]=1,Extraction[[#This Row],[Longueur]],"")</f>
        <v/>
      </c>
      <c r="N195" s="38" t="str">
        <f>IF(Extraction[[#This Row],[Long 2]]=1,Extraction[[#This Row],[Longueur]],"")</f>
        <v/>
      </c>
      <c r="O195" s="38" t="str">
        <f>IF(Extraction[[#This Row],[Larg 1]]=1,Extraction[[#This Row],[Largeur]],"")</f>
        <v/>
      </c>
      <c r="P195" s="38" t="str">
        <f>IF(Extraction[[#This Row],[Larg 2]]=1,Extraction[[#This Row],[Largeur]],"")</f>
        <v/>
      </c>
      <c r="Q195" s="38"/>
    </row>
    <row r="196" spans="1:17" x14ac:dyDescent="0.25">
      <c r="A196" s="6" t="str">
        <f>IF('Copie extraction'!A194=0,"",$B$1&amp;"_"&amp;'Copie extraction'!A194)</f>
        <v/>
      </c>
      <c r="B196" s="6" t="str">
        <f>IF('Copie extraction'!B194=0,"",'Copie extraction'!B194)</f>
        <v/>
      </c>
      <c r="C196" s="6" t="str">
        <f>IFERROR(ROUNDUP(LEFT('Copie extraction'!C194,LEN('Copie extraction'!C194)-2),0),"")</f>
        <v/>
      </c>
      <c r="D196" s="6" t="str">
        <f>IFERROR(ROUNDUP(LEFT('Copie extraction'!D194,LEN('Copie extraction'!D194)-2),0),"")</f>
        <v/>
      </c>
      <c r="E196" s="6" t="str">
        <f>IFERROR(ROUNDUP(LEFT('Copie extraction'!E194,LEN('Copie extraction'!E194)-2),0),"")</f>
        <v/>
      </c>
      <c r="F196" s="6" t="str">
        <f>IF('Copie extraction'!F194=0,"",'Copie extraction'!F194)</f>
        <v/>
      </c>
      <c r="G196" s="24" t="str">
        <f>IF('Copie extraction'!G194=0,"",1)</f>
        <v/>
      </c>
      <c r="H196" s="1" t="str">
        <f>IF('Copie extraction'!H194=0,"",1)</f>
        <v/>
      </c>
      <c r="I196" s="1" t="str">
        <f>IF('Copie extraction'!I194=0,"",1)</f>
        <v/>
      </c>
      <c r="J196" s="5" t="str">
        <f>IF('Copie extraction'!J194=0,"",1)</f>
        <v/>
      </c>
      <c r="K19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6" s="2" t="e">
        <f>IF((SUM(Extraction[[#This Row],[Chant1]:[Chant4]])*Extraction[[#This Row],[Quantité]])/1000=0,"",((SUM(Extraction[[#This Row],[Longueur]:[Largeur]])*2)/1000)*Extraction[[#This Row],[Quantité]])</f>
        <v>#VALUE!</v>
      </c>
      <c r="M196" s="38" t="str">
        <f>IF(Extraction[[#This Row],[Long 1]]=1,Extraction[[#This Row],[Longueur]],"")</f>
        <v/>
      </c>
      <c r="N196" s="38" t="str">
        <f>IF(Extraction[[#This Row],[Long 2]]=1,Extraction[[#This Row],[Longueur]],"")</f>
        <v/>
      </c>
      <c r="O196" s="38" t="str">
        <f>IF(Extraction[[#This Row],[Larg 1]]=1,Extraction[[#This Row],[Largeur]],"")</f>
        <v/>
      </c>
      <c r="P196" s="38" t="str">
        <f>IF(Extraction[[#This Row],[Larg 2]]=1,Extraction[[#This Row],[Largeur]],"")</f>
        <v/>
      </c>
      <c r="Q196" s="38"/>
    </row>
    <row r="197" spans="1:17" x14ac:dyDescent="0.25">
      <c r="A197" s="6" t="str">
        <f>IF('Copie extraction'!A195=0,"",$B$1&amp;"_"&amp;'Copie extraction'!A195)</f>
        <v/>
      </c>
      <c r="B197" s="6" t="str">
        <f>IF('Copie extraction'!B195=0,"",'Copie extraction'!B195)</f>
        <v/>
      </c>
      <c r="C197" s="6" t="str">
        <f>IFERROR(ROUNDUP(LEFT('Copie extraction'!C195,LEN('Copie extraction'!C195)-2),0),"")</f>
        <v/>
      </c>
      <c r="D197" s="6" t="str">
        <f>IFERROR(ROUNDUP(LEFT('Copie extraction'!D195,LEN('Copie extraction'!D195)-2),0),"")</f>
        <v/>
      </c>
      <c r="E197" s="6" t="str">
        <f>IFERROR(ROUNDUP(LEFT('Copie extraction'!E195,LEN('Copie extraction'!E195)-2),0),"")</f>
        <v/>
      </c>
      <c r="F197" s="6" t="str">
        <f>IF('Copie extraction'!F195=0,"",'Copie extraction'!F195)</f>
        <v/>
      </c>
      <c r="G197" s="24" t="str">
        <f>IF('Copie extraction'!G195=0,"",1)</f>
        <v/>
      </c>
      <c r="H197" s="1" t="str">
        <f>IF('Copie extraction'!H195=0,"",1)</f>
        <v/>
      </c>
      <c r="I197" s="1" t="str">
        <f>IF('Copie extraction'!I195=0,"",1)</f>
        <v/>
      </c>
      <c r="J197" s="5" t="str">
        <f>IF('Copie extraction'!J195=0,"",1)</f>
        <v/>
      </c>
      <c r="K19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7" s="2" t="e">
        <f>IF((SUM(Extraction[[#This Row],[Chant1]:[Chant4]])*Extraction[[#This Row],[Quantité]])/1000=0,"",((SUM(Extraction[[#This Row],[Longueur]:[Largeur]])*2)/1000)*Extraction[[#This Row],[Quantité]])</f>
        <v>#VALUE!</v>
      </c>
      <c r="M197" s="38" t="str">
        <f>IF(Extraction[[#This Row],[Long 1]]=1,Extraction[[#This Row],[Longueur]],"")</f>
        <v/>
      </c>
      <c r="N197" s="38" t="str">
        <f>IF(Extraction[[#This Row],[Long 2]]=1,Extraction[[#This Row],[Longueur]],"")</f>
        <v/>
      </c>
      <c r="O197" s="38" t="str">
        <f>IF(Extraction[[#This Row],[Larg 1]]=1,Extraction[[#This Row],[Largeur]],"")</f>
        <v/>
      </c>
      <c r="P197" s="38" t="str">
        <f>IF(Extraction[[#This Row],[Larg 2]]=1,Extraction[[#This Row],[Largeur]],"")</f>
        <v/>
      </c>
      <c r="Q197" s="38"/>
    </row>
    <row r="198" spans="1:17" x14ac:dyDescent="0.25">
      <c r="A198" s="6" t="str">
        <f>IF('Copie extraction'!A196=0,"",$B$1&amp;"_"&amp;'Copie extraction'!A196)</f>
        <v/>
      </c>
      <c r="B198" s="6" t="str">
        <f>IF('Copie extraction'!B196=0,"",'Copie extraction'!B196)</f>
        <v/>
      </c>
      <c r="C198" s="6" t="str">
        <f>IFERROR(ROUNDUP(LEFT('Copie extraction'!C196,LEN('Copie extraction'!C196)-2),0),"")</f>
        <v/>
      </c>
      <c r="D198" s="6" t="str">
        <f>IFERROR(ROUNDUP(LEFT('Copie extraction'!D196,LEN('Copie extraction'!D196)-2),0),"")</f>
        <v/>
      </c>
      <c r="E198" s="6" t="str">
        <f>IFERROR(ROUNDUP(LEFT('Copie extraction'!E196,LEN('Copie extraction'!E196)-2),0),"")</f>
        <v/>
      </c>
      <c r="F198" s="6" t="str">
        <f>IF('Copie extraction'!F196=0,"",'Copie extraction'!F196)</f>
        <v/>
      </c>
      <c r="G198" s="24" t="str">
        <f>IF('Copie extraction'!G196=0,"",1)</f>
        <v/>
      </c>
      <c r="H198" s="1" t="str">
        <f>IF('Copie extraction'!H196=0,"",1)</f>
        <v/>
      </c>
      <c r="I198" s="1" t="str">
        <f>IF('Copie extraction'!I196=0,"",1)</f>
        <v/>
      </c>
      <c r="J198" s="5" t="str">
        <f>IF('Copie extraction'!J196=0,"",1)</f>
        <v/>
      </c>
      <c r="K19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8" s="2" t="e">
        <f>IF((SUM(Extraction[[#This Row],[Chant1]:[Chant4]])*Extraction[[#This Row],[Quantité]])/1000=0,"",((SUM(Extraction[[#This Row],[Longueur]:[Largeur]])*2)/1000)*Extraction[[#This Row],[Quantité]])</f>
        <v>#VALUE!</v>
      </c>
      <c r="M198" s="38" t="str">
        <f>IF(Extraction[[#This Row],[Long 1]]=1,Extraction[[#This Row],[Longueur]],"")</f>
        <v/>
      </c>
      <c r="N198" s="38" t="str">
        <f>IF(Extraction[[#This Row],[Long 2]]=1,Extraction[[#This Row],[Longueur]],"")</f>
        <v/>
      </c>
      <c r="O198" s="38" t="str">
        <f>IF(Extraction[[#This Row],[Larg 1]]=1,Extraction[[#This Row],[Largeur]],"")</f>
        <v/>
      </c>
      <c r="P198" s="38" t="str">
        <f>IF(Extraction[[#This Row],[Larg 2]]=1,Extraction[[#This Row],[Largeur]],"")</f>
        <v/>
      </c>
      <c r="Q198" s="38"/>
    </row>
    <row r="199" spans="1:17" x14ac:dyDescent="0.25">
      <c r="A199" s="6" t="str">
        <f>IF('Copie extraction'!A197=0,"",$B$1&amp;"_"&amp;'Copie extraction'!A197)</f>
        <v/>
      </c>
      <c r="B199" s="6" t="str">
        <f>IF('Copie extraction'!B197=0,"",'Copie extraction'!B197)</f>
        <v/>
      </c>
      <c r="C199" s="6" t="str">
        <f>IFERROR(ROUNDUP(LEFT('Copie extraction'!C197,LEN('Copie extraction'!C197)-2),0),"")</f>
        <v/>
      </c>
      <c r="D199" s="6" t="str">
        <f>IFERROR(ROUNDUP(LEFT('Copie extraction'!D197,LEN('Copie extraction'!D197)-2),0),"")</f>
        <v/>
      </c>
      <c r="E199" s="6" t="str">
        <f>IFERROR(ROUNDUP(LEFT('Copie extraction'!E197,LEN('Copie extraction'!E197)-2),0),"")</f>
        <v/>
      </c>
      <c r="F199" s="6" t="str">
        <f>IF('Copie extraction'!F197=0,"",'Copie extraction'!F197)</f>
        <v/>
      </c>
      <c r="G199" s="24" t="str">
        <f>IF('Copie extraction'!G197=0,"",1)</f>
        <v/>
      </c>
      <c r="H199" s="1" t="str">
        <f>IF('Copie extraction'!H197=0,"",1)</f>
        <v/>
      </c>
      <c r="I199" s="1" t="str">
        <f>IF('Copie extraction'!I197=0,"",1)</f>
        <v/>
      </c>
      <c r="J199" s="5" t="str">
        <f>IF('Copie extraction'!J197=0,"",1)</f>
        <v/>
      </c>
      <c r="K19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199" s="2" t="e">
        <f>IF((SUM(Extraction[[#This Row],[Chant1]:[Chant4]])*Extraction[[#This Row],[Quantité]])/1000=0,"",((SUM(Extraction[[#This Row],[Longueur]:[Largeur]])*2)/1000)*Extraction[[#This Row],[Quantité]])</f>
        <v>#VALUE!</v>
      </c>
      <c r="M199" s="38" t="str">
        <f>IF(Extraction[[#This Row],[Long 1]]=1,Extraction[[#This Row],[Longueur]],"")</f>
        <v/>
      </c>
      <c r="N199" s="38" t="str">
        <f>IF(Extraction[[#This Row],[Long 2]]=1,Extraction[[#This Row],[Longueur]],"")</f>
        <v/>
      </c>
      <c r="O199" s="38" t="str">
        <f>IF(Extraction[[#This Row],[Larg 1]]=1,Extraction[[#This Row],[Largeur]],"")</f>
        <v/>
      </c>
      <c r="P199" s="38" t="str">
        <f>IF(Extraction[[#This Row],[Larg 2]]=1,Extraction[[#This Row],[Largeur]],"")</f>
        <v/>
      </c>
      <c r="Q199" s="38"/>
    </row>
    <row r="200" spans="1:17" x14ac:dyDescent="0.25">
      <c r="A200" s="6" t="str">
        <f>IF('Copie extraction'!A198=0,"",$B$1&amp;"_"&amp;'Copie extraction'!A198)</f>
        <v/>
      </c>
      <c r="B200" s="6" t="str">
        <f>IF('Copie extraction'!B198=0,"",'Copie extraction'!B198)</f>
        <v/>
      </c>
      <c r="C200" s="6" t="str">
        <f>IFERROR(ROUNDUP(LEFT('Copie extraction'!C198,LEN('Copie extraction'!C198)-2),0),"")</f>
        <v/>
      </c>
      <c r="D200" s="6" t="str">
        <f>IFERROR(ROUNDUP(LEFT('Copie extraction'!D198,LEN('Copie extraction'!D198)-2),0),"")</f>
        <v/>
      </c>
      <c r="E200" s="6" t="str">
        <f>IFERROR(ROUNDUP(LEFT('Copie extraction'!E198,LEN('Copie extraction'!E198)-2),0),"")</f>
        <v/>
      </c>
      <c r="F200" s="6" t="str">
        <f>IF('Copie extraction'!F198=0,"",'Copie extraction'!F198)</f>
        <v/>
      </c>
      <c r="G200" s="24" t="str">
        <f>IF('Copie extraction'!G198=0,"",1)</f>
        <v/>
      </c>
      <c r="H200" s="1" t="str">
        <f>IF('Copie extraction'!H198=0,"",1)</f>
        <v/>
      </c>
      <c r="I200" s="1" t="str">
        <f>IF('Copie extraction'!I198=0,"",1)</f>
        <v/>
      </c>
      <c r="J200" s="5" t="str">
        <f>IF('Copie extraction'!J198=0,"",1)</f>
        <v/>
      </c>
      <c r="K20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0" s="2" t="e">
        <f>IF((SUM(Extraction[[#This Row],[Chant1]:[Chant4]])*Extraction[[#This Row],[Quantité]])/1000=0,"",((SUM(Extraction[[#This Row],[Longueur]:[Largeur]])*2)/1000)*Extraction[[#This Row],[Quantité]])</f>
        <v>#VALUE!</v>
      </c>
      <c r="M200" s="38" t="str">
        <f>IF(Extraction[[#This Row],[Long 1]]=1,Extraction[[#This Row],[Longueur]],"")</f>
        <v/>
      </c>
      <c r="N200" s="38" t="str">
        <f>IF(Extraction[[#This Row],[Long 2]]=1,Extraction[[#This Row],[Longueur]],"")</f>
        <v/>
      </c>
      <c r="O200" s="38" t="str">
        <f>IF(Extraction[[#This Row],[Larg 1]]=1,Extraction[[#This Row],[Largeur]],"")</f>
        <v/>
      </c>
      <c r="P200" s="38" t="str">
        <f>IF(Extraction[[#This Row],[Larg 2]]=1,Extraction[[#This Row],[Largeur]],"")</f>
        <v/>
      </c>
      <c r="Q200" s="38"/>
    </row>
    <row r="201" spans="1:17" x14ac:dyDescent="0.25">
      <c r="A201" s="6" t="str">
        <f>IF('Copie extraction'!A199=0,"",$B$1&amp;"_"&amp;'Copie extraction'!A199)</f>
        <v/>
      </c>
      <c r="B201" s="6" t="str">
        <f>IF('Copie extraction'!B199=0,"",'Copie extraction'!B199)</f>
        <v/>
      </c>
      <c r="C201" s="6" t="str">
        <f>IFERROR(ROUNDUP(LEFT('Copie extraction'!C199,LEN('Copie extraction'!C199)-2),0),"")</f>
        <v/>
      </c>
      <c r="D201" s="6" t="str">
        <f>IFERROR(ROUNDUP(LEFT('Copie extraction'!D199,LEN('Copie extraction'!D199)-2),0),"")</f>
        <v/>
      </c>
      <c r="E201" s="6" t="str">
        <f>IFERROR(ROUNDUP(LEFT('Copie extraction'!E199,LEN('Copie extraction'!E199)-2),0),"")</f>
        <v/>
      </c>
      <c r="F201" s="6" t="str">
        <f>IF('Copie extraction'!F199=0,"",'Copie extraction'!F199)</f>
        <v/>
      </c>
      <c r="G201" s="24" t="str">
        <f>IF('Copie extraction'!G199=0,"",1)</f>
        <v/>
      </c>
      <c r="H201" s="1" t="str">
        <f>IF('Copie extraction'!H199=0,"",1)</f>
        <v/>
      </c>
      <c r="I201" s="1" t="str">
        <f>IF('Copie extraction'!I199=0,"",1)</f>
        <v/>
      </c>
      <c r="J201" s="5" t="str">
        <f>IF('Copie extraction'!J199=0,"",1)</f>
        <v/>
      </c>
      <c r="K20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1" s="2" t="e">
        <f>IF((SUM(Extraction[[#This Row],[Chant1]:[Chant4]])*Extraction[[#This Row],[Quantité]])/1000=0,"",((SUM(Extraction[[#This Row],[Longueur]:[Largeur]])*2)/1000)*Extraction[[#This Row],[Quantité]])</f>
        <v>#VALUE!</v>
      </c>
      <c r="M201" s="38" t="str">
        <f>IF(Extraction[[#This Row],[Long 1]]=1,Extraction[[#This Row],[Longueur]],"")</f>
        <v/>
      </c>
      <c r="N201" s="38" t="str">
        <f>IF(Extraction[[#This Row],[Long 2]]=1,Extraction[[#This Row],[Longueur]],"")</f>
        <v/>
      </c>
      <c r="O201" s="38" t="str">
        <f>IF(Extraction[[#This Row],[Larg 1]]=1,Extraction[[#This Row],[Largeur]],"")</f>
        <v/>
      </c>
      <c r="P201" s="38" t="str">
        <f>IF(Extraction[[#This Row],[Larg 2]]=1,Extraction[[#This Row],[Largeur]],"")</f>
        <v/>
      </c>
      <c r="Q201" s="38"/>
    </row>
    <row r="202" spans="1:17" x14ac:dyDescent="0.25">
      <c r="A202" s="6" t="str">
        <f>IF('Copie extraction'!A200=0,"",$B$1&amp;"_"&amp;'Copie extraction'!A200)</f>
        <v/>
      </c>
      <c r="B202" s="6" t="str">
        <f>IF('Copie extraction'!B200=0,"",'Copie extraction'!B200)</f>
        <v/>
      </c>
      <c r="C202" s="6" t="str">
        <f>IFERROR(ROUNDUP(LEFT('Copie extraction'!C200,LEN('Copie extraction'!C200)-2),0),"")</f>
        <v/>
      </c>
      <c r="D202" s="6" t="str">
        <f>IFERROR(ROUNDUP(LEFT('Copie extraction'!D200,LEN('Copie extraction'!D200)-2),0),"")</f>
        <v/>
      </c>
      <c r="E202" s="6" t="str">
        <f>IFERROR(ROUNDUP(LEFT('Copie extraction'!E200,LEN('Copie extraction'!E200)-2),0),"")</f>
        <v/>
      </c>
      <c r="F202" s="6" t="str">
        <f>IF('Copie extraction'!F200=0,"",'Copie extraction'!F200)</f>
        <v/>
      </c>
      <c r="G202" s="24" t="str">
        <f>IF('Copie extraction'!G200=0,"",1)</f>
        <v/>
      </c>
      <c r="H202" s="1" t="str">
        <f>IF('Copie extraction'!H200=0,"",1)</f>
        <v/>
      </c>
      <c r="I202" s="1" t="str">
        <f>IF('Copie extraction'!I200=0,"",1)</f>
        <v/>
      </c>
      <c r="J202" s="5" t="str">
        <f>IF('Copie extraction'!J200=0,"",1)</f>
        <v/>
      </c>
      <c r="K20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2" s="2" t="e">
        <f>IF((SUM(Extraction[[#This Row],[Chant1]:[Chant4]])*Extraction[[#This Row],[Quantité]])/1000=0,"",((SUM(Extraction[[#This Row],[Longueur]:[Largeur]])*2)/1000)*Extraction[[#This Row],[Quantité]])</f>
        <v>#VALUE!</v>
      </c>
      <c r="M202" s="38" t="str">
        <f>IF(Extraction[[#This Row],[Long 1]]=1,Extraction[[#This Row],[Longueur]],"")</f>
        <v/>
      </c>
      <c r="N202" s="38" t="str">
        <f>IF(Extraction[[#This Row],[Long 2]]=1,Extraction[[#This Row],[Longueur]],"")</f>
        <v/>
      </c>
      <c r="O202" s="38" t="str">
        <f>IF(Extraction[[#This Row],[Larg 1]]=1,Extraction[[#This Row],[Largeur]],"")</f>
        <v/>
      </c>
      <c r="P202" s="38" t="str">
        <f>IF(Extraction[[#This Row],[Larg 2]]=1,Extraction[[#This Row],[Largeur]],"")</f>
        <v/>
      </c>
      <c r="Q202" s="38"/>
    </row>
    <row r="203" spans="1:17" x14ac:dyDescent="0.25">
      <c r="A203" s="6" t="str">
        <f>IF('Copie extraction'!A201=0,"",$B$1&amp;"_"&amp;'Copie extraction'!A201)</f>
        <v/>
      </c>
      <c r="B203" s="6" t="str">
        <f>IF('Copie extraction'!B201=0,"",'Copie extraction'!B201)</f>
        <v/>
      </c>
      <c r="C203" s="6" t="str">
        <f>IFERROR(ROUNDUP(LEFT('Copie extraction'!C201,LEN('Copie extraction'!C201)-2),0),"")</f>
        <v/>
      </c>
      <c r="D203" s="6" t="str">
        <f>IFERROR(ROUNDUP(LEFT('Copie extraction'!D201,LEN('Copie extraction'!D201)-2),0),"")</f>
        <v/>
      </c>
      <c r="E203" s="6" t="str">
        <f>IFERROR(ROUNDUP(LEFT('Copie extraction'!E201,LEN('Copie extraction'!E201)-2),0),"")</f>
        <v/>
      </c>
      <c r="F203" s="6" t="str">
        <f>IF('Copie extraction'!F201=0,"",'Copie extraction'!F201)</f>
        <v/>
      </c>
      <c r="G203" s="24" t="str">
        <f>IF('Copie extraction'!G201=0,"",1)</f>
        <v/>
      </c>
      <c r="H203" s="1" t="str">
        <f>IF('Copie extraction'!H201=0,"",1)</f>
        <v/>
      </c>
      <c r="I203" s="1" t="str">
        <f>IF('Copie extraction'!I201=0,"",1)</f>
        <v/>
      </c>
      <c r="J203" s="5" t="str">
        <f>IF('Copie extraction'!J201=0,"",1)</f>
        <v/>
      </c>
      <c r="K20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3" s="2" t="e">
        <f>IF((SUM(Extraction[[#This Row],[Chant1]:[Chant4]])*Extraction[[#This Row],[Quantité]])/1000=0,"",((SUM(Extraction[[#This Row],[Longueur]:[Largeur]])*2)/1000)*Extraction[[#This Row],[Quantité]])</f>
        <v>#VALUE!</v>
      </c>
      <c r="M203" s="38" t="str">
        <f>IF(Extraction[[#This Row],[Long 1]]=1,Extraction[[#This Row],[Longueur]],"")</f>
        <v/>
      </c>
      <c r="N203" s="38" t="str">
        <f>IF(Extraction[[#This Row],[Long 2]]=1,Extraction[[#This Row],[Longueur]],"")</f>
        <v/>
      </c>
      <c r="O203" s="38" t="str">
        <f>IF(Extraction[[#This Row],[Larg 1]]=1,Extraction[[#This Row],[Largeur]],"")</f>
        <v/>
      </c>
      <c r="P203" s="38" t="str">
        <f>IF(Extraction[[#This Row],[Larg 2]]=1,Extraction[[#This Row],[Largeur]],"")</f>
        <v/>
      </c>
      <c r="Q203" s="38"/>
    </row>
    <row r="204" spans="1:17" x14ac:dyDescent="0.25">
      <c r="A204" s="6" t="str">
        <f>IF('Copie extraction'!A202=0,"",$B$1&amp;"_"&amp;'Copie extraction'!A202)</f>
        <v/>
      </c>
      <c r="B204" s="6" t="str">
        <f>IF('Copie extraction'!B202=0,"",'Copie extraction'!B202)</f>
        <v/>
      </c>
      <c r="C204" s="6" t="str">
        <f>IFERROR(ROUNDUP(LEFT('Copie extraction'!C202,LEN('Copie extraction'!C202)-2),0),"")</f>
        <v/>
      </c>
      <c r="D204" s="6" t="str">
        <f>IFERROR(ROUNDUP(LEFT('Copie extraction'!D202,LEN('Copie extraction'!D202)-2),0),"")</f>
        <v/>
      </c>
      <c r="E204" s="6" t="str">
        <f>IFERROR(ROUNDUP(LEFT('Copie extraction'!E202,LEN('Copie extraction'!E202)-2),0),"")</f>
        <v/>
      </c>
      <c r="F204" s="6" t="str">
        <f>IF('Copie extraction'!F202=0,"",'Copie extraction'!F202)</f>
        <v/>
      </c>
      <c r="G204" s="24" t="str">
        <f>IF('Copie extraction'!G202=0,"",1)</f>
        <v/>
      </c>
      <c r="H204" s="1" t="str">
        <f>IF('Copie extraction'!H202=0,"",1)</f>
        <v/>
      </c>
      <c r="I204" s="1" t="str">
        <f>IF('Copie extraction'!I202=0,"",1)</f>
        <v/>
      </c>
      <c r="J204" s="5" t="str">
        <f>IF('Copie extraction'!J202=0,"",1)</f>
        <v/>
      </c>
      <c r="K20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4" s="2" t="e">
        <f>IF((SUM(Extraction[[#This Row],[Chant1]:[Chant4]])*Extraction[[#This Row],[Quantité]])/1000=0,"",((SUM(Extraction[[#This Row],[Longueur]:[Largeur]])*2)/1000)*Extraction[[#This Row],[Quantité]])</f>
        <v>#VALUE!</v>
      </c>
      <c r="M204" s="38" t="str">
        <f>IF(Extraction[[#This Row],[Long 1]]=1,Extraction[[#This Row],[Longueur]],"")</f>
        <v/>
      </c>
      <c r="N204" s="38" t="str">
        <f>IF(Extraction[[#This Row],[Long 2]]=1,Extraction[[#This Row],[Longueur]],"")</f>
        <v/>
      </c>
      <c r="O204" s="38" t="str">
        <f>IF(Extraction[[#This Row],[Larg 1]]=1,Extraction[[#This Row],[Largeur]],"")</f>
        <v/>
      </c>
      <c r="P204" s="38" t="str">
        <f>IF(Extraction[[#This Row],[Larg 2]]=1,Extraction[[#This Row],[Largeur]],"")</f>
        <v/>
      </c>
      <c r="Q204" s="38"/>
    </row>
    <row r="205" spans="1:17" x14ac:dyDescent="0.25">
      <c r="A205" s="6" t="str">
        <f>IF('Copie extraction'!A203=0,"",$B$1&amp;"_"&amp;'Copie extraction'!A203)</f>
        <v/>
      </c>
      <c r="B205" s="6" t="str">
        <f>IF('Copie extraction'!B203=0,"",'Copie extraction'!B203)</f>
        <v/>
      </c>
      <c r="C205" s="6" t="str">
        <f>IFERROR(ROUNDUP(LEFT('Copie extraction'!C203,LEN('Copie extraction'!C203)-2),0),"")</f>
        <v/>
      </c>
      <c r="D205" s="6" t="str">
        <f>IFERROR(ROUNDUP(LEFT('Copie extraction'!D203,LEN('Copie extraction'!D203)-2),0),"")</f>
        <v/>
      </c>
      <c r="E205" s="6" t="str">
        <f>IFERROR(ROUNDUP(LEFT('Copie extraction'!E203,LEN('Copie extraction'!E203)-2),0),"")</f>
        <v/>
      </c>
      <c r="F205" s="6" t="str">
        <f>IF('Copie extraction'!F203=0,"",'Copie extraction'!F203)</f>
        <v/>
      </c>
      <c r="G205" s="24" t="str">
        <f>IF('Copie extraction'!G203=0,"",1)</f>
        <v/>
      </c>
      <c r="H205" s="1" t="str">
        <f>IF('Copie extraction'!H203=0,"",1)</f>
        <v/>
      </c>
      <c r="I205" s="1" t="str">
        <f>IF('Copie extraction'!I203=0,"",1)</f>
        <v/>
      </c>
      <c r="J205" s="5" t="str">
        <f>IF('Copie extraction'!J203=0,"",1)</f>
        <v/>
      </c>
      <c r="K20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5" s="2" t="e">
        <f>IF((SUM(Extraction[[#This Row],[Chant1]:[Chant4]])*Extraction[[#This Row],[Quantité]])/1000=0,"",((SUM(Extraction[[#This Row],[Longueur]:[Largeur]])*2)/1000)*Extraction[[#This Row],[Quantité]])</f>
        <v>#VALUE!</v>
      </c>
      <c r="M205" s="38" t="str">
        <f>IF(Extraction[[#This Row],[Long 1]]=1,Extraction[[#This Row],[Longueur]],"")</f>
        <v/>
      </c>
      <c r="N205" s="38" t="str">
        <f>IF(Extraction[[#This Row],[Long 2]]=1,Extraction[[#This Row],[Longueur]],"")</f>
        <v/>
      </c>
      <c r="O205" s="38" t="str">
        <f>IF(Extraction[[#This Row],[Larg 1]]=1,Extraction[[#This Row],[Largeur]],"")</f>
        <v/>
      </c>
      <c r="P205" s="38" t="str">
        <f>IF(Extraction[[#This Row],[Larg 2]]=1,Extraction[[#This Row],[Largeur]],"")</f>
        <v/>
      </c>
      <c r="Q205" s="38"/>
    </row>
    <row r="206" spans="1:17" x14ac:dyDescent="0.25">
      <c r="A206" s="6" t="str">
        <f>IF('Copie extraction'!A204=0,"",$B$1&amp;"_"&amp;'Copie extraction'!A204)</f>
        <v/>
      </c>
      <c r="B206" s="6" t="str">
        <f>IF('Copie extraction'!B204=0,"",'Copie extraction'!B204)</f>
        <v/>
      </c>
      <c r="C206" s="6" t="str">
        <f>IFERROR(ROUNDUP(LEFT('Copie extraction'!C204,LEN('Copie extraction'!C204)-2),0),"")</f>
        <v/>
      </c>
      <c r="D206" s="6" t="str">
        <f>IFERROR(ROUNDUP(LEFT('Copie extraction'!D204,LEN('Copie extraction'!D204)-2),0),"")</f>
        <v/>
      </c>
      <c r="E206" s="6" t="str">
        <f>IFERROR(ROUNDUP(LEFT('Copie extraction'!E204,LEN('Copie extraction'!E204)-2),0),"")</f>
        <v/>
      </c>
      <c r="F206" s="6" t="str">
        <f>IF('Copie extraction'!F204=0,"",'Copie extraction'!F204)</f>
        <v/>
      </c>
      <c r="G206" s="24" t="str">
        <f>IF('Copie extraction'!G204=0,"",1)</f>
        <v/>
      </c>
      <c r="H206" s="1" t="str">
        <f>IF('Copie extraction'!H204=0,"",1)</f>
        <v/>
      </c>
      <c r="I206" s="1" t="str">
        <f>IF('Copie extraction'!I204=0,"",1)</f>
        <v/>
      </c>
      <c r="J206" s="5" t="str">
        <f>IF('Copie extraction'!J204=0,"",1)</f>
        <v/>
      </c>
      <c r="K20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6" s="2" t="e">
        <f>IF((SUM(Extraction[[#This Row],[Chant1]:[Chant4]])*Extraction[[#This Row],[Quantité]])/1000=0,"",((SUM(Extraction[[#This Row],[Longueur]:[Largeur]])*2)/1000)*Extraction[[#This Row],[Quantité]])</f>
        <v>#VALUE!</v>
      </c>
      <c r="M206" s="38" t="str">
        <f>IF(Extraction[[#This Row],[Long 1]]=1,Extraction[[#This Row],[Longueur]],"")</f>
        <v/>
      </c>
      <c r="N206" s="38" t="str">
        <f>IF(Extraction[[#This Row],[Long 2]]=1,Extraction[[#This Row],[Longueur]],"")</f>
        <v/>
      </c>
      <c r="O206" s="38" t="str">
        <f>IF(Extraction[[#This Row],[Larg 1]]=1,Extraction[[#This Row],[Largeur]],"")</f>
        <v/>
      </c>
      <c r="P206" s="38" t="str">
        <f>IF(Extraction[[#This Row],[Larg 2]]=1,Extraction[[#This Row],[Largeur]],"")</f>
        <v/>
      </c>
      <c r="Q206" s="38"/>
    </row>
    <row r="207" spans="1:17" x14ac:dyDescent="0.25">
      <c r="A207" s="6" t="str">
        <f>IF('Copie extraction'!A205=0,"",$B$1&amp;"_"&amp;'Copie extraction'!A205)</f>
        <v/>
      </c>
      <c r="B207" s="6" t="str">
        <f>IF('Copie extraction'!B205=0,"",'Copie extraction'!B205)</f>
        <v/>
      </c>
      <c r="C207" s="6" t="str">
        <f>IFERROR(ROUNDUP(LEFT('Copie extraction'!C205,LEN('Copie extraction'!C205)-2),0),"")</f>
        <v/>
      </c>
      <c r="D207" s="6" t="str">
        <f>IFERROR(ROUNDUP(LEFT('Copie extraction'!D205,LEN('Copie extraction'!D205)-2),0),"")</f>
        <v/>
      </c>
      <c r="E207" s="6" t="str">
        <f>IFERROR(ROUNDUP(LEFT('Copie extraction'!E205,LEN('Copie extraction'!E205)-2),0),"")</f>
        <v/>
      </c>
      <c r="F207" s="6" t="str">
        <f>IF('Copie extraction'!F205=0,"",'Copie extraction'!F205)</f>
        <v/>
      </c>
      <c r="G207" s="24" t="str">
        <f>IF('Copie extraction'!G205=0,"",1)</f>
        <v/>
      </c>
      <c r="H207" s="1" t="str">
        <f>IF('Copie extraction'!H205=0,"",1)</f>
        <v/>
      </c>
      <c r="I207" s="1" t="str">
        <f>IF('Copie extraction'!I205=0,"",1)</f>
        <v/>
      </c>
      <c r="J207" s="5" t="str">
        <f>IF('Copie extraction'!J205=0,"",1)</f>
        <v/>
      </c>
      <c r="K20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7" s="2" t="e">
        <f>IF((SUM(Extraction[[#This Row],[Chant1]:[Chant4]])*Extraction[[#This Row],[Quantité]])/1000=0,"",((SUM(Extraction[[#This Row],[Longueur]:[Largeur]])*2)/1000)*Extraction[[#This Row],[Quantité]])</f>
        <v>#VALUE!</v>
      </c>
      <c r="M207" s="38" t="str">
        <f>IF(Extraction[[#This Row],[Long 1]]=1,Extraction[[#This Row],[Longueur]],"")</f>
        <v/>
      </c>
      <c r="N207" s="38" t="str">
        <f>IF(Extraction[[#This Row],[Long 2]]=1,Extraction[[#This Row],[Longueur]],"")</f>
        <v/>
      </c>
      <c r="O207" s="38" t="str">
        <f>IF(Extraction[[#This Row],[Larg 1]]=1,Extraction[[#This Row],[Largeur]],"")</f>
        <v/>
      </c>
      <c r="P207" s="38" t="str">
        <f>IF(Extraction[[#This Row],[Larg 2]]=1,Extraction[[#This Row],[Largeur]],"")</f>
        <v/>
      </c>
      <c r="Q207" s="38"/>
    </row>
    <row r="208" spans="1:17" x14ac:dyDescent="0.25">
      <c r="A208" s="6" t="str">
        <f>IF('Copie extraction'!A206=0,"",$B$1&amp;"_"&amp;'Copie extraction'!A206)</f>
        <v/>
      </c>
      <c r="B208" s="6" t="str">
        <f>IF('Copie extraction'!B206=0,"",'Copie extraction'!B206)</f>
        <v/>
      </c>
      <c r="C208" s="6" t="str">
        <f>IFERROR(ROUNDUP(LEFT('Copie extraction'!C206,LEN('Copie extraction'!C206)-2),0),"")</f>
        <v/>
      </c>
      <c r="D208" s="6" t="str">
        <f>IFERROR(ROUNDUP(LEFT('Copie extraction'!D206,LEN('Copie extraction'!D206)-2),0),"")</f>
        <v/>
      </c>
      <c r="E208" s="6" t="str">
        <f>IFERROR(ROUNDUP(LEFT('Copie extraction'!E206,LEN('Copie extraction'!E206)-2),0),"")</f>
        <v/>
      </c>
      <c r="F208" s="6" t="str">
        <f>IF('Copie extraction'!F206=0,"",'Copie extraction'!F206)</f>
        <v/>
      </c>
      <c r="G208" s="24" t="str">
        <f>IF('Copie extraction'!G206=0,"",1)</f>
        <v/>
      </c>
      <c r="H208" s="1" t="str">
        <f>IF('Copie extraction'!H206=0,"",1)</f>
        <v/>
      </c>
      <c r="I208" s="1" t="str">
        <f>IF('Copie extraction'!I206=0,"",1)</f>
        <v/>
      </c>
      <c r="J208" s="5" t="str">
        <f>IF('Copie extraction'!J206=0,"",1)</f>
        <v/>
      </c>
      <c r="K20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8" s="2" t="e">
        <f>IF((SUM(Extraction[[#This Row],[Chant1]:[Chant4]])*Extraction[[#This Row],[Quantité]])/1000=0,"",((SUM(Extraction[[#This Row],[Longueur]:[Largeur]])*2)/1000)*Extraction[[#This Row],[Quantité]])</f>
        <v>#VALUE!</v>
      </c>
      <c r="M208" s="38" t="str">
        <f>IF(Extraction[[#This Row],[Long 1]]=1,Extraction[[#This Row],[Longueur]],"")</f>
        <v/>
      </c>
      <c r="N208" s="38" t="str">
        <f>IF(Extraction[[#This Row],[Long 2]]=1,Extraction[[#This Row],[Longueur]],"")</f>
        <v/>
      </c>
      <c r="O208" s="38" t="str">
        <f>IF(Extraction[[#This Row],[Larg 1]]=1,Extraction[[#This Row],[Largeur]],"")</f>
        <v/>
      </c>
      <c r="P208" s="38" t="str">
        <f>IF(Extraction[[#This Row],[Larg 2]]=1,Extraction[[#This Row],[Largeur]],"")</f>
        <v/>
      </c>
      <c r="Q208" s="38"/>
    </row>
    <row r="209" spans="1:17" x14ac:dyDescent="0.25">
      <c r="A209" s="6" t="str">
        <f>IF('Copie extraction'!A207=0,"",$B$1&amp;"_"&amp;'Copie extraction'!A207)</f>
        <v/>
      </c>
      <c r="B209" s="6" t="str">
        <f>IF('Copie extraction'!B207=0,"",'Copie extraction'!B207)</f>
        <v/>
      </c>
      <c r="C209" s="6" t="str">
        <f>IFERROR(ROUNDUP(LEFT('Copie extraction'!C207,LEN('Copie extraction'!C207)-2),0),"")</f>
        <v/>
      </c>
      <c r="D209" s="6" t="str">
        <f>IFERROR(ROUNDUP(LEFT('Copie extraction'!D207,LEN('Copie extraction'!D207)-2),0),"")</f>
        <v/>
      </c>
      <c r="E209" s="6" t="str">
        <f>IFERROR(ROUNDUP(LEFT('Copie extraction'!E207,LEN('Copie extraction'!E207)-2),0),"")</f>
        <v/>
      </c>
      <c r="F209" s="6" t="str">
        <f>IF('Copie extraction'!F207=0,"",'Copie extraction'!F207)</f>
        <v/>
      </c>
      <c r="G209" s="24" t="str">
        <f>IF('Copie extraction'!G207=0,"",1)</f>
        <v/>
      </c>
      <c r="H209" s="1" t="str">
        <f>IF('Copie extraction'!H207=0,"",1)</f>
        <v/>
      </c>
      <c r="I209" s="1" t="str">
        <f>IF('Copie extraction'!I207=0,"",1)</f>
        <v/>
      </c>
      <c r="J209" s="5" t="str">
        <f>IF('Copie extraction'!J207=0,"",1)</f>
        <v/>
      </c>
      <c r="K20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09" s="2" t="e">
        <f>IF((SUM(Extraction[[#This Row],[Chant1]:[Chant4]])*Extraction[[#This Row],[Quantité]])/1000=0,"",((SUM(Extraction[[#This Row],[Longueur]:[Largeur]])*2)/1000)*Extraction[[#This Row],[Quantité]])</f>
        <v>#VALUE!</v>
      </c>
      <c r="M209" s="38" t="str">
        <f>IF(Extraction[[#This Row],[Long 1]]=1,Extraction[[#This Row],[Longueur]],"")</f>
        <v/>
      </c>
      <c r="N209" s="38" t="str">
        <f>IF(Extraction[[#This Row],[Long 2]]=1,Extraction[[#This Row],[Longueur]],"")</f>
        <v/>
      </c>
      <c r="O209" s="38" t="str">
        <f>IF(Extraction[[#This Row],[Larg 1]]=1,Extraction[[#This Row],[Largeur]],"")</f>
        <v/>
      </c>
      <c r="P209" s="38" t="str">
        <f>IF(Extraction[[#This Row],[Larg 2]]=1,Extraction[[#This Row],[Largeur]],"")</f>
        <v/>
      </c>
      <c r="Q209" s="38"/>
    </row>
    <row r="210" spans="1:17" x14ac:dyDescent="0.25">
      <c r="A210" s="6" t="str">
        <f>IF('Copie extraction'!A208=0,"",$B$1&amp;"_"&amp;'Copie extraction'!A208)</f>
        <v/>
      </c>
      <c r="B210" s="6" t="str">
        <f>IF('Copie extraction'!B208=0,"",'Copie extraction'!B208)</f>
        <v/>
      </c>
      <c r="C210" s="6" t="str">
        <f>IFERROR(ROUNDUP(LEFT('Copie extraction'!C208,LEN('Copie extraction'!C208)-2),0),"")</f>
        <v/>
      </c>
      <c r="D210" s="6" t="str">
        <f>IFERROR(ROUNDUP(LEFT('Copie extraction'!D208,LEN('Copie extraction'!D208)-2),0),"")</f>
        <v/>
      </c>
      <c r="E210" s="6" t="str">
        <f>IFERROR(ROUNDUP(LEFT('Copie extraction'!E208,LEN('Copie extraction'!E208)-2),0),"")</f>
        <v/>
      </c>
      <c r="F210" s="6" t="str">
        <f>IF('Copie extraction'!F208=0,"",'Copie extraction'!F208)</f>
        <v/>
      </c>
      <c r="G210" s="24" t="str">
        <f>IF('Copie extraction'!G208=0,"",1)</f>
        <v/>
      </c>
      <c r="H210" s="1" t="str">
        <f>IF('Copie extraction'!H208=0,"",1)</f>
        <v/>
      </c>
      <c r="I210" s="1" t="str">
        <f>IF('Copie extraction'!I208=0,"",1)</f>
        <v/>
      </c>
      <c r="J210" s="5" t="str">
        <f>IF('Copie extraction'!J208=0,"",1)</f>
        <v/>
      </c>
      <c r="K21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0" s="2" t="e">
        <f>IF((SUM(Extraction[[#This Row],[Chant1]:[Chant4]])*Extraction[[#This Row],[Quantité]])/1000=0,"",((SUM(Extraction[[#This Row],[Longueur]:[Largeur]])*2)/1000)*Extraction[[#This Row],[Quantité]])</f>
        <v>#VALUE!</v>
      </c>
      <c r="M210" s="38" t="str">
        <f>IF(Extraction[[#This Row],[Long 1]]=1,Extraction[[#This Row],[Longueur]],"")</f>
        <v/>
      </c>
      <c r="N210" s="38" t="str">
        <f>IF(Extraction[[#This Row],[Long 2]]=1,Extraction[[#This Row],[Longueur]],"")</f>
        <v/>
      </c>
      <c r="O210" s="38" t="str">
        <f>IF(Extraction[[#This Row],[Larg 1]]=1,Extraction[[#This Row],[Largeur]],"")</f>
        <v/>
      </c>
      <c r="P210" s="38" t="str">
        <f>IF(Extraction[[#This Row],[Larg 2]]=1,Extraction[[#This Row],[Largeur]],"")</f>
        <v/>
      </c>
      <c r="Q210" s="38"/>
    </row>
    <row r="211" spans="1:17" x14ac:dyDescent="0.25">
      <c r="A211" s="6" t="str">
        <f>IF('Copie extraction'!A209=0,"",$B$1&amp;"_"&amp;'Copie extraction'!A209)</f>
        <v/>
      </c>
      <c r="B211" s="6" t="str">
        <f>IF('Copie extraction'!B209=0,"",'Copie extraction'!B209)</f>
        <v/>
      </c>
      <c r="C211" s="6" t="str">
        <f>IFERROR(ROUNDUP(LEFT('Copie extraction'!C209,LEN('Copie extraction'!C209)-2),0),"")</f>
        <v/>
      </c>
      <c r="D211" s="6" t="str">
        <f>IFERROR(ROUNDUP(LEFT('Copie extraction'!D209,LEN('Copie extraction'!D209)-2),0),"")</f>
        <v/>
      </c>
      <c r="E211" s="6" t="str">
        <f>IFERROR(ROUNDUP(LEFT('Copie extraction'!E209,LEN('Copie extraction'!E209)-2),0),"")</f>
        <v/>
      </c>
      <c r="F211" s="6" t="str">
        <f>IF('Copie extraction'!F209=0,"",'Copie extraction'!F209)</f>
        <v/>
      </c>
      <c r="G211" s="24" t="str">
        <f>IF('Copie extraction'!G209=0,"",1)</f>
        <v/>
      </c>
      <c r="H211" s="1" t="str">
        <f>IF('Copie extraction'!H209=0,"",1)</f>
        <v/>
      </c>
      <c r="I211" s="1" t="str">
        <f>IF('Copie extraction'!I209=0,"",1)</f>
        <v/>
      </c>
      <c r="J211" s="5" t="str">
        <f>IF('Copie extraction'!J209=0,"",1)</f>
        <v/>
      </c>
      <c r="K21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1" s="2" t="e">
        <f>IF((SUM(Extraction[[#This Row],[Chant1]:[Chant4]])*Extraction[[#This Row],[Quantité]])/1000=0,"",((SUM(Extraction[[#This Row],[Longueur]:[Largeur]])*2)/1000)*Extraction[[#This Row],[Quantité]])</f>
        <v>#VALUE!</v>
      </c>
      <c r="M211" s="38" t="str">
        <f>IF(Extraction[[#This Row],[Long 1]]=1,Extraction[[#This Row],[Longueur]],"")</f>
        <v/>
      </c>
      <c r="N211" s="38" t="str">
        <f>IF(Extraction[[#This Row],[Long 2]]=1,Extraction[[#This Row],[Longueur]],"")</f>
        <v/>
      </c>
      <c r="O211" s="38" t="str">
        <f>IF(Extraction[[#This Row],[Larg 1]]=1,Extraction[[#This Row],[Largeur]],"")</f>
        <v/>
      </c>
      <c r="P211" s="38" t="str">
        <f>IF(Extraction[[#This Row],[Larg 2]]=1,Extraction[[#This Row],[Largeur]],"")</f>
        <v/>
      </c>
      <c r="Q211" s="38"/>
    </row>
    <row r="212" spans="1:17" x14ac:dyDescent="0.25">
      <c r="A212" s="6" t="str">
        <f>IF('Copie extraction'!A210=0,"",$B$1&amp;"_"&amp;'Copie extraction'!A210)</f>
        <v/>
      </c>
      <c r="B212" s="6" t="str">
        <f>IF('Copie extraction'!B210=0,"",'Copie extraction'!B210)</f>
        <v/>
      </c>
      <c r="C212" s="6" t="str">
        <f>IFERROR(ROUNDUP(LEFT('Copie extraction'!C210,LEN('Copie extraction'!C210)-2),0),"")</f>
        <v/>
      </c>
      <c r="D212" s="6" t="str">
        <f>IFERROR(ROUNDUP(LEFT('Copie extraction'!D210,LEN('Copie extraction'!D210)-2),0),"")</f>
        <v/>
      </c>
      <c r="E212" s="6" t="str">
        <f>IFERROR(ROUNDUP(LEFT('Copie extraction'!E210,LEN('Copie extraction'!E210)-2),0),"")</f>
        <v/>
      </c>
      <c r="F212" s="6" t="str">
        <f>IF('Copie extraction'!F210=0,"",'Copie extraction'!F210)</f>
        <v/>
      </c>
      <c r="G212" s="24" t="str">
        <f>IF('Copie extraction'!G210=0,"",1)</f>
        <v/>
      </c>
      <c r="H212" s="1" t="str">
        <f>IF('Copie extraction'!H210=0,"",1)</f>
        <v/>
      </c>
      <c r="I212" s="1" t="str">
        <f>IF('Copie extraction'!I210=0,"",1)</f>
        <v/>
      </c>
      <c r="J212" s="5" t="str">
        <f>IF('Copie extraction'!J210=0,"",1)</f>
        <v/>
      </c>
      <c r="K21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2" s="2" t="e">
        <f>IF((SUM(Extraction[[#This Row],[Chant1]:[Chant4]])*Extraction[[#This Row],[Quantité]])/1000=0,"",((SUM(Extraction[[#This Row],[Longueur]:[Largeur]])*2)/1000)*Extraction[[#This Row],[Quantité]])</f>
        <v>#VALUE!</v>
      </c>
      <c r="M212" s="38" t="str">
        <f>IF(Extraction[[#This Row],[Long 1]]=1,Extraction[[#This Row],[Longueur]],"")</f>
        <v/>
      </c>
      <c r="N212" s="38" t="str">
        <f>IF(Extraction[[#This Row],[Long 2]]=1,Extraction[[#This Row],[Longueur]],"")</f>
        <v/>
      </c>
      <c r="O212" s="38" t="str">
        <f>IF(Extraction[[#This Row],[Larg 1]]=1,Extraction[[#This Row],[Largeur]],"")</f>
        <v/>
      </c>
      <c r="P212" s="38" t="str">
        <f>IF(Extraction[[#This Row],[Larg 2]]=1,Extraction[[#This Row],[Largeur]],"")</f>
        <v/>
      </c>
      <c r="Q212" s="38"/>
    </row>
    <row r="213" spans="1:17" x14ac:dyDescent="0.25">
      <c r="A213" s="6" t="str">
        <f>IF('Copie extraction'!A211=0,"",$B$1&amp;"_"&amp;'Copie extraction'!A211)</f>
        <v/>
      </c>
      <c r="B213" s="6" t="str">
        <f>IF('Copie extraction'!B211=0,"",'Copie extraction'!B211)</f>
        <v/>
      </c>
      <c r="C213" s="6" t="str">
        <f>IFERROR(ROUNDUP(LEFT('Copie extraction'!C211,LEN('Copie extraction'!C211)-2),0),"")</f>
        <v/>
      </c>
      <c r="D213" s="6" t="str">
        <f>IFERROR(ROUNDUP(LEFT('Copie extraction'!D211,LEN('Copie extraction'!D211)-2),0),"")</f>
        <v/>
      </c>
      <c r="E213" s="6" t="str">
        <f>IFERROR(ROUNDUP(LEFT('Copie extraction'!E211,LEN('Copie extraction'!E211)-2),0),"")</f>
        <v/>
      </c>
      <c r="F213" s="6" t="str">
        <f>IF('Copie extraction'!F211=0,"",'Copie extraction'!F211)</f>
        <v/>
      </c>
      <c r="G213" s="24" t="str">
        <f>IF('Copie extraction'!G211=0,"",1)</f>
        <v/>
      </c>
      <c r="H213" s="1" t="str">
        <f>IF('Copie extraction'!H211=0,"",1)</f>
        <v/>
      </c>
      <c r="I213" s="1" t="str">
        <f>IF('Copie extraction'!I211=0,"",1)</f>
        <v/>
      </c>
      <c r="J213" s="5" t="str">
        <f>IF('Copie extraction'!J211=0,"",1)</f>
        <v/>
      </c>
      <c r="K21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3" s="2" t="e">
        <f>IF((SUM(Extraction[[#This Row],[Chant1]:[Chant4]])*Extraction[[#This Row],[Quantité]])/1000=0,"",((SUM(Extraction[[#This Row],[Longueur]:[Largeur]])*2)/1000)*Extraction[[#This Row],[Quantité]])</f>
        <v>#VALUE!</v>
      </c>
      <c r="M213" s="38" t="str">
        <f>IF(Extraction[[#This Row],[Long 1]]=1,Extraction[[#This Row],[Longueur]],"")</f>
        <v/>
      </c>
      <c r="N213" s="38" t="str">
        <f>IF(Extraction[[#This Row],[Long 2]]=1,Extraction[[#This Row],[Longueur]],"")</f>
        <v/>
      </c>
      <c r="O213" s="38" t="str">
        <f>IF(Extraction[[#This Row],[Larg 1]]=1,Extraction[[#This Row],[Largeur]],"")</f>
        <v/>
      </c>
      <c r="P213" s="38" t="str">
        <f>IF(Extraction[[#This Row],[Larg 2]]=1,Extraction[[#This Row],[Largeur]],"")</f>
        <v/>
      </c>
      <c r="Q213" s="38"/>
    </row>
    <row r="214" spans="1:17" x14ac:dyDescent="0.25">
      <c r="A214" s="6" t="str">
        <f>IF('Copie extraction'!A212=0,"",$B$1&amp;"_"&amp;'Copie extraction'!A212)</f>
        <v/>
      </c>
      <c r="B214" s="6" t="str">
        <f>IF('Copie extraction'!B212=0,"",'Copie extraction'!B212)</f>
        <v/>
      </c>
      <c r="C214" s="6" t="str">
        <f>IFERROR(ROUNDUP(LEFT('Copie extraction'!C212,LEN('Copie extraction'!C212)-2),0),"")</f>
        <v/>
      </c>
      <c r="D214" s="6" t="str">
        <f>IFERROR(ROUNDUP(LEFT('Copie extraction'!D212,LEN('Copie extraction'!D212)-2),0),"")</f>
        <v/>
      </c>
      <c r="E214" s="6" t="str">
        <f>IFERROR(ROUNDUP(LEFT('Copie extraction'!E212,LEN('Copie extraction'!E212)-2),0),"")</f>
        <v/>
      </c>
      <c r="F214" s="6" t="str">
        <f>IF('Copie extraction'!F212=0,"",'Copie extraction'!F212)</f>
        <v/>
      </c>
      <c r="G214" s="24" t="str">
        <f>IF('Copie extraction'!G212=0,"",1)</f>
        <v/>
      </c>
      <c r="H214" s="1" t="str">
        <f>IF('Copie extraction'!H212=0,"",1)</f>
        <v/>
      </c>
      <c r="I214" s="1" t="str">
        <f>IF('Copie extraction'!I212=0,"",1)</f>
        <v/>
      </c>
      <c r="J214" s="5" t="str">
        <f>IF('Copie extraction'!J212=0,"",1)</f>
        <v/>
      </c>
      <c r="K21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4" s="2" t="e">
        <f>IF((SUM(Extraction[[#This Row],[Chant1]:[Chant4]])*Extraction[[#This Row],[Quantité]])/1000=0,"",((SUM(Extraction[[#This Row],[Longueur]:[Largeur]])*2)/1000)*Extraction[[#This Row],[Quantité]])</f>
        <v>#VALUE!</v>
      </c>
      <c r="M214" s="38" t="str">
        <f>IF(Extraction[[#This Row],[Long 1]]=1,Extraction[[#This Row],[Longueur]],"")</f>
        <v/>
      </c>
      <c r="N214" s="38" t="str">
        <f>IF(Extraction[[#This Row],[Long 2]]=1,Extraction[[#This Row],[Longueur]],"")</f>
        <v/>
      </c>
      <c r="O214" s="38" t="str">
        <f>IF(Extraction[[#This Row],[Larg 1]]=1,Extraction[[#This Row],[Largeur]],"")</f>
        <v/>
      </c>
      <c r="P214" s="38" t="str">
        <f>IF(Extraction[[#This Row],[Larg 2]]=1,Extraction[[#This Row],[Largeur]],"")</f>
        <v/>
      </c>
      <c r="Q214" s="38"/>
    </row>
    <row r="215" spans="1:17" x14ac:dyDescent="0.25">
      <c r="A215" s="6" t="str">
        <f>IF('Copie extraction'!A213=0,"",$B$1&amp;"_"&amp;'Copie extraction'!A213)</f>
        <v/>
      </c>
      <c r="B215" s="6" t="str">
        <f>IF('Copie extraction'!B213=0,"",'Copie extraction'!B213)</f>
        <v/>
      </c>
      <c r="C215" s="6" t="str">
        <f>IFERROR(ROUNDUP(LEFT('Copie extraction'!C213,LEN('Copie extraction'!C213)-2),0),"")</f>
        <v/>
      </c>
      <c r="D215" s="6" t="str">
        <f>IFERROR(ROUNDUP(LEFT('Copie extraction'!D213,LEN('Copie extraction'!D213)-2),0),"")</f>
        <v/>
      </c>
      <c r="E215" s="6" t="str">
        <f>IFERROR(ROUNDUP(LEFT('Copie extraction'!E213,LEN('Copie extraction'!E213)-2),0),"")</f>
        <v/>
      </c>
      <c r="F215" s="6" t="str">
        <f>IF('Copie extraction'!F213=0,"",'Copie extraction'!F213)</f>
        <v/>
      </c>
      <c r="G215" s="24" t="str">
        <f>IF('Copie extraction'!G213=0,"",1)</f>
        <v/>
      </c>
      <c r="H215" s="1" t="str">
        <f>IF('Copie extraction'!H213=0,"",1)</f>
        <v/>
      </c>
      <c r="I215" s="1" t="str">
        <f>IF('Copie extraction'!I213=0,"",1)</f>
        <v/>
      </c>
      <c r="J215" s="5" t="str">
        <f>IF('Copie extraction'!J213=0,"",1)</f>
        <v/>
      </c>
      <c r="K21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5" s="2" t="e">
        <f>IF((SUM(Extraction[[#This Row],[Chant1]:[Chant4]])*Extraction[[#This Row],[Quantité]])/1000=0,"",((SUM(Extraction[[#This Row],[Longueur]:[Largeur]])*2)/1000)*Extraction[[#This Row],[Quantité]])</f>
        <v>#VALUE!</v>
      </c>
      <c r="M215" s="38" t="str">
        <f>IF(Extraction[[#This Row],[Long 1]]=1,Extraction[[#This Row],[Longueur]],"")</f>
        <v/>
      </c>
      <c r="N215" s="38" t="str">
        <f>IF(Extraction[[#This Row],[Long 2]]=1,Extraction[[#This Row],[Longueur]],"")</f>
        <v/>
      </c>
      <c r="O215" s="38" t="str">
        <f>IF(Extraction[[#This Row],[Larg 1]]=1,Extraction[[#This Row],[Largeur]],"")</f>
        <v/>
      </c>
      <c r="P215" s="38" t="str">
        <f>IF(Extraction[[#This Row],[Larg 2]]=1,Extraction[[#This Row],[Largeur]],"")</f>
        <v/>
      </c>
      <c r="Q215" s="38"/>
    </row>
    <row r="216" spans="1:17" x14ac:dyDescent="0.25">
      <c r="A216" s="6" t="str">
        <f>IF('Copie extraction'!A214=0,"",$B$1&amp;"_"&amp;'Copie extraction'!A214)</f>
        <v/>
      </c>
      <c r="B216" s="6" t="str">
        <f>IF('Copie extraction'!B214=0,"",'Copie extraction'!B214)</f>
        <v/>
      </c>
      <c r="C216" s="6" t="str">
        <f>IFERROR(ROUNDUP(LEFT('Copie extraction'!C214,LEN('Copie extraction'!C214)-2),0),"")</f>
        <v/>
      </c>
      <c r="D216" s="6" t="str">
        <f>IFERROR(ROUNDUP(LEFT('Copie extraction'!D214,LEN('Copie extraction'!D214)-2),0),"")</f>
        <v/>
      </c>
      <c r="E216" s="6" t="str">
        <f>IFERROR(ROUNDUP(LEFT('Copie extraction'!E214,LEN('Copie extraction'!E214)-2),0),"")</f>
        <v/>
      </c>
      <c r="F216" s="6" t="str">
        <f>IF('Copie extraction'!F214=0,"",'Copie extraction'!F214)</f>
        <v/>
      </c>
      <c r="G216" s="24" t="str">
        <f>IF('Copie extraction'!G214=0,"",1)</f>
        <v/>
      </c>
      <c r="H216" s="1" t="str">
        <f>IF('Copie extraction'!H214=0,"",1)</f>
        <v/>
      </c>
      <c r="I216" s="1" t="str">
        <f>IF('Copie extraction'!I214=0,"",1)</f>
        <v/>
      </c>
      <c r="J216" s="5" t="str">
        <f>IF('Copie extraction'!J214=0,"",1)</f>
        <v/>
      </c>
      <c r="K21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6" s="2" t="e">
        <f>IF((SUM(Extraction[[#This Row],[Chant1]:[Chant4]])*Extraction[[#This Row],[Quantité]])/1000=0,"",((SUM(Extraction[[#This Row],[Longueur]:[Largeur]])*2)/1000)*Extraction[[#This Row],[Quantité]])</f>
        <v>#VALUE!</v>
      </c>
      <c r="M216" s="38" t="str">
        <f>IF(Extraction[[#This Row],[Long 1]]=1,Extraction[[#This Row],[Longueur]],"")</f>
        <v/>
      </c>
      <c r="N216" s="38" t="str">
        <f>IF(Extraction[[#This Row],[Long 2]]=1,Extraction[[#This Row],[Longueur]],"")</f>
        <v/>
      </c>
      <c r="O216" s="38" t="str">
        <f>IF(Extraction[[#This Row],[Larg 1]]=1,Extraction[[#This Row],[Largeur]],"")</f>
        <v/>
      </c>
      <c r="P216" s="38" t="str">
        <f>IF(Extraction[[#This Row],[Larg 2]]=1,Extraction[[#This Row],[Largeur]],"")</f>
        <v/>
      </c>
      <c r="Q216" s="38"/>
    </row>
    <row r="217" spans="1:17" x14ac:dyDescent="0.25">
      <c r="A217" s="6" t="str">
        <f>IF('Copie extraction'!A215=0,"",$B$1&amp;"_"&amp;'Copie extraction'!A215)</f>
        <v/>
      </c>
      <c r="B217" s="6" t="str">
        <f>IF('Copie extraction'!B215=0,"",'Copie extraction'!B215)</f>
        <v/>
      </c>
      <c r="C217" s="6" t="str">
        <f>IFERROR(ROUNDUP(LEFT('Copie extraction'!C215,LEN('Copie extraction'!C215)-2),0),"")</f>
        <v/>
      </c>
      <c r="D217" s="6" t="str">
        <f>IFERROR(ROUNDUP(LEFT('Copie extraction'!D215,LEN('Copie extraction'!D215)-2),0),"")</f>
        <v/>
      </c>
      <c r="E217" s="6" t="str">
        <f>IFERROR(ROUNDUP(LEFT('Copie extraction'!E215,LEN('Copie extraction'!E215)-2),0),"")</f>
        <v/>
      </c>
      <c r="F217" s="6" t="str">
        <f>IF('Copie extraction'!F215=0,"",'Copie extraction'!F215)</f>
        <v/>
      </c>
      <c r="G217" s="24" t="str">
        <f>IF('Copie extraction'!G215=0,"",1)</f>
        <v/>
      </c>
      <c r="H217" s="1" t="str">
        <f>IF('Copie extraction'!H215=0,"",1)</f>
        <v/>
      </c>
      <c r="I217" s="1" t="str">
        <f>IF('Copie extraction'!I215=0,"",1)</f>
        <v/>
      </c>
      <c r="J217" s="5" t="str">
        <f>IF('Copie extraction'!J215=0,"",1)</f>
        <v/>
      </c>
      <c r="K21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7" s="2" t="e">
        <f>IF((SUM(Extraction[[#This Row],[Chant1]:[Chant4]])*Extraction[[#This Row],[Quantité]])/1000=0,"",((SUM(Extraction[[#This Row],[Longueur]:[Largeur]])*2)/1000)*Extraction[[#This Row],[Quantité]])</f>
        <v>#VALUE!</v>
      </c>
      <c r="M217" s="38" t="str">
        <f>IF(Extraction[[#This Row],[Long 1]]=1,Extraction[[#This Row],[Longueur]],"")</f>
        <v/>
      </c>
      <c r="N217" s="38" t="str">
        <f>IF(Extraction[[#This Row],[Long 2]]=1,Extraction[[#This Row],[Longueur]],"")</f>
        <v/>
      </c>
      <c r="O217" s="38" t="str">
        <f>IF(Extraction[[#This Row],[Larg 1]]=1,Extraction[[#This Row],[Largeur]],"")</f>
        <v/>
      </c>
      <c r="P217" s="38" t="str">
        <f>IF(Extraction[[#This Row],[Larg 2]]=1,Extraction[[#This Row],[Largeur]],"")</f>
        <v/>
      </c>
      <c r="Q217" s="38"/>
    </row>
    <row r="218" spans="1:17" x14ac:dyDescent="0.25">
      <c r="A218" s="6" t="str">
        <f>IF('Copie extraction'!A216=0,"",$B$1&amp;"_"&amp;'Copie extraction'!A216)</f>
        <v/>
      </c>
      <c r="B218" s="6" t="str">
        <f>IF('Copie extraction'!B216=0,"",'Copie extraction'!B216)</f>
        <v/>
      </c>
      <c r="C218" s="6" t="str">
        <f>IFERROR(ROUNDUP(LEFT('Copie extraction'!C216,LEN('Copie extraction'!C216)-2),0),"")</f>
        <v/>
      </c>
      <c r="D218" s="6" t="str">
        <f>IFERROR(ROUNDUP(LEFT('Copie extraction'!D216,LEN('Copie extraction'!D216)-2),0),"")</f>
        <v/>
      </c>
      <c r="E218" s="6" t="str">
        <f>IFERROR(ROUNDUP(LEFT('Copie extraction'!E216,LEN('Copie extraction'!E216)-2),0),"")</f>
        <v/>
      </c>
      <c r="F218" s="6" t="str">
        <f>IF('Copie extraction'!F216=0,"",'Copie extraction'!F216)</f>
        <v/>
      </c>
      <c r="G218" s="24" t="str">
        <f>IF('Copie extraction'!G216=0,"",1)</f>
        <v/>
      </c>
      <c r="H218" s="1" t="str">
        <f>IF('Copie extraction'!H216=0,"",1)</f>
        <v/>
      </c>
      <c r="I218" s="1" t="str">
        <f>IF('Copie extraction'!I216=0,"",1)</f>
        <v/>
      </c>
      <c r="J218" s="5" t="str">
        <f>IF('Copie extraction'!J216=0,"",1)</f>
        <v/>
      </c>
      <c r="K21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8" s="2" t="e">
        <f>IF((SUM(Extraction[[#This Row],[Chant1]:[Chant4]])*Extraction[[#This Row],[Quantité]])/1000=0,"",((SUM(Extraction[[#This Row],[Longueur]:[Largeur]])*2)/1000)*Extraction[[#This Row],[Quantité]])</f>
        <v>#VALUE!</v>
      </c>
      <c r="M218" s="38" t="str">
        <f>IF(Extraction[[#This Row],[Long 1]]=1,Extraction[[#This Row],[Longueur]],"")</f>
        <v/>
      </c>
      <c r="N218" s="38" t="str">
        <f>IF(Extraction[[#This Row],[Long 2]]=1,Extraction[[#This Row],[Longueur]],"")</f>
        <v/>
      </c>
      <c r="O218" s="38" t="str">
        <f>IF(Extraction[[#This Row],[Larg 1]]=1,Extraction[[#This Row],[Largeur]],"")</f>
        <v/>
      </c>
      <c r="P218" s="38" t="str">
        <f>IF(Extraction[[#This Row],[Larg 2]]=1,Extraction[[#This Row],[Largeur]],"")</f>
        <v/>
      </c>
      <c r="Q218" s="38"/>
    </row>
    <row r="219" spans="1:17" x14ac:dyDescent="0.25">
      <c r="A219" s="6" t="str">
        <f>IF('Copie extraction'!A217=0,"",$B$1&amp;"_"&amp;'Copie extraction'!A217)</f>
        <v/>
      </c>
      <c r="B219" s="6" t="str">
        <f>IF('Copie extraction'!B217=0,"",'Copie extraction'!B217)</f>
        <v/>
      </c>
      <c r="C219" s="6" t="str">
        <f>IFERROR(ROUNDUP(LEFT('Copie extraction'!C217,LEN('Copie extraction'!C217)-2),0),"")</f>
        <v/>
      </c>
      <c r="D219" s="6" t="str">
        <f>IFERROR(ROUNDUP(LEFT('Copie extraction'!D217,LEN('Copie extraction'!D217)-2),0),"")</f>
        <v/>
      </c>
      <c r="E219" s="6" t="str">
        <f>IFERROR(ROUNDUP(LEFT('Copie extraction'!E217,LEN('Copie extraction'!E217)-2),0),"")</f>
        <v/>
      </c>
      <c r="F219" s="6" t="str">
        <f>IF('Copie extraction'!F217=0,"",'Copie extraction'!F217)</f>
        <v/>
      </c>
      <c r="G219" s="24" t="str">
        <f>IF('Copie extraction'!G217=0,"",1)</f>
        <v/>
      </c>
      <c r="H219" s="1" t="str">
        <f>IF('Copie extraction'!H217=0,"",1)</f>
        <v/>
      </c>
      <c r="I219" s="1" t="str">
        <f>IF('Copie extraction'!I217=0,"",1)</f>
        <v/>
      </c>
      <c r="J219" s="5" t="str">
        <f>IF('Copie extraction'!J217=0,"",1)</f>
        <v/>
      </c>
      <c r="K21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19" s="2" t="e">
        <f>IF((SUM(Extraction[[#This Row],[Chant1]:[Chant4]])*Extraction[[#This Row],[Quantité]])/1000=0,"",((SUM(Extraction[[#This Row],[Longueur]:[Largeur]])*2)/1000)*Extraction[[#This Row],[Quantité]])</f>
        <v>#VALUE!</v>
      </c>
      <c r="M219" s="38" t="str">
        <f>IF(Extraction[[#This Row],[Long 1]]=1,Extraction[[#This Row],[Longueur]],"")</f>
        <v/>
      </c>
      <c r="N219" s="38" t="str">
        <f>IF(Extraction[[#This Row],[Long 2]]=1,Extraction[[#This Row],[Longueur]],"")</f>
        <v/>
      </c>
      <c r="O219" s="38" t="str">
        <f>IF(Extraction[[#This Row],[Larg 1]]=1,Extraction[[#This Row],[Largeur]],"")</f>
        <v/>
      </c>
      <c r="P219" s="38" t="str">
        <f>IF(Extraction[[#This Row],[Larg 2]]=1,Extraction[[#This Row],[Largeur]],"")</f>
        <v/>
      </c>
      <c r="Q219" s="38"/>
    </row>
    <row r="220" spans="1:17" x14ac:dyDescent="0.25">
      <c r="A220" s="6" t="str">
        <f>IF('Copie extraction'!A218=0,"",$B$1&amp;"_"&amp;'Copie extraction'!A218)</f>
        <v/>
      </c>
      <c r="B220" s="6" t="str">
        <f>IF('Copie extraction'!B218=0,"",'Copie extraction'!B218)</f>
        <v/>
      </c>
      <c r="C220" s="6" t="str">
        <f>IFERROR(ROUNDUP(LEFT('Copie extraction'!C218,LEN('Copie extraction'!C218)-2),0),"")</f>
        <v/>
      </c>
      <c r="D220" s="6" t="str">
        <f>IFERROR(ROUNDUP(LEFT('Copie extraction'!D218,LEN('Copie extraction'!D218)-2),0),"")</f>
        <v/>
      </c>
      <c r="E220" s="6" t="str">
        <f>IFERROR(ROUNDUP(LEFT('Copie extraction'!E218,LEN('Copie extraction'!E218)-2),0),"")</f>
        <v/>
      </c>
      <c r="F220" s="6" t="str">
        <f>IF('Copie extraction'!F218=0,"",'Copie extraction'!F218)</f>
        <v/>
      </c>
      <c r="G220" s="24" t="str">
        <f>IF('Copie extraction'!G218=0,"",1)</f>
        <v/>
      </c>
      <c r="H220" s="1" t="str">
        <f>IF('Copie extraction'!H218=0,"",1)</f>
        <v/>
      </c>
      <c r="I220" s="1" t="str">
        <f>IF('Copie extraction'!I218=0,"",1)</f>
        <v/>
      </c>
      <c r="J220" s="5" t="str">
        <f>IF('Copie extraction'!J218=0,"",1)</f>
        <v/>
      </c>
      <c r="K22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0" s="2" t="e">
        <f>IF((SUM(Extraction[[#This Row],[Chant1]:[Chant4]])*Extraction[[#This Row],[Quantité]])/1000=0,"",((SUM(Extraction[[#This Row],[Longueur]:[Largeur]])*2)/1000)*Extraction[[#This Row],[Quantité]])</f>
        <v>#VALUE!</v>
      </c>
      <c r="M220" s="38" t="str">
        <f>IF(Extraction[[#This Row],[Long 1]]=1,Extraction[[#This Row],[Longueur]],"")</f>
        <v/>
      </c>
      <c r="N220" s="38" t="str">
        <f>IF(Extraction[[#This Row],[Long 2]]=1,Extraction[[#This Row],[Longueur]],"")</f>
        <v/>
      </c>
      <c r="O220" s="38" t="str">
        <f>IF(Extraction[[#This Row],[Larg 1]]=1,Extraction[[#This Row],[Largeur]],"")</f>
        <v/>
      </c>
      <c r="P220" s="38" t="str">
        <f>IF(Extraction[[#This Row],[Larg 2]]=1,Extraction[[#This Row],[Largeur]],"")</f>
        <v/>
      </c>
      <c r="Q220" s="38"/>
    </row>
    <row r="221" spans="1:17" x14ac:dyDescent="0.25">
      <c r="A221" s="6" t="str">
        <f>IF('Copie extraction'!A219=0,"",$B$1&amp;"_"&amp;'Copie extraction'!A219)</f>
        <v/>
      </c>
      <c r="B221" s="6" t="str">
        <f>IF('Copie extraction'!B219=0,"",'Copie extraction'!B219)</f>
        <v/>
      </c>
      <c r="C221" s="6" t="str">
        <f>IFERROR(ROUNDUP(LEFT('Copie extraction'!C219,LEN('Copie extraction'!C219)-2),0),"")</f>
        <v/>
      </c>
      <c r="D221" s="6" t="str">
        <f>IFERROR(ROUNDUP(LEFT('Copie extraction'!D219,LEN('Copie extraction'!D219)-2),0),"")</f>
        <v/>
      </c>
      <c r="E221" s="6" t="str">
        <f>IFERROR(ROUNDUP(LEFT('Copie extraction'!E219,LEN('Copie extraction'!E219)-2),0),"")</f>
        <v/>
      </c>
      <c r="F221" s="6" t="str">
        <f>IF('Copie extraction'!F219=0,"",'Copie extraction'!F219)</f>
        <v/>
      </c>
      <c r="G221" s="24" t="str">
        <f>IF('Copie extraction'!G219=0,"",1)</f>
        <v/>
      </c>
      <c r="H221" s="1" t="str">
        <f>IF('Copie extraction'!H219=0,"",1)</f>
        <v/>
      </c>
      <c r="I221" s="1" t="str">
        <f>IF('Copie extraction'!I219=0,"",1)</f>
        <v/>
      </c>
      <c r="J221" s="5" t="str">
        <f>IF('Copie extraction'!J219=0,"",1)</f>
        <v/>
      </c>
      <c r="K22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1" s="2" t="e">
        <f>IF((SUM(Extraction[[#This Row],[Chant1]:[Chant4]])*Extraction[[#This Row],[Quantité]])/1000=0,"",((SUM(Extraction[[#This Row],[Longueur]:[Largeur]])*2)/1000)*Extraction[[#This Row],[Quantité]])</f>
        <v>#VALUE!</v>
      </c>
      <c r="M221" s="38" t="str">
        <f>IF(Extraction[[#This Row],[Long 1]]=1,Extraction[[#This Row],[Longueur]],"")</f>
        <v/>
      </c>
      <c r="N221" s="38" t="str">
        <f>IF(Extraction[[#This Row],[Long 2]]=1,Extraction[[#This Row],[Longueur]],"")</f>
        <v/>
      </c>
      <c r="O221" s="38" t="str">
        <f>IF(Extraction[[#This Row],[Larg 1]]=1,Extraction[[#This Row],[Largeur]],"")</f>
        <v/>
      </c>
      <c r="P221" s="38" t="str">
        <f>IF(Extraction[[#This Row],[Larg 2]]=1,Extraction[[#This Row],[Largeur]],"")</f>
        <v/>
      </c>
      <c r="Q221" s="38"/>
    </row>
    <row r="222" spans="1:17" x14ac:dyDescent="0.25">
      <c r="A222" s="6" t="str">
        <f>IF('Copie extraction'!A220=0,"",$B$1&amp;"_"&amp;'Copie extraction'!A220)</f>
        <v/>
      </c>
      <c r="B222" s="6" t="str">
        <f>IF('Copie extraction'!B220=0,"",'Copie extraction'!B220)</f>
        <v/>
      </c>
      <c r="C222" s="6" t="str">
        <f>IFERROR(ROUNDUP(LEFT('Copie extraction'!C220,LEN('Copie extraction'!C220)-2),0),"")</f>
        <v/>
      </c>
      <c r="D222" s="6" t="str">
        <f>IFERROR(ROUNDUP(LEFT('Copie extraction'!D220,LEN('Copie extraction'!D220)-2),0),"")</f>
        <v/>
      </c>
      <c r="E222" s="6" t="str">
        <f>IFERROR(ROUNDUP(LEFT('Copie extraction'!E220,LEN('Copie extraction'!E220)-2),0),"")</f>
        <v/>
      </c>
      <c r="F222" s="6" t="str">
        <f>IF('Copie extraction'!F220=0,"",'Copie extraction'!F220)</f>
        <v/>
      </c>
      <c r="G222" s="24" t="str">
        <f>IF('Copie extraction'!G220=0,"",1)</f>
        <v/>
      </c>
      <c r="H222" s="1" t="str">
        <f>IF('Copie extraction'!H220=0,"",1)</f>
        <v/>
      </c>
      <c r="I222" s="1" t="str">
        <f>IF('Copie extraction'!I220=0,"",1)</f>
        <v/>
      </c>
      <c r="J222" s="5" t="str">
        <f>IF('Copie extraction'!J220=0,"",1)</f>
        <v/>
      </c>
      <c r="K22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2" s="2" t="e">
        <f>IF((SUM(Extraction[[#This Row],[Chant1]:[Chant4]])*Extraction[[#This Row],[Quantité]])/1000=0,"",((SUM(Extraction[[#This Row],[Longueur]:[Largeur]])*2)/1000)*Extraction[[#This Row],[Quantité]])</f>
        <v>#VALUE!</v>
      </c>
      <c r="M222" s="38" t="str">
        <f>IF(Extraction[[#This Row],[Long 1]]=1,Extraction[[#This Row],[Longueur]],"")</f>
        <v/>
      </c>
      <c r="N222" s="38" t="str">
        <f>IF(Extraction[[#This Row],[Long 2]]=1,Extraction[[#This Row],[Longueur]],"")</f>
        <v/>
      </c>
      <c r="O222" s="38" t="str">
        <f>IF(Extraction[[#This Row],[Larg 1]]=1,Extraction[[#This Row],[Largeur]],"")</f>
        <v/>
      </c>
      <c r="P222" s="38" t="str">
        <f>IF(Extraction[[#This Row],[Larg 2]]=1,Extraction[[#This Row],[Largeur]],"")</f>
        <v/>
      </c>
      <c r="Q222" s="38"/>
    </row>
    <row r="223" spans="1:17" x14ac:dyDescent="0.25">
      <c r="A223" s="6" t="str">
        <f>IF('Copie extraction'!A221=0,"",$B$1&amp;"_"&amp;'Copie extraction'!A221)</f>
        <v/>
      </c>
      <c r="B223" s="6" t="str">
        <f>IF('Copie extraction'!B221=0,"",'Copie extraction'!B221)</f>
        <v/>
      </c>
      <c r="C223" s="6" t="str">
        <f>IFERROR(ROUNDUP(LEFT('Copie extraction'!C221,LEN('Copie extraction'!C221)-2),0),"")</f>
        <v/>
      </c>
      <c r="D223" s="6" t="str">
        <f>IFERROR(ROUNDUP(LEFT('Copie extraction'!D221,LEN('Copie extraction'!D221)-2),0),"")</f>
        <v/>
      </c>
      <c r="E223" s="6" t="str">
        <f>IFERROR(ROUNDUP(LEFT('Copie extraction'!E221,LEN('Copie extraction'!E221)-2),0),"")</f>
        <v/>
      </c>
      <c r="F223" s="6" t="str">
        <f>IF('Copie extraction'!F221=0,"",'Copie extraction'!F221)</f>
        <v/>
      </c>
      <c r="G223" s="24" t="str">
        <f>IF('Copie extraction'!G221=0,"",1)</f>
        <v/>
      </c>
      <c r="H223" s="1" t="str">
        <f>IF('Copie extraction'!H221=0,"",1)</f>
        <v/>
      </c>
      <c r="I223" s="1" t="str">
        <f>IF('Copie extraction'!I221=0,"",1)</f>
        <v/>
      </c>
      <c r="J223" s="5" t="str">
        <f>IF('Copie extraction'!J221=0,"",1)</f>
        <v/>
      </c>
      <c r="K22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3" s="2" t="e">
        <f>IF((SUM(Extraction[[#This Row],[Chant1]:[Chant4]])*Extraction[[#This Row],[Quantité]])/1000=0,"",((SUM(Extraction[[#This Row],[Longueur]:[Largeur]])*2)/1000)*Extraction[[#This Row],[Quantité]])</f>
        <v>#VALUE!</v>
      </c>
      <c r="M223" s="38" t="str">
        <f>IF(Extraction[[#This Row],[Long 1]]=1,Extraction[[#This Row],[Longueur]],"")</f>
        <v/>
      </c>
      <c r="N223" s="38" t="str">
        <f>IF(Extraction[[#This Row],[Long 2]]=1,Extraction[[#This Row],[Longueur]],"")</f>
        <v/>
      </c>
      <c r="O223" s="38" t="str">
        <f>IF(Extraction[[#This Row],[Larg 1]]=1,Extraction[[#This Row],[Largeur]],"")</f>
        <v/>
      </c>
      <c r="P223" s="38" t="str">
        <f>IF(Extraction[[#This Row],[Larg 2]]=1,Extraction[[#This Row],[Largeur]],"")</f>
        <v/>
      </c>
      <c r="Q223" s="38"/>
    </row>
    <row r="224" spans="1:17" x14ac:dyDescent="0.25">
      <c r="A224" s="6" t="str">
        <f>IF('Copie extraction'!A222=0,"",$B$1&amp;"_"&amp;'Copie extraction'!A222)</f>
        <v/>
      </c>
      <c r="B224" s="6" t="str">
        <f>IF('Copie extraction'!B222=0,"",'Copie extraction'!B222)</f>
        <v/>
      </c>
      <c r="C224" s="6" t="str">
        <f>IFERROR(ROUNDUP(LEFT('Copie extraction'!C222,LEN('Copie extraction'!C222)-2),0),"")</f>
        <v/>
      </c>
      <c r="D224" s="6" t="str">
        <f>IFERROR(ROUNDUP(LEFT('Copie extraction'!D222,LEN('Copie extraction'!D222)-2),0),"")</f>
        <v/>
      </c>
      <c r="E224" s="6" t="str">
        <f>IFERROR(ROUNDUP(LEFT('Copie extraction'!E222,LEN('Copie extraction'!E222)-2),0),"")</f>
        <v/>
      </c>
      <c r="F224" s="6" t="str">
        <f>IF('Copie extraction'!F222=0,"",'Copie extraction'!F222)</f>
        <v/>
      </c>
      <c r="G224" s="24" t="str">
        <f>IF('Copie extraction'!G222=0,"",1)</f>
        <v/>
      </c>
      <c r="H224" s="1" t="str">
        <f>IF('Copie extraction'!H222=0,"",1)</f>
        <v/>
      </c>
      <c r="I224" s="1" t="str">
        <f>IF('Copie extraction'!I222=0,"",1)</f>
        <v/>
      </c>
      <c r="J224" s="5" t="str">
        <f>IF('Copie extraction'!J222=0,"",1)</f>
        <v/>
      </c>
      <c r="K22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4" s="2" t="e">
        <f>IF((SUM(Extraction[[#This Row],[Chant1]:[Chant4]])*Extraction[[#This Row],[Quantité]])/1000=0,"",((SUM(Extraction[[#This Row],[Longueur]:[Largeur]])*2)/1000)*Extraction[[#This Row],[Quantité]])</f>
        <v>#VALUE!</v>
      </c>
      <c r="M224" s="38" t="str">
        <f>IF(Extraction[[#This Row],[Long 1]]=1,Extraction[[#This Row],[Longueur]],"")</f>
        <v/>
      </c>
      <c r="N224" s="38" t="str">
        <f>IF(Extraction[[#This Row],[Long 2]]=1,Extraction[[#This Row],[Longueur]],"")</f>
        <v/>
      </c>
      <c r="O224" s="38" t="str">
        <f>IF(Extraction[[#This Row],[Larg 1]]=1,Extraction[[#This Row],[Largeur]],"")</f>
        <v/>
      </c>
      <c r="P224" s="38" t="str">
        <f>IF(Extraction[[#This Row],[Larg 2]]=1,Extraction[[#This Row],[Largeur]],"")</f>
        <v/>
      </c>
      <c r="Q224" s="38"/>
    </row>
    <row r="225" spans="1:17" x14ac:dyDescent="0.25">
      <c r="A225" s="6" t="str">
        <f>IF('Copie extraction'!A223=0,"",$B$1&amp;"_"&amp;'Copie extraction'!A223)</f>
        <v/>
      </c>
      <c r="B225" s="6" t="str">
        <f>IF('Copie extraction'!B223=0,"",'Copie extraction'!B223)</f>
        <v/>
      </c>
      <c r="C225" s="6" t="str">
        <f>IFERROR(ROUNDUP(LEFT('Copie extraction'!C223,LEN('Copie extraction'!C223)-2),0),"")</f>
        <v/>
      </c>
      <c r="D225" s="6" t="str">
        <f>IFERROR(ROUNDUP(LEFT('Copie extraction'!D223,LEN('Copie extraction'!D223)-2),0),"")</f>
        <v/>
      </c>
      <c r="E225" s="6" t="str">
        <f>IFERROR(ROUNDUP(LEFT('Copie extraction'!E223,LEN('Copie extraction'!E223)-2),0),"")</f>
        <v/>
      </c>
      <c r="F225" s="6" t="str">
        <f>IF('Copie extraction'!F223=0,"",'Copie extraction'!F223)</f>
        <v/>
      </c>
      <c r="G225" s="24" t="str">
        <f>IF('Copie extraction'!G223=0,"",1)</f>
        <v/>
      </c>
      <c r="H225" s="1" t="str">
        <f>IF('Copie extraction'!H223=0,"",1)</f>
        <v/>
      </c>
      <c r="I225" s="1" t="str">
        <f>IF('Copie extraction'!I223=0,"",1)</f>
        <v/>
      </c>
      <c r="J225" s="5" t="str">
        <f>IF('Copie extraction'!J223=0,"",1)</f>
        <v/>
      </c>
      <c r="K22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5" s="2" t="e">
        <f>IF((SUM(Extraction[[#This Row],[Chant1]:[Chant4]])*Extraction[[#This Row],[Quantité]])/1000=0,"",((SUM(Extraction[[#This Row],[Longueur]:[Largeur]])*2)/1000)*Extraction[[#This Row],[Quantité]])</f>
        <v>#VALUE!</v>
      </c>
      <c r="M225" s="38" t="str">
        <f>IF(Extraction[[#This Row],[Long 1]]=1,Extraction[[#This Row],[Longueur]],"")</f>
        <v/>
      </c>
      <c r="N225" s="38" t="str">
        <f>IF(Extraction[[#This Row],[Long 2]]=1,Extraction[[#This Row],[Longueur]],"")</f>
        <v/>
      </c>
      <c r="O225" s="38" t="str">
        <f>IF(Extraction[[#This Row],[Larg 1]]=1,Extraction[[#This Row],[Largeur]],"")</f>
        <v/>
      </c>
      <c r="P225" s="38" t="str">
        <f>IF(Extraction[[#This Row],[Larg 2]]=1,Extraction[[#This Row],[Largeur]],"")</f>
        <v/>
      </c>
      <c r="Q225" s="38"/>
    </row>
    <row r="226" spans="1:17" x14ac:dyDescent="0.25">
      <c r="A226" s="6" t="str">
        <f>IF('Copie extraction'!A224=0,"",$B$1&amp;"_"&amp;'Copie extraction'!A224)</f>
        <v/>
      </c>
      <c r="B226" s="6" t="str">
        <f>IF('Copie extraction'!B224=0,"",'Copie extraction'!B224)</f>
        <v/>
      </c>
      <c r="C226" s="6" t="str">
        <f>IFERROR(ROUNDUP(LEFT('Copie extraction'!C224,LEN('Copie extraction'!C224)-2),0),"")</f>
        <v/>
      </c>
      <c r="D226" s="6" t="str">
        <f>IFERROR(ROUNDUP(LEFT('Copie extraction'!D224,LEN('Copie extraction'!D224)-2),0),"")</f>
        <v/>
      </c>
      <c r="E226" s="6" t="str">
        <f>IFERROR(ROUNDUP(LEFT('Copie extraction'!E224,LEN('Copie extraction'!E224)-2),0),"")</f>
        <v/>
      </c>
      <c r="F226" s="6" t="str">
        <f>IF('Copie extraction'!F224=0,"",'Copie extraction'!F224)</f>
        <v/>
      </c>
      <c r="G226" s="24" t="str">
        <f>IF('Copie extraction'!G224=0,"",1)</f>
        <v/>
      </c>
      <c r="H226" s="1" t="str">
        <f>IF('Copie extraction'!H224=0,"",1)</f>
        <v/>
      </c>
      <c r="I226" s="1" t="str">
        <f>IF('Copie extraction'!I224=0,"",1)</f>
        <v/>
      </c>
      <c r="J226" s="5" t="str">
        <f>IF('Copie extraction'!J224=0,"",1)</f>
        <v/>
      </c>
      <c r="K22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6" s="2" t="e">
        <f>IF((SUM(Extraction[[#This Row],[Chant1]:[Chant4]])*Extraction[[#This Row],[Quantité]])/1000=0,"",((SUM(Extraction[[#This Row],[Longueur]:[Largeur]])*2)/1000)*Extraction[[#This Row],[Quantité]])</f>
        <v>#VALUE!</v>
      </c>
      <c r="M226" s="38" t="str">
        <f>IF(Extraction[[#This Row],[Long 1]]=1,Extraction[[#This Row],[Longueur]],"")</f>
        <v/>
      </c>
      <c r="N226" s="38" t="str">
        <f>IF(Extraction[[#This Row],[Long 2]]=1,Extraction[[#This Row],[Longueur]],"")</f>
        <v/>
      </c>
      <c r="O226" s="38" t="str">
        <f>IF(Extraction[[#This Row],[Larg 1]]=1,Extraction[[#This Row],[Largeur]],"")</f>
        <v/>
      </c>
      <c r="P226" s="38" t="str">
        <f>IF(Extraction[[#This Row],[Larg 2]]=1,Extraction[[#This Row],[Largeur]],"")</f>
        <v/>
      </c>
      <c r="Q226" s="38"/>
    </row>
    <row r="227" spans="1:17" x14ac:dyDescent="0.25">
      <c r="A227" s="6" t="str">
        <f>IF('Copie extraction'!A225=0,"",$B$1&amp;"_"&amp;'Copie extraction'!A225)</f>
        <v/>
      </c>
      <c r="B227" s="6" t="str">
        <f>IF('Copie extraction'!B225=0,"",'Copie extraction'!B225)</f>
        <v/>
      </c>
      <c r="C227" s="6" t="str">
        <f>IFERROR(ROUNDUP(LEFT('Copie extraction'!C225,LEN('Copie extraction'!C225)-2),0),"")</f>
        <v/>
      </c>
      <c r="D227" s="6" t="str">
        <f>IFERROR(ROUNDUP(LEFT('Copie extraction'!D225,LEN('Copie extraction'!D225)-2),0),"")</f>
        <v/>
      </c>
      <c r="E227" s="6" t="str">
        <f>IFERROR(ROUNDUP(LEFT('Copie extraction'!E225,LEN('Copie extraction'!E225)-2),0),"")</f>
        <v/>
      </c>
      <c r="F227" s="6" t="str">
        <f>IF('Copie extraction'!F225=0,"",'Copie extraction'!F225)</f>
        <v/>
      </c>
      <c r="G227" s="24" t="str">
        <f>IF('Copie extraction'!G225=0,"",1)</f>
        <v/>
      </c>
      <c r="H227" s="1" t="str">
        <f>IF('Copie extraction'!H225=0,"",1)</f>
        <v/>
      </c>
      <c r="I227" s="1" t="str">
        <f>IF('Copie extraction'!I225=0,"",1)</f>
        <v/>
      </c>
      <c r="J227" s="5" t="str">
        <f>IF('Copie extraction'!J225=0,"",1)</f>
        <v/>
      </c>
      <c r="K22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7" s="2" t="e">
        <f>IF((SUM(Extraction[[#This Row],[Chant1]:[Chant4]])*Extraction[[#This Row],[Quantité]])/1000=0,"",((SUM(Extraction[[#This Row],[Longueur]:[Largeur]])*2)/1000)*Extraction[[#This Row],[Quantité]])</f>
        <v>#VALUE!</v>
      </c>
      <c r="M227" s="38" t="str">
        <f>IF(Extraction[[#This Row],[Long 1]]=1,Extraction[[#This Row],[Longueur]],"")</f>
        <v/>
      </c>
      <c r="N227" s="38" t="str">
        <f>IF(Extraction[[#This Row],[Long 2]]=1,Extraction[[#This Row],[Longueur]],"")</f>
        <v/>
      </c>
      <c r="O227" s="38" t="str">
        <f>IF(Extraction[[#This Row],[Larg 1]]=1,Extraction[[#This Row],[Largeur]],"")</f>
        <v/>
      </c>
      <c r="P227" s="38" t="str">
        <f>IF(Extraction[[#This Row],[Larg 2]]=1,Extraction[[#This Row],[Largeur]],"")</f>
        <v/>
      </c>
      <c r="Q227" s="38"/>
    </row>
    <row r="228" spans="1:17" x14ac:dyDescent="0.25">
      <c r="A228" s="6" t="str">
        <f>IF('Copie extraction'!A226=0,"",$B$1&amp;"_"&amp;'Copie extraction'!A226)</f>
        <v/>
      </c>
      <c r="B228" s="6" t="str">
        <f>IF('Copie extraction'!B226=0,"",'Copie extraction'!B226)</f>
        <v/>
      </c>
      <c r="C228" s="6" t="str">
        <f>IFERROR(ROUNDUP(LEFT('Copie extraction'!C226,LEN('Copie extraction'!C226)-2),0),"")</f>
        <v/>
      </c>
      <c r="D228" s="6" t="str">
        <f>IFERROR(ROUNDUP(LEFT('Copie extraction'!D226,LEN('Copie extraction'!D226)-2),0),"")</f>
        <v/>
      </c>
      <c r="E228" s="6" t="str">
        <f>IFERROR(ROUNDUP(LEFT('Copie extraction'!E226,LEN('Copie extraction'!E226)-2),0),"")</f>
        <v/>
      </c>
      <c r="F228" s="6" t="str">
        <f>IF('Copie extraction'!F226=0,"",'Copie extraction'!F226)</f>
        <v/>
      </c>
      <c r="G228" s="24" t="str">
        <f>IF('Copie extraction'!G226=0,"",1)</f>
        <v/>
      </c>
      <c r="H228" s="1" t="str">
        <f>IF('Copie extraction'!H226=0,"",1)</f>
        <v/>
      </c>
      <c r="I228" s="1" t="str">
        <f>IF('Copie extraction'!I226=0,"",1)</f>
        <v/>
      </c>
      <c r="J228" s="5" t="str">
        <f>IF('Copie extraction'!J226=0,"",1)</f>
        <v/>
      </c>
      <c r="K22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8" s="2" t="e">
        <f>IF((SUM(Extraction[[#This Row],[Chant1]:[Chant4]])*Extraction[[#This Row],[Quantité]])/1000=0,"",((SUM(Extraction[[#This Row],[Longueur]:[Largeur]])*2)/1000)*Extraction[[#This Row],[Quantité]])</f>
        <v>#VALUE!</v>
      </c>
      <c r="M228" s="38" t="str">
        <f>IF(Extraction[[#This Row],[Long 1]]=1,Extraction[[#This Row],[Longueur]],"")</f>
        <v/>
      </c>
      <c r="N228" s="38" t="str">
        <f>IF(Extraction[[#This Row],[Long 2]]=1,Extraction[[#This Row],[Longueur]],"")</f>
        <v/>
      </c>
      <c r="O228" s="38" t="str">
        <f>IF(Extraction[[#This Row],[Larg 1]]=1,Extraction[[#This Row],[Largeur]],"")</f>
        <v/>
      </c>
      <c r="P228" s="38" t="str">
        <f>IF(Extraction[[#This Row],[Larg 2]]=1,Extraction[[#This Row],[Largeur]],"")</f>
        <v/>
      </c>
      <c r="Q228" s="38"/>
    </row>
    <row r="229" spans="1:17" x14ac:dyDescent="0.25">
      <c r="A229" s="6" t="str">
        <f>IF('Copie extraction'!A227=0,"",$B$1&amp;"_"&amp;'Copie extraction'!A227)</f>
        <v/>
      </c>
      <c r="B229" s="6" t="str">
        <f>IF('Copie extraction'!B227=0,"",'Copie extraction'!B227)</f>
        <v/>
      </c>
      <c r="C229" s="6" t="str">
        <f>IFERROR(ROUNDUP(LEFT('Copie extraction'!C227,LEN('Copie extraction'!C227)-2),0),"")</f>
        <v/>
      </c>
      <c r="D229" s="6" t="str">
        <f>IFERROR(ROUNDUP(LEFT('Copie extraction'!D227,LEN('Copie extraction'!D227)-2),0),"")</f>
        <v/>
      </c>
      <c r="E229" s="6" t="str">
        <f>IFERROR(ROUNDUP(LEFT('Copie extraction'!E227,LEN('Copie extraction'!E227)-2),0),"")</f>
        <v/>
      </c>
      <c r="F229" s="6" t="str">
        <f>IF('Copie extraction'!F227=0,"",'Copie extraction'!F227)</f>
        <v/>
      </c>
      <c r="G229" s="24" t="str">
        <f>IF('Copie extraction'!G227=0,"",1)</f>
        <v/>
      </c>
      <c r="H229" s="1" t="str">
        <f>IF('Copie extraction'!H227=0,"",1)</f>
        <v/>
      </c>
      <c r="I229" s="1" t="str">
        <f>IF('Copie extraction'!I227=0,"",1)</f>
        <v/>
      </c>
      <c r="J229" s="5" t="str">
        <f>IF('Copie extraction'!J227=0,"",1)</f>
        <v/>
      </c>
      <c r="K22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29" s="2" t="e">
        <f>IF((SUM(Extraction[[#This Row],[Chant1]:[Chant4]])*Extraction[[#This Row],[Quantité]])/1000=0,"",((SUM(Extraction[[#This Row],[Longueur]:[Largeur]])*2)/1000)*Extraction[[#This Row],[Quantité]])</f>
        <v>#VALUE!</v>
      </c>
      <c r="M229" s="38" t="str">
        <f>IF(Extraction[[#This Row],[Long 1]]=1,Extraction[[#This Row],[Longueur]],"")</f>
        <v/>
      </c>
      <c r="N229" s="38" t="str">
        <f>IF(Extraction[[#This Row],[Long 2]]=1,Extraction[[#This Row],[Longueur]],"")</f>
        <v/>
      </c>
      <c r="O229" s="38" t="str">
        <f>IF(Extraction[[#This Row],[Larg 1]]=1,Extraction[[#This Row],[Largeur]],"")</f>
        <v/>
      </c>
      <c r="P229" s="38" t="str">
        <f>IF(Extraction[[#This Row],[Larg 2]]=1,Extraction[[#This Row],[Largeur]],"")</f>
        <v/>
      </c>
      <c r="Q229" s="38"/>
    </row>
    <row r="230" spans="1:17" x14ac:dyDescent="0.25">
      <c r="A230" s="6" t="str">
        <f>IF('Copie extraction'!A228=0,"",$B$1&amp;"_"&amp;'Copie extraction'!A228)</f>
        <v/>
      </c>
      <c r="B230" s="6" t="str">
        <f>IF('Copie extraction'!B228=0,"",'Copie extraction'!B228)</f>
        <v/>
      </c>
      <c r="C230" s="6" t="str">
        <f>IFERROR(ROUNDUP(LEFT('Copie extraction'!C228,LEN('Copie extraction'!C228)-2),0),"")</f>
        <v/>
      </c>
      <c r="D230" s="6" t="str">
        <f>IFERROR(ROUNDUP(LEFT('Copie extraction'!D228,LEN('Copie extraction'!D228)-2),0),"")</f>
        <v/>
      </c>
      <c r="E230" s="6" t="str">
        <f>IFERROR(ROUNDUP(LEFT('Copie extraction'!E228,LEN('Copie extraction'!E228)-2),0),"")</f>
        <v/>
      </c>
      <c r="F230" s="6" t="str">
        <f>IF('Copie extraction'!F228=0,"",'Copie extraction'!F228)</f>
        <v/>
      </c>
      <c r="G230" s="24" t="str">
        <f>IF('Copie extraction'!G228=0,"",1)</f>
        <v/>
      </c>
      <c r="H230" s="1" t="str">
        <f>IF('Copie extraction'!H228=0,"",1)</f>
        <v/>
      </c>
      <c r="I230" s="1" t="str">
        <f>IF('Copie extraction'!I228=0,"",1)</f>
        <v/>
      </c>
      <c r="J230" s="5" t="str">
        <f>IF('Copie extraction'!J228=0,"",1)</f>
        <v/>
      </c>
      <c r="K23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0" s="2" t="e">
        <f>IF((SUM(Extraction[[#This Row],[Chant1]:[Chant4]])*Extraction[[#This Row],[Quantité]])/1000=0,"",((SUM(Extraction[[#This Row],[Longueur]:[Largeur]])*2)/1000)*Extraction[[#This Row],[Quantité]])</f>
        <v>#VALUE!</v>
      </c>
      <c r="M230" s="38" t="str">
        <f>IF(Extraction[[#This Row],[Long 1]]=1,Extraction[[#This Row],[Longueur]],"")</f>
        <v/>
      </c>
      <c r="N230" s="38" t="str">
        <f>IF(Extraction[[#This Row],[Long 2]]=1,Extraction[[#This Row],[Longueur]],"")</f>
        <v/>
      </c>
      <c r="O230" s="38" t="str">
        <f>IF(Extraction[[#This Row],[Larg 1]]=1,Extraction[[#This Row],[Largeur]],"")</f>
        <v/>
      </c>
      <c r="P230" s="38" t="str">
        <f>IF(Extraction[[#This Row],[Larg 2]]=1,Extraction[[#This Row],[Largeur]],"")</f>
        <v/>
      </c>
      <c r="Q230" s="38"/>
    </row>
    <row r="231" spans="1:17" x14ac:dyDescent="0.25">
      <c r="A231" s="6" t="str">
        <f>IF('Copie extraction'!A229=0,"",$B$1&amp;"_"&amp;'Copie extraction'!A229)</f>
        <v/>
      </c>
      <c r="B231" s="6" t="str">
        <f>IF('Copie extraction'!B229=0,"",'Copie extraction'!B229)</f>
        <v/>
      </c>
      <c r="C231" s="6" t="str">
        <f>IFERROR(ROUNDUP(LEFT('Copie extraction'!C229,LEN('Copie extraction'!C229)-2),0),"")</f>
        <v/>
      </c>
      <c r="D231" s="6" t="str">
        <f>IFERROR(ROUNDUP(LEFT('Copie extraction'!D229,LEN('Copie extraction'!D229)-2),0),"")</f>
        <v/>
      </c>
      <c r="E231" s="6" t="str">
        <f>IFERROR(ROUNDUP(LEFT('Copie extraction'!E229,LEN('Copie extraction'!E229)-2),0),"")</f>
        <v/>
      </c>
      <c r="F231" s="6" t="str">
        <f>IF('Copie extraction'!F229=0,"",'Copie extraction'!F229)</f>
        <v/>
      </c>
      <c r="G231" s="24" t="str">
        <f>IF('Copie extraction'!G229=0,"",1)</f>
        <v/>
      </c>
      <c r="H231" s="1" t="str">
        <f>IF('Copie extraction'!H229=0,"",1)</f>
        <v/>
      </c>
      <c r="I231" s="1" t="str">
        <f>IF('Copie extraction'!I229=0,"",1)</f>
        <v/>
      </c>
      <c r="J231" s="5" t="str">
        <f>IF('Copie extraction'!J229=0,"",1)</f>
        <v/>
      </c>
      <c r="K23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1" s="2" t="e">
        <f>IF((SUM(Extraction[[#This Row],[Chant1]:[Chant4]])*Extraction[[#This Row],[Quantité]])/1000=0,"",((SUM(Extraction[[#This Row],[Longueur]:[Largeur]])*2)/1000)*Extraction[[#This Row],[Quantité]])</f>
        <v>#VALUE!</v>
      </c>
      <c r="M231" s="38" t="str">
        <f>IF(Extraction[[#This Row],[Long 1]]=1,Extraction[[#This Row],[Longueur]],"")</f>
        <v/>
      </c>
      <c r="N231" s="38" t="str">
        <f>IF(Extraction[[#This Row],[Long 2]]=1,Extraction[[#This Row],[Longueur]],"")</f>
        <v/>
      </c>
      <c r="O231" s="38" t="str">
        <f>IF(Extraction[[#This Row],[Larg 1]]=1,Extraction[[#This Row],[Largeur]],"")</f>
        <v/>
      </c>
      <c r="P231" s="38" t="str">
        <f>IF(Extraction[[#This Row],[Larg 2]]=1,Extraction[[#This Row],[Largeur]],"")</f>
        <v/>
      </c>
      <c r="Q231" s="38"/>
    </row>
    <row r="232" spans="1:17" x14ac:dyDescent="0.25">
      <c r="A232" s="6" t="str">
        <f>IF('Copie extraction'!A230=0,"",$B$1&amp;"_"&amp;'Copie extraction'!A230)</f>
        <v/>
      </c>
      <c r="B232" s="6" t="str">
        <f>IF('Copie extraction'!B230=0,"",'Copie extraction'!B230)</f>
        <v/>
      </c>
      <c r="C232" s="6" t="str">
        <f>IFERROR(ROUNDUP(LEFT('Copie extraction'!C230,LEN('Copie extraction'!C230)-2),0),"")</f>
        <v/>
      </c>
      <c r="D232" s="6" t="str">
        <f>IFERROR(ROUNDUP(LEFT('Copie extraction'!D230,LEN('Copie extraction'!D230)-2),0),"")</f>
        <v/>
      </c>
      <c r="E232" s="6" t="str">
        <f>IFERROR(ROUNDUP(LEFT('Copie extraction'!E230,LEN('Copie extraction'!E230)-2),0),"")</f>
        <v/>
      </c>
      <c r="F232" s="6" t="str">
        <f>IF('Copie extraction'!F230=0,"",'Copie extraction'!F230)</f>
        <v/>
      </c>
      <c r="G232" s="24" t="str">
        <f>IF('Copie extraction'!G230=0,"",1)</f>
        <v/>
      </c>
      <c r="H232" s="1" t="str">
        <f>IF('Copie extraction'!H230=0,"",1)</f>
        <v/>
      </c>
      <c r="I232" s="1" t="str">
        <f>IF('Copie extraction'!I230=0,"",1)</f>
        <v/>
      </c>
      <c r="J232" s="5" t="str">
        <f>IF('Copie extraction'!J230=0,"",1)</f>
        <v/>
      </c>
      <c r="K23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2" s="2" t="e">
        <f>IF((SUM(Extraction[[#This Row],[Chant1]:[Chant4]])*Extraction[[#This Row],[Quantité]])/1000=0,"",((SUM(Extraction[[#This Row],[Longueur]:[Largeur]])*2)/1000)*Extraction[[#This Row],[Quantité]])</f>
        <v>#VALUE!</v>
      </c>
      <c r="M232" s="38" t="str">
        <f>IF(Extraction[[#This Row],[Long 1]]=1,Extraction[[#This Row],[Longueur]],"")</f>
        <v/>
      </c>
      <c r="N232" s="38" t="str">
        <f>IF(Extraction[[#This Row],[Long 2]]=1,Extraction[[#This Row],[Longueur]],"")</f>
        <v/>
      </c>
      <c r="O232" s="38" t="str">
        <f>IF(Extraction[[#This Row],[Larg 1]]=1,Extraction[[#This Row],[Largeur]],"")</f>
        <v/>
      </c>
      <c r="P232" s="38" t="str">
        <f>IF(Extraction[[#This Row],[Larg 2]]=1,Extraction[[#This Row],[Largeur]],"")</f>
        <v/>
      </c>
      <c r="Q232" s="38"/>
    </row>
    <row r="233" spans="1:17" x14ac:dyDescent="0.25">
      <c r="A233" s="6" t="str">
        <f>IF('Copie extraction'!A231=0,"",$B$1&amp;"_"&amp;'Copie extraction'!A231)</f>
        <v/>
      </c>
      <c r="B233" s="6" t="str">
        <f>IF('Copie extraction'!B231=0,"",'Copie extraction'!B231)</f>
        <v/>
      </c>
      <c r="C233" s="6" t="str">
        <f>IFERROR(ROUNDUP(LEFT('Copie extraction'!C231,LEN('Copie extraction'!C231)-2),0),"")</f>
        <v/>
      </c>
      <c r="D233" s="6" t="str">
        <f>IFERROR(ROUNDUP(LEFT('Copie extraction'!D231,LEN('Copie extraction'!D231)-2),0),"")</f>
        <v/>
      </c>
      <c r="E233" s="6" t="str">
        <f>IFERROR(ROUNDUP(LEFT('Copie extraction'!E231,LEN('Copie extraction'!E231)-2),0),"")</f>
        <v/>
      </c>
      <c r="F233" s="6" t="str">
        <f>IF('Copie extraction'!F231=0,"",'Copie extraction'!F231)</f>
        <v/>
      </c>
      <c r="G233" s="24" t="str">
        <f>IF('Copie extraction'!G231=0,"",1)</f>
        <v/>
      </c>
      <c r="H233" s="1" t="str">
        <f>IF('Copie extraction'!H231=0,"",1)</f>
        <v/>
      </c>
      <c r="I233" s="1" t="str">
        <f>IF('Copie extraction'!I231=0,"",1)</f>
        <v/>
      </c>
      <c r="J233" s="5" t="str">
        <f>IF('Copie extraction'!J231=0,"",1)</f>
        <v/>
      </c>
      <c r="K23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3" s="2" t="e">
        <f>IF((SUM(Extraction[[#This Row],[Chant1]:[Chant4]])*Extraction[[#This Row],[Quantité]])/1000=0,"",((SUM(Extraction[[#This Row],[Longueur]:[Largeur]])*2)/1000)*Extraction[[#This Row],[Quantité]])</f>
        <v>#VALUE!</v>
      </c>
      <c r="M233" s="38" t="str">
        <f>IF(Extraction[[#This Row],[Long 1]]=1,Extraction[[#This Row],[Longueur]],"")</f>
        <v/>
      </c>
      <c r="N233" s="38" t="str">
        <f>IF(Extraction[[#This Row],[Long 2]]=1,Extraction[[#This Row],[Longueur]],"")</f>
        <v/>
      </c>
      <c r="O233" s="38" t="str">
        <f>IF(Extraction[[#This Row],[Larg 1]]=1,Extraction[[#This Row],[Largeur]],"")</f>
        <v/>
      </c>
      <c r="P233" s="38" t="str">
        <f>IF(Extraction[[#This Row],[Larg 2]]=1,Extraction[[#This Row],[Largeur]],"")</f>
        <v/>
      </c>
      <c r="Q233" s="38"/>
    </row>
    <row r="234" spans="1:17" x14ac:dyDescent="0.25">
      <c r="A234" s="6" t="str">
        <f>IF('Copie extraction'!A232=0,"",$B$1&amp;"_"&amp;'Copie extraction'!A232)</f>
        <v/>
      </c>
      <c r="B234" s="6" t="str">
        <f>IF('Copie extraction'!B232=0,"",'Copie extraction'!B232)</f>
        <v/>
      </c>
      <c r="C234" s="6" t="str">
        <f>IFERROR(ROUNDUP(LEFT('Copie extraction'!C232,LEN('Copie extraction'!C232)-2),0),"")</f>
        <v/>
      </c>
      <c r="D234" s="6" t="str">
        <f>IFERROR(ROUNDUP(LEFT('Copie extraction'!D232,LEN('Copie extraction'!D232)-2),0),"")</f>
        <v/>
      </c>
      <c r="E234" s="6" t="str">
        <f>IFERROR(ROUNDUP(LEFT('Copie extraction'!E232,LEN('Copie extraction'!E232)-2),0),"")</f>
        <v/>
      </c>
      <c r="F234" s="6" t="str">
        <f>IF('Copie extraction'!F232=0,"",'Copie extraction'!F232)</f>
        <v/>
      </c>
      <c r="G234" s="24" t="str">
        <f>IF('Copie extraction'!G232=0,"",1)</f>
        <v/>
      </c>
      <c r="H234" s="1" t="str">
        <f>IF('Copie extraction'!H232=0,"",1)</f>
        <v/>
      </c>
      <c r="I234" s="1" t="str">
        <f>IF('Copie extraction'!I232=0,"",1)</f>
        <v/>
      </c>
      <c r="J234" s="5" t="str">
        <f>IF('Copie extraction'!J232=0,"",1)</f>
        <v/>
      </c>
      <c r="K23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4" s="2" t="e">
        <f>IF((SUM(Extraction[[#This Row],[Chant1]:[Chant4]])*Extraction[[#This Row],[Quantité]])/1000=0,"",((SUM(Extraction[[#This Row],[Longueur]:[Largeur]])*2)/1000)*Extraction[[#This Row],[Quantité]])</f>
        <v>#VALUE!</v>
      </c>
      <c r="M234" s="38" t="str">
        <f>IF(Extraction[[#This Row],[Long 1]]=1,Extraction[[#This Row],[Longueur]],"")</f>
        <v/>
      </c>
      <c r="N234" s="38" t="str">
        <f>IF(Extraction[[#This Row],[Long 2]]=1,Extraction[[#This Row],[Longueur]],"")</f>
        <v/>
      </c>
      <c r="O234" s="38" t="str">
        <f>IF(Extraction[[#This Row],[Larg 1]]=1,Extraction[[#This Row],[Largeur]],"")</f>
        <v/>
      </c>
      <c r="P234" s="38" t="str">
        <f>IF(Extraction[[#This Row],[Larg 2]]=1,Extraction[[#This Row],[Largeur]],"")</f>
        <v/>
      </c>
      <c r="Q234" s="38"/>
    </row>
    <row r="235" spans="1:17" x14ac:dyDescent="0.25">
      <c r="A235" s="6" t="str">
        <f>IF('Copie extraction'!A233=0,"",$B$1&amp;"_"&amp;'Copie extraction'!A233)</f>
        <v/>
      </c>
      <c r="B235" s="6" t="str">
        <f>IF('Copie extraction'!B233=0,"",'Copie extraction'!B233)</f>
        <v/>
      </c>
      <c r="C235" s="6" t="str">
        <f>IFERROR(ROUNDUP(LEFT('Copie extraction'!C233,LEN('Copie extraction'!C233)-2),0),"")</f>
        <v/>
      </c>
      <c r="D235" s="6" t="str">
        <f>IFERROR(ROUNDUP(LEFT('Copie extraction'!D233,LEN('Copie extraction'!D233)-2),0),"")</f>
        <v/>
      </c>
      <c r="E235" s="6" t="str">
        <f>IFERROR(ROUNDUP(LEFT('Copie extraction'!E233,LEN('Copie extraction'!E233)-2),0),"")</f>
        <v/>
      </c>
      <c r="F235" s="6" t="str">
        <f>IF('Copie extraction'!F233=0,"",'Copie extraction'!F233)</f>
        <v/>
      </c>
      <c r="G235" s="24" t="str">
        <f>IF('Copie extraction'!G233=0,"",1)</f>
        <v/>
      </c>
      <c r="H235" s="1" t="str">
        <f>IF('Copie extraction'!H233=0,"",1)</f>
        <v/>
      </c>
      <c r="I235" s="1" t="str">
        <f>IF('Copie extraction'!I233=0,"",1)</f>
        <v/>
      </c>
      <c r="J235" s="5" t="str">
        <f>IF('Copie extraction'!J233=0,"",1)</f>
        <v/>
      </c>
      <c r="K23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5" s="2" t="e">
        <f>IF((SUM(Extraction[[#This Row],[Chant1]:[Chant4]])*Extraction[[#This Row],[Quantité]])/1000=0,"",((SUM(Extraction[[#This Row],[Longueur]:[Largeur]])*2)/1000)*Extraction[[#This Row],[Quantité]])</f>
        <v>#VALUE!</v>
      </c>
      <c r="M235" s="38" t="str">
        <f>IF(Extraction[[#This Row],[Long 1]]=1,Extraction[[#This Row],[Longueur]],"")</f>
        <v/>
      </c>
      <c r="N235" s="38" t="str">
        <f>IF(Extraction[[#This Row],[Long 2]]=1,Extraction[[#This Row],[Longueur]],"")</f>
        <v/>
      </c>
      <c r="O235" s="38" t="str">
        <f>IF(Extraction[[#This Row],[Larg 1]]=1,Extraction[[#This Row],[Largeur]],"")</f>
        <v/>
      </c>
      <c r="P235" s="38" t="str">
        <f>IF(Extraction[[#This Row],[Larg 2]]=1,Extraction[[#This Row],[Largeur]],"")</f>
        <v/>
      </c>
      <c r="Q235" s="38"/>
    </row>
    <row r="236" spans="1:17" x14ac:dyDescent="0.25">
      <c r="A236" s="6" t="str">
        <f>IF('Copie extraction'!A234=0,"",$B$1&amp;"_"&amp;'Copie extraction'!A234)</f>
        <v/>
      </c>
      <c r="B236" s="6" t="str">
        <f>IF('Copie extraction'!B234=0,"",'Copie extraction'!B234)</f>
        <v/>
      </c>
      <c r="C236" s="6" t="str">
        <f>IFERROR(ROUNDUP(LEFT('Copie extraction'!C234,LEN('Copie extraction'!C234)-2),0),"")</f>
        <v/>
      </c>
      <c r="D236" s="6" t="str">
        <f>IFERROR(ROUNDUP(LEFT('Copie extraction'!D234,LEN('Copie extraction'!D234)-2),0),"")</f>
        <v/>
      </c>
      <c r="E236" s="6" t="str">
        <f>IFERROR(ROUNDUP(LEFT('Copie extraction'!E234,LEN('Copie extraction'!E234)-2),0),"")</f>
        <v/>
      </c>
      <c r="F236" s="6" t="str">
        <f>IF('Copie extraction'!F234=0,"",'Copie extraction'!F234)</f>
        <v/>
      </c>
      <c r="G236" s="24" t="str">
        <f>IF('Copie extraction'!G234=0,"",1)</f>
        <v/>
      </c>
      <c r="H236" s="1" t="str">
        <f>IF('Copie extraction'!H234=0,"",1)</f>
        <v/>
      </c>
      <c r="I236" s="1" t="str">
        <f>IF('Copie extraction'!I234=0,"",1)</f>
        <v/>
      </c>
      <c r="J236" s="5" t="str">
        <f>IF('Copie extraction'!J234=0,"",1)</f>
        <v/>
      </c>
      <c r="K23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6" s="2" t="e">
        <f>IF((SUM(Extraction[[#This Row],[Chant1]:[Chant4]])*Extraction[[#This Row],[Quantité]])/1000=0,"",((SUM(Extraction[[#This Row],[Longueur]:[Largeur]])*2)/1000)*Extraction[[#This Row],[Quantité]])</f>
        <v>#VALUE!</v>
      </c>
      <c r="M236" s="38" t="str">
        <f>IF(Extraction[[#This Row],[Long 1]]=1,Extraction[[#This Row],[Longueur]],"")</f>
        <v/>
      </c>
      <c r="N236" s="38" t="str">
        <f>IF(Extraction[[#This Row],[Long 2]]=1,Extraction[[#This Row],[Longueur]],"")</f>
        <v/>
      </c>
      <c r="O236" s="38" t="str">
        <f>IF(Extraction[[#This Row],[Larg 1]]=1,Extraction[[#This Row],[Largeur]],"")</f>
        <v/>
      </c>
      <c r="P236" s="38" t="str">
        <f>IF(Extraction[[#This Row],[Larg 2]]=1,Extraction[[#This Row],[Largeur]],"")</f>
        <v/>
      </c>
      <c r="Q236" s="38"/>
    </row>
    <row r="237" spans="1:17" x14ac:dyDescent="0.25">
      <c r="A237" s="6" t="str">
        <f>IF('Copie extraction'!A235=0,"",$B$1&amp;"_"&amp;'Copie extraction'!A235)</f>
        <v/>
      </c>
      <c r="B237" s="6" t="str">
        <f>IF('Copie extraction'!B235=0,"",'Copie extraction'!B235)</f>
        <v/>
      </c>
      <c r="C237" s="6" t="str">
        <f>IFERROR(ROUNDUP(LEFT('Copie extraction'!C235,LEN('Copie extraction'!C235)-2),0),"")</f>
        <v/>
      </c>
      <c r="D237" s="6" t="str">
        <f>IFERROR(ROUNDUP(LEFT('Copie extraction'!D235,LEN('Copie extraction'!D235)-2),0),"")</f>
        <v/>
      </c>
      <c r="E237" s="6" t="str">
        <f>IFERROR(ROUNDUP(LEFT('Copie extraction'!E235,LEN('Copie extraction'!E235)-2),0),"")</f>
        <v/>
      </c>
      <c r="F237" s="6" t="str">
        <f>IF('Copie extraction'!F235=0,"",'Copie extraction'!F235)</f>
        <v/>
      </c>
      <c r="G237" s="24" t="str">
        <f>IF('Copie extraction'!G235=0,"",1)</f>
        <v/>
      </c>
      <c r="H237" s="1" t="str">
        <f>IF('Copie extraction'!H235=0,"",1)</f>
        <v/>
      </c>
      <c r="I237" s="1" t="str">
        <f>IF('Copie extraction'!I235=0,"",1)</f>
        <v/>
      </c>
      <c r="J237" s="5" t="str">
        <f>IF('Copie extraction'!J235=0,"",1)</f>
        <v/>
      </c>
      <c r="K23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7" s="2" t="e">
        <f>IF((SUM(Extraction[[#This Row],[Chant1]:[Chant4]])*Extraction[[#This Row],[Quantité]])/1000=0,"",((SUM(Extraction[[#This Row],[Longueur]:[Largeur]])*2)/1000)*Extraction[[#This Row],[Quantité]])</f>
        <v>#VALUE!</v>
      </c>
      <c r="M237" s="38" t="str">
        <f>IF(Extraction[[#This Row],[Long 1]]=1,Extraction[[#This Row],[Longueur]],"")</f>
        <v/>
      </c>
      <c r="N237" s="38" t="str">
        <f>IF(Extraction[[#This Row],[Long 2]]=1,Extraction[[#This Row],[Longueur]],"")</f>
        <v/>
      </c>
      <c r="O237" s="38" t="str">
        <f>IF(Extraction[[#This Row],[Larg 1]]=1,Extraction[[#This Row],[Largeur]],"")</f>
        <v/>
      </c>
      <c r="P237" s="38" t="str">
        <f>IF(Extraction[[#This Row],[Larg 2]]=1,Extraction[[#This Row],[Largeur]],"")</f>
        <v/>
      </c>
      <c r="Q237" s="38"/>
    </row>
    <row r="238" spans="1:17" x14ac:dyDescent="0.25">
      <c r="A238" s="6" t="str">
        <f>IF('Copie extraction'!A236=0,"",$B$1&amp;"_"&amp;'Copie extraction'!A236)</f>
        <v/>
      </c>
      <c r="B238" s="6" t="str">
        <f>IF('Copie extraction'!B236=0,"",'Copie extraction'!B236)</f>
        <v/>
      </c>
      <c r="C238" s="6" t="str">
        <f>IFERROR(ROUNDUP(LEFT('Copie extraction'!C236,LEN('Copie extraction'!C236)-2),0),"")</f>
        <v/>
      </c>
      <c r="D238" s="6" t="str">
        <f>IFERROR(ROUNDUP(LEFT('Copie extraction'!D236,LEN('Copie extraction'!D236)-2),0),"")</f>
        <v/>
      </c>
      <c r="E238" s="6" t="str">
        <f>IFERROR(ROUNDUP(LEFT('Copie extraction'!E236,LEN('Copie extraction'!E236)-2),0),"")</f>
        <v/>
      </c>
      <c r="F238" s="6" t="str">
        <f>IF('Copie extraction'!F236=0,"",'Copie extraction'!F236)</f>
        <v/>
      </c>
      <c r="G238" s="24" t="str">
        <f>IF('Copie extraction'!G236=0,"",1)</f>
        <v/>
      </c>
      <c r="H238" s="1" t="str">
        <f>IF('Copie extraction'!H236=0,"",1)</f>
        <v/>
      </c>
      <c r="I238" s="1" t="str">
        <f>IF('Copie extraction'!I236=0,"",1)</f>
        <v/>
      </c>
      <c r="J238" s="5" t="str">
        <f>IF('Copie extraction'!J236=0,"",1)</f>
        <v/>
      </c>
      <c r="K23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8" s="2" t="e">
        <f>IF((SUM(Extraction[[#This Row],[Chant1]:[Chant4]])*Extraction[[#This Row],[Quantité]])/1000=0,"",((SUM(Extraction[[#This Row],[Longueur]:[Largeur]])*2)/1000)*Extraction[[#This Row],[Quantité]])</f>
        <v>#VALUE!</v>
      </c>
      <c r="M238" s="38" t="str">
        <f>IF(Extraction[[#This Row],[Long 1]]=1,Extraction[[#This Row],[Longueur]],"")</f>
        <v/>
      </c>
      <c r="N238" s="38" t="str">
        <f>IF(Extraction[[#This Row],[Long 2]]=1,Extraction[[#This Row],[Longueur]],"")</f>
        <v/>
      </c>
      <c r="O238" s="38" t="str">
        <f>IF(Extraction[[#This Row],[Larg 1]]=1,Extraction[[#This Row],[Largeur]],"")</f>
        <v/>
      </c>
      <c r="P238" s="38" t="str">
        <f>IF(Extraction[[#This Row],[Larg 2]]=1,Extraction[[#This Row],[Largeur]],"")</f>
        <v/>
      </c>
      <c r="Q238" s="38"/>
    </row>
    <row r="239" spans="1:17" x14ac:dyDescent="0.25">
      <c r="A239" s="6" t="str">
        <f>IF('Copie extraction'!A237=0,"",$B$1&amp;"_"&amp;'Copie extraction'!A237)</f>
        <v/>
      </c>
      <c r="B239" s="6" t="str">
        <f>IF('Copie extraction'!B237=0,"",'Copie extraction'!B237)</f>
        <v/>
      </c>
      <c r="C239" s="6" t="str">
        <f>IFERROR(ROUNDUP(LEFT('Copie extraction'!C237,LEN('Copie extraction'!C237)-2),0),"")</f>
        <v/>
      </c>
      <c r="D239" s="6" t="str">
        <f>IFERROR(ROUNDUP(LEFT('Copie extraction'!D237,LEN('Copie extraction'!D237)-2),0),"")</f>
        <v/>
      </c>
      <c r="E239" s="6" t="str">
        <f>IFERROR(ROUNDUP(LEFT('Copie extraction'!E237,LEN('Copie extraction'!E237)-2),0),"")</f>
        <v/>
      </c>
      <c r="F239" s="6" t="str">
        <f>IF('Copie extraction'!F237=0,"",'Copie extraction'!F237)</f>
        <v/>
      </c>
      <c r="G239" s="24" t="str">
        <f>IF('Copie extraction'!G237=0,"",1)</f>
        <v/>
      </c>
      <c r="H239" s="1" t="str">
        <f>IF('Copie extraction'!H237=0,"",1)</f>
        <v/>
      </c>
      <c r="I239" s="1" t="str">
        <f>IF('Copie extraction'!I237=0,"",1)</f>
        <v/>
      </c>
      <c r="J239" s="5" t="str">
        <f>IF('Copie extraction'!J237=0,"",1)</f>
        <v/>
      </c>
      <c r="K23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39" s="2" t="e">
        <f>IF((SUM(Extraction[[#This Row],[Chant1]:[Chant4]])*Extraction[[#This Row],[Quantité]])/1000=0,"",((SUM(Extraction[[#This Row],[Longueur]:[Largeur]])*2)/1000)*Extraction[[#This Row],[Quantité]])</f>
        <v>#VALUE!</v>
      </c>
      <c r="M239" s="38" t="str">
        <f>IF(Extraction[[#This Row],[Long 1]]=1,Extraction[[#This Row],[Longueur]],"")</f>
        <v/>
      </c>
      <c r="N239" s="38" t="str">
        <f>IF(Extraction[[#This Row],[Long 2]]=1,Extraction[[#This Row],[Longueur]],"")</f>
        <v/>
      </c>
      <c r="O239" s="38" t="str">
        <f>IF(Extraction[[#This Row],[Larg 1]]=1,Extraction[[#This Row],[Largeur]],"")</f>
        <v/>
      </c>
      <c r="P239" s="38" t="str">
        <f>IF(Extraction[[#This Row],[Larg 2]]=1,Extraction[[#This Row],[Largeur]],"")</f>
        <v/>
      </c>
      <c r="Q239" s="38"/>
    </row>
    <row r="240" spans="1:17" x14ac:dyDescent="0.25">
      <c r="A240" s="6" t="str">
        <f>IF('Copie extraction'!A238=0,"",$B$1&amp;"_"&amp;'Copie extraction'!A238)</f>
        <v/>
      </c>
      <c r="B240" s="6" t="str">
        <f>IF('Copie extraction'!B238=0,"",'Copie extraction'!B238)</f>
        <v/>
      </c>
      <c r="C240" s="6" t="str">
        <f>IFERROR(ROUNDUP(LEFT('Copie extraction'!C238,LEN('Copie extraction'!C238)-2),0),"")</f>
        <v/>
      </c>
      <c r="D240" s="6" t="str">
        <f>IFERROR(ROUNDUP(LEFT('Copie extraction'!D238,LEN('Copie extraction'!D238)-2),0),"")</f>
        <v/>
      </c>
      <c r="E240" s="6" t="str">
        <f>IFERROR(ROUNDUP(LEFT('Copie extraction'!E238,LEN('Copie extraction'!E238)-2),0),"")</f>
        <v/>
      </c>
      <c r="F240" s="6" t="str">
        <f>IF('Copie extraction'!F238=0,"",'Copie extraction'!F238)</f>
        <v/>
      </c>
      <c r="G240" s="24" t="str">
        <f>IF('Copie extraction'!G238=0,"",1)</f>
        <v/>
      </c>
      <c r="H240" s="1" t="str">
        <f>IF('Copie extraction'!H238=0,"",1)</f>
        <v/>
      </c>
      <c r="I240" s="1" t="str">
        <f>IF('Copie extraction'!I238=0,"",1)</f>
        <v/>
      </c>
      <c r="J240" s="5" t="str">
        <f>IF('Copie extraction'!J238=0,"",1)</f>
        <v/>
      </c>
      <c r="K24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0" s="2" t="e">
        <f>IF((SUM(Extraction[[#This Row],[Chant1]:[Chant4]])*Extraction[[#This Row],[Quantité]])/1000=0,"",((SUM(Extraction[[#This Row],[Longueur]:[Largeur]])*2)/1000)*Extraction[[#This Row],[Quantité]])</f>
        <v>#VALUE!</v>
      </c>
      <c r="M240" s="38" t="str">
        <f>IF(Extraction[[#This Row],[Long 1]]=1,Extraction[[#This Row],[Longueur]],"")</f>
        <v/>
      </c>
      <c r="N240" s="38" t="str">
        <f>IF(Extraction[[#This Row],[Long 2]]=1,Extraction[[#This Row],[Longueur]],"")</f>
        <v/>
      </c>
      <c r="O240" s="38" t="str">
        <f>IF(Extraction[[#This Row],[Larg 1]]=1,Extraction[[#This Row],[Largeur]],"")</f>
        <v/>
      </c>
      <c r="P240" s="38" t="str">
        <f>IF(Extraction[[#This Row],[Larg 2]]=1,Extraction[[#This Row],[Largeur]],"")</f>
        <v/>
      </c>
      <c r="Q240" s="38"/>
    </row>
    <row r="241" spans="1:17" x14ac:dyDescent="0.25">
      <c r="A241" s="6" t="str">
        <f>IF('Copie extraction'!A239=0,"",$B$1&amp;"_"&amp;'Copie extraction'!A239)</f>
        <v/>
      </c>
      <c r="B241" s="6" t="str">
        <f>IF('Copie extraction'!B239=0,"",'Copie extraction'!B239)</f>
        <v/>
      </c>
      <c r="C241" s="6" t="str">
        <f>IFERROR(ROUNDUP(LEFT('Copie extraction'!C239,LEN('Copie extraction'!C239)-2),0),"")</f>
        <v/>
      </c>
      <c r="D241" s="6" t="str">
        <f>IFERROR(ROUNDUP(LEFT('Copie extraction'!D239,LEN('Copie extraction'!D239)-2),0),"")</f>
        <v/>
      </c>
      <c r="E241" s="6" t="str">
        <f>IFERROR(ROUNDUP(LEFT('Copie extraction'!E239,LEN('Copie extraction'!E239)-2),0),"")</f>
        <v/>
      </c>
      <c r="F241" s="6" t="str">
        <f>IF('Copie extraction'!F239=0,"",'Copie extraction'!F239)</f>
        <v/>
      </c>
      <c r="G241" s="24" t="str">
        <f>IF('Copie extraction'!G239=0,"",1)</f>
        <v/>
      </c>
      <c r="H241" s="1" t="str">
        <f>IF('Copie extraction'!H239=0,"",1)</f>
        <v/>
      </c>
      <c r="I241" s="1" t="str">
        <f>IF('Copie extraction'!I239=0,"",1)</f>
        <v/>
      </c>
      <c r="J241" s="5" t="str">
        <f>IF('Copie extraction'!J239=0,"",1)</f>
        <v/>
      </c>
      <c r="K24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1" s="2" t="e">
        <f>IF((SUM(Extraction[[#This Row],[Chant1]:[Chant4]])*Extraction[[#This Row],[Quantité]])/1000=0,"",((SUM(Extraction[[#This Row],[Longueur]:[Largeur]])*2)/1000)*Extraction[[#This Row],[Quantité]])</f>
        <v>#VALUE!</v>
      </c>
      <c r="M241" s="38" t="str">
        <f>IF(Extraction[[#This Row],[Long 1]]=1,Extraction[[#This Row],[Longueur]],"")</f>
        <v/>
      </c>
      <c r="N241" s="38" t="str">
        <f>IF(Extraction[[#This Row],[Long 2]]=1,Extraction[[#This Row],[Longueur]],"")</f>
        <v/>
      </c>
      <c r="O241" s="38" t="str">
        <f>IF(Extraction[[#This Row],[Larg 1]]=1,Extraction[[#This Row],[Largeur]],"")</f>
        <v/>
      </c>
      <c r="P241" s="38" t="str">
        <f>IF(Extraction[[#This Row],[Larg 2]]=1,Extraction[[#This Row],[Largeur]],"")</f>
        <v/>
      </c>
      <c r="Q241" s="38"/>
    </row>
    <row r="242" spans="1:17" x14ac:dyDescent="0.25">
      <c r="A242" s="6" t="str">
        <f>IF('Copie extraction'!A240=0,"",$B$1&amp;"_"&amp;'Copie extraction'!A240)</f>
        <v/>
      </c>
      <c r="B242" s="6" t="str">
        <f>IF('Copie extraction'!B240=0,"",'Copie extraction'!B240)</f>
        <v/>
      </c>
      <c r="C242" s="6" t="str">
        <f>IFERROR(ROUNDUP(LEFT('Copie extraction'!C240,LEN('Copie extraction'!C240)-2),0),"")</f>
        <v/>
      </c>
      <c r="D242" s="6" t="str">
        <f>IFERROR(ROUNDUP(LEFT('Copie extraction'!D240,LEN('Copie extraction'!D240)-2),0),"")</f>
        <v/>
      </c>
      <c r="E242" s="6" t="str">
        <f>IFERROR(ROUNDUP(LEFT('Copie extraction'!E240,LEN('Copie extraction'!E240)-2),0),"")</f>
        <v/>
      </c>
      <c r="F242" s="6" t="str">
        <f>IF('Copie extraction'!F240=0,"",'Copie extraction'!F240)</f>
        <v/>
      </c>
      <c r="G242" s="24" t="str">
        <f>IF('Copie extraction'!G240=0,"",1)</f>
        <v/>
      </c>
      <c r="H242" s="1" t="str">
        <f>IF('Copie extraction'!H240=0,"",1)</f>
        <v/>
      </c>
      <c r="I242" s="1" t="str">
        <f>IF('Copie extraction'!I240=0,"",1)</f>
        <v/>
      </c>
      <c r="J242" s="5" t="str">
        <f>IF('Copie extraction'!J240=0,"",1)</f>
        <v/>
      </c>
      <c r="K24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2" s="2" t="e">
        <f>IF((SUM(Extraction[[#This Row],[Chant1]:[Chant4]])*Extraction[[#This Row],[Quantité]])/1000=0,"",((SUM(Extraction[[#This Row],[Longueur]:[Largeur]])*2)/1000)*Extraction[[#This Row],[Quantité]])</f>
        <v>#VALUE!</v>
      </c>
      <c r="M242" s="38" t="str">
        <f>IF(Extraction[[#This Row],[Long 1]]=1,Extraction[[#This Row],[Longueur]],"")</f>
        <v/>
      </c>
      <c r="N242" s="38" t="str">
        <f>IF(Extraction[[#This Row],[Long 2]]=1,Extraction[[#This Row],[Longueur]],"")</f>
        <v/>
      </c>
      <c r="O242" s="38" t="str">
        <f>IF(Extraction[[#This Row],[Larg 1]]=1,Extraction[[#This Row],[Largeur]],"")</f>
        <v/>
      </c>
      <c r="P242" s="38" t="str">
        <f>IF(Extraction[[#This Row],[Larg 2]]=1,Extraction[[#This Row],[Largeur]],"")</f>
        <v/>
      </c>
      <c r="Q242" s="38"/>
    </row>
    <row r="243" spans="1:17" x14ac:dyDescent="0.25">
      <c r="A243" s="6" t="str">
        <f>IF('Copie extraction'!A241=0,"",$B$1&amp;"_"&amp;'Copie extraction'!A241)</f>
        <v/>
      </c>
      <c r="B243" s="6" t="str">
        <f>IF('Copie extraction'!B241=0,"",'Copie extraction'!B241)</f>
        <v/>
      </c>
      <c r="C243" s="6" t="str">
        <f>IFERROR(ROUNDUP(LEFT('Copie extraction'!C241,LEN('Copie extraction'!C241)-2),0),"")</f>
        <v/>
      </c>
      <c r="D243" s="6" t="str">
        <f>IFERROR(ROUNDUP(LEFT('Copie extraction'!D241,LEN('Copie extraction'!D241)-2),0),"")</f>
        <v/>
      </c>
      <c r="E243" s="6" t="str">
        <f>IFERROR(ROUNDUP(LEFT('Copie extraction'!E241,LEN('Copie extraction'!E241)-2),0),"")</f>
        <v/>
      </c>
      <c r="F243" s="6" t="str">
        <f>IF('Copie extraction'!F241=0,"",'Copie extraction'!F241)</f>
        <v/>
      </c>
      <c r="G243" s="24" t="str">
        <f>IF('Copie extraction'!G241=0,"",1)</f>
        <v/>
      </c>
      <c r="H243" s="1" t="str">
        <f>IF('Copie extraction'!H241=0,"",1)</f>
        <v/>
      </c>
      <c r="I243" s="1" t="str">
        <f>IF('Copie extraction'!I241=0,"",1)</f>
        <v/>
      </c>
      <c r="J243" s="5" t="str">
        <f>IF('Copie extraction'!J241=0,"",1)</f>
        <v/>
      </c>
      <c r="K24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3" s="2" t="e">
        <f>IF((SUM(Extraction[[#This Row],[Chant1]:[Chant4]])*Extraction[[#This Row],[Quantité]])/1000=0,"",((SUM(Extraction[[#This Row],[Longueur]:[Largeur]])*2)/1000)*Extraction[[#This Row],[Quantité]])</f>
        <v>#VALUE!</v>
      </c>
      <c r="M243" s="38" t="str">
        <f>IF(Extraction[[#This Row],[Long 1]]=1,Extraction[[#This Row],[Longueur]],"")</f>
        <v/>
      </c>
      <c r="N243" s="38" t="str">
        <f>IF(Extraction[[#This Row],[Long 2]]=1,Extraction[[#This Row],[Longueur]],"")</f>
        <v/>
      </c>
      <c r="O243" s="38" t="str">
        <f>IF(Extraction[[#This Row],[Larg 1]]=1,Extraction[[#This Row],[Largeur]],"")</f>
        <v/>
      </c>
      <c r="P243" s="38" t="str">
        <f>IF(Extraction[[#This Row],[Larg 2]]=1,Extraction[[#This Row],[Largeur]],"")</f>
        <v/>
      </c>
      <c r="Q243" s="38"/>
    </row>
    <row r="244" spans="1:17" x14ac:dyDescent="0.25">
      <c r="A244" s="6" t="str">
        <f>IF('Copie extraction'!A242=0,"",$B$1&amp;"_"&amp;'Copie extraction'!A242)</f>
        <v/>
      </c>
      <c r="B244" s="6" t="str">
        <f>IF('Copie extraction'!B242=0,"",'Copie extraction'!B242)</f>
        <v/>
      </c>
      <c r="C244" s="6" t="str">
        <f>IFERROR(ROUNDUP(LEFT('Copie extraction'!C242,LEN('Copie extraction'!C242)-2),0),"")</f>
        <v/>
      </c>
      <c r="D244" s="6" t="str">
        <f>IFERROR(ROUNDUP(LEFT('Copie extraction'!D242,LEN('Copie extraction'!D242)-2),0),"")</f>
        <v/>
      </c>
      <c r="E244" s="6" t="str">
        <f>IFERROR(ROUNDUP(LEFT('Copie extraction'!E242,LEN('Copie extraction'!E242)-2),0),"")</f>
        <v/>
      </c>
      <c r="F244" s="6" t="str">
        <f>IF('Copie extraction'!F242=0,"",'Copie extraction'!F242)</f>
        <v/>
      </c>
      <c r="G244" s="24" t="str">
        <f>IF('Copie extraction'!G242=0,"",1)</f>
        <v/>
      </c>
      <c r="H244" s="1" t="str">
        <f>IF('Copie extraction'!H242=0,"",1)</f>
        <v/>
      </c>
      <c r="I244" s="1" t="str">
        <f>IF('Copie extraction'!I242=0,"",1)</f>
        <v/>
      </c>
      <c r="J244" s="5" t="str">
        <f>IF('Copie extraction'!J242=0,"",1)</f>
        <v/>
      </c>
      <c r="K24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4" s="2" t="e">
        <f>IF((SUM(Extraction[[#This Row],[Chant1]:[Chant4]])*Extraction[[#This Row],[Quantité]])/1000=0,"",((SUM(Extraction[[#This Row],[Longueur]:[Largeur]])*2)/1000)*Extraction[[#This Row],[Quantité]])</f>
        <v>#VALUE!</v>
      </c>
      <c r="M244" s="38" t="str">
        <f>IF(Extraction[[#This Row],[Long 1]]=1,Extraction[[#This Row],[Longueur]],"")</f>
        <v/>
      </c>
      <c r="N244" s="38" t="str">
        <f>IF(Extraction[[#This Row],[Long 2]]=1,Extraction[[#This Row],[Longueur]],"")</f>
        <v/>
      </c>
      <c r="O244" s="38" t="str">
        <f>IF(Extraction[[#This Row],[Larg 1]]=1,Extraction[[#This Row],[Largeur]],"")</f>
        <v/>
      </c>
      <c r="P244" s="38" t="str">
        <f>IF(Extraction[[#This Row],[Larg 2]]=1,Extraction[[#This Row],[Largeur]],"")</f>
        <v/>
      </c>
      <c r="Q244" s="38"/>
    </row>
    <row r="245" spans="1:17" x14ac:dyDescent="0.25">
      <c r="A245" s="6" t="str">
        <f>IF('Copie extraction'!A243=0,"",$B$1&amp;"_"&amp;'Copie extraction'!A243)</f>
        <v/>
      </c>
      <c r="B245" s="6" t="str">
        <f>IF('Copie extraction'!B243=0,"",'Copie extraction'!B243)</f>
        <v/>
      </c>
      <c r="C245" s="6" t="str">
        <f>IFERROR(ROUNDUP(LEFT('Copie extraction'!C243,LEN('Copie extraction'!C243)-2),0),"")</f>
        <v/>
      </c>
      <c r="D245" s="6" t="str">
        <f>IFERROR(ROUNDUP(LEFT('Copie extraction'!D243,LEN('Copie extraction'!D243)-2),0),"")</f>
        <v/>
      </c>
      <c r="E245" s="6" t="str">
        <f>IFERROR(ROUNDUP(LEFT('Copie extraction'!E243,LEN('Copie extraction'!E243)-2),0),"")</f>
        <v/>
      </c>
      <c r="F245" s="6" t="str">
        <f>IF('Copie extraction'!F243=0,"",'Copie extraction'!F243)</f>
        <v/>
      </c>
      <c r="G245" s="24" t="str">
        <f>IF('Copie extraction'!G243=0,"",1)</f>
        <v/>
      </c>
      <c r="H245" s="1" t="str">
        <f>IF('Copie extraction'!H243=0,"",1)</f>
        <v/>
      </c>
      <c r="I245" s="1" t="str">
        <f>IF('Copie extraction'!I243=0,"",1)</f>
        <v/>
      </c>
      <c r="J245" s="5" t="str">
        <f>IF('Copie extraction'!J243=0,"",1)</f>
        <v/>
      </c>
      <c r="K24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5" s="2" t="e">
        <f>IF((SUM(Extraction[[#This Row],[Chant1]:[Chant4]])*Extraction[[#This Row],[Quantité]])/1000=0,"",((SUM(Extraction[[#This Row],[Longueur]:[Largeur]])*2)/1000)*Extraction[[#This Row],[Quantité]])</f>
        <v>#VALUE!</v>
      </c>
      <c r="M245" s="38" t="str">
        <f>IF(Extraction[[#This Row],[Long 1]]=1,Extraction[[#This Row],[Longueur]],"")</f>
        <v/>
      </c>
      <c r="N245" s="38" t="str">
        <f>IF(Extraction[[#This Row],[Long 2]]=1,Extraction[[#This Row],[Longueur]],"")</f>
        <v/>
      </c>
      <c r="O245" s="38" t="str">
        <f>IF(Extraction[[#This Row],[Larg 1]]=1,Extraction[[#This Row],[Largeur]],"")</f>
        <v/>
      </c>
      <c r="P245" s="38" t="str">
        <f>IF(Extraction[[#This Row],[Larg 2]]=1,Extraction[[#This Row],[Largeur]],"")</f>
        <v/>
      </c>
      <c r="Q245" s="38"/>
    </row>
    <row r="246" spans="1:17" x14ac:dyDescent="0.25">
      <c r="A246" s="6" t="str">
        <f>IF('Copie extraction'!A244=0,"",$B$1&amp;"_"&amp;'Copie extraction'!A244)</f>
        <v/>
      </c>
      <c r="B246" s="6" t="str">
        <f>IF('Copie extraction'!B244=0,"",'Copie extraction'!B244)</f>
        <v/>
      </c>
      <c r="C246" s="6" t="str">
        <f>IFERROR(ROUNDUP(LEFT('Copie extraction'!C244,LEN('Copie extraction'!C244)-2),0),"")</f>
        <v/>
      </c>
      <c r="D246" s="6" t="str">
        <f>IFERROR(ROUNDUP(LEFT('Copie extraction'!D244,LEN('Copie extraction'!D244)-2),0),"")</f>
        <v/>
      </c>
      <c r="E246" s="6" t="str">
        <f>IFERROR(ROUNDUP(LEFT('Copie extraction'!E244,LEN('Copie extraction'!E244)-2),0),"")</f>
        <v/>
      </c>
      <c r="F246" s="6" t="str">
        <f>IF('Copie extraction'!F244=0,"",'Copie extraction'!F244)</f>
        <v/>
      </c>
      <c r="G246" s="24" t="str">
        <f>IF('Copie extraction'!G244=0,"",1)</f>
        <v/>
      </c>
      <c r="H246" s="1" t="str">
        <f>IF('Copie extraction'!H244=0,"",1)</f>
        <v/>
      </c>
      <c r="I246" s="1" t="str">
        <f>IF('Copie extraction'!I244=0,"",1)</f>
        <v/>
      </c>
      <c r="J246" s="5" t="str">
        <f>IF('Copie extraction'!J244=0,"",1)</f>
        <v/>
      </c>
      <c r="K24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6" s="2" t="e">
        <f>IF((SUM(Extraction[[#This Row],[Chant1]:[Chant4]])*Extraction[[#This Row],[Quantité]])/1000=0,"",((SUM(Extraction[[#This Row],[Longueur]:[Largeur]])*2)/1000)*Extraction[[#This Row],[Quantité]])</f>
        <v>#VALUE!</v>
      </c>
      <c r="M246" s="38" t="str">
        <f>IF(Extraction[[#This Row],[Long 1]]=1,Extraction[[#This Row],[Longueur]],"")</f>
        <v/>
      </c>
      <c r="N246" s="38" t="str">
        <f>IF(Extraction[[#This Row],[Long 2]]=1,Extraction[[#This Row],[Longueur]],"")</f>
        <v/>
      </c>
      <c r="O246" s="38" t="str">
        <f>IF(Extraction[[#This Row],[Larg 1]]=1,Extraction[[#This Row],[Largeur]],"")</f>
        <v/>
      </c>
      <c r="P246" s="38" t="str">
        <f>IF(Extraction[[#This Row],[Larg 2]]=1,Extraction[[#This Row],[Largeur]],"")</f>
        <v/>
      </c>
      <c r="Q246" s="38"/>
    </row>
    <row r="247" spans="1:17" x14ac:dyDescent="0.25">
      <c r="A247" s="6" t="str">
        <f>IF('Copie extraction'!A245=0,"",$B$1&amp;"_"&amp;'Copie extraction'!A245)</f>
        <v/>
      </c>
      <c r="B247" s="6" t="str">
        <f>IF('Copie extraction'!B245=0,"",'Copie extraction'!B245)</f>
        <v/>
      </c>
      <c r="C247" s="6" t="str">
        <f>IFERROR(ROUNDUP(LEFT('Copie extraction'!C245,LEN('Copie extraction'!C245)-2),0),"")</f>
        <v/>
      </c>
      <c r="D247" s="6" t="str">
        <f>IFERROR(ROUNDUP(LEFT('Copie extraction'!D245,LEN('Copie extraction'!D245)-2),0),"")</f>
        <v/>
      </c>
      <c r="E247" s="6" t="str">
        <f>IFERROR(ROUNDUP(LEFT('Copie extraction'!E245,LEN('Copie extraction'!E245)-2),0),"")</f>
        <v/>
      </c>
      <c r="F247" s="6" t="str">
        <f>IF('Copie extraction'!F245=0,"",'Copie extraction'!F245)</f>
        <v/>
      </c>
      <c r="G247" s="24" t="str">
        <f>IF('Copie extraction'!G245=0,"",1)</f>
        <v/>
      </c>
      <c r="H247" s="1" t="str">
        <f>IF('Copie extraction'!H245=0,"",1)</f>
        <v/>
      </c>
      <c r="I247" s="1" t="str">
        <f>IF('Copie extraction'!I245=0,"",1)</f>
        <v/>
      </c>
      <c r="J247" s="5" t="str">
        <f>IF('Copie extraction'!J245=0,"",1)</f>
        <v/>
      </c>
      <c r="K24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7" s="2" t="e">
        <f>IF((SUM(Extraction[[#This Row],[Chant1]:[Chant4]])*Extraction[[#This Row],[Quantité]])/1000=0,"",((SUM(Extraction[[#This Row],[Longueur]:[Largeur]])*2)/1000)*Extraction[[#This Row],[Quantité]])</f>
        <v>#VALUE!</v>
      </c>
      <c r="M247" s="38" t="str">
        <f>IF(Extraction[[#This Row],[Long 1]]=1,Extraction[[#This Row],[Longueur]],"")</f>
        <v/>
      </c>
      <c r="N247" s="38" t="str">
        <f>IF(Extraction[[#This Row],[Long 2]]=1,Extraction[[#This Row],[Longueur]],"")</f>
        <v/>
      </c>
      <c r="O247" s="38" t="str">
        <f>IF(Extraction[[#This Row],[Larg 1]]=1,Extraction[[#This Row],[Largeur]],"")</f>
        <v/>
      </c>
      <c r="P247" s="38" t="str">
        <f>IF(Extraction[[#This Row],[Larg 2]]=1,Extraction[[#This Row],[Largeur]],"")</f>
        <v/>
      </c>
      <c r="Q247" s="38"/>
    </row>
    <row r="248" spans="1:17" x14ac:dyDescent="0.25">
      <c r="A248" s="6" t="str">
        <f>IF('Copie extraction'!A246=0,"",$B$1&amp;"_"&amp;'Copie extraction'!A246)</f>
        <v/>
      </c>
      <c r="B248" s="6" t="str">
        <f>IF('Copie extraction'!B246=0,"",'Copie extraction'!B246)</f>
        <v/>
      </c>
      <c r="C248" s="6" t="str">
        <f>IFERROR(ROUNDUP(LEFT('Copie extraction'!C246,LEN('Copie extraction'!C246)-2),0),"")</f>
        <v/>
      </c>
      <c r="D248" s="6" t="str">
        <f>IFERROR(ROUNDUP(LEFT('Copie extraction'!D246,LEN('Copie extraction'!D246)-2),0),"")</f>
        <v/>
      </c>
      <c r="E248" s="6" t="str">
        <f>IFERROR(ROUNDUP(LEFT('Copie extraction'!E246,LEN('Copie extraction'!E246)-2),0),"")</f>
        <v/>
      </c>
      <c r="F248" s="6" t="str">
        <f>IF('Copie extraction'!F246=0,"",'Copie extraction'!F246)</f>
        <v/>
      </c>
      <c r="G248" s="24" t="str">
        <f>IF('Copie extraction'!G246=0,"",1)</f>
        <v/>
      </c>
      <c r="H248" s="1" t="str">
        <f>IF('Copie extraction'!H246=0,"",1)</f>
        <v/>
      </c>
      <c r="I248" s="1" t="str">
        <f>IF('Copie extraction'!I246=0,"",1)</f>
        <v/>
      </c>
      <c r="J248" s="5" t="str">
        <f>IF('Copie extraction'!J246=0,"",1)</f>
        <v/>
      </c>
      <c r="K24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8" s="2" t="e">
        <f>IF((SUM(Extraction[[#This Row],[Chant1]:[Chant4]])*Extraction[[#This Row],[Quantité]])/1000=0,"",((SUM(Extraction[[#This Row],[Longueur]:[Largeur]])*2)/1000)*Extraction[[#This Row],[Quantité]])</f>
        <v>#VALUE!</v>
      </c>
      <c r="M248" s="38" t="str">
        <f>IF(Extraction[[#This Row],[Long 1]]=1,Extraction[[#This Row],[Longueur]],"")</f>
        <v/>
      </c>
      <c r="N248" s="38" t="str">
        <f>IF(Extraction[[#This Row],[Long 2]]=1,Extraction[[#This Row],[Longueur]],"")</f>
        <v/>
      </c>
      <c r="O248" s="38" t="str">
        <f>IF(Extraction[[#This Row],[Larg 1]]=1,Extraction[[#This Row],[Largeur]],"")</f>
        <v/>
      </c>
      <c r="P248" s="38" t="str">
        <f>IF(Extraction[[#This Row],[Larg 2]]=1,Extraction[[#This Row],[Largeur]],"")</f>
        <v/>
      </c>
      <c r="Q248" s="38"/>
    </row>
    <row r="249" spans="1:17" x14ac:dyDescent="0.25">
      <c r="A249" s="6" t="str">
        <f>IF('Copie extraction'!A247=0,"",$B$1&amp;"_"&amp;'Copie extraction'!A247)</f>
        <v/>
      </c>
      <c r="B249" s="6" t="str">
        <f>IF('Copie extraction'!B247=0,"",'Copie extraction'!B247)</f>
        <v/>
      </c>
      <c r="C249" s="6" t="str">
        <f>IFERROR(ROUNDUP(LEFT('Copie extraction'!C247,LEN('Copie extraction'!C247)-2),0),"")</f>
        <v/>
      </c>
      <c r="D249" s="6" t="str">
        <f>IFERROR(ROUNDUP(LEFT('Copie extraction'!D247,LEN('Copie extraction'!D247)-2),0),"")</f>
        <v/>
      </c>
      <c r="E249" s="6" t="str">
        <f>IFERROR(ROUNDUP(LEFT('Copie extraction'!E247,LEN('Copie extraction'!E247)-2),0),"")</f>
        <v/>
      </c>
      <c r="F249" s="6" t="str">
        <f>IF('Copie extraction'!F247=0,"",'Copie extraction'!F247)</f>
        <v/>
      </c>
      <c r="G249" s="24" t="str">
        <f>IF('Copie extraction'!G247=0,"",1)</f>
        <v/>
      </c>
      <c r="H249" s="1" t="str">
        <f>IF('Copie extraction'!H247=0,"",1)</f>
        <v/>
      </c>
      <c r="I249" s="1" t="str">
        <f>IF('Copie extraction'!I247=0,"",1)</f>
        <v/>
      </c>
      <c r="J249" s="5" t="str">
        <f>IF('Copie extraction'!J247=0,"",1)</f>
        <v/>
      </c>
      <c r="K24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49" s="2" t="e">
        <f>IF((SUM(Extraction[[#This Row],[Chant1]:[Chant4]])*Extraction[[#This Row],[Quantité]])/1000=0,"",((SUM(Extraction[[#This Row],[Longueur]:[Largeur]])*2)/1000)*Extraction[[#This Row],[Quantité]])</f>
        <v>#VALUE!</v>
      </c>
      <c r="M249" s="38" t="str">
        <f>IF(Extraction[[#This Row],[Long 1]]=1,Extraction[[#This Row],[Longueur]],"")</f>
        <v/>
      </c>
      <c r="N249" s="38" t="str">
        <f>IF(Extraction[[#This Row],[Long 2]]=1,Extraction[[#This Row],[Longueur]],"")</f>
        <v/>
      </c>
      <c r="O249" s="38" t="str">
        <f>IF(Extraction[[#This Row],[Larg 1]]=1,Extraction[[#This Row],[Largeur]],"")</f>
        <v/>
      </c>
      <c r="P249" s="38" t="str">
        <f>IF(Extraction[[#This Row],[Larg 2]]=1,Extraction[[#This Row],[Largeur]],"")</f>
        <v/>
      </c>
      <c r="Q249" s="38"/>
    </row>
    <row r="250" spans="1:17" x14ac:dyDescent="0.25">
      <c r="A250" s="6" t="str">
        <f>IF('Copie extraction'!A248=0,"",$B$1&amp;"_"&amp;'Copie extraction'!A248)</f>
        <v/>
      </c>
      <c r="B250" s="6" t="str">
        <f>IF('Copie extraction'!B248=0,"",'Copie extraction'!B248)</f>
        <v/>
      </c>
      <c r="C250" s="6" t="str">
        <f>IFERROR(ROUNDUP(LEFT('Copie extraction'!C248,LEN('Copie extraction'!C248)-2),0),"")</f>
        <v/>
      </c>
      <c r="D250" s="6" t="str">
        <f>IFERROR(ROUNDUP(LEFT('Copie extraction'!D248,LEN('Copie extraction'!D248)-2),0),"")</f>
        <v/>
      </c>
      <c r="E250" s="6" t="str">
        <f>IFERROR(ROUNDUP(LEFT('Copie extraction'!E248,LEN('Copie extraction'!E248)-2),0),"")</f>
        <v/>
      </c>
      <c r="F250" s="6" t="str">
        <f>IF('Copie extraction'!F248=0,"",'Copie extraction'!F248)</f>
        <v/>
      </c>
      <c r="G250" s="24" t="str">
        <f>IF('Copie extraction'!G248=0,"",1)</f>
        <v/>
      </c>
      <c r="H250" s="1" t="str">
        <f>IF('Copie extraction'!H248=0,"",1)</f>
        <v/>
      </c>
      <c r="I250" s="1" t="str">
        <f>IF('Copie extraction'!I248=0,"",1)</f>
        <v/>
      </c>
      <c r="J250" s="5" t="str">
        <f>IF('Copie extraction'!J248=0,"",1)</f>
        <v/>
      </c>
      <c r="K25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0" s="2" t="e">
        <f>IF((SUM(Extraction[[#This Row],[Chant1]:[Chant4]])*Extraction[[#This Row],[Quantité]])/1000=0,"",((SUM(Extraction[[#This Row],[Longueur]:[Largeur]])*2)/1000)*Extraction[[#This Row],[Quantité]])</f>
        <v>#VALUE!</v>
      </c>
      <c r="M250" s="38" t="str">
        <f>IF(Extraction[[#This Row],[Long 1]]=1,Extraction[[#This Row],[Longueur]],"")</f>
        <v/>
      </c>
      <c r="N250" s="38" t="str">
        <f>IF(Extraction[[#This Row],[Long 2]]=1,Extraction[[#This Row],[Longueur]],"")</f>
        <v/>
      </c>
      <c r="O250" s="38" t="str">
        <f>IF(Extraction[[#This Row],[Larg 1]]=1,Extraction[[#This Row],[Largeur]],"")</f>
        <v/>
      </c>
      <c r="P250" s="38" t="str">
        <f>IF(Extraction[[#This Row],[Larg 2]]=1,Extraction[[#This Row],[Largeur]],"")</f>
        <v/>
      </c>
      <c r="Q250" s="38"/>
    </row>
    <row r="251" spans="1:17" x14ac:dyDescent="0.25">
      <c r="A251" s="6" t="str">
        <f>IF('Copie extraction'!A249=0,"",$B$1&amp;"_"&amp;'Copie extraction'!A249)</f>
        <v/>
      </c>
      <c r="B251" s="6" t="str">
        <f>IF('Copie extraction'!B249=0,"",'Copie extraction'!B249)</f>
        <v/>
      </c>
      <c r="C251" s="6" t="str">
        <f>IFERROR(ROUNDUP(LEFT('Copie extraction'!C249,LEN('Copie extraction'!C249)-2),0),"")</f>
        <v/>
      </c>
      <c r="D251" s="6" t="str">
        <f>IFERROR(ROUNDUP(LEFT('Copie extraction'!D249,LEN('Copie extraction'!D249)-2),0),"")</f>
        <v/>
      </c>
      <c r="E251" s="6" t="str">
        <f>IFERROR(ROUNDUP(LEFT('Copie extraction'!E249,LEN('Copie extraction'!E249)-2),0),"")</f>
        <v/>
      </c>
      <c r="F251" s="6" t="str">
        <f>IF('Copie extraction'!F249=0,"",'Copie extraction'!F249)</f>
        <v/>
      </c>
      <c r="G251" s="24" t="str">
        <f>IF('Copie extraction'!G249=0,"",1)</f>
        <v/>
      </c>
      <c r="H251" s="1" t="str">
        <f>IF('Copie extraction'!H249=0,"",1)</f>
        <v/>
      </c>
      <c r="I251" s="1" t="str">
        <f>IF('Copie extraction'!I249=0,"",1)</f>
        <v/>
      </c>
      <c r="J251" s="5" t="str">
        <f>IF('Copie extraction'!J249=0,"",1)</f>
        <v/>
      </c>
      <c r="K25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1" s="2" t="e">
        <f>IF((SUM(Extraction[[#This Row],[Chant1]:[Chant4]])*Extraction[[#This Row],[Quantité]])/1000=0,"",((SUM(Extraction[[#This Row],[Longueur]:[Largeur]])*2)/1000)*Extraction[[#This Row],[Quantité]])</f>
        <v>#VALUE!</v>
      </c>
      <c r="M251" s="38" t="str">
        <f>IF(Extraction[[#This Row],[Long 1]]=1,Extraction[[#This Row],[Longueur]],"")</f>
        <v/>
      </c>
      <c r="N251" s="38" t="str">
        <f>IF(Extraction[[#This Row],[Long 2]]=1,Extraction[[#This Row],[Longueur]],"")</f>
        <v/>
      </c>
      <c r="O251" s="38" t="str">
        <f>IF(Extraction[[#This Row],[Larg 1]]=1,Extraction[[#This Row],[Largeur]],"")</f>
        <v/>
      </c>
      <c r="P251" s="38" t="str">
        <f>IF(Extraction[[#This Row],[Larg 2]]=1,Extraction[[#This Row],[Largeur]],"")</f>
        <v/>
      </c>
      <c r="Q251" s="38"/>
    </row>
    <row r="252" spans="1:17" x14ac:dyDescent="0.25">
      <c r="A252" s="6" t="str">
        <f>IF('Copie extraction'!A250=0,"",$B$1&amp;"_"&amp;'Copie extraction'!A250)</f>
        <v/>
      </c>
      <c r="B252" s="6" t="str">
        <f>IF('Copie extraction'!B250=0,"",'Copie extraction'!B250)</f>
        <v/>
      </c>
      <c r="C252" s="6" t="str">
        <f>IFERROR(ROUNDUP(LEFT('Copie extraction'!C250,LEN('Copie extraction'!C250)-2),0),"")</f>
        <v/>
      </c>
      <c r="D252" s="6" t="str">
        <f>IFERROR(ROUNDUP(LEFT('Copie extraction'!D250,LEN('Copie extraction'!D250)-2),0),"")</f>
        <v/>
      </c>
      <c r="E252" s="6" t="str">
        <f>IFERROR(ROUNDUP(LEFT('Copie extraction'!E250,LEN('Copie extraction'!E250)-2),0),"")</f>
        <v/>
      </c>
      <c r="F252" s="6" t="str">
        <f>IF('Copie extraction'!F250=0,"",'Copie extraction'!F250)</f>
        <v/>
      </c>
      <c r="G252" s="24" t="str">
        <f>IF('Copie extraction'!G250=0,"",1)</f>
        <v/>
      </c>
      <c r="H252" s="1" t="str">
        <f>IF('Copie extraction'!H250=0,"",1)</f>
        <v/>
      </c>
      <c r="I252" s="1" t="str">
        <f>IF('Copie extraction'!I250=0,"",1)</f>
        <v/>
      </c>
      <c r="J252" s="5" t="str">
        <f>IF('Copie extraction'!J250=0,"",1)</f>
        <v/>
      </c>
      <c r="K25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2" s="2" t="e">
        <f>IF((SUM(Extraction[[#This Row],[Chant1]:[Chant4]])*Extraction[[#This Row],[Quantité]])/1000=0,"",((SUM(Extraction[[#This Row],[Longueur]:[Largeur]])*2)/1000)*Extraction[[#This Row],[Quantité]])</f>
        <v>#VALUE!</v>
      </c>
      <c r="M252" s="38" t="str">
        <f>IF(Extraction[[#This Row],[Long 1]]=1,Extraction[[#This Row],[Longueur]],"")</f>
        <v/>
      </c>
      <c r="N252" s="38" t="str">
        <f>IF(Extraction[[#This Row],[Long 2]]=1,Extraction[[#This Row],[Longueur]],"")</f>
        <v/>
      </c>
      <c r="O252" s="38" t="str">
        <f>IF(Extraction[[#This Row],[Larg 1]]=1,Extraction[[#This Row],[Largeur]],"")</f>
        <v/>
      </c>
      <c r="P252" s="38" t="str">
        <f>IF(Extraction[[#This Row],[Larg 2]]=1,Extraction[[#This Row],[Largeur]],"")</f>
        <v/>
      </c>
      <c r="Q252" s="38"/>
    </row>
    <row r="253" spans="1:17" x14ac:dyDescent="0.25">
      <c r="A253" s="6" t="str">
        <f>IF('Copie extraction'!A251=0,"",$B$1&amp;"_"&amp;'Copie extraction'!A251)</f>
        <v/>
      </c>
      <c r="B253" s="6" t="str">
        <f>IF('Copie extraction'!B251=0,"",'Copie extraction'!B251)</f>
        <v/>
      </c>
      <c r="C253" s="6" t="str">
        <f>IFERROR(ROUNDUP(LEFT('Copie extraction'!C251,LEN('Copie extraction'!C251)-2),0),"")</f>
        <v/>
      </c>
      <c r="D253" s="6" t="str">
        <f>IFERROR(ROUNDUP(LEFT('Copie extraction'!D251,LEN('Copie extraction'!D251)-2),0),"")</f>
        <v/>
      </c>
      <c r="E253" s="6" t="str">
        <f>IFERROR(ROUNDUP(LEFT('Copie extraction'!E251,LEN('Copie extraction'!E251)-2),0),"")</f>
        <v/>
      </c>
      <c r="F253" s="6" t="str">
        <f>IF('Copie extraction'!F251=0,"",'Copie extraction'!F251)</f>
        <v/>
      </c>
      <c r="G253" s="24" t="str">
        <f>IF('Copie extraction'!G251=0,"",1)</f>
        <v/>
      </c>
      <c r="H253" s="1" t="str">
        <f>IF('Copie extraction'!H251=0,"",1)</f>
        <v/>
      </c>
      <c r="I253" s="1" t="str">
        <f>IF('Copie extraction'!I251=0,"",1)</f>
        <v/>
      </c>
      <c r="J253" s="5" t="str">
        <f>IF('Copie extraction'!J251=0,"",1)</f>
        <v/>
      </c>
      <c r="K25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3" s="2" t="e">
        <f>IF((SUM(Extraction[[#This Row],[Chant1]:[Chant4]])*Extraction[[#This Row],[Quantité]])/1000=0,"",((SUM(Extraction[[#This Row],[Longueur]:[Largeur]])*2)/1000)*Extraction[[#This Row],[Quantité]])</f>
        <v>#VALUE!</v>
      </c>
      <c r="M253" s="38" t="str">
        <f>IF(Extraction[[#This Row],[Long 1]]=1,Extraction[[#This Row],[Longueur]],"")</f>
        <v/>
      </c>
      <c r="N253" s="38" t="str">
        <f>IF(Extraction[[#This Row],[Long 2]]=1,Extraction[[#This Row],[Longueur]],"")</f>
        <v/>
      </c>
      <c r="O253" s="38" t="str">
        <f>IF(Extraction[[#This Row],[Larg 1]]=1,Extraction[[#This Row],[Largeur]],"")</f>
        <v/>
      </c>
      <c r="P253" s="38" t="str">
        <f>IF(Extraction[[#This Row],[Larg 2]]=1,Extraction[[#This Row],[Largeur]],"")</f>
        <v/>
      </c>
      <c r="Q253" s="38"/>
    </row>
    <row r="254" spans="1:17" x14ac:dyDescent="0.25">
      <c r="A254" s="6" t="str">
        <f>IF('Copie extraction'!A252=0,"",$B$1&amp;"_"&amp;'Copie extraction'!A252)</f>
        <v/>
      </c>
      <c r="B254" s="6" t="str">
        <f>IF('Copie extraction'!B252=0,"",'Copie extraction'!B252)</f>
        <v/>
      </c>
      <c r="C254" s="6" t="str">
        <f>IFERROR(ROUNDUP(LEFT('Copie extraction'!C252,LEN('Copie extraction'!C252)-2),0),"")</f>
        <v/>
      </c>
      <c r="D254" s="6" t="str">
        <f>IFERROR(ROUNDUP(LEFT('Copie extraction'!D252,LEN('Copie extraction'!D252)-2),0),"")</f>
        <v/>
      </c>
      <c r="E254" s="6" t="str">
        <f>IFERROR(ROUNDUP(LEFT('Copie extraction'!E252,LEN('Copie extraction'!E252)-2),0),"")</f>
        <v/>
      </c>
      <c r="F254" s="6" t="str">
        <f>IF('Copie extraction'!F252=0,"",'Copie extraction'!F252)</f>
        <v/>
      </c>
      <c r="G254" s="24" t="str">
        <f>IF('Copie extraction'!G252=0,"",1)</f>
        <v/>
      </c>
      <c r="H254" s="1" t="str">
        <f>IF('Copie extraction'!H252=0,"",1)</f>
        <v/>
      </c>
      <c r="I254" s="1" t="str">
        <f>IF('Copie extraction'!I252=0,"",1)</f>
        <v/>
      </c>
      <c r="J254" s="5" t="str">
        <f>IF('Copie extraction'!J252=0,"",1)</f>
        <v/>
      </c>
      <c r="K25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4" s="2" t="e">
        <f>IF((SUM(Extraction[[#This Row],[Chant1]:[Chant4]])*Extraction[[#This Row],[Quantité]])/1000=0,"",((SUM(Extraction[[#This Row],[Longueur]:[Largeur]])*2)/1000)*Extraction[[#This Row],[Quantité]])</f>
        <v>#VALUE!</v>
      </c>
      <c r="M254" s="38" t="str">
        <f>IF(Extraction[[#This Row],[Long 1]]=1,Extraction[[#This Row],[Longueur]],"")</f>
        <v/>
      </c>
      <c r="N254" s="38" t="str">
        <f>IF(Extraction[[#This Row],[Long 2]]=1,Extraction[[#This Row],[Longueur]],"")</f>
        <v/>
      </c>
      <c r="O254" s="38" t="str">
        <f>IF(Extraction[[#This Row],[Larg 1]]=1,Extraction[[#This Row],[Largeur]],"")</f>
        <v/>
      </c>
      <c r="P254" s="38" t="str">
        <f>IF(Extraction[[#This Row],[Larg 2]]=1,Extraction[[#This Row],[Largeur]],"")</f>
        <v/>
      </c>
      <c r="Q254" s="38"/>
    </row>
    <row r="255" spans="1:17" x14ac:dyDescent="0.25">
      <c r="A255" s="6" t="str">
        <f>IF('Copie extraction'!A253=0,"",$B$1&amp;"_"&amp;'Copie extraction'!A253)</f>
        <v/>
      </c>
      <c r="B255" s="6" t="str">
        <f>IF('Copie extraction'!B253=0,"",'Copie extraction'!B253)</f>
        <v/>
      </c>
      <c r="C255" s="6" t="str">
        <f>IFERROR(ROUNDUP(LEFT('Copie extraction'!C253,LEN('Copie extraction'!C253)-2),0),"")</f>
        <v/>
      </c>
      <c r="D255" s="6" t="str">
        <f>IFERROR(ROUNDUP(LEFT('Copie extraction'!D253,LEN('Copie extraction'!D253)-2),0),"")</f>
        <v/>
      </c>
      <c r="E255" s="6" t="str">
        <f>IFERROR(ROUNDUP(LEFT('Copie extraction'!E253,LEN('Copie extraction'!E253)-2),0),"")</f>
        <v/>
      </c>
      <c r="F255" s="6" t="str">
        <f>IF('Copie extraction'!F253=0,"",'Copie extraction'!F253)</f>
        <v/>
      </c>
      <c r="G255" s="24" t="str">
        <f>IF('Copie extraction'!G253=0,"",1)</f>
        <v/>
      </c>
      <c r="H255" s="1" t="str">
        <f>IF('Copie extraction'!H253=0,"",1)</f>
        <v/>
      </c>
      <c r="I255" s="1" t="str">
        <f>IF('Copie extraction'!I253=0,"",1)</f>
        <v/>
      </c>
      <c r="J255" s="5" t="str">
        <f>IF('Copie extraction'!J253=0,"",1)</f>
        <v/>
      </c>
      <c r="K25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5" s="2" t="e">
        <f>IF((SUM(Extraction[[#This Row],[Chant1]:[Chant4]])*Extraction[[#This Row],[Quantité]])/1000=0,"",((SUM(Extraction[[#This Row],[Longueur]:[Largeur]])*2)/1000)*Extraction[[#This Row],[Quantité]])</f>
        <v>#VALUE!</v>
      </c>
      <c r="M255" s="38" t="str">
        <f>IF(Extraction[[#This Row],[Long 1]]=1,Extraction[[#This Row],[Longueur]],"")</f>
        <v/>
      </c>
      <c r="N255" s="38" t="str">
        <f>IF(Extraction[[#This Row],[Long 2]]=1,Extraction[[#This Row],[Longueur]],"")</f>
        <v/>
      </c>
      <c r="O255" s="38" t="str">
        <f>IF(Extraction[[#This Row],[Larg 1]]=1,Extraction[[#This Row],[Largeur]],"")</f>
        <v/>
      </c>
      <c r="P255" s="38" t="str">
        <f>IF(Extraction[[#This Row],[Larg 2]]=1,Extraction[[#This Row],[Largeur]],"")</f>
        <v/>
      </c>
      <c r="Q255" s="38"/>
    </row>
    <row r="256" spans="1:17" x14ac:dyDescent="0.25">
      <c r="A256" s="6" t="str">
        <f>IF('Copie extraction'!A254=0,"",$B$1&amp;"_"&amp;'Copie extraction'!A254)</f>
        <v/>
      </c>
      <c r="B256" s="6" t="str">
        <f>IF('Copie extraction'!B254=0,"",'Copie extraction'!B254)</f>
        <v/>
      </c>
      <c r="C256" s="6" t="str">
        <f>IFERROR(ROUNDUP(LEFT('Copie extraction'!C254,LEN('Copie extraction'!C254)-2),0),"")</f>
        <v/>
      </c>
      <c r="D256" s="6" t="str">
        <f>IFERROR(ROUNDUP(LEFT('Copie extraction'!D254,LEN('Copie extraction'!D254)-2),0),"")</f>
        <v/>
      </c>
      <c r="E256" s="6" t="str">
        <f>IFERROR(ROUNDUP(LEFT('Copie extraction'!E254,LEN('Copie extraction'!E254)-2),0),"")</f>
        <v/>
      </c>
      <c r="F256" s="6" t="str">
        <f>IF('Copie extraction'!F254=0,"",'Copie extraction'!F254)</f>
        <v/>
      </c>
      <c r="G256" s="24" t="str">
        <f>IF('Copie extraction'!G254=0,"",1)</f>
        <v/>
      </c>
      <c r="H256" s="1" t="str">
        <f>IF('Copie extraction'!H254=0,"",1)</f>
        <v/>
      </c>
      <c r="I256" s="1" t="str">
        <f>IF('Copie extraction'!I254=0,"",1)</f>
        <v/>
      </c>
      <c r="J256" s="5" t="str">
        <f>IF('Copie extraction'!J254=0,"",1)</f>
        <v/>
      </c>
      <c r="K25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6" s="2" t="e">
        <f>IF((SUM(Extraction[[#This Row],[Chant1]:[Chant4]])*Extraction[[#This Row],[Quantité]])/1000=0,"",((SUM(Extraction[[#This Row],[Longueur]:[Largeur]])*2)/1000)*Extraction[[#This Row],[Quantité]])</f>
        <v>#VALUE!</v>
      </c>
      <c r="M256" s="38" t="str">
        <f>IF(Extraction[[#This Row],[Long 1]]=1,Extraction[[#This Row],[Longueur]],"")</f>
        <v/>
      </c>
      <c r="N256" s="38" t="str">
        <f>IF(Extraction[[#This Row],[Long 2]]=1,Extraction[[#This Row],[Longueur]],"")</f>
        <v/>
      </c>
      <c r="O256" s="38" t="str">
        <f>IF(Extraction[[#This Row],[Larg 1]]=1,Extraction[[#This Row],[Largeur]],"")</f>
        <v/>
      </c>
      <c r="P256" s="38" t="str">
        <f>IF(Extraction[[#This Row],[Larg 2]]=1,Extraction[[#This Row],[Largeur]],"")</f>
        <v/>
      </c>
      <c r="Q256" s="38"/>
    </row>
    <row r="257" spans="1:17" x14ac:dyDescent="0.25">
      <c r="A257" s="6" t="str">
        <f>IF('Copie extraction'!A255=0,"",$B$1&amp;"_"&amp;'Copie extraction'!A255)</f>
        <v/>
      </c>
      <c r="B257" s="6" t="str">
        <f>IF('Copie extraction'!B255=0,"",'Copie extraction'!B255)</f>
        <v/>
      </c>
      <c r="C257" s="6" t="str">
        <f>IFERROR(ROUNDUP(LEFT('Copie extraction'!C255,LEN('Copie extraction'!C255)-2),0),"")</f>
        <v/>
      </c>
      <c r="D257" s="6" t="str">
        <f>IFERROR(ROUNDUP(LEFT('Copie extraction'!D255,LEN('Copie extraction'!D255)-2),0),"")</f>
        <v/>
      </c>
      <c r="E257" s="6" t="str">
        <f>IFERROR(ROUNDUP(LEFT('Copie extraction'!E255,LEN('Copie extraction'!E255)-2),0),"")</f>
        <v/>
      </c>
      <c r="F257" s="6" t="str">
        <f>IF('Copie extraction'!F255=0,"",'Copie extraction'!F255)</f>
        <v/>
      </c>
      <c r="G257" s="24" t="str">
        <f>IF('Copie extraction'!G255=0,"",1)</f>
        <v/>
      </c>
      <c r="H257" s="1" t="str">
        <f>IF('Copie extraction'!H255=0,"",1)</f>
        <v/>
      </c>
      <c r="I257" s="1" t="str">
        <f>IF('Copie extraction'!I255=0,"",1)</f>
        <v/>
      </c>
      <c r="J257" s="5" t="str">
        <f>IF('Copie extraction'!J255=0,"",1)</f>
        <v/>
      </c>
      <c r="K25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7" s="2" t="e">
        <f>IF((SUM(Extraction[[#This Row],[Chant1]:[Chant4]])*Extraction[[#This Row],[Quantité]])/1000=0,"",((SUM(Extraction[[#This Row],[Longueur]:[Largeur]])*2)/1000)*Extraction[[#This Row],[Quantité]])</f>
        <v>#VALUE!</v>
      </c>
      <c r="M257" s="38" t="str">
        <f>IF(Extraction[[#This Row],[Long 1]]=1,Extraction[[#This Row],[Longueur]],"")</f>
        <v/>
      </c>
      <c r="N257" s="38" t="str">
        <f>IF(Extraction[[#This Row],[Long 2]]=1,Extraction[[#This Row],[Longueur]],"")</f>
        <v/>
      </c>
      <c r="O257" s="38" t="str">
        <f>IF(Extraction[[#This Row],[Larg 1]]=1,Extraction[[#This Row],[Largeur]],"")</f>
        <v/>
      </c>
      <c r="P257" s="38" t="str">
        <f>IF(Extraction[[#This Row],[Larg 2]]=1,Extraction[[#This Row],[Largeur]],"")</f>
        <v/>
      </c>
      <c r="Q257" s="38"/>
    </row>
    <row r="258" spans="1:17" x14ac:dyDescent="0.25">
      <c r="A258" s="6" t="str">
        <f>IF('Copie extraction'!A256=0,"",$B$1&amp;"_"&amp;'Copie extraction'!A256)</f>
        <v/>
      </c>
      <c r="B258" s="6" t="str">
        <f>IF('Copie extraction'!B256=0,"",'Copie extraction'!B256)</f>
        <v/>
      </c>
      <c r="C258" s="6" t="str">
        <f>IFERROR(ROUNDUP(LEFT('Copie extraction'!C256,LEN('Copie extraction'!C256)-2),0),"")</f>
        <v/>
      </c>
      <c r="D258" s="6" t="str">
        <f>IFERROR(ROUNDUP(LEFT('Copie extraction'!D256,LEN('Copie extraction'!D256)-2),0),"")</f>
        <v/>
      </c>
      <c r="E258" s="6" t="str">
        <f>IFERROR(ROUNDUP(LEFT('Copie extraction'!E256,LEN('Copie extraction'!E256)-2),0),"")</f>
        <v/>
      </c>
      <c r="F258" s="6" t="str">
        <f>IF('Copie extraction'!F256=0,"",'Copie extraction'!F256)</f>
        <v/>
      </c>
      <c r="G258" s="24" t="str">
        <f>IF('Copie extraction'!G256=0,"",1)</f>
        <v/>
      </c>
      <c r="H258" s="1" t="str">
        <f>IF('Copie extraction'!H256=0,"",1)</f>
        <v/>
      </c>
      <c r="I258" s="1" t="str">
        <f>IF('Copie extraction'!I256=0,"",1)</f>
        <v/>
      </c>
      <c r="J258" s="5" t="str">
        <f>IF('Copie extraction'!J256=0,"",1)</f>
        <v/>
      </c>
      <c r="K25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8" s="2" t="e">
        <f>IF((SUM(Extraction[[#This Row],[Chant1]:[Chant4]])*Extraction[[#This Row],[Quantité]])/1000=0,"",((SUM(Extraction[[#This Row],[Longueur]:[Largeur]])*2)/1000)*Extraction[[#This Row],[Quantité]])</f>
        <v>#VALUE!</v>
      </c>
      <c r="M258" s="38" t="str">
        <f>IF(Extraction[[#This Row],[Long 1]]=1,Extraction[[#This Row],[Longueur]],"")</f>
        <v/>
      </c>
      <c r="N258" s="38" t="str">
        <f>IF(Extraction[[#This Row],[Long 2]]=1,Extraction[[#This Row],[Longueur]],"")</f>
        <v/>
      </c>
      <c r="O258" s="38" t="str">
        <f>IF(Extraction[[#This Row],[Larg 1]]=1,Extraction[[#This Row],[Largeur]],"")</f>
        <v/>
      </c>
      <c r="P258" s="38" t="str">
        <f>IF(Extraction[[#This Row],[Larg 2]]=1,Extraction[[#This Row],[Largeur]],"")</f>
        <v/>
      </c>
      <c r="Q258" s="38"/>
    </row>
    <row r="259" spans="1:17" x14ac:dyDescent="0.25">
      <c r="A259" s="6" t="str">
        <f>IF('Copie extraction'!A257=0,"",$B$1&amp;"_"&amp;'Copie extraction'!A257)</f>
        <v/>
      </c>
      <c r="B259" s="6" t="str">
        <f>IF('Copie extraction'!B257=0,"",'Copie extraction'!B257)</f>
        <v/>
      </c>
      <c r="C259" s="6" t="str">
        <f>IFERROR(ROUNDUP(LEFT('Copie extraction'!C257,LEN('Copie extraction'!C257)-2),0),"")</f>
        <v/>
      </c>
      <c r="D259" s="6" t="str">
        <f>IFERROR(ROUNDUP(LEFT('Copie extraction'!D257,LEN('Copie extraction'!D257)-2),0),"")</f>
        <v/>
      </c>
      <c r="E259" s="6" t="str">
        <f>IFERROR(ROUNDUP(LEFT('Copie extraction'!E257,LEN('Copie extraction'!E257)-2),0),"")</f>
        <v/>
      </c>
      <c r="F259" s="6" t="str">
        <f>IF('Copie extraction'!F257=0,"",'Copie extraction'!F257)</f>
        <v/>
      </c>
      <c r="G259" s="24" t="str">
        <f>IF('Copie extraction'!G257=0,"",1)</f>
        <v/>
      </c>
      <c r="H259" s="1" t="str">
        <f>IF('Copie extraction'!H257=0,"",1)</f>
        <v/>
      </c>
      <c r="I259" s="1" t="str">
        <f>IF('Copie extraction'!I257=0,"",1)</f>
        <v/>
      </c>
      <c r="J259" s="5" t="str">
        <f>IF('Copie extraction'!J257=0,"",1)</f>
        <v/>
      </c>
      <c r="K25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59" s="2" t="e">
        <f>IF((SUM(Extraction[[#This Row],[Chant1]:[Chant4]])*Extraction[[#This Row],[Quantité]])/1000=0,"",((SUM(Extraction[[#This Row],[Longueur]:[Largeur]])*2)/1000)*Extraction[[#This Row],[Quantité]])</f>
        <v>#VALUE!</v>
      </c>
      <c r="M259" s="38" t="str">
        <f>IF(Extraction[[#This Row],[Long 1]]=1,Extraction[[#This Row],[Longueur]],"")</f>
        <v/>
      </c>
      <c r="N259" s="38" t="str">
        <f>IF(Extraction[[#This Row],[Long 2]]=1,Extraction[[#This Row],[Longueur]],"")</f>
        <v/>
      </c>
      <c r="O259" s="38" t="str">
        <f>IF(Extraction[[#This Row],[Larg 1]]=1,Extraction[[#This Row],[Largeur]],"")</f>
        <v/>
      </c>
      <c r="P259" s="38" t="str">
        <f>IF(Extraction[[#This Row],[Larg 2]]=1,Extraction[[#This Row],[Largeur]],"")</f>
        <v/>
      </c>
      <c r="Q259" s="38"/>
    </row>
    <row r="260" spans="1:17" x14ac:dyDescent="0.25">
      <c r="A260" s="6" t="str">
        <f>IF('Copie extraction'!A258=0,"",$B$1&amp;"_"&amp;'Copie extraction'!A258)</f>
        <v/>
      </c>
      <c r="B260" s="6" t="str">
        <f>IF('Copie extraction'!B258=0,"",'Copie extraction'!B258)</f>
        <v/>
      </c>
      <c r="C260" s="6" t="str">
        <f>IFERROR(ROUNDUP(LEFT('Copie extraction'!C258,LEN('Copie extraction'!C258)-2),0),"")</f>
        <v/>
      </c>
      <c r="D260" s="6" t="str">
        <f>IFERROR(ROUNDUP(LEFT('Copie extraction'!D258,LEN('Copie extraction'!D258)-2),0),"")</f>
        <v/>
      </c>
      <c r="E260" s="6" t="str">
        <f>IFERROR(ROUNDUP(LEFT('Copie extraction'!E258,LEN('Copie extraction'!E258)-2),0),"")</f>
        <v/>
      </c>
      <c r="F260" s="6" t="str">
        <f>IF('Copie extraction'!F258=0,"",'Copie extraction'!F258)</f>
        <v/>
      </c>
      <c r="G260" s="24" t="str">
        <f>IF('Copie extraction'!G258=0,"",1)</f>
        <v/>
      </c>
      <c r="H260" s="1" t="str">
        <f>IF('Copie extraction'!H258=0,"",1)</f>
        <v/>
      </c>
      <c r="I260" s="1" t="str">
        <f>IF('Copie extraction'!I258=0,"",1)</f>
        <v/>
      </c>
      <c r="J260" s="5" t="str">
        <f>IF('Copie extraction'!J258=0,"",1)</f>
        <v/>
      </c>
      <c r="K26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0" s="2" t="e">
        <f>IF((SUM(Extraction[[#This Row],[Chant1]:[Chant4]])*Extraction[[#This Row],[Quantité]])/1000=0,"",((SUM(Extraction[[#This Row],[Longueur]:[Largeur]])*2)/1000)*Extraction[[#This Row],[Quantité]])</f>
        <v>#VALUE!</v>
      </c>
      <c r="M260" s="38" t="str">
        <f>IF(Extraction[[#This Row],[Long 1]]=1,Extraction[[#This Row],[Longueur]],"")</f>
        <v/>
      </c>
      <c r="N260" s="38" t="str">
        <f>IF(Extraction[[#This Row],[Long 2]]=1,Extraction[[#This Row],[Longueur]],"")</f>
        <v/>
      </c>
      <c r="O260" s="38" t="str">
        <f>IF(Extraction[[#This Row],[Larg 1]]=1,Extraction[[#This Row],[Largeur]],"")</f>
        <v/>
      </c>
      <c r="P260" s="38" t="str">
        <f>IF(Extraction[[#This Row],[Larg 2]]=1,Extraction[[#This Row],[Largeur]],"")</f>
        <v/>
      </c>
      <c r="Q260" s="38"/>
    </row>
    <row r="261" spans="1:17" x14ac:dyDescent="0.25">
      <c r="A261" s="6" t="str">
        <f>IF('Copie extraction'!A259=0,"",$B$1&amp;"_"&amp;'Copie extraction'!A259)</f>
        <v/>
      </c>
      <c r="B261" s="6" t="str">
        <f>IF('Copie extraction'!B259=0,"",'Copie extraction'!B259)</f>
        <v/>
      </c>
      <c r="C261" s="6" t="str">
        <f>IFERROR(ROUNDUP(LEFT('Copie extraction'!C259,LEN('Copie extraction'!C259)-2),0),"")</f>
        <v/>
      </c>
      <c r="D261" s="6" t="str">
        <f>IFERROR(ROUNDUP(LEFT('Copie extraction'!D259,LEN('Copie extraction'!D259)-2),0),"")</f>
        <v/>
      </c>
      <c r="E261" s="6" t="str">
        <f>IFERROR(ROUNDUP(LEFT('Copie extraction'!E259,LEN('Copie extraction'!E259)-2),0),"")</f>
        <v/>
      </c>
      <c r="F261" s="6" t="str">
        <f>IF('Copie extraction'!F259=0,"",'Copie extraction'!F259)</f>
        <v/>
      </c>
      <c r="G261" s="24" t="str">
        <f>IF('Copie extraction'!G259=0,"",1)</f>
        <v/>
      </c>
      <c r="H261" s="1" t="str">
        <f>IF('Copie extraction'!H259=0,"",1)</f>
        <v/>
      </c>
      <c r="I261" s="1" t="str">
        <f>IF('Copie extraction'!I259=0,"",1)</f>
        <v/>
      </c>
      <c r="J261" s="5" t="str">
        <f>IF('Copie extraction'!J259=0,"",1)</f>
        <v/>
      </c>
      <c r="K26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1" s="2" t="e">
        <f>IF((SUM(Extraction[[#This Row],[Chant1]:[Chant4]])*Extraction[[#This Row],[Quantité]])/1000=0,"",((SUM(Extraction[[#This Row],[Longueur]:[Largeur]])*2)/1000)*Extraction[[#This Row],[Quantité]])</f>
        <v>#VALUE!</v>
      </c>
      <c r="M261" s="38" t="str">
        <f>IF(Extraction[[#This Row],[Long 1]]=1,Extraction[[#This Row],[Longueur]],"")</f>
        <v/>
      </c>
      <c r="N261" s="38" t="str">
        <f>IF(Extraction[[#This Row],[Long 2]]=1,Extraction[[#This Row],[Longueur]],"")</f>
        <v/>
      </c>
      <c r="O261" s="38" t="str">
        <f>IF(Extraction[[#This Row],[Larg 1]]=1,Extraction[[#This Row],[Largeur]],"")</f>
        <v/>
      </c>
      <c r="P261" s="38" t="str">
        <f>IF(Extraction[[#This Row],[Larg 2]]=1,Extraction[[#This Row],[Largeur]],"")</f>
        <v/>
      </c>
      <c r="Q261" s="38"/>
    </row>
    <row r="262" spans="1:17" x14ac:dyDescent="0.25">
      <c r="A262" s="6" t="str">
        <f>IF('Copie extraction'!A260=0,"",$B$1&amp;"_"&amp;'Copie extraction'!A260)</f>
        <v/>
      </c>
      <c r="B262" s="6" t="str">
        <f>IF('Copie extraction'!B260=0,"",'Copie extraction'!B260)</f>
        <v/>
      </c>
      <c r="C262" s="6" t="str">
        <f>IFERROR(ROUNDUP(LEFT('Copie extraction'!C260,LEN('Copie extraction'!C260)-2),0),"")</f>
        <v/>
      </c>
      <c r="D262" s="6" t="str">
        <f>IFERROR(ROUNDUP(LEFT('Copie extraction'!D260,LEN('Copie extraction'!D260)-2),0),"")</f>
        <v/>
      </c>
      <c r="E262" s="6" t="str">
        <f>IFERROR(ROUNDUP(LEFT('Copie extraction'!E260,LEN('Copie extraction'!E260)-2),0),"")</f>
        <v/>
      </c>
      <c r="F262" s="6" t="str">
        <f>IF('Copie extraction'!F260=0,"",'Copie extraction'!F260)</f>
        <v/>
      </c>
      <c r="G262" s="24" t="str">
        <f>IF('Copie extraction'!G260=0,"",1)</f>
        <v/>
      </c>
      <c r="H262" s="1" t="str">
        <f>IF('Copie extraction'!H260=0,"",1)</f>
        <v/>
      </c>
      <c r="I262" s="1" t="str">
        <f>IF('Copie extraction'!I260=0,"",1)</f>
        <v/>
      </c>
      <c r="J262" s="5" t="str">
        <f>IF('Copie extraction'!J260=0,"",1)</f>
        <v/>
      </c>
      <c r="K26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2" s="2" t="e">
        <f>IF((SUM(Extraction[[#This Row],[Chant1]:[Chant4]])*Extraction[[#This Row],[Quantité]])/1000=0,"",((SUM(Extraction[[#This Row],[Longueur]:[Largeur]])*2)/1000)*Extraction[[#This Row],[Quantité]])</f>
        <v>#VALUE!</v>
      </c>
      <c r="M262" s="38" t="str">
        <f>IF(Extraction[[#This Row],[Long 1]]=1,Extraction[[#This Row],[Longueur]],"")</f>
        <v/>
      </c>
      <c r="N262" s="38" t="str">
        <f>IF(Extraction[[#This Row],[Long 2]]=1,Extraction[[#This Row],[Longueur]],"")</f>
        <v/>
      </c>
      <c r="O262" s="38" t="str">
        <f>IF(Extraction[[#This Row],[Larg 1]]=1,Extraction[[#This Row],[Largeur]],"")</f>
        <v/>
      </c>
      <c r="P262" s="38" t="str">
        <f>IF(Extraction[[#This Row],[Larg 2]]=1,Extraction[[#This Row],[Largeur]],"")</f>
        <v/>
      </c>
      <c r="Q262" s="38"/>
    </row>
    <row r="263" spans="1:17" x14ac:dyDescent="0.25">
      <c r="A263" s="6" t="str">
        <f>IF('Copie extraction'!A261=0,"",$B$1&amp;"_"&amp;'Copie extraction'!A261)</f>
        <v/>
      </c>
      <c r="B263" s="6" t="str">
        <f>IF('Copie extraction'!B261=0,"",'Copie extraction'!B261)</f>
        <v/>
      </c>
      <c r="C263" s="6" t="str">
        <f>IFERROR(ROUNDUP(LEFT('Copie extraction'!C261,LEN('Copie extraction'!C261)-2),0),"")</f>
        <v/>
      </c>
      <c r="D263" s="6" t="str">
        <f>IFERROR(ROUNDUP(LEFT('Copie extraction'!D261,LEN('Copie extraction'!D261)-2),0),"")</f>
        <v/>
      </c>
      <c r="E263" s="6" t="str">
        <f>IFERROR(ROUNDUP(LEFT('Copie extraction'!E261,LEN('Copie extraction'!E261)-2),0),"")</f>
        <v/>
      </c>
      <c r="F263" s="6" t="str">
        <f>IF('Copie extraction'!F261=0,"",'Copie extraction'!F261)</f>
        <v/>
      </c>
      <c r="G263" s="24" t="str">
        <f>IF('Copie extraction'!G261=0,"",1)</f>
        <v/>
      </c>
      <c r="H263" s="1" t="str">
        <f>IF('Copie extraction'!H261=0,"",1)</f>
        <v/>
      </c>
      <c r="I263" s="1" t="str">
        <f>IF('Copie extraction'!I261=0,"",1)</f>
        <v/>
      </c>
      <c r="J263" s="5" t="str">
        <f>IF('Copie extraction'!J261=0,"",1)</f>
        <v/>
      </c>
      <c r="K26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3" s="2" t="e">
        <f>IF((SUM(Extraction[[#This Row],[Chant1]:[Chant4]])*Extraction[[#This Row],[Quantité]])/1000=0,"",((SUM(Extraction[[#This Row],[Longueur]:[Largeur]])*2)/1000)*Extraction[[#This Row],[Quantité]])</f>
        <v>#VALUE!</v>
      </c>
      <c r="M263" s="38" t="str">
        <f>IF(Extraction[[#This Row],[Long 1]]=1,Extraction[[#This Row],[Longueur]],"")</f>
        <v/>
      </c>
      <c r="N263" s="38" t="str">
        <f>IF(Extraction[[#This Row],[Long 2]]=1,Extraction[[#This Row],[Longueur]],"")</f>
        <v/>
      </c>
      <c r="O263" s="38" t="str">
        <f>IF(Extraction[[#This Row],[Larg 1]]=1,Extraction[[#This Row],[Largeur]],"")</f>
        <v/>
      </c>
      <c r="P263" s="38" t="str">
        <f>IF(Extraction[[#This Row],[Larg 2]]=1,Extraction[[#This Row],[Largeur]],"")</f>
        <v/>
      </c>
      <c r="Q263" s="38"/>
    </row>
    <row r="264" spans="1:17" x14ac:dyDescent="0.25">
      <c r="A264" s="6" t="str">
        <f>IF('Copie extraction'!A262=0,"",$B$1&amp;"_"&amp;'Copie extraction'!A262)</f>
        <v/>
      </c>
      <c r="B264" s="6" t="str">
        <f>IF('Copie extraction'!B262=0,"",'Copie extraction'!B262)</f>
        <v/>
      </c>
      <c r="C264" s="6" t="str">
        <f>IFERROR(ROUNDUP(LEFT('Copie extraction'!C262,LEN('Copie extraction'!C262)-2),0),"")</f>
        <v/>
      </c>
      <c r="D264" s="6" t="str">
        <f>IFERROR(ROUNDUP(LEFT('Copie extraction'!D262,LEN('Copie extraction'!D262)-2),0),"")</f>
        <v/>
      </c>
      <c r="E264" s="6" t="str">
        <f>IFERROR(ROUNDUP(LEFT('Copie extraction'!E262,LEN('Copie extraction'!E262)-2),0),"")</f>
        <v/>
      </c>
      <c r="F264" s="6" t="str">
        <f>IF('Copie extraction'!F262=0,"",'Copie extraction'!F262)</f>
        <v/>
      </c>
      <c r="G264" s="24" t="str">
        <f>IF('Copie extraction'!G262=0,"",1)</f>
        <v/>
      </c>
      <c r="H264" s="1" t="str">
        <f>IF('Copie extraction'!H262=0,"",1)</f>
        <v/>
      </c>
      <c r="I264" s="1" t="str">
        <f>IF('Copie extraction'!I262=0,"",1)</f>
        <v/>
      </c>
      <c r="J264" s="5" t="str">
        <f>IF('Copie extraction'!J262=0,"",1)</f>
        <v/>
      </c>
      <c r="K26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4" s="2" t="e">
        <f>IF((SUM(Extraction[[#This Row],[Chant1]:[Chant4]])*Extraction[[#This Row],[Quantité]])/1000=0,"",((SUM(Extraction[[#This Row],[Longueur]:[Largeur]])*2)/1000)*Extraction[[#This Row],[Quantité]])</f>
        <v>#VALUE!</v>
      </c>
      <c r="M264" s="38" t="str">
        <f>IF(Extraction[[#This Row],[Long 1]]=1,Extraction[[#This Row],[Longueur]],"")</f>
        <v/>
      </c>
      <c r="N264" s="38" t="str">
        <f>IF(Extraction[[#This Row],[Long 2]]=1,Extraction[[#This Row],[Longueur]],"")</f>
        <v/>
      </c>
      <c r="O264" s="38" t="str">
        <f>IF(Extraction[[#This Row],[Larg 1]]=1,Extraction[[#This Row],[Largeur]],"")</f>
        <v/>
      </c>
      <c r="P264" s="38" t="str">
        <f>IF(Extraction[[#This Row],[Larg 2]]=1,Extraction[[#This Row],[Largeur]],"")</f>
        <v/>
      </c>
      <c r="Q264" s="38"/>
    </row>
    <row r="265" spans="1:17" x14ac:dyDescent="0.25">
      <c r="A265" s="6" t="str">
        <f>IF('Copie extraction'!A263=0,"",$B$1&amp;"_"&amp;'Copie extraction'!A263)</f>
        <v/>
      </c>
      <c r="B265" s="6" t="str">
        <f>IF('Copie extraction'!B263=0,"",'Copie extraction'!B263)</f>
        <v/>
      </c>
      <c r="C265" s="6" t="str">
        <f>IFERROR(ROUNDUP(LEFT('Copie extraction'!C263,LEN('Copie extraction'!C263)-2),0),"")</f>
        <v/>
      </c>
      <c r="D265" s="6" t="str">
        <f>IFERROR(ROUNDUP(LEFT('Copie extraction'!D263,LEN('Copie extraction'!D263)-2),0),"")</f>
        <v/>
      </c>
      <c r="E265" s="6" t="str">
        <f>IFERROR(ROUNDUP(LEFT('Copie extraction'!E263,LEN('Copie extraction'!E263)-2),0),"")</f>
        <v/>
      </c>
      <c r="F265" s="6" t="str">
        <f>IF('Copie extraction'!F263=0,"",'Copie extraction'!F263)</f>
        <v/>
      </c>
      <c r="G265" s="24" t="str">
        <f>IF('Copie extraction'!G263=0,"",1)</f>
        <v/>
      </c>
      <c r="H265" s="1" t="str">
        <f>IF('Copie extraction'!H263=0,"",1)</f>
        <v/>
      </c>
      <c r="I265" s="1" t="str">
        <f>IF('Copie extraction'!I263=0,"",1)</f>
        <v/>
      </c>
      <c r="J265" s="5" t="str">
        <f>IF('Copie extraction'!J263=0,"",1)</f>
        <v/>
      </c>
      <c r="K26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5" s="2" t="e">
        <f>IF((SUM(Extraction[[#This Row],[Chant1]:[Chant4]])*Extraction[[#This Row],[Quantité]])/1000=0,"",((SUM(Extraction[[#This Row],[Longueur]:[Largeur]])*2)/1000)*Extraction[[#This Row],[Quantité]])</f>
        <v>#VALUE!</v>
      </c>
      <c r="M265" s="38" t="str">
        <f>IF(Extraction[[#This Row],[Long 1]]=1,Extraction[[#This Row],[Longueur]],"")</f>
        <v/>
      </c>
      <c r="N265" s="38" t="str">
        <f>IF(Extraction[[#This Row],[Long 2]]=1,Extraction[[#This Row],[Longueur]],"")</f>
        <v/>
      </c>
      <c r="O265" s="38" t="str">
        <f>IF(Extraction[[#This Row],[Larg 1]]=1,Extraction[[#This Row],[Largeur]],"")</f>
        <v/>
      </c>
      <c r="P265" s="38" t="str">
        <f>IF(Extraction[[#This Row],[Larg 2]]=1,Extraction[[#This Row],[Largeur]],"")</f>
        <v/>
      </c>
      <c r="Q265" s="38"/>
    </row>
    <row r="266" spans="1:17" x14ac:dyDescent="0.25">
      <c r="A266" s="6" t="str">
        <f>IF('Copie extraction'!A264=0,"",$B$1&amp;"_"&amp;'Copie extraction'!A264)</f>
        <v/>
      </c>
      <c r="B266" s="6" t="str">
        <f>IF('Copie extraction'!B264=0,"",'Copie extraction'!B264)</f>
        <v/>
      </c>
      <c r="C266" s="6" t="str">
        <f>IFERROR(ROUNDUP(LEFT('Copie extraction'!C264,LEN('Copie extraction'!C264)-2),0),"")</f>
        <v/>
      </c>
      <c r="D266" s="6" t="str">
        <f>IFERROR(ROUNDUP(LEFT('Copie extraction'!D264,LEN('Copie extraction'!D264)-2),0),"")</f>
        <v/>
      </c>
      <c r="E266" s="6" t="str">
        <f>IFERROR(ROUNDUP(LEFT('Copie extraction'!E264,LEN('Copie extraction'!E264)-2),0),"")</f>
        <v/>
      </c>
      <c r="F266" s="6" t="str">
        <f>IF('Copie extraction'!F264=0,"",'Copie extraction'!F264)</f>
        <v/>
      </c>
      <c r="G266" s="24" t="str">
        <f>IF('Copie extraction'!G264=0,"",1)</f>
        <v/>
      </c>
      <c r="H266" s="1" t="str">
        <f>IF('Copie extraction'!H264=0,"",1)</f>
        <v/>
      </c>
      <c r="I266" s="1" t="str">
        <f>IF('Copie extraction'!I264=0,"",1)</f>
        <v/>
      </c>
      <c r="J266" s="5" t="str">
        <f>IF('Copie extraction'!J264=0,"",1)</f>
        <v/>
      </c>
      <c r="K26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6" s="2" t="e">
        <f>IF((SUM(Extraction[[#This Row],[Chant1]:[Chant4]])*Extraction[[#This Row],[Quantité]])/1000=0,"",((SUM(Extraction[[#This Row],[Longueur]:[Largeur]])*2)/1000)*Extraction[[#This Row],[Quantité]])</f>
        <v>#VALUE!</v>
      </c>
      <c r="M266" s="38" t="str">
        <f>IF(Extraction[[#This Row],[Long 1]]=1,Extraction[[#This Row],[Longueur]],"")</f>
        <v/>
      </c>
      <c r="N266" s="38" t="str">
        <f>IF(Extraction[[#This Row],[Long 2]]=1,Extraction[[#This Row],[Longueur]],"")</f>
        <v/>
      </c>
      <c r="O266" s="38" t="str">
        <f>IF(Extraction[[#This Row],[Larg 1]]=1,Extraction[[#This Row],[Largeur]],"")</f>
        <v/>
      </c>
      <c r="P266" s="38" t="str">
        <f>IF(Extraction[[#This Row],[Larg 2]]=1,Extraction[[#This Row],[Largeur]],"")</f>
        <v/>
      </c>
      <c r="Q266" s="38"/>
    </row>
    <row r="267" spans="1:17" x14ac:dyDescent="0.25">
      <c r="A267" s="6" t="str">
        <f>IF('Copie extraction'!A265=0,"",$B$1&amp;"_"&amp;'Copie extraction'!A265)</f>
        <v/>
      </c>
      <c r="B267" s="6" t="str">
        <f>IF('Copie extraction'!B265=0,"",'Copie extraction'!B265)</f>
        <v/>
      </c>
      <c r="C267" s="6" t="str">
        <f>IFERROR(ROUNDUP(LEFT('Copie extraction'!C265,LEN('Copie extraction'!C265)-2),0),"")</f>
        <v/>
      </c>
      <c r="D267" s="6" t="str">
        <f>IFERROR(ROUNDUP(LEFT('Copie extraction'!D265,LEN('Copie extraction'!D265)-2),0),"")</f>
        <v/>
      </c>
      <c r="E267" s="6" t="str">
        <f>IFERROR(ROUNDUP(LEFT('Copie extraction'!E265,LEN('Copie extraction'!E265)-2),0),"")</f>
        <v/>
      </c>
      <c r="F267" s="6" t="str">
        <f>IF('Copie extraction'!F265=0,"",'Copie extraction'!F265)</f>
        <v/>
      </c>
      <c r="G267" s="24" t="str">
        <f>IF('Copie extraction'!G265=0,"",1)</f>
        <v/>
      </c>
      <c r="H267" s="1" t="str">
        <f>IF('Copie extraction'!H265=0,"",1)</f>
        <v/>
      </c>
      <c r="I267" s="1" t="str">
        <f>IF('Copie extraction'!I265=0,"",1)</f>
        <v/>
      </c>
      <c r="J267" s="5" t="str">
        <f>IF('Copie extraction'!J265=0,"",1)</f>
        <v/>
      </c>
      <c r="K26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7" s="2" t="e">
        <f>IF((SUM(Extraction[[#This Row],[Chant1]:[Chant4]])*Extraction[[#This Row],[Quantité]])/1000=0,"",((SUM(Extraction[[#This Row],[Longueur]:[Largeur]])*2)/1000)*Extraction[[#This Row],[Quantité]])</f>
        <v>#VALUE!</v>
      </c>
      <c r="M267" s="38" t="str">
        <f>IF(Extraction[[#This Row],[Long 1]]=1,Extraction[[#This Row],[Longueur]],"")</f>
        <v/>
      </c>
      <c r="N267" s="38" t="str">
        <f>IF(Extraction[[#This Row],[Long 2]]=1,Extraction[[#This Row],[Longueur]],"")</f>
        <v/>
      </c>
      <c r="O267" s="38" t="str">
        <f>IF(Extraction[[#This Row],[Larg 1]]=1,Extraction[[#This Row],[Largeur]],"")</f>
        <v/>
      </c>
      <c r="P267" s="38" t="str">
        <f>IF(Extraction[[#This Row],[Larg 2]]=1,Extraction[[#This Row],[Largeur]],"")</f>
        <v/>
      </c>
      <c r="Q267" s="38"/>
    </row>
    <row r="268" spans="1:17" x14ac:dyDescent="0.25">
      <c r="A268" s="6" t="str">
        <f>IF('Copie extraction'!A266=0,"",$B$1&amp;"_"&amp;'Copie extraction'!A266)</f>
        <v/>
      </c>
      <c r="B268" s="6" t="str">
        <f>IF('Copie extraction'!B266=0,"",'Copie extraction'!B266)</f>
        <v/>
      </c>
      <c r="C268" s="6" t="str">
        <f>IFERROR(ROUNDUP(LEFT('Copie extraction'!C266,LEN('Copie extraction'!C266)-2),0),"")</f>
        <v/>
      </c>
      <c r="D268" s="6" t="str">
        <f>IFERROR(ROUNDUP(LEFT('Copie extraction'!D266,LEN('Copie extraction'!D266)-2),0),"")</f>
        <v/>
      </c>
      <c r="E268" s="6" t="str">
        <f>IFERROR(ROUNDUP(LEFT('Copie extraction'!E266,LEN('Copie extraction'!E266)-2),0),"")</f>
        <v/>
      </c>
      <c r="F268" s="6" t="str">
        <f>IF('Copie extraction'!F266=0,"",'Copie extraction'!F266)</f>
        <v/>
      </c>
      <c r="G268" s="24" t="str">
        <f>IF('Copie extraction'!G266=0,"",1)</f>
        <v/>
      </c>
      <c r="H268" s="1" t="str">
        <f>IF('Copie extraction'!H266=0,"",1)</f>
        <v/>
      </c>
      <c r="I268" s="1" t="str">
        <f>IF('Copie extraction'!I266=0,"",1)</f>
        <v/>
      </c>
      <c r="J268" s="5" t="str">
        <f>IF('Copie extraction'!J266=0,"",1)</f>
        <v/>
      </c>
      <c r="K26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8" s="2" t="e">
        <f>IF((SUM(Extraction[[#This Row],[Chant1]:[Chant4]])*Extraction[[#This Row],[Quantité]])/1000=0,"",((SUM(Extraction[[#This Row],[Longueur]:[Largeur]])*2)/1000)*Extraction[[#This Row],[Quantité]])</f>
        <v>#VALUE!</v>
      </c>
      <c r="M268" s="38" t="str">
        <f>IF(Extraction[[#This Row],[Long 1]]=1,Extraction[[#This Row],[Longueur]],"")</f>
        <v/>
      </c>
      <c r="N268" s="38" t="str">
        <f>IF(Extraction[[#This Row],[Long 2]]=1,Extraction[[#This Row],[Longueur]],"")</f>
        <v/>
      </c>
      <c r="O268" s="38" t="str">
        <f>IF(Extraction[[#This Row],[Larg 1]]=1,Extraction[[#This Row],[Largeur]],"")</f>
        <v/>
      </c>
      <c r="P268" s="38" t="str">
        <f>IF(Extraction[[#This Row],[Larg 2]]=1,Extraction[[#This Row],[Largeur]],"")</f>
        <v/>
      </c>
      <c r="Q268" s="38"/>
    </row>
    <row r="269" spans="1:17" x14ac:dyDescent="0.25">
      <c r="A269" s="6" t="str">
        <f>IF('Copie extraction'!A267=0,"",$B$1&amp;"_"&amp;'Copie extraction'!A267)</f>
        <v/>
      </c>
      <c r="B269" s="6" t="str">
        <f>IF('Copie extraction'!B267=0,"",'Copie extraction'!B267)</f>
        <v/>
      </c>
      <c r="C269" s="6" t="str">
        <f>IFERROR(ROUNDUP(LEFT('Copie extraction'!C267,LEN('Copie extraction'!C267)-2),0),"")</f>
        <v/>
      </c>
      <c r="D269" s="6" t="str">
        <f>IFERROR(ROUNDUP(LEFT('Copie extraction'!D267,LEN('Copie extraction'!D267)-2),0),"")</f>
        <v/>
      </c>
      <c r="E269" s="6" t="str">
        <f>IFERROR(ROUNDUP(LEFT('Copie extraction'!E267,LEN('Copie extraction'!E267)-2),0),"")</f>
        <v/>
      </c>
      <c r="F269" s="6" t="str">
        <f>IF('Copie extraction'!F267=0,"",'Copie extraction'!F267)</f>
        <v/>
      </c>
      <c r="G269" s="24" t="str">
        <f>IF('Copie extraction'!G267=0,"",1)</f>
        <v/>
      </c>
      <c r="H269" s="1" t="str">
        <f>IF('Copie extraction'!H267=0,"",1)</f>
        <v/>
      </c>
      <c r="I269" s="1" t="str">
        <f>IF('Copie extraction'!I267=0,"",1)</f>
        <v/>
      </c>
      <c r="J269" s="5" t="str">
        <f>IF('Copie extraction'!J267=0,"",1)</f>
        <v/>
      </c>
      <c r="K26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69" s="2" t="e">
        <f>IF((SUM(Extraction[[#This Row],[Chant1]:[Chant4]])*Extraction[[#This Row],[Quantité]])/1000=0,"",((SUM(Extraction[[#This Row],[Longueur]:[Largeur]])*2)/1000)*Extraction[[#This Row],[Quantité]])</f>
        <v>#VALUE!</v>
      </c>
      <c r="M269" s="38" t="str">
        <f>IF(Extraction[[#This Row],[Long 1]]=1,Extraction[[#This Row],[Longueur]],"")</f>
        <v/>
      </c>
      <c r="N269" s="38" t="str">
        <f>IF(Extraction[[#This Row],[Long 2]]=1,Extraction[[#This Row],[Longueur]],"")</f>
        <v/>
      </c>
      <c r="O269" s="38" t="str">
        <f>IF(Extraction[[#This Row],[Larg 1]]=1,Extraction[[#This Row],[Largeur]],"")</f>
        <v/>
      </c>
      <c r="P269" s="38" t="str">
        <f>IF(Extraction[[#This Row],[Larg 2]]=1,Extraction[[#This Row],[Largeur]],"")</f>
        <v/>
      </c>
      <c r="Q269" s="38"/>
    </row>
    <row r="270" spans="1:17" x14ac:dyDescent="0.25">
      <c r="A270" s="6" t="str">
        <f>IF('Copie extraction'!A268=0,"",$B$1&amp;"_"&amp;'Copie extraction'!A268)</f>
        <v/>
      </c>
      <c r="B270" s="6" t="str">
        <f>IF('Copie extraction'!B268=0,"",'Copie extraction'!B268)</f>
        <v/>
      </c>
      <c r="C270" s="6" t="str">
        <f>IFERROR(ROUNDUP(LEFT('Copie extraction'!C268,LEN('Copie extraction'!C268)-2),0),"")</f>
        <v/>
      </c>
      <c r="D270" s="6" t="str">
        <f>IFERROR(ROUNDUP(LEFT('Copie extraction'!D268,LEN('Copie extraction'!D268)-2),0),"")</f>
        <v/>
      </c>
      <c r="E270" s="6" t="str">
        <f>IFERROR(ROUNDUP(LEFT('Copie extraction'!E268,LEN('Copie extraction'!E268)-2),0),"")</f>
        <v/>
      </c>
      <c r="F270" s="6" t="str">
        <f>IF('Copie extraction'!F268=0,"",'Copie extraction'!F268)</f>
        <v/>
      </c>
      <c r="G270" s="24" t="str">
        <f>IF('Copie extraction'!G268=0,"",1)</f>
        <v/>
      </c>
      <c r="H270" s="1" t="str">
        <f>IF('Copie extraction'!H268=0,"",1)</f>
        <v/>
      </c>
      <c r="I270" s="1" t="str">
        <f>IF('Copie extraction'!I268=0,"",1)</f>
        <v/>
      </c>
      <c r="J270" s="5" t="str">
        <f>IF('Copie extraction'!J268=0,"",1)</f>
        <v/>
      </c>
      <c r="K27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0" s="2" t="e">
        <f>IF((SUM(Extraction[[#This Row],[Chant1]:[Chant4]])*Extraction[[#This Row],[Quantité]])/1000=0,"",((SUM(Extraction[[#This Row],[Longueur]:[Largeur]])*2)/1000)*Extraction[[#This Row],[Quantité]])</f>
        <v>#VALUE!</v>
      </c>
      <c r="M270" s="38" t="str">
        <f>IF(Extraction[[#This Row],[Long 1]]=1,Extraction[[#This Row],[Longueur]],"")</f>
        <v/>
      </c>
      <c r="N270" s="38" t="str">
        <f>IF(Extraction[[#This Row],[Long 2]]=1,Extraction[[#This Row],[Longueur]],"")</f>
        <v/>
      </c>
      <c r="O270" s="38" t="str">
        <f>IF(Extraction[[#This Row],[Larg 1]]=1,Extraction[[#This Row],[Largeur]],"")</f>
        <v/>
      </c>
      <c r="P270" s="38" t="str">
        <f>IF(Extraction[[#This Row],[Larg 2]]=1,Extraction[[#This Row],[Largeur]],"")</f>
        <v/>
      </c>
      <c r="Q270" s="38"/>
    </row>
    <row r="271" spans="1:17" x14ac:dyDescent="0.25">
      <c r="A271" s="6" t="str">
        <f>IF('Copie extraction'!A269=0,"",$B$1&amp;"_"&amp;'Copie extraction'!A269)</f>
        <v/>
      </c>
      <c r="B271" s="6" t="str">
        <f>IF('Copie extraction'!B269=0,"",'Copie extraction'!B269)</f>
        <v/>
      </c>
      <c r="C271" s="6" t="str">
        <f>IFERROR(ROUNDUP(LEFT('Copie extraction'!C269,LEN('Copie extraction'!C269)-2),0),"")</f>
        <v/>
      </c>
      <c r="D271" s="6" t="str">
        <f>IFERROR(ROUNDUP(LEFT('Copie extraction'!D269,LEN('Copie extraction'!D269)-2),0),"")</f>
        <v/>
      </c>
      <c r="E271" s="6" t="str">
        <f>IFERROR(ROUNDUP(LEFT('Copie extraction'!E269,LEN('Copie extraction'!E269)-2),0),"")</f>
        <v/>
      </c>
      <c r="F271" s="6" t="str">
        <f>IF('Copie extraction'!F269=0,"",'Copie extraction'!F269)</f>
        <v/>
      </c>
      <c r="G271" s="24" t="str">
        <f>IF('Copie extraction'!G269=0,"",1)</f>
        <v/>
      </c>
      <c r="H271" s="1" t="str">
        <f>IF('Copie extraction'!H269=0,"",1)</f>
        <v/>
      </c>
      <c r="I271" s="1" t="str">
        <f>IF('Copie extraction'!I269=0,"",1)</f>
        <v/>
      </c>
      <c r="J271" s="5" t="str">
        <f>IF('Copie extraction'!J269=0,"",1)</f>
        <v/>
      </c>
      <c r="K27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1" s="2" t="e">
        <f>IF((SUM(Extraction[[#This Row],[Chant1]:[Chant4]])*Extraction[[#This Row],[Quantité]])/1000=0,"",((SUM(Extraction[[#This Row],[Longueur]:[Largeur]])*2)/1000)*Extraction[[#This Row],[Quantité]])</f>
        <v>#VALUE!</v>
      </c>
      <c r="M271" s="38" t="str">
        <f>IF(Extraction[[#This Row],[Long 1]]=1,Extraction[[#This Row],[Longueur]],"")</f>
        <v/>
      </c>
      <c r="N271" s="38" t="str">
        <f>IF(Extraction[[#This Row],[Long 2]]=1,Extraction[[#This Row],[Longueur]],"")</f>
        <v/>
      </c>
      <c r="O271" s="38" t="str">
        <f>IF(Extraction[[#This Row],[Larg 1]]=1,Extraction[[#This Row],[Largeur]],"")</f>
        <v/>
      </c>
      <c r="P271" s="38" t="str">
        <f>IF(Extraction[[#This Row],[Larg 2]]=1,Extraction[[#This Row],[Largeur]],"")</f>
        <v/>
      </c>
      <c r="Q271" s="38"/>
    </row>
    <row r="272" spans="1:17" x14ac:dyDescent="0.25">
      <c r="A272" s="6" t="str">
        <f>IF('Copie extraction'!A270=0,"",$B$1&amp;"_"&amp;'Copie extraction'!A270)</f>
        <v/>
      </c>
      <c r="B272" s="6" t="str">
        <f>IF('Copie extraction'!B270=0,"",'Copie extraction'!B270)</f>
        <v/>
      </c>
      <c r="C272" s="6" t="str">
        <f>IFERROR(ROUNDUP(LEFT('Copie extraction'!C270,LEN('Copie extraction'!C270)-2),0),"")</f>
        <v/>
      </c>
      <c r="D272" s="6" t="str">
        <f>IFERROR(ROUNDUP(LEFT('Copie extraction'!D270,LEN('Copie extraction'!D270)-2),0),"")</f>
        <v/>
      </c>
      <c r="E272" s="6" t="str">
        <f>IFERROR(ROUNDUP(LEFT('Copie extraction'!E270,LEN('Copie extraction'!E270)-2),0),"")</f>
        <v/>
      </c>
      <c r="F272" s="6" t="str">
        <f>IF('Copie extraction'!F270=0,"",'Copie extraction'!F270)</f>
        <v/>
      </c>
      <c r="G272" s="24" t="str">
        <f>IF('Copie extraction'!G270=0,"",1)</f>
        <v/>
      </c>
      <c r="H272" s="1" t="str">
        <f>IF('Copie extraction'!H270=0,"",1)</f>
        <v/>
      </c>
      <c r="I272" s="1" t="str">
        <f>IF('Copie extraction'!I270=0,"",1)</f>
        <v/>
      </c>
      <c r="J272" s="5" t="str">
        <f>IF('Copie extraction'!J270=0,"",1)</f>
        <v/>
      </c>
      <c r="K27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2" s="2" t="e">
        <f>IF((SUM(Extraction[[#This Row],[Chant1]:[Chant4]])*Extraction[[#This Row],[Quantité]])/1000=0,"",((SUM(Extraction[[#This Row],[Longueur]:[Largeur]])*2)/1000)*Extraction[[#This Row],[Quantité]])</f>
        <v>#VALUE!</v>
      </c>
      <c r="M272" s="38" t="str">
        <f>IF(Extraction[[#This Row],[Long 1]]=1,Extraction[[#This Row],[Longueur]],"")</f>
        <v/>
      </c>
      <c r="N272" s="38" t="str">
        <f>IF(Extraction[[#This Row],[Long 2]]=1,Extraction[[#This Row],[Longueur]],"")</f>
        <v/>
      </c>
      <c r="O272" s="38" t="str">
        <f>IF(Extraction[[#This Row],[Larg 1]]=1,Extraction[[#This Row],[Largeur]],"")</f>
        <v/>
      </c>
      <c r="P272" s="38" t="str">
        <f>IF(Extraction[[#This Row],[Larg 2]]=1,Extraction[[#This Row],[Largeur]],"")</f>
        <v/>
      </c>
      <c r="Q272" s="38"/>
    </row>
    <row r="273" spans="1:17" x14ac:dyDescent="0.25">
      <c r="A273" s="6" t="str">
        <f>IF('Copie extraction'!A271=0,"",$B$1&amp;"_"&amp;'Copie extraction'!A271)</f>
        <v/>
      </c>
      <c r="B273" s="6" t="str">
        <f>IF('Copie extraction'!B271=0,"",'Copie extraction'!B271)</f>
        <v/>
      </c>
      <c r="C273" s="6" t="str">
        <f>IFERROR(ROUNDUP(LEFT('Copie extraction'!C271,LEN('Copie extraction'!C271)-2),0),"")</f>
        <v/>
      </c>
      <c r="D273" s="6" t="str">
        <f>IFERROR(ROUNDUP(LEFT('Copie extraction'!D271,LEN('Copie extraction'!D271)-2),0),"")</f>
        <v/>
      </c>
      <c r="E273" s="6" t="str">
        <f>IFERROR(ROUNDUP(LEFT('Copie extraction'!E271,LEN('Copie extraction'!E271)-2),0),"")</f>
        <v/>
      </c>
      <c r="F273" s="6" t="str">
        <f>IF('Copie extraction'!F271=0,"",'Copie extraction'!F271)</f>
        <v/>
      </c>
      <c r="G273" s="24" t="str">
        <f>IF('Copie extraction'!G271=0,"",1)</f>
        <v/>
      </c>
      <c r="H273" s="1" t="str">
        <f>IF('Copie extraction'!H271=0,"",1)</f>
        <v/>
      </c>
      <c r="I273" s="1" t="str">
        <f>IF('Copie extraction'!I271=0,"",1)</f>
        <v/>
      </c>
      <c r="J273" s="5" t="str">
        <f>IF('Copie extraction'!J271=0,"",1)</f>
        <v/>
      </c>
      <c r="K27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3" s="2" t="e">
        <f>IF((SUM(Extraction[[#This Row],[Chant1]:[Chant4]])*Extraction[[#This Row],[Quantité]])/1000=0,"",((SUM(Extraction[[#This Row],[Longueur]:[Largeur]])*2)/1000)*Extraction[[#This Row],[Quantité]])</f>
        <v>#VALUE!</v>
      </c>
      <c r="M273" s="38" t="str">
        <f>IF(Extraction[[#This Row],[Long 1]]=1,Extraction[[#This Row],[Longueur]],"")</f>
        <v/>
      </c>
      <c r="N273" s="38" t="str">
        <f>IF(Extraction[[#This Row],[Long 2]]=1,Extraction[[#This Row],[Longueur]],"")</f>
        <v/>
      </c>
      <c r="O273" s="38" t="str">
        <f>IF(Extraction[[#This Row],[Larg 1]]=1,Extraction[[#This Row],[Largeur]],"")</f>
        <v/>
      </c>
      <c r="P273" s="38" t="str">
        <f>IF(Extraction[[#This Row],[Larg 2]]=1,Extraction[[#This Row],[Largeur]],"")</f>
        <v/>
      </c>
      <c r="Q273" s="38"/>
    </row>
    <row r="274" spans="1:17" x14ac:dyDescent="0.25">
      <c r="A274" s="6" t="str">
        <f>IF('Copie extraction'!A272=0,"",$B$1&amp;"_"&amp;'Copie extraction'!A272)</f>
        <v/>
      </c>
      <c r="B274" s="6" t="str">
        <f>IF('Copie extraction'!B272=0,"",'Copie extraction'!B272)</f>
        <v/>
      </c>
      <c r="C274" s="6" t="str">
        <f>IFERROR(ROUNDUP(LEFT('Copie extraction'!C272,LEN('Copie extraction'!C272)-2),0),"")</f>
        <v/>
      </c>
      <c r="D274" s="6" t="str">
        <f>IFERROR(ROUNDUP(LEFT('Copie extraction'!D272,LEN('Copie extraction'!D272)-2),0),"")</f>
        <v/>
      </c>
      <c r="E274" s="6" t="str">
        <f>IFERROR(ROUNDUP(LEFT('Copie extraction'!E272,LEN('Copie extraction'!E272)-2),0),"")</f>
        <v/>
      </c>
      <c r="F274" s="6" t="str">
        <f>IF('Copie extraction'!F272=0,"",'Copie extraction'!F272)</f>
        <v/>
      </c>
      <c r="G274" s="24" t="str">
        <f>IF('Copie extraction'!G272=0,"",1)</f>
        <v/>
      </c>
      <c r="H274" s="1" t="str">
        <f>IF('Copie extraction'!H272=0,"",1)</f>
        <v/>
      </c>
      <c r="I274" s="1" t="str">
        <f>IF('Copie extraction'!I272=0,"",1)</f>
        <v/>
      </c>
      <c r="J274" s="5" t="str">
        <f>IF('Copie extraction'!J272=0,"",1)</f>
        <v/>
      </c>
      <c r="K27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4" s="2" t="e">
        <f>IF((SUM(Extraction[[#This Row],[Chant1]:[Chant4]])*Extraction[[#This Row],[Quantité]])/1000=0,"",((SUM(Extraction[[#This Row],[Longueur]:[Largeur]])*2)/1000)*Extraction[[#This Row],[Quantité]])</f>
        <v>#VALUE!</v>
      </c>
      <c r="M274" s="38" t="str">
        <f>IF(Extraction[[#This Row],[Long 1]]=1,Extraction[[#This Row],[Longueur]],"")</f>
        <v/>
      </c>
      <c r="N274" s="38" t="str">
        <f>IF(Extraction[[#This Row],[Long 2]]=1,Extraction[[#This Row],[Longueur]],"")</f>
        <v/>
      </c>
      <c r="O274" s="38" t="str">
        <f>IF(Extraction[[#This Row],[Larg 1]]=1,Extraction[[#This Row],[Largeur]],"")</f>
        <v/>
      </c>
      <c r="P274" s="38" t="str">
        <f>IF(Extraction[[#This Row],[Larg 2]]=1,Extraction[[#This Row],[Largeur]],"")</f>
        <v/>
      </c>
      <c r="Q274" s="38"/>
    </row>
    <row r="275" spans="1:17" x14ac:dyDescent="0.25">
      <c r="A275" s="6" t="str">
        <f>IF('Copie extraction'!A273=0,"",$B$1&amp;"_"&amp;'Copie extraction'!A273)</f>
        <v/>
      </c>
      <c r="B275" s="6" t="str">
        <f>IF('Copie extraction'!B273=0,"",'Copie extraction'!B273)</f>
        <v/>
      </c>
      <c r="C275" s="6" t="str">
        <f>IFERROR(ROUNDUP(LEFT('Copie extraction'!C273,LEN('Copie extraction'!C273)-2),0),"")</f>
        <v/>
      </c>
      <c r="D275" s="6" t="str">
        <f>IFERROR(ROUNDUP(LEFT('Copie extraction'!D273,LEN('Copie extraction'!D273)-2),0),"")</f>
        <v/>
      </c>
      <c r="E275" s="6" t="str">
        <f>IFERROR(ROUNDUP(LEFT('Copie extraction'!E273,LEN('Copie extraction'!E273)-2),0),"")</f>
        <v/>
      </c>
      <c r="F275" s="6" t="str">
        <f>IF('Copie extraction'!F273=0,"",'Copie extraction'!F273)</f>
        <v/>
      </c>
      <c r="G275" s="24" t="str">
        <f>IF('Copie extraction'!G273=0,"",1)</f>
        <v/>
      </c>
      <c r="H275" s="1" t="str">
        <f>IF('Copie extraction'!H273=0,"",1)</f>
        <v/>
      </c>
      <c r="I275" s="1" t="str">
        <f>IF('Copie extraction'!I273=0,"",1)</f>
        <v/>
      </c>
      <c r="J275" s="5" t="str">
        <f>IF('Copie extraction'!J273=0,"",1)</f>
        <v/>
      </c>
      <c r="K27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5" s="2" t="e">
        <f>IF((SUM(Extraction[[#This Row],[Chant1]:[Chant4]])*Extraction[[#This Row],[Quantité]])/1000=0,"",((SUM(Extraction[[#This Row],[Longueur]:[Largeur]])*2)/1000)*Extraction[[#This Row],[Quantité]])</f>
        <v>#VALUE!</v>
      </c>
      <c r="M275" s="38" t="str">
        <f>IF(Extraction[[#This Row],[Long 1]]=1,Extraction[[#This Row],[Longueur]],"")</f>
        <v/>
      </c>
      <c r="N275" s="38" t="str">
        <f>IF(Extraction[[#This Row],[Long 2]]=1,Extraction[[#This Row],[Longueur]],"")</f>
        <v/>
      </c>
      <c r="O275" s="38" t="str">
        <f>IF(Extraction[[#This Row],[Larg 1]]=1,Extraction[[#This Row],[Largeur]],"")</f>
        <v/>
      </c>
      <c r="P275" s="38" t="str">
        <f>IF(Extraction[[#This Row],[Larg 2]]=1,Extraction[[#This Row],[Largeur]],"")</f>
        <v/>
      </c>
      <c r="Q275" s="38"/>
    </row>
    <row r="276" spans="1:17" x14ac:dyDescent="0.25">
      <c r="A276" s="6" t="str">
        <f>IF('Copie extraction'!A274=0,"",$B$1&amp;"_"&amp;'Copie extraction'!A274)</f>
        <v/>
      </c>
      <c r="B276" s="6" t="str">
        <f>IF('Copie extraction'!B274=0,"",'Copie extraction'!B274)</f>
        <v/>
      </c>
      <c r="C276" s="6" t="str">
        <f>IFERROR(ROUNDUP(LEFT('Copie extraction'!C274,LEN('Copie extraction'!C274)-2),0),"")</f>
        <v/>
      </c>
      <c r="D276" s="6" t="str">
        <f>IFERROR(ROUNDUP(LEFT('Copie extraction'!D274,LEN('Copie extraction'!D274)-2),0),"")</f>
        <v/>
      </c>
      <c r="E276" s="6" t="str">
        <f>IFERROR(ROUNDUP(LEFT('Copie extraction'!E274,LEN('Copie extraction'!E274)-2),0),"")</f>
        <v/>
      </c>
      <c r="F276" s="6" t="str">
        <f>IF('Copie extraction'!F274=0,"",'Copie extraction'!F274)</f>
        <v/>
      </c>
      <c r="G276" s="24" t="str">
        <f>IF('Copie extraction'!G274=0,"",1)</f>
        <v/>
      </c>
      <c r="H276" s="1" t="str">
        <f>IF('Copie extraction'!H274=0,"",1)</f>
        <v/>
      </c>
      <c r="I276" s="1" t="str">
        <f>IF('Copie extraction'!I274=0,"",1)</f>
        <v/>
      </c>
      <c r="J276" s="5" t="str">
        <f>IF('Copie extraction'!J274=0,"",1)</f>
        <v/>
      </c>
      <c r="K27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6" s="2" t="e">
        <f>IF((SUM(Extraction[[#This Row],[Chant1]:[Chant4]])*Extraction[[#This Row],[Quantité]])/1000=0,"",((SUM(Extraction[[#This Row],[Longueur]:[Largeur]])*2)/1000)*Extraction[[#This Row],[Quantité]])</f>
        <v>#VALUE!</v>
      </c>
      <c r="M276" s="38" t="str">
        <f>IF(Extraction[[#This Row],[Long 1]]=1,Extraction[[#This Row],[Longueur]],"")</f>
        <v/>
      </c>
      <c r="N276" s="38" t="str">
        <f>IF(Extraction[[#This Row],[Long 2]]=1,Extraction[[#This Row],[Longueur]],"")</f>
        <v/>
      </c>
      <c r="O276" s="38" t="str">
        <f>IF(Extraction[[#This Row],[Larg 1]]=1,Extraction[[#This Row],[Largeur]],"")</f>
        <v/>
      </c>
      <c r="P276" s="38" t="str">
        <f>IF(Extraction[[#This Row],[Larg 2]]=1,Extraction[[#This Row],[Largeur]],"")</f>
        <v/>
      </c>
      <c r="Q276" s="38"/>
    </row>
    <row r="277" spans="1:17" x14ac:dyDescent="0.25">
      <c r="A277" s="6" t="str">
        <f>IF('Copie extraction'!A275=0,"",$B$1&amp;"_"&amp;'Copie extraction'!A275)</f>
        <v/>
      </c>
      <c r="B277" s="6" t="str">
        <f>IF('Copie extraction'!B275=0,"",'Copie extraction'!B275)</f>
        <v/>
      </c>
      <c r="C277" s="6" t="str">
        <f>IFERROR(ROUNDUP(LEFT('Copie extraction'!C275,LEN('Copie extraction'!C275)-2),0),"")</f>
        <v/>
      </c>
      <c r="D277" s="6" t="str">
        <f>IFERROR(ROUNDUP(LEFT('Copie extraction'!D275,LEN('Copie extraction'!D275)-2),0),"")</f>
        <v/>
      </c>
      <c r="E277" s="6" t="str">
        <f>IFERROR(ROUNDUP(LEFT('Copie extraction'!E275,LEN('Copie extraction'!E275)-2),0),"")</f>
        <v/>
      </c>
      <c r="F277" s="6" t="str">
        <f>IF('Copie extraction'!F275=0,"",'Copie extraction'!F275)</f>
        <v/>
      </c>
      <c r="G277" s="24" t="str">
        <f>IF('Copie extraction'!G275=0,"",1)</f>
        <v/>
      </c>
      <c r="H277" s="1" t="str">
        <f>IF('Copie extraction'!H275=0,"",1)</f>
        <v/>
      </c>
      <c r="I277" s="1" t="str">
        <f>IF('Copie extraction'!I275=0,"",1)</f>
        <v/>
      </c>
      <c r="J277" s="5" t="str">
        <f>IF('Copie extraction'!J275=0,"",1)</f>
        <v/>
      </c>
      <c r="K27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7" s="2" t="e">
        <f>IF((SUM(Extraction[[#This Row],[Chant1]:[Chant4]])*Extraction[[#This Row],[Quantité]])/1000=0,"",((SUM(Extraction[[#This Row],[Longueur]:[Largeur]])*2)/1000)*Extraction[[#This Row],[Quantité]])</f>
        <v>#VALUE!</v>
      </c>
      <c r="M277" s="38" t="str">
        <f>IF(Extraction[[#This Row],[Long 1]]=1,Extraction[[#This Row],[Longueur]],"")</f>
        <v/>
      </c>
      <c r="N277" s="38" t="str">
        <f>IF(Extraction[[#This Row],[Long 2]]=1,Extraction[[#This Row],[Longueur]],"")</f>
        <v/>
      </c>
      <c r="O277" s="38" t="str">
        <f>IF(Extraction[[#This Row],[Larg 1]]=1,Extraction[[#This Row],[Largeur]],"")</f>
        <v/>
      </c>
      <c r="P277" s="38" t="str">
        <f>IF(Extraction[[#This Row],[Larg 2]]=1,Extraction[[#This Row],[Largeur]],"")</f>
        <v/>
      </c>
      <c r="Q277" s="38"/>
    </row>
    <row r="278" spans="1:17" x14ac:dyDescent="0.25">
      <c r="A278" s="6" t="str">
        <f>IF('Copie extraction'!A276=0,"",$B$1&amp;"_"&amp;'Copie extraction'!A276)</f>
        <v/>
      </c>
      <c r="B278" s="6" t="str">
        <f>IF('Copie extraction'!B276=0,"",'Copie extraction'!B276)</f>
        <v/>
      </c>
      <c r="C278" s="6" t="str">
        <f>IFERROR(ROUNDUP(LEFT('Copie extraction'!C276,LEN('Copie extraction'!C276)-2),0),"")</f>
        <v/>
      </c>
      <c r="D278" s="6" t="str">
        <f>IFERROR(ROUNDUP(LEFT('Copie extraction'!D276,LEN('Copie extraction'!D276)-2),0),"")</f>
        <v/>
      </c>
      <c r="E278" s="6" t="str">
        <f>IFERROR(ROUNDUP(LEFT('Copie extraction'!E276,LEN('Copie extraction'!E276)-2),0),"")</f>
        <v/>
      </c>
      <c r="F278" s="6" t="str">
        <f>IF('Copie extraction'!F276=0,"",'Copie extraction'!F276)</f>
        <v/>
      </c>
      <c r="G278" s="24" t="str">
        <f>IF('Copie extraction'!G276=0,"",1)</f>
        <v/>
      </c>
      <c r="H278" s="1" t="str">
        <f>IF('Copie extraction'!H276=0,"",1)</f>
        <v/>
      </c>
      <c r="I278" s="1" t="str">
        <f>IF('Copie extraction'!I276=0,"",1)</f>
        <v/>
      </c>
      <c r="J278" s="5" t="str">
        <f>IF('Copie extraction'!J276=0,"",1)</f>
        <v/>
      </c>
      <c r="K27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8" s="2" t="e">
        <f>IF((SUM(Extraction[[#This Row],[Chant1]:[Chant4]])*Extraction[[#This Row],[Quantité]])/1000=0,"",((SUM(Extraction[[#This Row],[Longueur]:[Largeur]])*2)/1000)*Extraction[[#This Row],[Quantité]])</f>
        <v>#VALUE!</v>
      </c>
      <c r="M278" s="38" t="str">
        <f>IF(Extraction[[#This Row],[Long 1]]=1,Extraction[[#This Row],[Longueur]],"")</f>
        <v/>
      </c>
      <c r="N278" s="38" t="str">
        <f>IF(Extraction[[#This Row],[Long 2]]=1,Extraction[[#This Row],[Longueur]],"")</f>
        <v/>
      </c>
      <c r="O278" s="38" t="str">
        <f>IF(Extraction[[#This Row],[Larg 1]]=1,Extraction[[#This Row],[Largeur]],"")</f>
        <v/>
      </c>
      <c r="P278" s="38" t="str">
        <f>IF(Extraction[[#This Row],[Larg 2]]=1,Extraction[[#This Row],[Largeur]],"")</f>
        <v/>
      </c>
      <c r="Q278" s="38"/>
    </row>
    <row r="279" spans="1:17" x14ac:dyDescent="0.25">
      <c r="A279" s="6" t="str">
        <f>IF('Copie extraction'!A277=0,"",$B$1&amp;"_"&amp;'Copie extraction'!A277)</f>
        <v/>
      </c>
      <c r="B279" s="6" t="str">
        <f>IF('Copie extraction'!B277=0,"",'Copie extraction'!B277)</f>
        <v/>
      </c>
      <c r="C279" s="6" t="str">
        <f>IFERROR(ROUNDUP(LEFT('Copie extraction'!C277,LEN('Copie extraction'!C277)-2),0),"")</f>
        <v/>
      </c>
      <c r="D279" s="6" t="str">
        <f>IFERROR(ROUNDUP(LEFT('Copie extraction'!D277,LEN('Copie extraction'!D277)-2),0),"")</f>
        <v/>
      </c>
      <c r="E279" s="6" t="str">
        <f>IFERROR(ROUNDUP(LEFT('Copie extraction'!E277,LEN('Copie extraction'!E277)-2),0),"")</f>
        <v/>
      </c>
      <c r="F279" s="6" t="str">
        <f>IF('Copie extraction'!F277=0,"",'Copie extraction'!F277)</f>
        <v/>
      </c>
      <c r="G279" s="24" t="str">
        <f>IF('Copie extraction'!G277=0,"",1)</f>
        <v/>
      </c>
      <c r="H279" s="1" t="str">
        <f>IF('Copie extraction'!H277=0,"",1)</f>
        <v/>
      </c>
      <c r="I279" s="1" t="str">
        <f>IF('Copie extraction'!I277=0,"",1)</f>
        <v/>
      </c>
      <c r="J279" s="5" t="str">
        <f>IF('Copie extraction'!J277=0,"",1)</f>
        <v/>
      </c>
      <c r="K27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79" s="2" t="e">
        <f>IF((SUM(Extraction[[#This Row],[Chant1]:[Chant4]])*Extraction[[#This Row],[Quantité]])/1000=0,"",((SUM(Extraction[[#This Row],[Longueur]:[Largeur]])*2)/1000)*Extraction[[#This Row],[Quantité]])</f>
        <v>#VALUE!</v>
      </c>
      <c r="M279" s="38" t="str">
        <f>IF(Extraction[[#This Row],[Long 1]]=1,Extraction[[#This Row],[Longueur]],"")</f>
        <v/>
      </c>
      <c r="N279" s="38" t="str">
        <f>IF(Extraction[[#This Row],[Long 2]]=1,Extraction[[#This Row],[Longueur]],"")</f>
        <v/>
      </c>
      <c r="O279" s="38" t="str">
        <f>IF(Extraction[[#This Row],[Larg 1]]=1,Extraction[[#This Row],[Largeur]],"")</f>
        <v/>
      </c>
      <c r="P279" s="38" t="str">
        <f>IF(Extraction[[#This Row],[Larg 2]]=1,Extraction[[#This Row],[Largeur]],"")</f>
        <v/>
      </c>
      <c r="Q279" s="38"/>
    </row>
    <row r="280" spans="1:17" x14ac:dyDescent="0.25">
      <c r="A280" s="6" t="str">
        <f>IF('Copie extraction'!A278=0,"",$B$1&amp;"_"&amp;'Copie extraction'!A278)</f>
        <v/>
      </c>
      <c r="B280" s="6" t="str">
        <f>IF('Copie extraction'!B278=0,"",'Copie extraction'!B278)</f>
        <v/>
      </c>
      <c r="C280" s="6" t="str">
        <f>IFERROR(ROUNDUP(LEFT('Copie extraction'!C278,LEN('Copie extraction'!C278)-2),0),"")</f>
        <v/>
      </c>
      <c r="D280" s="6" t="str">
        <f>IFERROR(ROUNDUP(LEFT('Copie extraction'!D278,LEN('Copie extraction'!D278)-2),0),"")</f>
        <v/>
      </c>
      <c r="E280" s="6" t="str">
        <f>IFERROR(ROUNDUP(LEFT('Copie extraction'!E278,LEN('Copie extraction'!E278)-2),0),"")</f>
        <v/>
      </c>
      <c r="F280" s="6" t="str">
        <f>IF('Copie extraction'!F278=0,"",'Copie extraction'!F278)</f>
        <v/>
      </c>
      <c r="G280" s="24" t="str">
        <f>IF('Copie extraction'!G278=0,"",1)</f>
        <v/>
      </c>
      <c r="H280" s="1" t="str">
        <f>IF('Copie extraction'!H278=0,"",1)</f>
        <v/>
      </c>
      <c r="I280" s="1" t="str">
        <f>IF('Copie extraction'!I278=0,"",1)</f>
        <v/>
      </c>
      <c r="J280" s="5" t="str">
        <f>IF('Copie extraction'!J278=0,"",1)</f>
        <v/>
      </c>
      <c r="K28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0" s="2" t="e">
        <f>IF((SUM(Extraction[[#This Row],[Chant1]:[Chant4]])*Extraction[[#This Row],[Quantité]])/1000=0,"",((SUM(Extraction[[#This Row],[Longueur]:[Largeur]])*2)/1000)*Extraction[[#This Row],[Quantité]])</f>
        <v>#VALUE!</v>
      </c>
      <c r="M280" s="38" t="str">
        <f>IF(Extraction[[#This Row],[Long 1]]=1,Extraction[[#This Row],[Longueur]],"")</f>
        <v/>
      </c>
      <c r="N280" s="38" t="str">
        <f>IF(Extraction[[#This Row],[Long 2]]=1,Extraction[[#This Row],[Longueur]],"")</f>
        <v/>
      </c>
      <c r="O280" s="38" t="str">
        <f>IF(Extraction[[#This Row],[Larg 1]]=1,Extraction[[#This Row],[Largeur]],"")</f>
        <v/>
      </c>
      <c r="P280" s="38" t="str">
        <f>IF(Extraction[[#This Row],[Larg 2]]=1,Extraction[[#This Row],[Largeur]],"")</f>
        <v/>
      </c>
      <c r="Q280" s="38"/>
    </row>
    <row r="281" spans="1:17" x14ac:dyDescent="0.25">
      <c r="A281" s="6" t="str">
        <f>IF('Copie extraction'!A279=0,"",$B$1&amp;"_"&amp;'Copie extraction'!A279)</f>
        <v/>
      </c>
      <c r="B281" s="6" t="str">
        <f>IF('Copie extraction'!B279=0,"",'Copie extraction'!B279)</f>
        <v/>
      </c>
      <c r="C281" s="6" t="str">
        <f>IFERROR(ROUNDUP(LEFT('Copie extraction'!C279,LEN('Copie extraction'!C279)-2),0),"")</f>
        <v/>
      </c>
      <c r="D281" s="6" t="str">
        <f>IFERROR(ROUNDUP(LEFT('Copie extraction'!D279,LEN('Copie extraction'!D279)-2),0),"")</f>
        <v/>
      </c>
      <c r="E281" s="6" t="str">
        <f>IFERROR(ROUNDUP(LEFT('Copie extraction'!E279,LEN('Copie extraction'!E279)-2),0),"")</f>
        <v/>
      </c>
      <c r="F281" s="6" t="str">
        <f>IF('Copie extraction'!F279=0,"",'Copie extraction'!F279)</f>
        <v/>
      </c>
      <c r="G281" s="24" t="str">
        <f>IF('Copie extraction'!G279=0,"",1)</f>
        <v/>
      </c>
      <c r="H281" s="1" t="str">
        <f>IF('Copie extraction'!H279=0,"",1)</f>
        <v/>
      </c>
      <c r="I281" s="1" t="str">
        <f>IF('Copie extraction'!I279=0,"",1)</f>
        <v/>
      </c>
      <c r="J281" s="5" t="str">
        <f>IF('Copie extraction'!J279=0,"",1)</f>
        <v/>
      </c>
      <c r="K28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1" s="2" t="e">
        <f>IF((SUM(Extraction[[#This Row],[Chant1]:[Chant4]])*Extraction[[#This Row],[Quantité]])/1000=0,"",((SUM(Extraction[[#This Row],[Longueur]:[Largeur]])*2)/1000)*Extraction[[#This Row],[Quantité]])</f>
        <v>#VALUE!</v>
      </c>
      <c r="M281" s="38" t="str">
        <f>IF(Extraction[[#This Row],[Long 1]]=1,Extraction[[#This Row],[Longueur]],"")</f>
        <v/>
      </c>
      <c r="N281" s="38" t="str">
        <f>IF(Extraction[[#This Row],[Long 2]]=1,Extraction[[#This Row],[Longueur]],"")</f>
        <v/>
      </c>
      <c r="O281" s="38" t="str">
        <f>IF(Extraction[[#This Row],[Larg 1]]=1,Extraction[[#This Row],[Largeur]],"")</f>
        <v/>
      </c>
      <c r="P281" s="38" t="str">
        <f>IF(Extraction[[#This Row],[Larg 2]]=1,Extraction[[#This Row],[Largeur]],"")</f>
        <v/>
      </c>
      <c r="Q281" s="38"/>
    </row>
    <row r="282" spans="1:17" x14ac:dyDescent="0.25">
      <c r="A282" s="6" t="str">
        <f>IF('Copie extraction'!A280=0,"",$B$1&amp;"_"&amp;'Copie extraction'!A280)</f>
        <v/>
      </c>
      <c r="B282" s="6" t="str">
        <f>IF('Copie extraction'!B280=0,"",'Copie extraction'!B280)</f>
        <v/>
      </c>
      <c r="C282" s="6" t="str">
        <f>IFERROR(ROUNDUP(LEFT('Copie extraction'!C280,LEN('Copie extraction'!C280)-2),0),"")</f>
        <v/>
      </c>
      <c r="D282" s="6" t="str">
        <f>IFERROR(ROUNDUP(LEFT('Copie extraction'!D280,LEN('Copie extraction'!D280)-2),0),"")</f>
        <v/>
      </c>
      <c r="E282" s="6" t="str">
        <f>IFERROR(ROUNDUP(LEFT('Copie extraction'!E280,LEN('Copie extraction'!E280)-2),0),"")</f>
        <v/>
      </c>
      <c r="F282" s="6" t="str">
        <f>IF('Copie extraction'!F280=0,"",'Copie extraction'!F280)</f>
        <v/>
      </c>
      <c r="G282" s="24" t="str">
        <f>IF('Copie extraction'!G280=0,"",1)</f>
        <v/>
      </c>
      <c r="H282" s="1" t="str">
        <f>IF('Copie extraction'!H280=0,"",1)</f>
        <v/>
      </c>
      <c r="I282" s="1" t="str">
        <f>IF('Copie extraction'!I280=0,"",1)</f>
        <v/>
      </c>
      <c r="J282" s="5" t="str">
        <f>IF('Copie extraction'!J280=0,"",1)</f>
        <v/>
      </c>
      <c r="K28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2" s="2" t="e">
        <f>IF((SUM(Extraction[[#This Row],[Chant1]:[Chant4]])*Extraction[[#This Row],[Quantité]])/1000=0,"",((SUM(Extraction[[#This Row],[Longueur]:[Largeur]])*2)/1000)*Extraction[[#This Row],[Quantité]])</f>
        <v>#VALUE!</v>
      </c>
      <c r="M282" s="38" t="str">
        <f>IF(Extraction[[#This Row],[Long 1]]=1,Extraction[[#This Row],[Longueur]],"")</f>
        <v/>
      </c>
      <c r="N282" s="38" t="str">
        <f>IF(Extraction[[#This Row],[Long 2]]=1,Extraction[[#This Row],[Longueur]],"")</f>
        <v/>
      </c>
      <c r="O282" s="38" t="str">
        <f>IF(Extraction[[#This Row],[Larg 1]]=1,Extraction[[#This Row],[Largeur]],"")</f>
        <v/>
      </c>
      <c r="P282" s="38" t="str">
        <f>IF(Extraction[[#This Row],[Larg 2]]=1,Extraction[[#This Row],[Largeur]],"")</f>
        <v/>
      </c>
      <c r="Q282" s="38"/>
    </row>
    <row r="283" spans="1:17" x14ac:dyDescent="0.25">
      <c r="A283" s="6" t="str">
        <f>IF('Copie extraction'!A281=0,"",$B$1&amp;"_"&amp;'Copie extraction'!A281)</f>
        <v/>
      </c>
      <c r="B283" s="6" t="str">
        <f>IF('Copie extraction'!B281=0,"",'Copie extraction'!B281)</f>
        <v/>
      </c>
      <c r="C283" s="6" t="str">
        <f>IFERROR(ROUNDUP(LEFT('Copie extraction'!C281,LEN('Copie extraction'!C281)-2),0),"")</f>
        <v/>
      </c>
      <c r="D283" s="6" t="str">
        <f>IFERROR(ROUNDUP(LEFT('Copie extraction'!D281,LEN('Copie extraction'!D281)-2),0),"")</f>
        <v/>
      </c>
      <c r="E283" s="6" t="str">
        <f>IFERROR(ROUNDUP(LEFT('Copie extraction'!E281,LEN('Copie extraction'!E281)-2),0),"")</f>
        <v/>
      </c>
      <c r="F283" s="6" t="str">
        <f>IF('Copie extraction'!F281=0,"",'Copie extraction'!F281)</f>
        <v/>
      </c>
      <c r="G283" s="24" t="str">
        <f>IF('Copie extraction'!G281=0,"",1)</f>
        <v/>
      </c>
      <c r="H283" s="1" t="str">
        <f>IF('Copie extraction'!H281=0,"",1)</f>
        <v/>
      </c>
      <c r="I283" s="1" t="str">
        <f>IF('Copie extraction'!I281=0,"",1)</f>
        <v/>
      </c>
      <c r="J283" s="5" t="str">
        <f>IF('Copie extraction'!J281=0,"",1)</f>
        <v/>
      </c>
      <c r="K28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3" s="2" t="e">
        <f>IF((SUM(Extraction[[#This Row],[Chant1]:[Chant4]])*Extraction[[#This Row],[Quantité]])/1000=0,"",((SUM(Extraction[[#This Row],[Longueur]:[Largeur]])*2)/1000)*Extraction[[#This Row],[Quantité]])</f>
        <v>#VALUE!</v>
      </c>
      <c r="M283" s="38" t="str">
        <f>IF(Extraction[[#This Row],[Long 1]]=1,Extraction[[#This Row],[Longueur]],"")</f>
        <v/>
      </c>
      <c r="N283" s="38" t="str">
        <f>IF(Extraction[[#This Row],[Long 2]]=1,Extraction[[#This Row],[Longueur]],"")</f>
        <v/>
      </c>
      <c r="O283" s="38" t="str">
        <f>IF(Extraction[[#This Row],[Larg 1]]=1,Extraction[[#This Row],[Largeur]],"")</f>
        <v/>
      </c>
      <c r="P283" s="38" t="str">
        <f>IF(Extraction[[#This Row],[Larg 2]]=1,Extraction[[#This Row],[Largeur]],"")</f>
        <v/>
      </c>
      <c r="Q283" s="38"/>
    </row>
    <row r="284" spans="1:17" x14ac:dyDescent="0.25">
      <c r="A284" s="6" t="str">
        <f>IF('Copie extraction'!A282=0,"",$B$1&amp;"_"&amp;'Copie extraction'!A282)</f>
        <v/>
      </c>
      <c r="B284" s="6" t="str">
        <f>IF('Copie extraction'!B282=0,"",'Copie extraction'!B282)</f>
        <v/>
      </c>
      <c r="C284" s="6" t="str">
        <f>IFERROR(ROUNDUP(LEFT('Copie extraction'!C282,LEN('Copie extraction'!C282)-2),0),"")</f>
        <v/>
      </c>
      <c r="D284" s="6" t="str">
        <f>IFERROR(ROUNDUP(LEFT('Copie extraction'!D282,LEN('Copie extraction'!D282)-2),0),"")</f>
        <v/>
      </c>
      <c r="E284" s="6" t="str">
        <f>IFERROR(ROUNDUP(LEFT('Copie extraction'!E282,LEN('Copie extraction'!E282)-2),0),"")</f>
        <v/>
      </c>
      <c r="F284" s="6" t="str">
        <f>IF('Copie extraction'!F282=0,"",'Copie extraction'!F282)</f>
        <v/>
      </c>
      <c r="G284" s="24" t="str">
        <f>IF('Copie extraction'!G282=0,"",1)</f>
        <v/>
      </c>
      <c r="H284" s="1" t="str">
        <f>IF('Copie extraction'!H282=0,"",1)</f>
        <v/>
      </c>
      <c r="I284" s="1" t="str">
        <f>IF('Copie extraction'!I282=0,"",1)</f>
        <v/>
      </c>
      <c r="J284" s="5" t="str">
        <f>IF('Copie extraction'!J282=0,"",1)</f>
        <v/>
      </c>
      <c r="K28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4" s="2" t="e">
        <f>IF((SUM(Extraction[[#This Row],[Chant1]:[Chant4]])*Extraction[[#This Row],[Quantité]])/1000=0,"",((SUM(Extraction[[#This Row],[Longueur]:[Largeur]])*2)/1000)*Extraction[[#This Row],[Quantité]])</f>
        <v>#VALUE!</v>
      </c>
      <c r="M284" s="38" t="str">
        <f>IF(Extraction[[#This Row],[Long 1]]=1,Extraction[[#This Row],[Longueur]],"")</f>
        <v/>
      </c>
      <c r="N284" s="38" t="str">
        <f>IF(Extraction[[#This Row],[Long 2]]=1,Extraction[[#This Row],[Longueur]],"")</f>
        <v/>
      </c>
      <c r="O284" s="38" t="str">
        <f>IF(Extraction[[#This Row],[Larg 1]]=1,Extraction[[#This Row],[Largeur]],"")</f>
        <v/>
      </c>
      <c r="P284" s="38" t="str">
        <f>IF(Extraction[[#This Row],[Larg 2]]=1,Extraction[[#This Row],[Largeur]],"")</f>
        <v/>
      </c>
      <c r="Q284" s="38"/>
    </row>
    <row r="285" spans="1:17" x14ac:dyDescent="0.25">
      <c r="A285" s="6" t="str">
        <f>IF('Copie extraction'!A283=0,"",$B$1&amp;"_"&amp;'Copie extraction'!A283)</f>
        <v/>
      </c>
      <c r="B285" s="6" t="str">
        <f>IF('Copie extraction'!B283=0,"",'Copie extraction'!B283)</f>
        <v/>
      </c>
      <c r="C285" s="6" t="str">
        <f>IFERROR(ROUNDUP(LEFT('Copie extraction'!C283,LEN('Copie extraction'!C283)-2),0),"")</f>
        <v/>
      </c>
      <c r="D285" s="6" t="str">
        <f>IFERROR(ROUNDUP(LEFT('Copie extraction'!D283,LEN('Copie extraction'!D283)-2),0),"")</f>
        <v/>
      </c>
      <c r="E285" s="6" t="str">
        <f>IFERROR(ROUNDUP(LEFT('Copie extraction'!E283,LEN('Copie extraction'!E283)-2),0),"")</f>
        <v/>
      </c>
      <c r="F285" s="6" t="str">
        <f>IF('Copie extraction'!F283=0,"",'Copie extraction'!F283)</f>
        <v/>
      </c>
      <c r="G285" s="24" t="str">
        <f>IF('Copie extraction'!G283=0,"",1)</f>
        <v/>
      </c>
      <c r="H285" s="1" t="str">
        <f>IF('Copie extraction'!H283=0,"",1)</f>
        <v/>
      </c>
      <c r="I285" s="1" t="str">
        <f>IF('Copie extraction'!I283=0,"",1)</f>
        <v/>
      </c>
      <c r="J285" s="5" t="str">
        <f>IF('Copie extraction'!J283=0,"",1)</f>
        <v/>
      </c>
      <c r="K28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5" s="2" t="e">
        <f>IF((SUM(Extraction[[#This Row],[Chant1]:[Chant4]])*Extraction[[#This Row],[Quantité]])/1000=0,"",((SUM(Extraction[[#This Row],[Longueur]:[Largeur]])*2)/1000)*Extraction[[#This Row],[Quantité]])</f>
        <v>#VALUE!</v>
      </c>
      <c r="M285" s="38" t="str">
        <f>IF(Extraction[[#This Row],[Long 1]]=1,Extraction[[#This Row],[Longueur]],"")</f>
        <v/>
      </c>
      <c r="N285" s="38" t="str">
        <f>IF(Extraction[[#This Row],[Long 2]]=1,Extraction[[#This Row],[Longueur]],"")</f>
        <v/>
      </c>
      <c r="O285" s="38" t="str">
        <f>IF(Extraction[[#This Row],[Larg 1]]=1,Extraction[[#This Row],[Largeur]],"")</f>
        <v/>
      </c>
      <c r="P285" s="38" t="str">
        <f>IF(Extraction[[#This Row],[Larg 2]]=1,Extraction[[#This Row],[Largeur]],"")</f>
        <v/>
      </c>
      <c r="Q285" s="38"/>
    </row>
    <row r="286" spans="1:17" x14ac:dyDescent="0.25">
      <c r="A286" s="6" t="str">
        <f>IF('Copie extraction'!A284=0,"",$B$1&amp;"_"&amp;'Copie extraction'!A284)</f>
        <v/>
      </c>
      <c r="B286" s="6" t="str">
        <f>IF('Copie extraction'!B284=0,"",'Copie extraction'!B284)</f>
        <v/>
      </c>
      <c r="C286" s="6" t="str">
        <f>IFERROR(ROUNDUP(LEFT('Copie extraction'!C284,LEN('Copie extraction'!C284)-2),0),"")</f>
        <v/>
      </c>
      <c r="D286" s="6" t="str">
        <f>IFERROR(ROUNDUP(LEFT('Copie extraction'!D284,LEN('Copie extraction'!D284)-2),0),"")</f>
        <v/>
      </c>
      <c r="E286" s="6" t="str">
        <f>IFERROR(ROUNDUP(LEFT('Copie extraction'!E284,LEN('Copie extraction'!E284)-2),0),"")</f>
        <v/>
      </c>
      <c r="F286" s="6" t="str">
        <f>IF('Copie extraction'!F284=0,"",'Copie extraction'!F284)</f>
        <v/>
      </c>
      <c r="G286" s="24" t="str">
        <f>IF('Copie extraction'!G284=0,"",1)</f>
        <v/>
      </c>
      <c r="H286" s="1" t="str">
        <f>IF('Copie extraction'!H284=0,"",1)</f>
        <v/>
      </c>
      <c r="I286" s="1" t="str">
        <f>IF('Copie extraction'!I284=0,"",1)</f>
        <v/>
      </c>
      <c r="J286" s="5" t="str">
        <f>IF('Copie extraction'!J284=0,"",1)</f>
        <v/>
      </c>
      <c r="K28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6" s="2" t="e">
        <f>IF((SUM(Extraction[[#This Row],[Chant1]:[Chant4]])*Extraction[[#This Row],[Quantité]])/1000=0,"",((SUM(Extraction[[#This Row],[Longueur]:[Largeur]])*2)/1000)*Extraction[[#This Row],[Quantité]])</f>
        <v>#VALUE!</v>
      </c>
      <c r="M286" s="38" t="str">
        <f>IF(Extraction[[#This Row],[Long 1]]=1,Extraction[[#This Row],[Longueur]],"")</f>
        <v/>
      </c>
      <c r="N286" s="38" t="str">
        <f>IF(Extraction[[#This Row],[Long 2]]=1,Extraction[[#This Row],[Longueur]],"")</f>
        <v/>
      </c>
      <c r="O286" s="38" t="str">
        <f>IF(Extraction[[#This Row],[Larg 1]]=1,Extraction[[#This Row],[Largeur]],"")</f>
        <v/>
      </c>
      <c r="P286" s="38" t="str">
        <f>IF(Extraction[[#This Row],[Larg 2]]=1,Extraction[[#This Row],[Largeur]],"")</f>
        <v/>
      </c>
      <c r="Q286" s="38"/>
    </row>
    <row r="287" spans="1:17" x14ac:dyDescent="0.25">
      <c r="A287" s="6" t="str">
        <f>IF('Copie extraction'!A285=0,"",$B$1&amp;"_"&amp;'Copie extraction'!A285)</f>
        <v/>
      </c>
      <c r="B287" s="6" t="str">
        <f>IF('Copie extraction'!B285=0,"",'Copie extraction'!B285)</f>
        <v/>
      </c>
      <c r="C287" s="6" t="str">
        <f>IFERROR(ROUNDUP(LEFT('Copie extraction'!C285,LEN('Copie extraction'!C285)-2),0),"")</f>
        <v/>
      </c>
      <c r="D287" s="6" t="str">
        <f>IFERROR(ROUNDUP(LEFT('Copie extraction'!D285,LEN('Copie extraction'!D285)-2),0),"")</f>
        <v/>
      </c>
      <c r="E287" s="6" t="str">
        <f>IFERROR(ROUNDUP(LEFT('Copie extraction'!E285,LEN('Copie extraction'!E285)-2),0),"")</f>
        <v/>
      </c>
      <c r="F287" s="6" t="str">
        <f>IF('Copie extraction'!F285=0,"",'Copie extraction'!F285)</f>
        <v/>
      </c>
      <c r="G287" s="24" t="str">
        <f>IF('Copie extraction'!G285=0,"",1)</f>
        <v/>
      </c>
      <c r="H287" s="1" t="str">
        <f>IF('Copie extraction'!H285=0,"",1)</f>
        <v/>
      </c>
      <c r="I287" s="1" t="str">
        <f>IF('Copie extraction'!I285=0,"",1)</f>
        <v/>
      </c>
      <c r="J287" s="5" t="str">
        <f>IF('Copie extraction'!J285=0,"",1)</f>
        <v/>
      </c>
      <c r="K28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7" s="2" t="e">
        <f>IF((SUM(Extraction[[#This Row],[Chant1]:[Chant4]])*Extraction[[#This Row],[Quantité]])/1000=0,"",((SUM(Extraction[[#This Row],[Longueur]:[Largeur]])*2)/1000)*Extraction[[#This Row],[Quantité]])</f>
        <v>#VALUE!</v>
      </c>
      <c r="M287" s="38" t="str">
        <f>IF(Extraction[[#This Row],[Long 1]]=1,Extraction[[#This Row],[Longueur]],"")</f>
        <v/>
      </c>
      <c r="N287" s="38" t="str">
        <f>IF(Extraction[[#This Row],[Long 2]]=1,Extraction[[#This Row],[Longueur]],"")</f>
        <v/>
      </c>
      <c r="O287" s="38" t="str">
        <f>IF(Extraction[[#This Row],[Larg 1]]=1,Extraction[[#This Row],[Largeur]],"")</f>
        <v/>
      </c>
      <c r="P287" s="38" t="str">
        <f>IF(Extraction[[#This Row],[Larg 2]]=1,Extraction[[#This Row],[Largeur]],"")</f>
        <v/>
      </c>
      <c r="Q287" s="38"/>
    </row>
    <row r="288" spans="1:17" x14ac:dyDescent="0.25">
      <c r="A288" s="6" t="str">
        <f>IF('Copie extraction'!A286=0,"",$B$1&amp;"_"&amp;'Copie extraction'!A286)</f>
        <v/>
      </c>
      <c r="B288" s="6" t="str">
        <f>IF('Copie extraction'!B286=0,"",'Copie extraction'!B286)</f>
        <v/>
      </c>
      <c r="C288" s="6" t="str">
        <f>IFERROR(ROUNDUP(LEFT('Copie extraction'!C286,LEN('Copie extraction'!C286)-2),0),"")</f>
        <v/>
      </c>
      <c r="D288" s="6" t="str">
        <f>IFERROR(ROUNDUP(LEFT('Copie extraction'!D286,LEN('Copie extraction'!D286)-2),0),"")</f>
        <v/>
      </c>
      <c r="E288" s="6" t="str">
        <f>IFERROR(ROUNDUP(LEFT('Copie extraction'!E286,LEN('Copie extraction'!E286)-2),0),"")</f>
        <v/>
      </c>
      <c r="F288" s="6" t="str">
        <f>IF('Copie extraction'!F286=0,"",'Copie extraction'!F286)</f>
        <v/>
      </c>
      <c r="G288" s="24" t="str">
        <f>IF('Copie extraction'!G286=0,"",1)</f>
        <v/>
      </c>
      <c r="H288" s="1" t="str">
        <f>IF('Copie extraction'!H286=0,"",1)</f>
        <v/>
      </c>
      <c r="I288" s="1" t="str">
        <f>IF('Copie extraction'!I286=0,"",1)</f>
        <v/>
      </c>
      <c r="J288" s="5" t="str">
        <f>IF('Copie extraction'!J286=0,"",1)</f>
        <v/>
      </c>
      <c r="K28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8" s="2" t="e">
        <f>IF((SUM(Extraction[[#This Row],[Chant1]:[Chant4]])*Extraction[[#This Row],[Quantité]])/1000=0,"",((SUM(Extraction[[#This Row],[Longueur]:[Largeur]])*2)/1000)*Extraction[[#This Row],[Quantité]])</f>
        <v>#VALUE!</v>
      </c>
      <c r="M288" s="38" t="str">
        <f>IF(Extraction[[#This Row],[Long 1]]=1,Extraction[[#This Row],[Longueur]],"")</f>
        <v/>
      </c>
      <c r="N288" s="38" t="str">
        <f>IF(Extraction[[#This Row],[Long 2]]=1,Extraction[[#This Row],[Longueur]],"")</f>
        <v/>
      </c>
      <c r="O288" s="38" t="str">
        <f>IF(Extraction[[#This Row],[Larg 1]]=1,Extraction[[#This Row],[Largeur]],"")</f>
        <v/>
      </c>
      <c r="P288" s="38" t="str">
        <f>IF(Extraction[[#This Row],[Larg 2]]=1,Extraction[[#This Row],[Largeur]],"")</f>
        <v/>
      </c>
      <c r="Q288" s="38"/>
    </row>
    <row r="289" spans="1:17" x14ac:dyDescent="0.25">
      <c r="A289" s="6" t="str">
        <f>IF('Copie extraction'!A287=0,"",$B$1&amp;"_"&amp;'Copie extraction'!A287)</f>
        <v/>
      </c>
      <c r="B289" s="6" t="str">
        <f>IF('Copie extraction'!B287=0,"",'Copie extraction'!B287)</f>
        <v/>
      </c>
      <c r="C289" s="6" t="str">
        <f>IFERROR(ROUNDUP(LEFT('Copie extraction'!C287,LEN('Copie extraction'!C287)-2),0),"")</f>
        <v/>
      </c>
      <c r="D289" s="6" t="str">
        <f>IFERROR(ROUNDUP(LEFT('Copie extraction'!D287,LEN('Copie extraction'!D287)-2),0),"")</f>
        <v/>
      </c>
      <c r="E289" s="6" t="str">
        <f>IFERROR(ROUNDUP(LEFT('Copie extraction'!E287,LEN('Copie extraction'!E287)-2),0),"")</f>
        <v/>
      </c>
      <c r="F289" s="6" t="str">
        <f>IF('Copie extraction'!F287=0,"",'Copie extraction'!F287)</f>
        <v/>
      </c>
      <c r="G289" s="24" t="str">
        <f>IF('Copie extraction'!G287=0,"",1)</f>
        <v/>
      </c>
      <c r="H289" s="1" t="str">
        <f>IF('Copie extraction'!H287=0,"",1)</f>
        <v/>
      </c>
      <c r="I289" s="1" t="str">
        <f>IF('Copie extraction'!I287=0,"",1)</f>
        <v/>
      </c>
      <c r="J289" s="5" t="str">
        <f>IF('Copie extraction'!J287=0,"",1)</f>
        <v/>
      </c>
      <c r="K28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89" s="2" t="e">
        <f>IF((SUM(Extraction[[#This Row],[Chant1]:[Chant4]])*Extraction[[#This Row],[Quantité]])/1000=0,"",((SUM(Extraction[[#This Row],[Longueur]:[Largeur]])*2)/1000)*Extraction[[#This Row],[Quantité]])</f>
        <v>#VALUE!</v>
      </c>
      <c r="M289" s="38" t="str">
        <f>IF(Extraction[[#This Row],[Long 1]]=1,Extraction[[#This Row],[Longueur]],"")</f>
        <v/>
      </c>
      <c r="N289" s="38" t="str">
        <f>IF(Extraction[[#This Row],[Long 2]]=1,Extraction[[#This Row],[Longueur]],"")</f>
        <v/>
      </c>
      <c r="O289" s="38" t="str">
        <f>IF(Extraction[[#This Row],[Larg 1]]=1,Extraction[[#This Row],[Largeur]],"")</f>
        <v/>
      </c>
      <c r="P289" s="38" t="str">
        <f>IF(Extraction[[#This Row],[Larg 2]]=1,Extraction[[#This Row],[Largeur]],"")</f>
        <v/>
      </c>
      <c r="Q289" s="38"/>
    </row>
    <row r="290" spans="1:17" x14ac:dyDescent="0.25">
      <c r="A290" s="6" t="str">
        <f>IF('Copie extraction'!A288=0,"",$B$1&amp;"_"&amp;'Copie extraction'!A288)</f>
        <v/>
      </c>
      <c r="B290" s="6" t="str">
        <f>IF('Copie extraction'!B288=0,"",'Copie extraction'!B288)</f>
        <v/>
      </c>
      <c r="C290" s="6" t="str">
        <f>IFERROR(ROUNDUP(LEFT('Copie extraction'!C288,LEN('Copie extraction'!C288)-2),0),"")</f>
        <v/>
      </c>
      <c r="D290" s="6" t="str">
        <f>IFERROR(ROUNDUP(LEFT('Copie extraction'!D288,LEN('Copie extraction'!D288)-2),0),"")</f>
        <v/>
      </c>
      <c r="E290" s="6" t="str">
        <f>IFERROR(ROUNDUP(LEFT('Copie extraction'!E288,LEN('Copie extraction'!E288)-2),0),"")</f>
        <v/>
      </c>
      <c r="F290" s="6" t="str">
        <f>IF('Copie extraction'!F288=0,"",'Copie extraction'!F288)</f>
        <v/>
      </c>
      <c r="G290" s="24" t="str">
        <f>IF('Copie extraction'!G288=0,"",1)</f>
        <v/>
      </c>
      <c r="H290" s="1" t="str">
        <f>IF('Copie extraction'!H288=0,"",1)</f>
        <v/>
      </c>
      <c r="I290" s="1" t="str">
        <f>IF('Copie extraction'!I288=0,"",1)</f>
        <v/>
      </c>
      <c r="J290" s="5" t="str">
        <f>IF('Copie extraction'!J288=0,"",1)</f>
        <v/>
      </c>
      <c r="K29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0" s="2" t="e">
        <f>IF((SUM(Extraction[[#This Row],[Chant1]:[Chant4]])*Extraction[[#This Row],[Quantité]])/1000=0,"",((SUM(Extraction[[#This Row],[Longueur]:[Largeur]])*2)/1000)*Extraction[[#This Row],[Quantité]])</f>
        <v>#VALUE!</v>
      </c>
      <c r="M290" s="38" t="str">
        <f>IF(Extraction[[#This Row],[Long 1]]=1,Extraction[[#This Row],[Longueur]],"")</f>
        <v/>
      </c>
      <c r="N290" s="38" t="str">
        <f>IF(Extraction[[#This Row],[Long 2]]=1,Extraction[[#This Row],[Longueur]],"")</f>
        <v/>
      </c>
      <c r="O290" s="38" t="str">
        <f>IF(Extraction[[#This Row],[Larg 1]]=1,Extraction[[#This Row],[Largeur]],"")</f>
        <v/>
      </c>
      <c r="P290" s="38" t="str">
        <f>IF(Extraction[[#This Row],[Larg 2]]=1,Extraction[[#This Row],[Largeur]],"")</f>
        <v/>
      </c>
      <c r="Q290" s="38"/>
    </row>
    <row r="291" spans="1:17" x14ac:dyDescent="0.25">
      <c r="A291" s="6" t="str">
        <f>IF('Copie extraction'!A289=0,"",$B$1&amp;"_"&amp;'Copie extraction'!A289)</f>
        <v/>
      </c>
      <c r="B291" s="6" t="str">
        <f>IF('Copie extraction'!B289=0,"",'Copie extraction'!B289)</f>
        <v/>
      </c>
      <c r="C291" s="6" t="str">
        <f>IFERROR(ROUNDUP(LEFT('Copie extraction'!C289,LEN('Copie extraction'!C289)-2),0),"")</f>
        <v/>
      </c>
      <c r="D291" s="6" t="str">
        <f>IFERROR(ROUNDUP(LEFT('Copie extraction'!D289,LEN('Copie extraction'!D289)-2),0),"")</f>
        <v/>
      </c>
      <c r="E291" s="6" t="str">
        <f>IFERROR(ROUNDUP(LEFT('Copie extraction'!E289,LEN('Copie extraction'!E289)-2),0),"")</f>
        <v/>
      </c>
      <c r="F291" s="6" t="str">
        <f>IF('Copie extraction'!F289=0,"",'Copie extraction'!F289)</f>
        <v/>
      </c>
      <c r="G291" s="24" t="str">
        <f>IF('Copie extraction'!G289=0,"",1)</f>
        <v/>
      </c>
      <c r="H291" s="1" t="str">
        <f>IF('Copie extraction'!H289=0,"",1)</f>
        <v/>
      </c>
      <c r="I291" s="1" t="str">
        <f>IF('Copie extraction'!I289=0,"",1)</f>
        <v/>
      </c>
      <c r="J291" s="5" t="str">
        <f>IF('Copie extraction'!J289=0,"",1)</f>
        <v/>
      </c>
      <c r="K29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1" s="2" t="e">
        <f>IF((SUM(Extraction[[#This Row],[Chant1]:[Chant4]])*Extraction[[#This Row],[Quantité]])/1000=0,"",((SUM(Extraction[[#This Row],[Longueur]:[Largeur]])*2)/1000)*Extraction[[#This Row],[Quantité]])</f>
        <v>#VALUE!</v>
      </c>
      <c r="M291" s="38" t="str">
        <f>IF(Extraction[[#This Row],[Long 1]]=1,Extraction[[#This Row],[Longueur]],"")</f>
        <v/>
      </c>
      <c r="N291" s="38" t="str">
        <f>IF(Extraction[[#This Row],[Long 2]]=1,Extraction[[#This Row],[Longueur]],"")</f>
        <v/>
      </c>
      <c r="O291" s="38" t="str">
        <f>IF(Extraction[[#This Row],[Larg 1]]=1,Extraction[[#This Row],[Largeur]],"")</f>
        <v/>
      </c>
      <c r="P291" s="38" t="str">
        <f>IF(Extraction[[#This Row],[Larg 2]]=1,Extraction[[#This Row],[Largeur]],"")</f>
        <v/>
      </c>
      <c r="Q291" s="38"/>
    </row>
    <row r="292" spans="1:17" x14ac:dyDescent="0.25">
      <c r="A292" s="6" t="str">
        <f>IF('Copie extraction'!A290=0,"",$B$1&amp;"_"&amp;'Copie extraction'!A290)</f>
        <v/>
      </c>
      <c r="B292" s="6" t="str">
        <f>IF('Copie extraction'!B290=0,"",'Copie extraction'!B290)</f>
        <v/>
      </c>
      <c r="C292" s="6" t="str">
        <f>IFERROR(ROUNDUP(LEFT('Copie extraction'!C290,LEN('Copie extraction'!C290)-2),0),"")</f>
        <v/>
      </c>
      <c r="D292" s="6" t="str">
        <f>IFERROR(ROUNDUP(LEFT('Copie extraction'!D290,LEN('Copie extraction'!D290)-2),0),"")</f>
        <v/>
      </c>
      <c r="E292" s="6" t="str">
        <f>IFERROR(ROUNDUP(LEFT('Copie extraction'!E290,LEN('Copie extraction'!E290)-2),0),"")</f>
        <v/>
      </c>
      <c r="F292" s="6" t="str">
        <f>IF('Copie extraction'!F290=0,"",'Copie extraction'!F290)</f>
        <v/>
      </c>
      <c r="G292" s="24" t="str">
        <f>IF('Copie extraction'!G290=0,"",1)</f>
        <v/>
      </c>
      <c r="H292" s="1" t="str">
        <f>IF('Copie extraction'!H290=0,"",1)</f>
        <v/>
      </c>
      <c r="I292" s="1" t="str">
        <f>IF('Copie extraction'!I290=0,"",1)</f>
        <v/>
      </c>
      <c r="J292" s="5" t="str">
        <f>IF('Copie extraction'!J290=0,"",1)</f>
        <v/>
      </c>
      <c r="K29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2" s="2" t="e">
        <f>IF((SUM(Extraction[[#This Row],[Chant1]:[Chant4]])*Extraction[[#This Row],[Quantité]])/1000=0,"",((SUM(Extraction[[#This Row],[Longueur]:[Largeur]])*2)/1000)*Extraction[[#This Row],[Quantité]])</f>
        <v>#VALUE!</v>
      </c>
      <c r="M292" s="38" t="str">
        <f>IF(Extraction[[#This Row],[Long 1]]=1,Extraction[[#This Row],[Longueur]],"")</f>
        <v/>
      </c>
      <c r="N292" s="38" t="str">
        <f>IF(Extraction[[#This Row],[Long 2]]=1,Extraction[[#This Row],[Longueur]],"")</f>
        <v/>
      </c>
      <c r="O292" s="38" t="str">
        <f>IF(Extraction[[#This Row],[Larg 1]]=1,Extraction[[#This Row],[Largeur]],"")</f>
        <v/>
      </c>
      <c r="P292" s="38" t="str">
        <f>IF(Extraction[[#This Row],[Larg 2]]=1,Extraction[[#This Row],[Largeur]],"")</f>
        <v/>
      </c>
      <c r="Q292" s="38"/>
    </row>
    <row r="293" spans="1:17" x14ac:dyDescent="0.25">
      <c r="A293" s="6" t="str">
        <f>IF('Copie extraction'!A291=0,"",$B$1&amp;"_"&amp;'Copie extraction'!A291)</f>
        <v/>
      </c>
      <c r="B293" s="6" t="str">
        <f>IF('Copie extraction'!B291=0,"",'Copie extraction'!B291)</f>
        <v/>
      </c>
      <c r="C293" s="6" t="str">
        <f>IFERROR(ROUNDUP(LEFT('Copie extraction'!C291,LEN('Copie extraction'!C291)-2),0),"")</f>
        <v/>
      </c>
      <c r="D293" s="6" t="str">
        <f>IFERROR(ROUNDUP(LEFT('Copie extraction'!D291,LEN('Copie extraction'!D291)-2),0),"")</f>
        <v/>
      </c>
      <c r="E293" s="6" t="str">
        <f>IFERROR(ROUNDUP(LEFT('Copie extraction'!E291,LEN('Copie extraction'!E291)-2),0),"")</f>
        <v/>
      </c>
      <c r="F293" s="6" t="str">
        <f>IF('Copie extraction'!F291=0,"",'Copie extraction'!F291)</f>
        <v/>
      </c>
      <c r="G293" s="24" t="str">
        <f>IF('Copie extraction'!G291=0,"",1)</f>
        <v/>
      </c>
      <c r="H293" s="1" t="str">
        <f>IF('Copie extraction'!H291=0,"",1)</f>
        <v/>
      </c>
      <c r="I293" s="1" t="str">
        <f>IF('Copie extraction'!I291=0,"",1)</f>
        <v/>
      </c>
      <c r="J293" s="5" t="str">
        <f>IF('Copie extraction'!J291=0,"",1)</f>
        <v/>
      </c>
      <c r="K293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3" s="2" t="e">
        <f>IF((SUM(Extraction[[#This Row],[Chant1]:[Chant4]])*Extraction[[#This Row],[Quantité]])/1000=0,"",((SUM(Extraction[[#This Row],[Longueur]:[Largeur]])*2)/1000)*Extraction[[#This Row],[Quantité]])</f>
        <v>#VALUE!</v>
      </c>
      <c r="M293" s="38" t="str">
        <f>IF(Extraction[[#This Row],[Long 1]]=1,Extraction[[#This Row],[Longueur]],"")</f>
        <v/>
      </c>
      <c r="N293" s="38" t="str">
        <f>IF(Extraction[[#This Row],[Long 2]]=1,Extraction[[#This Row],[Longueur]],"")</f>
        <v/>
      </c>
      <c r="O293" s="38" t="str">
        <f>IF(Extraction[[#This Row],[Larg 1]]=1,Extraction[[#This Row],[Largeur]],"")</f>
        <v/>
      </c>
      <c r="P293" s="38" t="str">
        <f>IF(Extraction[[#This Row],[Larg 2]]=1,Extraction[[#This Row],[Largeur]],"")</f>
        <v/>
      </c>
      <c r="Q293" s="38"/>
    </row>
    <row r="294" spans="1:17" x14ac:dyDescent="0.25">
      <c r="A294" s="6" t="str">
        <f>IF('Copie extraction'!A292=0,"",$B$1&amp;"_"&amp;'Copie extraction'!A292)</f>
        <v/>
      </c>
      <c r="B294" s="6" t="str">
        <f>IF('Copie extraction'!B292=0,"",'Copie extraction'!B292)</f>
        <v/>
      </c>
      <c r="C294" s="6" t="str">
        <f>IFERROR(ROUNDUP(LEFT('Copie extraction'!C292,LEN('Copie extraction'!C292)-2),0),"")</f>
        <v/>
      </c>
      <c r="D294" s="6" t="str">
        <f>IFERROR(ROUNDUP(LEFT('Copie extraction'!D292,LEN('Copie extraction'!D292)-2),0),"")</f>
        <v/>
      </c>
      <c r="E294" s="6" t="str">
        <f>IFERROR(ROUNDUP(LEFT('Copie extraction'!E292,LEN('Copie extraction'!E292)-2),0),"")</f>
        <v/>
      </c>
      <c r="F294" s="6" t="str">
        <f>IF('Copie extraction'!F292=0,"",'Copie extraction'!F292)</f>
        <v/>
      </c>
      <c r="G294" s="24" t="str">
        <f>IF('Copie extraction'!G292=0,"",1)</f>
        <v/>
      </c>
      <c r="H294" s="1" t="str">
        <f>IF('Copie extraction'!H292=0,"",1)</f>
        <v/>
      </c>
      <c r="I294" s="1" t="str">
        <f>IF('Copie extraction'!I292=0,"",1)</f>
        <v/>
      </c>
      <c r="J294" s="5" t="str">
        <f>IF('Copie extraction'!J292=0,"",1)</f>
        <v/>
      </c>
      <c r="K294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4" s="2" t="e">
        <f>IF((SUM(Extraction[[#This Row],[Chant1]:[Chant4]])*Extraction[[#This Row],[Quantité]])/1000=0,"",((SUM(Extraction[[#This Row],[Longueur]:[Largeur]])*2)/1000)*Extraction[[#This Row],[Quantité]])</f>
        <v>#VALUE!</v>
      </c>
      <c r="M294" s="38" t="str">
        <f>IF(Extraction[[#This Row],[Long 1]]=1,Extraction[[#This Row],[Longueur]],"")</f>
        <v/>
      </c>
      <c r="N294" s="38" t="str">
        <f>IF(Extraction[[#This Row],[Long 2]]=1,Extraction[[#This Row],[Longueur]],"")</f>
        <v/>
      </c>
      <c r="O294" s="38" t="str">
        <f>IF(Extraction[[#This Row],[Larg 1]]=1,Extraction[[#This Row],[Largeur]],"")</f>
        <v/>
      </c>
      <c r="P294" s="38" t="str">
        <f>IF(Extraction[[#This Row],[Larg 2]]=1,Extraction[[#This Row],[Largeur]],"")</f>
        <v/>
      </c>
      <c r="Q294" s="38"/>
    </row>
    <row r="295" spans="1:17" x14ac:dyDescent="0.25">
      <c r="A295" s="6" t="str">
        <f>IF('Copie extraction'!A293=0,"",$B$1&amp;"_"&amp;'Copie extraction'!A293)</f>
        <v/>
      </c>
      <c r="B295" s="6" t="str">
        <f>IF('Copie extraction'!B293=0,"",'Copie extraction'!B293)</f>
        <v/>
      </c>
      <c r="C295" s="6" t="str">
        <f>IFERROR(ROUNDUP(LEFT('Copie extraction'!C293,LEN('Copie extraction'!C293)-2),0),"")</f>
        <v/>
      </c>
      <c r="D295" s="6" t="str">
        <f>IFERROR(ROUNDUP(LEFT('Copie extraction'!D293,LEN('Copie extraction'!D293)-2),0),"")</f>
        <v/>
      </c>
      <c r="E295" s="6" t="str">
        <f>IFERROR(ROUNDUP(LEFT('Copie extraction'!E293,LEN('Copie extraction'!E293)-2),0),"")</f>
        <v/>
      </c>
      <c r="F295" s="6" t="str">
        <f>IF('Copie extraction'!F293=0,"",'Copie extraction'!F293)</f>
        <v/>
      </c>
      <c r="G295" s="24" t="str">
        <f>IF('Copie extraction'!G293=0,"",1)</f>
        <v/>
      </c>
      <c r="H295" s="1" t="str">
        <f>IF('Copie extraction'!H293=0,"",1)</f>
        <v/>
      </c>
      <c r="I295" s="1" t="str">
        <f>IF('Copie extraction'!I293=0,"",1)</f>
        <v/>
      </c>
      <c r="J295" s="5" t="str">
        <f>IF('Copie extraction'!J293=0,"",1)</f>
        <v/>
      </c>
      <c r="K295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5" s="2" t="e">
        <f>IF((SUM(Extraction[[#This Row],[Chant1]:[Chant4]])*Extraction[[#This Row],[Quantité]])/1000=0,"",((SUM(Extraction[[#This Row],[Longueur]:[Largeur]])*2)/1000)*Extraction[[#This Row],[Quantité]])</f>
        <v>#VALUE!</v>
      </c>
      <c r="M295" s="38" t="str">
        <f>IF(Extraction[[#This Row],[Long 1]]=1,Extraction[[#This Row],[Longueur]],"")</f>
        <v/>
      </c>
      <c r="N295" s="38" t="str">
        <f>IF(Extraction[[#This Row],[Long 2]]=1,Extraction[[#This Row],[Longueur]],"")</f>
        <v/>
      </c>
      <c r="O295" s="38" t="str">
        <f>IF(Extraction[[#This Row],[Larg 1]]=1,Extraction[[#This Row],[Largeur]],"")</f>
        <v/>
      </c>
      <c r="P295" s="38" t="str">
        <f>IF(Extraction[[#This Row],[Larg 2]]=1,Extraction[[#This Row],[Largeur]],"")</f>
        <v/>
      </c>
      <c r="Q295" s="38"/>
    </row>
    <row r="296" spans="1:17" x14ac:dyDescent="0.25">
      <c r="A296" s="6" t="str">
        <f>IF('Copie extraction'!A294=0,"",$B$1&amp;"_"&amp;'Copie extraction'!A294)</f>
        <v/>
      </c>
      <c r="B296" s="6" t="str">
        <f>IF('Copie extraction'!B294=0,"",'Copie extraction'!B294)</f>
        <v/>
      </c>
      <c r="C296" s="6" t="str">
        <f>IFERROR(ROUNDUP(LEFT('Copie extraction'!C294,LEN('Copie extraction'!C294)-2),0),"")</f>
        <v/>
      </c>
      <c r="D296" s="6" t="str">
        <f>IFERROR(ROUNDUP(LEFT('Copie extraction'!D294,LEN('Copie extraction'!D294)-2),0),"")</f>
        <v/>
      </c>
      <c r="E296" s="6" t="str">
        <f>IFERROR(ROUNDUP(LEFT('Copie extraction'!E294,LEN('Copie extraction'!E294)-2),0),"")</f>
        <v/>
      </c>
      <c r="F296" s="6" t="str">
        <f>IF('Copie extraction'!F294=0,"",'Copie extraction'!F294)</f>
        <v/>
      </c>
      <c r="G296" s="24" t="str">
        <f>IF('Copie extraction'!G294=0,"",1)</f>
        <v/>
      </c>
      <c r="H296" s="1" t="str">
        <f>IF('Copie extraction'!H294=0,"",1)</f>
        <v/>
      </c>
      <c r="I296" s="1" t="str">
        <f>IF('Copie extraction'!I294=0,"",1)</f>
        <v/>
      </c>
      <c r="J296" s="5" t="str">
        <f>IF('Copie extraction'!J294=0,"",1)</f>
        <v/>
      </c>
      <c r="K296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6" s="2" t="e">
        <f>IF((SUM(Extraction[[#This Row],[Chant1]:[Chant4]])*Extraction[[#This Row],[Quantité]])/1000=0,"",((SUM(Extraction[[#This Row],[Longueur]:[Largeur]])*2)/1000)*Extraction[[#This Row],[Quantité]])</f>
        <v>#VALUE!</v>
      </c>
      <c r="M296" s="38" t="str">
        <f>IF(Extraction[[#This Row],[Long 1]]=1,Extraction[[#This Row],[Longueur]],"")</f>
        <v/>
      </c>
      <c r="N296" s="38" t="str">
        <f>IF(Extraction[[#This Row],[Long 2]]=1,Extraction[[#This Row],[Longueur]],"")</f>
        <v/>
      </c>
      <c r="O296" s="38" t="str">
        <f>IF(Extraction[[#This Row],[Larg 1]]=1,Extraction[[#This Row],[Largeur]],"")</f>
        <v/>
      </c>
      <c r="P296" s="38" t="str">
        <f>IF(Extraction[[#This Row],[Larg 2]]=1,Extraction[[#This Row],[Largeur]],"")</f>
        <v/>
      </c>
      <c r="Q296" s="38"/>
    </row>
    <row r="297" spans="1:17" x14ac:dyDescent="0.25">
      <c r="A297" s="6" t="str">
        <f>IF('Copie extraction'!A295=0,"",$B$1&amp;"_"&amp;'Copie extraction'!A295)</f>
        <v/>
      </c>
      <c r="B297" s="6" t="str">
        <f>IF('Copie extraction'!B295=0,"",'Copie extraction'!B295)</f>
        <v/>
      </c>
      <c r="C297" s="6" t="str">
        <f>IFERROR(ROUNDUP(LEFT('Copie extraction'!C295,LEN('Copie extraction'!C295)-2),0),"")</f>
        <v/>
      </c>
      <c r="D297" s="6" t="str">
        <f>IFERROR(ROUNDUP(LEFT('Copie extraction'!D295,LEN('Copie extraction'!D295)-2),0),"")</f>
        <v/>
      </c>
      <c r="E297" s="6" t="str">
        <f>IFERROR(ROUNDUP(LEFT('Copie extraction'!E295,LEN('Copie extraction'!E295)-2),0),"")</f>
        <v/>
      </c>
      <c r="F297" s="6" t="str">
        <f>IF('Copie extraction'!F295=0,"",'Copie extraction'!F295)</f>
        <v/>
      </c>
      <c r="G297" s="24" t="str">
        <f>IF('Copie extraction'!G295=0,"",1)</f>
        <v/>
      </c>
      <c r="H297" s="1" t="str">
        <f>IF('Copie extraction'!H295=0,"",1)</f>
        <v/>
      </c>
      <c r="I297" s="1" t="str">
        <f>IF('Copie extraction'!I295=0,"",1)</f>
        <v/>
      </c>
      <c r="J297" s="5" t="str">
        <f>IF('Copie extraction'!J295=0,"",1)</f>
        <v/>
      </c>
      <c r="K297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7" s="2" t="e">
        <f>IF((SUM(Extraction[[#This Row],[Chant1]:[Chant4]])*Extraction[[#This Row],[Quantité]])/1000=0,"",((SUM(Extraction[[#This Row],[Longueur]:[Largeur]])*2)/1000)*Extraction[[#This Row],[Quantité]])</f>
        <v>#VALUE!</v>
      </c>
      <c r="M297" s="38" t="str">
        <f>IF(Extraction[[#This Row],[Long 1]]=1,Extraction[[#This Row],[Longueur]],"")</f>
        <v/>
      </c>
      <c r="N297" s="38" t="str">
        <f>IF(Extraction[[#This Row],[Long 2]]=1,Extraction[[#This Row],[Longueur]],"")</f>
        <v/>
      </c>
      <c r="O297" s="38" t="str">
        <f>IF(Extraction[[#This Row],[Larg 1]]=1,Extraction[[#This Row],[Largeur]],"")</f>
        <v/>
      </c>
      <c r="P297" s="38" t="str">
        <f>IF(Extraction[[#This Row],[Larg 2]]=1,Extraction[[#This Row],[Largeur]],"")</f>
        <v/>
      </c>
      <c r="Q297" s="38"/>
    </row>
    <row r="298" spans="1:17" x14ac:dyDescent="0.25">
      <c r="A298" s="6" t="str">
        <f>IF('Copie extraction'!A296=0,"",$B$1&amp;"_"&amp;'Copie extraction'!A296)</f>
        <v/>
      </c>
      <c r="B298" s="6" t="str">
        <f>IF('Copie extraction'!B296=0,"",'Copie extraction'!B296)</f>
        <v/>
      </c>
      <c r="C298" s="6" t="str">
        <f>IFERROR(ROUNDUP(LEFT('Copie extraction'!C296,LEN('Copie extraction'!C296)-2),0),"")</f>
        <v/>
      </c>
      <c r="D298" s="6" t="str">
        <f>IFERROR(ROUNDUP(LEFT('Copie extraction'!D296,LEN('Copie extraction'!D296)-2),0),"")</f>
        <v/>
      </c>
      <c r="E298" s="6" t="str">
        <f>IFERROR(ROUNDUP(LEFT('Copie extraction'!E296,LEN('Copie extraction'!E296)-2),0),"")</f>
        <v/>
      </c>
      <c r="F298" s="6" t="str">
        <f>IF('Copie extraction'!F296=0,"",'Copie extraction'!F296)</f>
        <v/>
      </c>
      <c r="G298" s="24" t="str">
        <f>IF('Copie extraction'!G296=0,"",1)</f>
        <v/>
      </c>
      <c r="H298" s="1" t="str">
        <f>IF('Copie extraction'!H296=0,"",1)</f>
        <v/>
      </c>
      <c r="I298" s="1" t="str">
        <f>IF('Copie extraction'!I296=0,"",1)</f>
        <v/>
      </c>
      <c r="J298" s="5" t="str">
        <f>IF('Copie extraction'!J296=0,"",1)</f>
        <v/>
      </c>
      <c r="K298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8" s="2" t="e">
        <f>IF((SUM(Extraction[[#This Row],[Chant1]:[Chant4]])*Extraction[[#This Row],[Quantité]])/1000=0,"",((SUM(Extraction[[#This Row],[Longueur]:[Largeur]])*2)/1000)*Extraction[[#This Row],[Quantité]])</f>
        <v>#VALUE!</v>
      </c>
      <c r="M298" s="38" t="str">
        <f>IF(Extraction[[#This Row],[Long 1]]=1,Extraction[[#This Row],[Longueur]],"")</f>
        <v/>
      </c>
      <c r="N298" s="38" t="str">
        <f>IF(Extraction[[#This Row],[Long 2]]=1,Extraction[[#This Row],[Longueur]],"")</f>
        <v/>
      </c>
      <c r="O298" s="38" t="str">
        <f>IF(Extraction[[#This Row],[Larg 1]]=1,Extraction[[#This Row],[Largeur]],"")</f>
        <v/>
      </c>
      <c r="P298" s="38" t="str">
        <f>IF(Extraction[[#This Row],[Larg 2]]=1,Extraction[[#This Row],[Largeur]],"")</f>
        <v/>
      </c>
      <c r="Q298" s="38"/>
    </row>
    <row r="299" spans="1:17" x14ac:dyDescent="0.25">
      <c r="A299" s="6" t="str">
        <f>IF('Copie extraction'!A297=0,"",$B$1&amp;"_"&amp;'Copie extraction'!A297)</f>
        <v/>
      </c>
      <c r="B299" s="6" t="str">
        <f>IF('Copie extraction'!B297=0,"",'Copie extraction'!B297)</f>
        <v/>
      </c>
      <c r="C299" s="6" t="str">
        <f>IFERROR(ROUNDUP(LEFT('Copie extraction'!C297,LEN('Copie extraction'!C297)-2),0),"")</f>
        <v/>
      </c>
      <c r="D299" s="6" t="str">
        <f>IFERROR(ROUNDUP(LEFT('Copie extraction'!D297,LEN('Copie extraction'!D297)-2),0),"")</f>
        <v/>
      </c>
      <c r="E299" s="6" t="str">
        <f>IFERROR(ROUNDUP(LEFT('Copie extraction'!E297,LEN('Copie extraction'!E297)-2),0),"")</f>
        <v/>
      </c>
      <c r="F299" s="6" t="str">
        <f>IF('Copie extraction'!F297=0,"",'Copie extraction'!F297)</f>
        <v/>
      </c>
      <c r="G299" s="24" t="str">
        <f>IF('Copie extraction'!G297=0,"",1)</f>
        <v/>
      </c>
      <c r="H299" s="1" t="str">
        <f>IF('Copie extraction'!H297=0,"",1)</f>
        <v/>
      </c>
      <c r="I299" s="1" t="str">
        <f>IF('Copie extraction'!I297=0,"",1)</f>
        <v/>
      </c>
      <c r="J299" s="5" t="str">
        <f>IF('Copie extraction'!J297=0,"",1)</f>
        <v/>
      </c>
      <c r="K299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299" s="2" t="e">
        <f>IF((SUM(Extraction[[#This Row],[Chant1]:[Chant4]])*Extraction[[#This Row],[Quantité]])/1000=0,"",((SUM(Extraction[[#This Row],[Longueur]:[Largeur]])*2)/1000)*Extraction[[#This Row],[Quantité]])</f>
        <v>#VALUE!</v>
      </c>
      <c r="M299" s="38" t="str">
        <f>IF(Extraction[[#This Row],[Long 1]]=1,Extraction[[#This Row],[Longueur]],"")</f>
        <v/>
      </c>
      <c r="N299" s="38" t="str">
        <f>IF(Extraction[[#This Row],[Long 2]]=1,Extraction[[#This Row],[Longueur]],"")</f>
        <v/>
      </c>
      <c r="O299" s="38" t="str">
        <f>IF(Extraction[[#This Row],[Larg 1]]=1,Extraction[[#This Row],[Largeur]],"")</f>
        <v/>
      </c>
      <c r="P299" s="38" t="str">
        <f>IF(Extraction[[#This Row],[Larg 2]]=1,Extraction[[#This Row],[Largeur]],"")</f>
        <v/>
      </c>
      <c r="Q299" s="38"/>
    </row>
    <row r="300" spans="1:17" x14ac:dyDescent="0.25">
      <c r="A300" s="6" t="str">
        <f>IF('Copie extraction'!A298=0,"",$B$1&amp;"_"&amp;'Copie extraction'!A298)</f>
        <v/>
      </c>
      <c r="B300" s="6" t="str">
        <f>IF('Copie extraction'!B298=0,"",'Copie extraction'!B298)</f>
        <v/>
      </c>
      <c r="C300" s="6" t="str">
        <f>IFERROR(ROUNDUP(LEFT('Copie extraction'!C298,LEN('Copie extraction'!C298)-2),0),"")</f>
        <v/>
      </c>
      <c r="D300" s="6" t="str">
        <f>IFERROR(ROUNDUP(LEFT('Copie extraction'!D298,LEN('Copie extraction'!D298)-2),0),"")</f>
        <v/>
      </c>
      <c r="E300" s="6" t="str">
        <f>IFERROR(ROUNDUP(LEFT('Copie extraction'!E298,LEN('Copie extraction'!E298)-2),0),"")</f>
        <v/>
      </c>
      <c r="F300" s="6" t="str">
        <f>IF('Copie extraction'!F298=0,"",'Copie extraction'!F298)</f>
        <v/>
      </c>
      <c r="G300" s="24" t="str">
        <f>IF('Copie extraction'!G298=0,"",1)</f>
        <v/>
      </c>
      <c r="H300" s="1" t="str">
        <f>IF('Copie extraction'!H298=0,"",1)</f>
        <v/>
      </c>
      <c r="I300" s="1" t="str">
        <f>IF('Copie extraction'!I298=0,"",1)</f>
        <v/>
      </c>
      <c r="J300" s="5" t="str">
        <f>IF('Copie extraction'!J298=0,"",1)</f>
        <v/>
      </c>
      <c r="K300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0" s="2" t="e">
        <f>IF((SUM(Extraction[[#This Row],[Chant1]:[Chant4]])*Extraction[[#This Row],[Quantité]])/1000=0,"",((SUM(Extraction[[#This Row],[Longueur]:[Largeur]])*2)/1000)*Extraction[[#This Row],[Quantité]])</f>
        <v>#VALUE!</v>
      </c>
      <c r="M300" s="38" t="str">
        <f>IF(Extraction[[#This Row],[Long 1]]=1,Extraction[[#This Row],[Longueur]],"")</f>
        <v/>
      </c>
      <c r="N300" s="38" t="str">
        <f>IF(Extraction[[#This Row],[Long 2]]=1,Extraction[[#This Row],[Longueur]],"")</f>
        <v/>
      </c>
      <c r="O300" s="38" t="str">
        <f>IF(Extraction[[#This Row],[Larg 1]]=1,Extraction[[#This Row],[Largeur]],"")</f>
        <v/>
      </c>
      <c r="P300" s="38" t="str">
        <f>IF(Extraction[[#This Row],[Larg 2]]=1,Extraction[[#This Row],[Largeur]],"")</f>
        <v/>
      </c>
      <c r="Q300" s="38"/>
    </row>
    <row r="301" spans="1:17" x14ac:dyDescent="0.25">
      <c r="A301" s="6" t="str">
        <f>IF('Copie extraction'!A299=0,"",$B$1&amp;"_"&amp;'Copie extraction'!A299)</f>
        <v/>
      </c>
      <c r="B301" s="6" t="str">
        <f>IF('Copie extraction'!B299=0,"",'Copie extraction'!B299)</f>
        <v/>
      </c>
      <c r="C301" s="6" t="str">
        <f>IFERROR(ROUNDUP(LEFT('Copie extraction'!C299,LEN('Copie extraction'!C299)-2),0),"")</f>
        <v/>
      </c>
      <c r="D301" s="6" t="str">
        <f>IFERROR(ROUNDUP(LEFT('Copie extraction'!D299,LEN('Copie extraction'!D299)-2),0),"")</f>
        <v/>
      </c>
      <c r="E301" s="6" t="str">
        <f>IFERROR(ROUNDUP(LEFT('Copie extraction'!E299,LEN('Copie extraction'!E299)-2),0),"")</f>
        <v/>
      </c>
      <c r="F301" s="6" t="str">
        <f>IF('Copie extraction'!F299=0,"",'Copie extraction'!F299)</f>
        <v/>
      </c>
      <c r="G301" s="24" t="str">
        <f>IF('Copie extraction'!G299=0,"",1)</f>
        <v/>
      </c>
      <c r="H301" s="1" t="str">
        <f>IF('Copie extraction'!H299=0,"",1)</f>
        <v/>
      </c>
      <c r="I301" s="1" t="str">
        <f>IF('Copie extraction'!I299=0,"",1)</f>
        <v/>
      </c>
      <c r="J301" s="5" t="str">
        <f>IF('Copie extraction'!J299=0,"",1)</f>
        <v/>
      </c>
      <c r="K301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1" s="2" t="e">
        <f>IF((SUM(Extraction[[#This Row],[Chant1]:[Chant4]])*Extraction[[#This Row],[Quantité]])/1000=0,"",((SUM(Extraction[[#This Row],[Longueur]:[Largeur]])*2)/1000)*Extraction[[#This Row],[Quantité]])</f>
        <v>#VALUE!</v>
      </c>
      <c r="M301" s="38" t="str">
        <f>IF(Extraction[[#This Row],[Long 1]]=1,Extraction[[#This Row],[Longueur]],"")</f>
        <v/>
      </c>
      <c r="N301" s="38" t="str">
        <f>IF(Extraction[[#This Row],[Long 2]]=1,Extraction[[#This Row],[Longueur]],"")</f>
        <v/>
      </c>
      <c r="O301" s="38" t="str">
        <f>IF(Extraction[[#This Row],[Larg 1]]=1,Extraction[[#This Row],[Largeur]],"")</f>
        <v/>
      </c>
      <c r="P301" s="38" t="str">
        <f>IF(Extraction[[#This Row],[Larg 2]]=1,Extraction[[#This Row],[Largeur]],"")</f>
        <v/>
      </c>
      <c r="Q301" s="38"/>
    </row>
    <row r="302" spans="1:17" x14ac:dyDescent="0.25">
      <c r="A302" s="6" t="str">
        <f>IF('Copie extraction'!A300=0,"",$B$1&amp;"_"&amp;'Copie extraction'!A300)</f>
        <v/>
      </c>
      <c r="B302" s="6" t="str">
        <f>IF('Copie extraction'!B300=0,"",'Copie extraction'!B300)</f>
        <v/>
      </c>
      <c r="C302" s="6" t="str">
        <f>IFERROR(ROUNDUP(LEFT('Copie extraction'!C300,LEN('Copie extraction'!C300)-2),0),"")</f>
        <v/>
      </c>
      <c r="D302" s="6" t="str">
        <f>IFERROR(ROUNDUP(LEFT('Copie extraction'!D300,LEN('Copie extraction'!D300)-2),0),"")</f>
        <v/>
      </c>
      <c r="E302" s="6" t="str">
        <f>IFERROR(ROUNDUP(LEFT('Copie extraction'!E300,LEN('Copie extraction'!E300)-2),0),"")</f>
        <v/>
      </c>
      <c r="F302" s="6" t="str">
        <f>IF('Copie extraction'!F300=0,"",'Copie extraction'!F300)</f>
        <v/>
      </c>
      <c r="G302" s="24" t="str">
        <f>IF('Copie extraction'!G300=0,"",1)</f>
        <v/>
      </c>
      <c r="H302" s="1" t="str">
        <f>IF('Copie extraction'!H300=0,"",1)</f>
        <v/>
      </c>
      <c r="I302" s="1" t="str">
        <f>IF('Copie extraction'!I300=0,"",1)</f>
        <v/>
      </c>
      <c r="J302" s="5" t="str">
        <f>IF('Copie extraction'!J300=0,"",1)</f>
        <v/>
      </c>
      <c r="K302" s="2" t="e">
        <f>IF(((SUM(Extraction[[#This Row],[Longueur]:[Largeur]])*2)/1000)*Extraction[[#This Row],[Quantité]]=0,"",((SUM(Extraction[[#This Row],[Longueur]:[Largeur]])*2)/1000)*Extraction[[#This Row],[Quantité]])</f>
        <v>#VALUE!</v>
      </c>
      <c r="L302" s="2" t="e">
        <f>IF((SUM(Extraction[[#This Row],[Chant1]:[Chant4]])*Extraction[[#This Row],[Quantité]])/1000=0,"",((SUM(Extraction[[#This Row],[Longueur]:[Largeur]])*2)/1000)*Extraction[[#This Row],[Quantité]])</f>
        <v>#VALUE!</v>
      </c>
      <c r="M302" s="38" t="str">
        <f>IF(Extraction[[#This Row],[Long 1]]=1,Extraction[[#This Row],[Longueur]],"")</f>
        <v/>
      </c>
      <c r="N302" s="38" t="str">
        <f>IF(Extraction[[#This Row],[Long 2]]=1,Extraction[[#This Row],[Longueur]],"")</f>
        <v/>
      </c>
      <c r="O302" s="38" t="str">
        <f>IF(Extraction[[#This Row],[Larg 1]]=1,Extraction[[#This Row],[Largeur]],"")</f>
        <v/>
      </c>
      <c r="P302" s="38" t="str">
        <f>IF(Extraction[[#This Row],[Larg 2]]=1,Extraction[[#This Row],[Largeur]],"")</f>
        <v/>
      </c>
      <c r="Q302" s="38"/>
    </row>
  </sheetData>
  <mergeCells count="2">
    <mergeCell ref="B1:C1"/>
    <mergeCell ref="G1:J1"/>
  </mergeCells>
  <phoneticPr fontId="1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E8FA0-7D24-4F4E-9CDB-68CB6BCB27AB}">
  <dimension ref="A1:P300"/>
  <sheetViews>
    <sheetView topLeftCell="A20" workbookViewId="0">
      <selection activeCell="L13" sqref="L13:M13"/>
    </sheetView>
  </sheetViews>
  <sheetFormatPr baseColWidth="10" defaultRowHeight="20.100000000000001" customHeight="1" x14ac:dyDescent="0.25"/>
  <cols>
    <col min="1" max="1" width="3.85546875" style="6" customWidth="1"/>
    <col min="2" max="2" width="21.42578125" style="6" customWidth="1"/>
    <col min="3" max="3" width="5.28515625" style="6" customWidth="1"/>
    <col min="4" max="4" width="13.5703125" style="6" customWidth="1"/>
    <col min="5" max="5" width="11.7109375" style="6" customWidth="1"/>
    <col min="6" max="6" width="5.28515625" style="6" customWidth="1"/>
    <col min="7" max="8" width="4.7109375" style="6" customWidth="1"/>
    <col min="9" max="9" width="4.85546875" style="6" customWidth="1"/>
    <col min="10" max="10" width="4.7109375" style="6" customWidth="1"/>
    <col min="11" max="12" width="5.5703125" style="6" customWidth="1"/>
    <col min="13" max="13" width="14.42578125" style="6" customWidth="1"/>
    <col min="14" max="16384" width="11.42578125" style="6"/>
  </cols>
  <sheetData>
    <row r="1" spans="2:16" ht="30" customHeight="1" thickBot="1" x14ac:dyDescent="0.3">
      <c r="B1" s="8"/>
      <c r="F1" s="49" t="s">
        <v>64</v>
      </c>
      <c r="G1" s="59"/>
      <c r="H1" s="59"/>
      <c r="I1" s="50"/>
      <c r="J1" s="65" t="s">
        <v>65</v>
      </c>
      <c r="K1" s="66"/>
      <c r="L1" s="67"/>
      <c r="M1" s="9" t="s">
        <v>66</v>
      </c>
    </row>
    <row r="2" spans="2:16" ht="20.100000000000001" customHeight="1" thickBot="1" x14ac:dyDescent="0.3">
      <c r="F2" s="68" t="s">
        <v>67</v>
      </c>
      <c r="G2" s="69"/>
      <c r="H2" s="69"/>
      <c r="I2" s="70"/>
      <c r="J2" s="77">
        <f ca="1">TODAY()</f>
        <v>44691</v>
      </c>
      <c r="K2" s="59"/>
      <c r="L2" s="50"/>
      <c r="M2" s="10"/>
    </row>
    <row r="3" spans="2:16" ht="20.100000000000001" customHeight="1" x14ac:dyDescent="0.25">
      <c r="F3" s="71"/>
      <c r="G3" s="72"/>
      <c r="H3" s="72"/>
      <c r="I3" s="73"/>
      <c r="M3" s="5"/>
      <c r="P3" s="6">
        <v>1</v>
      </c>
    </row>
    <row r="4" spans="2:16" ht="20.100000000000001" customHeight="1" x14ac:dyDescent="0.25">
      <c r="B4" s="11" t="s">
        <v>68</v>
      </c>
      <c r="F4" s="71"/>
      <c r="G4" s="72"/>
      <c r="H4" s="72"/>
      <c r="I4" s="73"/>
      <c r="M4" s="5"/>
    </row>
    <row r="5" spans="2:16" ht="20.100000000000001" customHeight="1" x14ac:dyDescent="0.25">
      <c r="B5" s="12" t="s">
        <v>69</v>
      </c>
      <c r="F5" s="71"/>
      <c r="G5" s="72"/>
      <c r="H5" s="72"/>
      <c r="I5" s="73"/>
      <c r="M5" s="5"/>
    </row>
    <row r="6" spans="2:16" ht="20.100000000000001" customHeight="1" thickBot="1" x14ac:dyDescent="0.3">
      <c r="B6" s="13" t="s">
        <v>70</v>
      </c>
      <c r="F6" s="74"/>
      <c r="G6" s="75"/>
      <c r="H6" s="75"/>
      <c r="I6" s="76"/>
      <c r="M6" s="5"/>
    </row>
    <row r="7" spans="2:16" ht="20.100000000000001" customHeight="1" thickBot="1" x14ac:dyDescent="0.3">
      <c r="B7" s="13" t="s">
        <v>71</v>
      </c>
      <c r="F7" s="49" t="s">
        <v>72</v>
      </c>
      <c r="G7" s="59"/>
      <c r="H7" s="50"/>
      <c r="I7" s="78" t="s">
        <v>73</v>
      </c>
      <c r="J7" s="79"/>
      <c r="K7" s="79"/>
      <c r="L7" s="79"/>
      <c r="M7" s="80"/>
    </row>
    <row r="8" spans="2:16" ht="20.100000000000001" customHeight="1" thickBot="1" x14ac:dyDescent="0.3">
      <c r="B8" s="14" t="s">
        <v>74</v>
      </c>
      <c r="C8" s="15"/>
      <c r="D8" s="15"/>
      <c r="E8" s="16"/>
      <c r="F8" s="49" t="s">
        <v>75</v>
      </c>
      <c r="G8" s="59"/>
      <c r="H8" s="50"/>
      <c r="I8" s="49"/>
      <c r="J8" s="59"/>
      <c r="K8" s="59"/>
      <c r="L8" s="59"/>
      <c r="M8" s="50"/>
    </row>
    <row r="9" spans="2:16" ht="20.100000000000001" customHeight="1" thickBot="1" x14ac:dyDescent="0.3">
      <c r="F9" s="49" t="s">
        <v>76</v>
      </c>
      <c r="G9" s="59"/>
      <c r="H9" s="50"/>
      <c r="I9" s="62" t="s">
        <v>63</v>
      </c>
      <c r="J9" s="63"/>
      <c r="K9" s="63"/>
      <c r="L9" s="63"/>
      <c r="M9" s="64"/>
    </row>
    <row r="10" spans="2:16" ht="20.100000000000001" customHeight="1" thickBot="1" x14ac:dyDescent="0.3">
      <c r="B10" s="10" t="s">
        <v>77</v>
      </c>
      <c r="C10" s="17"/>
      <c r="D10" s="10" t="s">
        <v>78</v>
      </c>
      <c r="E10" s="17"/>
      <c r="F10" s="59" t="s">
        <v>79</v>
      </c>
      <c r="G10" s="59"/>
      <c r="H10" s="50"/>
      <c r="I10" s="62"/>
      <c r="J10" s="63"/>
      <c r="K10" s="63"/>
      <c r="L10" s="63"/>
      <c r="M10" s="64"/>
    </row>
    <row r="11" spans="2:16" ht="20.100000000000001" customHeight="1" thickBot="1" x14ac:dyDescent="0.3">
      <c r="B11" s="18" t="s">
        <v>80</v>
      </c>
      <c r="C11" s="19" t="s">
        <v>81</v>
      </c>
      <c r="D11" s="10" t="s">
        <v>82</v>
      </c>
      <c r="E11" s="17" t="s">
        <v>81</v>
      </c>
    </row>
    <row r="12" spans="2:16" ht="20.100000000000001" customHeight="1" thickBot="1" x14ac:dyDescent="0.3"/>
    <row r="13" spans="2:16" ht="20.100000000000001" customHeight="1" thickBot="1" x14ac:dyDescent="0.3">
      <c r="B13" s="53" t="s">
        <v>83</v>
      </c>
      <c r="C13" s="55" t="str">
        <f>VLOOKUP(P3,'PRE DEBIT'!Q4:R15,2,FALSE)</f>
        <v>.Melamine blanc</v>
      </c>
      <c r="D13" s="55"/>
      <c r="E13" s="55"/>
      <c r="F13" s="56"/>
      <c r="G13" s="49" t="s">
        <v>84</v>
      </c>
      <c r="H13" s="59"/>
      <c r="I13" s="59"/>
      <c r="J13" s="60" t="s">
        <v>85</v>
      </c>
      <c r="K13" s="61"/>
      <c r="L13" s="49"/>
      <c r="M13" s="50"/>
    </row>
    <row r="14" spans="2:16" ht="20.100000000000001" customHeight="1" thickBot="1" x14ac:dyDescent="0.3">
      <c r="B14" s="54"/>
      <c r="C14" s="57"/>
      <c r="D14" s="57"/>
      <c r="E14" s="57"/>
      <c r="F14" s="58"/>
      <c r="G14" s="47" t="s">
        <v>86</v>
      </c>
      <c r="H14" s="48"/>
      <c r="I14" s="20"/>
      <c r="J14" s="49"/>
      <c r="K14" s="50"/>
      <c r="L14" s="3"/>
      <c r="M14" s="4"/>
    </row>
    <row r="15" spans="2:16" ht="20.100000000000001" customHeight="1" thickBot="1" x14ac:dyDescent="0.3">
      <c r="B15" s="45" t="s">
        <v>87</v>
      </c>
      <c r="C15" s="45" t="s">
        <v>88</v>
      </c>
      <c r="E15" s="21"/>
      <c r="F15" s="45" t="s">
        <v>0</v>
      </c>
      <c r="G15" s="47" t="s">
        <v>89</v>
      </c>
      <c r="H15" s="48"/>
      <c r="I15" s="22" t="s">
        <v>81</v>
      </c>
      <c r="J15" s="49"/>
      <c r="K15" s="50"/>
      <c r="M15" s="5"/>
    </row>
    <row r="16" spans="2:16" ht="20.100000000000001" customHeight="1" thickBot="1" x14ac:dyDescent="0.3">
      <c r="B16" s="46"/>
      <c r="C16" s="46"/>
      <c r="D16" s="6" t="s">
        <v>90</v>
      </c>
      <c r="E16" s="21" t="s">
        <v>91</v>
      </c>
      <c r="F16" s="46"/>
      <c r="G16" s="47" t="s">
        <v>92</v>
      </c>
      <c r="H16" s="48"/>
      <c r="I16" s="23"/>
      <c r="J16" s="51"/>
      <c r="K16" s="52"/>
      <c r="L16" s="24"/>
      <c r="M16" s="5"/>
    </row>
    <row r="17" spans="1:15" ht="20.100000000000001" customHeight="1" thickBot="1" x14ac:dyDescent="0.3">
      <c r="B17" s="46"/>
      <c r="C17" s="46"/>
      <c r="D17" s="6" t="s">
        <v>93</v>
      </c>
      <c r="E17" s="21"/>
      <c r="F17" s="46"/>
      <c r="G17" s="47" t="s">
        <v>94</v>
      </c>
      <c r="H17" s="48"/>
      <c r="I17" s="22"/>
      <c r="J17" s="49"/>
      <c r="K17" s="50"/>
      <c r="L17" s="25"/>
      <c r="M17" s="26"/>
    </row>
    <row r="18" spans="1:15" ht="20.100000000000001" customHeight="1" thickBot="1" x14ac:dyDescent="0.3">
      <c r="B18" s="46"/>
      <c r="C18" s="46"/>
      <c r="E18" s="21"/>
      <c r="F18" s="46"/>
      <c r="G18" s="24" t="s">
        <v>95</v>
      </c>
      <c r="H18" s="24" t="s">
        <v>95</v>
      </c>
      <c r="I18" s="24" t="s">
        <v>96</v>
      </c>
      <c r="J18" s="24" t="s">
        <v>96</v>
      </c>
      <c r="K18" s="27" t="s">
        <v>97</v>
      </c>
      <c r="L18" s="28" t="s">
        <v>98</v>
      </c>
      <c r="M18" s="29" t="s">
        <v>99</v>
      </c>
    </row>
    <row r="19" spans="1:15" ht="20.100000000000001" customHeight="1" thickBot="1" x14ac:dyDescent="0.3">
      <c r="B19" s="30" t="str">
        <f>IF('Copie extraction'!A2=0,"",$I$9&amp;"_"&amp;'Copie extraction'!A2)</f>
        <v>MARCIN_Socle1</v>
      </c>
      <c r="C19" s="31">
        <f>VLOOKUP(B19,Extraction[],5,FALSE)</f>
        <v>19</v>
      </c>
      <c r="D19" s="31">
        <f>VLOOKUP(B19,Extraction[],3,FALSE)</f>
        <v>2400</v>
      </c>
      <c r="E19" s="31">
        <f>VLOOKUP(B19,Extraction[],4,FALSE)</f>
        <v>60</v>
      </c>
      <c r="F19" s="31">
        <f>VLOOKUP(B19,Extraction[],2,FALSE)</f>
        <v>2</v>
      </c>
      <c r="G19" s="32" t="str">
        <f>VLOOKUP(B19,Extraction[],7,FALSE)</f>
        <v/>
      </c>
      <c r="H19" s="32" t="str">
        <f>VLOOKUP(B19,Extraction[],8,FALSE)</f>
        <v/>
      </c>
      <c r="I19" s="32" t="str">
        <f>VLOOKUP(B19,Extraction[],9,FALSE)</f>
        <v/>
      </c>
      <c r="J19" s="32" t="str">
        <f>VLOOKUP(B19,Extraction[],10,FALSE)</f>
        <v/>
      </c>
      <c r="K19" s="17"/>
      <c r="L19" s="33"/>
      <c r="M19" s="34"/>
    </row>
    <row r="20" spans="1:15" ht="20.100000000000001" customHeight="1" thickBot="1" x14ac:dyDescent="0.3">
      <c r="B20" s="30" t="str">
        <f>IF('Copie extraction'!A3=0,"",$I$9&amp;"_"&amp;'Copie extraction'!A3)</f>
        <v>MARCIN_M1_Montant</v>
      </c>
      <c r="C20" s="31">
        <f>VLOOKUP(B20,Extraction[],5,FALSE)</f>
        <v>19</v>
      </c>
      <c r="D20" s="31">
        <f>VLOOKUP(B20,Extraction[],3,FALSE)</f>
        <v>2060</v>
      </c>
      <c r="E20" s="31">
        <f>VLOOKUP(B20,Extraction[],4,FALSE)</f>
        <v>631</v>
      </c>
      <c r="F20" s="31">
        <f>VLOOKUP(B20,Extraction[],2,FALSE)</f>
        <v>2</v>
      </c>
      <c r="G20" s="32" t="str">
        <f>VLOOKUP(B20,Extraction[],7,FALSE)</f>
        <v/>
      </c>
      <c r="H20" s="32">
        <f>VLOOKUP(B20,Extraction[],8,FALSE)</f>
        <v>1</v>
      </c>
      <c r="I20" s="32" t="str">
        <f>VLOOKUP(B20,Extraction[],9,FALSE)</f>
        <v/>
      </c>
      <c r="J20" s="32" t="str">
        <f>VLOOKUP(B20,Extraction[],10,FALSE)</f>
        <v/>
      </c>
      <c r="K20" s="17"/>
      <c r="L20" s="33"/>
      <c r="M20" s="34"/>
      <c r="O20" s="37"/>
    </row>
    <row r="21" spans="1:15" ht="20.100000000000001" customHeight="1" thickBot="1" x14ac:dyDescent="0.3">
      <c r="A21" s="35"/>
      <c r="B21" s="30" t="str">
        <f>IF('Copie extraction'!A4=0,"",$I$9&amp;"_"&amp;'Copie extraction'!A4)</f>
        <v>MARCIN_M2_Fond</v>
      </c>
      <c r="C21" s="31">
        <f>VLOOKUP(B21,Extraction[],5,FALSE)</f>
        <v>19</v>
      </c>
      <c r="D21" s="31">
        <f>VLOOKUP(B21,Extraction[],3,FALSE)</f>
        <v>2056</v>
      </c>
      <c r="E21" s="31">
        <f>VLOOKUP(B21,Extraction[],4,FALSE)</f>
        <v>1622</v>
      </c>
      <c r="F21" s="31">
        <f>VLOOKUP(B21,Extraction[],2,FALSE)</f>
        <v>1</v>
      </c>
      <c r="G21" s="32" t="str">
        <f>VLOOKUP(B21,Extraction[],7,FALSE)</f>
        <v/>
      </c>
      <c r="H21" s="32" t="str">
        <f>VLOOKUP(B21,Extraction[],8,FALSE)</f>
        <v/>
      </c>
      <c r="I21" s="32" t="str">
        <f>VLOOKUP(B21,Extraction[],9,FALSE)</f>
        <v/>
      </c>
      <c r="J21" s="32" t="str">
        <f>VLOOKUP(B21,Extraction[],10,FALSE)</f>
        <v/>
      </c>
      <c r="K21" s="17"/>
      <c r="L21" s="33"/>
      <c r="M21" s="34"/>
    </row>
    <row r="22" spans="1:15" ht="20.100000000000001" customHeight="1" thickBot="1" x14ac:dyDescent="0.3">
      <c r="B22" s="30" t="str">
        <f>IF('Copie extraction'!A5=0,"",$I$9&amp;"_"&amp;'Copie extraction'!A5)</f>
        <v>MARCIN_M1_Fond</v>
      </c>
      <c r="C22" s="31">
        <f>VLOOKUP(B22,Extraction[],5,FALSE)</f>
        <v>19</v>
      </c>
      <c r="D22" s="31">
        <f>VLOOKUP(B22,Extraction[],3,FALSE)</f>
        <v>2056</v>
      </c>
      <c r="E22" s="31">
        <f>VLOOKUP(B22,Extraction[],4,FALSE)</f>
        <v>795</v>
      </c>
      <c r="F22" s="31">
        <f>VLOOKUP(B22,Extraction[],2,FALSE)</f>
        <v>1</v>
      </c>
      <c r="G22" s="32" t="str">
        <f>VLOOKUP(B22,Extraction[],7,FALSE)</f>
        <v/>
      </c>
      <c r="H22" s="32" t="str">
        <f>VLOOKUP(B22,Extraction[],8,FALSE)</f>
        <v/>
      </c>
      <c r="I22" s="32" t="str">
        <f>VLOOKUP(B22,Extraction[],9,FALSE)</f>
        <v/>
      </c>
      <c r="J22" s="32" t="str">
        <f>VLOOKUP(B22,Extraction[],10,FALSE)</f>
        <v/>
      </c>
      <c r="K22" s="17"/>
      <c r="L22" s="33"/>
      <c r="M22" s="34"/>
    </row>
    <row r="23" spans="1:15" ht="20.100000000000001" customHeight="1" thickBot="1" x14ac:dyDescent="0.3">
      <c r="B23" s="30" t="str">
        <f>IF('Copie extraction'!A6=0,"",$I$9&amp;"_"&amp;'Copie extraction'!A6)</f>
        <v>MARCIN_M2_Traverse</v>
      </c>
      <c r="C23" s="31">
        <f>VLOOKUP(B23,Extraction[],5,FALSE)</f>
        <v>19</v>
      </c>
      <c r="D23" s="31">
        <f>VLOOKUP(B23,Extraction[],3,FALSE)</f>
        <v>762</v>
      </c>
      <c r="E23" s="31">
        <f>VLOOKUP(B23,Extraction[],4,FALSE)</f>
        <v>631</v>
      </c>
      <c r="F23" s="31">
        <f>VLOOKUP(B23,Extraction[],2,FALSE)</f>
        <v>4</v>
      </c>
      <c r="G23" s="32" t="str">
        <f>VLOOKUP(B23,Extraction[],7,FALSE)</f>
        <v/>
      </c>
      <c r="H23" s="32">
        <f>VLOOKUP(B23,Extraction[],8,FALSE)</f>
        <v>1</v>
      </c>
      <c r="I23" s="32" t="str">
        <f>VLOOKUP(B23,Extraction[],9,FALSE)</f>
        <v/>
      </c>
      <c r="J23" s="32" t="str">
        <f>VLOOKUP(B23,Extraction[],10,FALSE)</f>
        <v/>
      </c>
      <c r="K23" s="17"/>
      <c r="L23" s="33"/>
      <c r="M23" s="34"/>
    </row>
    <row r="24" spans="1:15" ht="20.100000000000001" customHeight="1" thickBot="1" x14ac:dyDescent="0.3">
      <c r="A24" s="35"/>
      <c r="B24" s="30" t="str">
        <f>IF('Copie extraction'!A7=0,"",$I$9&amp;"_"&amp;'Copie extraction'!A7)</f>
        <v>MARCIN_M3_Traverse</v>
      </c>
      <c r="C24" s="31">
        <f>VLOOKUP(B24,Extraction[],5,FALSE)</f>
        <v>19</v>
      </c>
      <c r="D24" s="31">
        <f>VLOOKUP(B24,Extraction[],3,FALSE)</f>
        <v>762</v>
      </c>
      <c r="E24" s="31">
        <f>VLOOKUP(B24,Extraction[],4,FALSE)</f>
        <v>631</v>
      </c>
      <c r="F24" s="31">
        <f>VLOOKUP(B24,Extraction[],2,FALSE)</f>
        <v>4</v>
      </c>
      <c r="G24" s="32" t="str">
        <f>VLOOKUP(B24,Extraction[],7,FALSE)</f>
        <v/>
      </c>
      <c r="H24" s="32">
        <f>VLOOKUP(B24,Extraction[],8,FALSE)</f>
        <v>1</v>
      </c>
      <c r="I24" s="32" t="str">
        <f>VLOOKUP(B24,Extraction[],9,FALSE)</f>
        <v/>
      </c>
      <c r="J24" s="32" t="str">
        <f>VLOOKUP(B24,Extraction[],10,FALSE)</f>
        <v/>
      </c>
      <c r="K24" s="17"/>
      <c r="L24" s="33"/>
      <c r="M24" s="34"/>
    </row>
    <row r="25" spans="1:15" ht="20.100000000000001" customHeight="1" thickBot="1" x14ac:dyDescent="0.3">
      <c r="B25" s="30" t="str">
        <f>IF('Copie extraction'!A8=0,"",$I$9&amp;"_"&amp;'Copie extraction'!A8)</f>
        <v>MARCIN_M1_Traverse</v>
      </c>
      <c r="C25" s="31">
        <f>VLOOKUP(B25,Extraction[],5,FALSE)</f>
        <v>19</v>
      </c>
      <c r="D25" s="31">
        <f>VLOOKUP(B25,Extraction[],3,FALSE)</f>
        <v>762</v>
      </c>
      <c r="E25" s="31">
        <f>VLOOKUP(B25,Extraction[],4,FALSE)</f>
        <v>631</v>
      </c>
      <c r="F25" s="31">
        <f>VLOOKUP(B25,Extraction[],2,FALSE)</f>
        <v>3</v>
      </c>
      <c r="G25" s="32" t="str">
        <f>VLOOKUP(B25,Extraction[],7,FALSE)</f>
        <v/>
      </c>
      <c r="H25" s="32">
        <f>VLOOKUP(B25,Extraction[],8,FALSE)</f>
        <v>1</v>
      </c>
      <c r="I25" s="32" t="str">
        <f>VLOOKUP(B25,Extraction[],9,FALSE)</f>
        <v/>
      </c>
      <c r="J25" s="32" t="str">
        <f>VLOOKUP(B25,Extraction[],10,FALSE)</f>
        <v/>
      </c>
      <c r="K25" s="17"/>
      <c r="L25" s="33"/>
      <c r="M25" s="34"/>
    </row>
    <row r="26" spans="1:15" ht="20.100000000000001" customHeight="1" thickBot="1" x14ac:dyDescent="0.3">
      <c r="B26" s="30" t="str">
        <f>IF('Copie extraction'!A9=0,"",$I$9&amp;"_"&amp;'Copie extraction'!A9)</f>
        <v>MARCIN_M1_Etagere</v>
      </c>
      <c r="C26" s="31">
        <f>VLOOKUP(B26,Extraction[],5,FALSE)</f>
        <v>19</v>
      </c>
      <c r="D26" s="31">
        <f>VLOOKUP(B26,Extraction[],3,FALSE)</f>
        <v>761</v>
      </c>
      <c r="E26" s="31">
        <f>VLOOKUP(B26,Extraction[],4,FALSE)</f>
        <v>637</v>
      </c>
      <c r="F26" s="31">
        <f>VLOOKUP(B26,Extraction[],2,FALSE)</f>
        <v>3</v>
      </c>
      <c r="G26" s="32" t="str">
        <f>VLOOKUP(B26,Extraction[],7,FALSE)</f>
        <v/>
      </c>
      <c r="H26" s="32">
        <f>VLOOKUP(B26,Extraction[],8,FALSE)</f>
        <v>1</v>
      </c>
      <c r="I26" s="32" t="str">
        <f>VLOOKUP(B26,Extraction[],9,FALSE)</f>
        <v/>
      </c>
      <c r="J26" s="32" t="str">
        <f>VLOOKUP(B26,Extraction[],10,FALSE)</f>
        <v/>
      </c>
      <c r="K26" s="17"/>
      <c r="L26" s="33"/>
      <c r="M26" s="34"/>
    </row>
    <row r="27" spans="1:15" ht="20.100000000000001" customHeight="1" thickBot="1" x14ac:dyDescent="0.3">
      <c r="B27" s="30" t="str">
        <f>IF('Copie extraction'!A10=0,"",$I$9&amp;"_"&amp;'Copie extraction'!A10)</f>
        <v>MARCIN_M2_Montant</v>
      </c>
      <c r="C27" s="31">
        <f>VLOOKUP(B27,Extraction[],5,FALSE)</f>
        <v>19</v>
      </c>
      <c r="D27" s="31">
        <f>VLOOKUP(B27,Extraction[],3,FALSE)</f>
        <v>631</v>
      </c>
      <c r="E27" s="31">
        <f>VLOOKUP(B27,Extraction[],4,FALSE)</f>
        <v>409</v>
      </c>
      <c r="F27" s="31">
        <f>VLOOKUP(B27,Extraction[],2,FALSE)</f>
        <v>4</v>
      </c>
      <c r="G27" s="32" t="str">
        <f>VLOOKUP(B27,Extraction[],7,FALSE)</f>
        <v/>
      </c>
      <c r="H27" s="32" t="str">
        <f>VLOOKUP(B27,Extraction[],8,FALSE)</f>
        <v/>
      </c>
      <c r="I27" s="32">
        <f>VLOOKUP(B27,Extraction[],9,FALSE)</f>
        <v>1</v>
      </c>
      <c r="J27" s="32" t="str">
        <f>VLOOKUP(B27,Extraction[],10,FALSE)</f>
        <v/>
      </c>
      <c r="K27" s="17"/>
      <c r="L27" s="33"/>
      <c r="M27" s="34"/>
    </row>
    <row r="28" spans="1:15" ht="20.100000000000001" customHeight="1" thickBot="1" x14ac:dyDescent="0.3">
      <c r="B28" s="30" t="str">
        <f>IF('Copie extraction'!A11=0,"",$I$9&amp;"_"&amp;'Copie extraction'!A11)</f>
        <v>MARCIN_M3_Montant</v>
      </c>
      <c r="C28" s="31">
        <f>VLOOKUP(B28,Extraction[],5,FALSE)</f>
        <v>19</v>
      </c>
      <c r="D28" s="31">
        <f>VLOOKUP(B28,Extraction[],3,FALSE)</f>
        <v>631</v>
      </c>
      <c r="E28" s="31">
        <f>VLOOKUP(B28,Extraction[],4,FALSE)</f>
        <v>371</v>
      </c>
      <c r="F28" s="31">
        <f>VLOOKUP(B28,Extraction[],2,FALSE)</f>
        <v>4</v>
      </c>
      <c r="G28" s="32" t="str">
        <f>VLOOKUP(B28,Extraction[],7,FALSE)</f>
        <v/>
      </c>
      <c r="H28" s="32" t="str">
        <f>VLOOKUP(B28,Extraction[],8,FALSE)</f>
        <v/>
      </c>
      <c r="I28" s="32">
        <f>VLOOKUP(B28,Extraction[],9,FALSE)</f>
        <v>1</v>
      </c>
      <c r="J28" s="32" t="str">
        <f>VLOOKUP(B28,Extraction[],10,FALSE)</f>
        <v/>
      </c>
      <c r="K28" s="17"/>
      <c r="L28" s="33"/>
      <c r="M28" s="34"/>
    </row>
    <row r="29" spans="1:15" ht="20.100000000000001" customHeight="1" thickBot="1" x14ac:dyDescent="0.3">
      <c r="B29" s="30" t="str">
        <f>IF('Copie extraction'!A12=0,"",$I$9&amp;"_"&amp;'Copie extraction'!A12)</f>
        <v>MARCIN_Socle2</v>
      </c>
      <c r="C29" s="31">
        <f>VLOOKUP(B29,Extraction[],5,FALSE)</f>
        <v>19</v>
      </c>
      <c r="D29" s="31">
        <f>VLOOKUP(B29,Extraction[],3,FALSE)</f>
        <v>562</v>
      </c>
      <c r="E29" s="31">
        <f>VLOOKUP(B29,Extraction[],4,FALSE)</f>
        <v>60</v>
      </c>
      <c r="F29" s="31">
        <f>VLOOKUP(B29,Extraction[],2,FALSE)</f>
        <v>4</v>
      </c>
      <c r="G29" s="32" t="str">
        <f>VLOOKUP(B29,Extraction[],7,FALSE)</f>
        <v/>
      </c>
      <c r="H29" s="32" t="str">
        <f>VLOOKUP(B29,Extraction[],8,FALSE)</f>
        <v/>
      </c>
      <c r="I29" s="32" t="str">
        <f>VLOOKUP(B29,Extraction[],9,FALSE)</f>
        <v/>
      </c>
      <c r="J29" s="32" t="str">
        <f>VLOOKUP(B29,Extraction[],10,FALSE)</f>
        <v/>
      </c>
      <c r="K29" s="17"/>
      <c r="L29" s="33"/>
      <c r="M29" s="34"/>
    </row>
    <row r="30" spans="1:15" ht="20.100000000000001" customHeight="1" thickBot="1" x14ac:dyDescent="0.3">
      <c r="B30" s="30" t="str">
        <f>IF('Copie extraction'!A13=0,"",$I$9&amp;"_"&amp;'Copie extraction'!A13)</f>
        <v>MARCIN_Plinthe</v>
      </c>
      <c r="C30" s="31">
        <f>VLOOKUP(B30,Extraction[],5,FALSE)</f>
        <v>19</v>
      </c>
      <c r="D30" s="31">
        <f>VLOOKUP(B30,Extraction[],3,FALSE)</f>
        <v>2600</v>
      </c>
      <c r="E30" s="31">
        <f>VLOOKUP(B30,Extraction[],4,FALSE)</f>
        <v>85</v>
      </c>
      <c r="F30" s="31">
        <f>VLOOKUP(B30,Extraction[],2,FALSE)</f>
        <v>1</v>
      </c>
      <c r="G30" s="32" t="str">
        <f>VLOOKUP(B30,Extraction[],7,FALSE)</f>
        <v/>
      </c>
      <c r="H30" s="32" t="str">
        <f>VLOOKUP(B30,Extraction[],8,FALSE)</f>
        <v/>
      </c>
      <c r="I30" s="32" t="str">
        <f>VLOOKUP(B30,Extraction[],9,FALSE)</f>
        <v/>
      </c>
      <c r="J30" s="32" t="str">
        <f>VLOOKUP(B30,Extraction[],10,FALSE)</f>
        <v/>
      </c>
      <c r="K30" s="17"/>
      <c r="L30" s="33"/>
      <c r="M30" s="34"/>
    </row>
    <row r="31" spans="1:15" ht="20.100000000000001" customHeight="1" thickBot="1" x14ac:dyDescent="0.3">
      <c r="B31" s="30" t="str">
        <f>IF('Copie extraction'!A14=0,"",$I$9&amp;"_"&amp;'Copie extraction'!A14)</f>
        <v>MARCIN_M1_Fileur_G</v>
      </c>
      <c r="C31" s="31">
        <f>VLOOKUP(B31,Extraction[],5,FALSE)</f>
        <v>19</v>
      </c>
      <c r="D31" s="31">
        <f>VLOOKUP(B31,Extraction[],3,FALSE)</f>
        <v>2060</v>
      </c>
      <c r="E31" s="31">
        <f>VLOOKUP(B31,Extraction[],4,FALSE)</f>
        <v>60</v>
      </c>
      <c r="F31" s="31">
        <f>VLOOKUP(B31,Extraction[],2,FALSE)</f>
        <v>1</v>
      </c>
      <c r="G31" s="32" t="str">
        <f>VLOOKUP(B31,Extraction[],7,FALSE)</f>
        <v/>
      </c>
      <c r="H31" s="32">
        <f>VLOOKUP(B31,Extraction[],8,FALSE)</f>
        <v>1</v>
      </c>
      <c r="I31" s="32" t="str">
        <f>VLOOKUP(B31,Extraction[],9,FALSE)</f>
        <v/>
      </c>
      <c r="J31" s="32" t="str">
        <f>VLOOKUP(B31,Extraction[],10,FALSE)</f>
        <v/>
      </c>
      <c r="K31" s="17"/>
      <c r="L31" s="33"/>
      <c r="M31" s="34"/>
    </row>
    <row r="32" spans="1:15" ht="20.100000000000001" customHeight="1" thickBot="1" x14ac:dyDescent="0.3">
      <c r="B32" s="30" t="str">
        <f>IF('Copie extraction'!A15=0,"",$I$9&amp;"_"&amp;'Copie extraction'!A15)</f>
        <v>MARCIN_M1_Porte_basse</v>
      </c>
      <c r="C32" s="31">
        <f>VLOOKUP(B32,Extraction[],5,FALSE)</f>
        <v>19</v>
      </c>
      <c r="D32" s="31">
        <f>VLOOKUP(B32,Extraction[],3,FALSE)</f>
        <v>1646</v>
      </c>
      <c r="E32" s="31">
        <f>VLOOKUP(B32,Extraction[],4,FALSE)</f>
        <v>396</v>
      </c>
      <c r="F32" s="31">
        <f>VLOOKUP(B32,Extraction[],2,FALSE)</f>
        <v>2</v>
      </c>
      <c r="G32" s="32">
        <f>VLOOKUP(B32,Extraction[],7,FALSE)</f>
        <v>1</v>
      </c>
      <c r="H32" s="32">
        <f>VLOOKUP(B32,Extraction[],8,FALSE)</f>
        <v>1</v>
      </c>
      <c r="I32" s="32">
        <f>VLOOKUP(B32,Extraction[],9,FALSE)</f>
        <v>1</v>
      </c>
      <c r="J32" s="32">
        <f>VLOOKUP(B32,Extraction[],10,FALSE)</f>
        <v>1</v>
      </c>
      <c r="K32" s="17"/>
      <c r="L32" s="33"/>
      <c r="M32" s="34"/>
    </row>
    <row r="33" spans="2:13" ht="20.100000000000001" customHeight="1" thickBot="1" x14ac:dyDescent="0.3">
      <c r="B33" s="30" t="str">
        <f>IF('Copie extraction'!A16=0,"",$I$9&amp;"_"&amp;'Copie extraction'!A16)</f>
        <v>MARCIN_M2_Plateau_1</v>
      </c>
      <c r="C33" s="31">
        <f>VLOOKUP(B33,Extraction[],5,FALSE)</f>
        <v>19</v>
      </c>
      <c r="D33" s="31">
        <f>VLOOKUP(B33,Extraction[],3,FALSE)</f>
        <v>1619</v>
      </c>
      <c r="E33" s="31">
        <f>VLOOKUP(B33,Extraction[],4,FALSE)</f>
        <v>650</v>
      </c>
      <c r="F33" s="31">
        <f>VLOOKUP(B33,Extraction[],2,FALSE)</f>
        <v>1</v>
      </c>
      <c r="G33" s="32">
        <f>VLOOKUP(B33,Extraction[],7,FALSE)</f>
        <v>1</v>
      </c>
      <c r="H33" s="32" t="str">
        <f>VLOOKUP(B33,Extraction[],8,FALSE)</f>
        <v/>
      </c>
      <c r="I33" s="32" t="str">
        <f>VLOOKUP(B33,Extraction[],9,FALSE)</f>
        <v/>
      </c>
      <c r="J33" s="32">
        <f>VLOOKUP(B33,Extraction[],10,FALSE)</f>
        <v>1</v>
      </c>
      <c r="K33" s="17"/>
      <c r="L33" s="33"/>
      <c r="M33" s="34"/>
    </row>
    <row r="34" spans="2:13" ht="20.100000000000001" customHeight="1" thickBot="1" x14ac:dyDescent="0.3">
      <c r="B34" s="30" t="str">
        <f>IF('Copie extraction'!A17=0,"",$I$9&amp;"_"&amp;'Copie extraction'!A17)</f>
        <v>MARCIN_M2_Plateau_2</v>
      </c>
      <c r="C34" s="31">
        <f>VLOOKUP(B34,Extraction[],5,FALSE)</f>
        <v>19</v>
      </c>
      <c r="D34" s="31">
        <f>VLOOKUP(B34,Extraction[],3,FALSE)</f>
        <v>1619</v>
      </c>
      <c r="E34" s="31">
        <f>VLOOKUP(B34,Extraction[],4,FALSE)</f>
        <v>650</v>
      </c>
      <c r="F34" s="31">
        <f>VLOOKUP(B34,Extraction[],2,FALSE)</f>
        <v>1</v>
      </c>
      <c r="G34" s="32">
        <f>VLOOKUP(B34,Extraction[],7,FALSE)</f>
        <v>1</v>
      </c>
      <c r="H34" s="32" t="str">
        <f>VLOOKUP(B34,Extraction[],8,FALSE)</f>
        <v/>
      </c>
      <c r="I34" s="32" t="str">
        <f>VLOOKUP(B34,Extraction[],9,FALSE)</f>
        <v/>
      </c>
      <c r="J34" s="32">
        <f>VLOOKUP(B34,Extraction[],10,FALSE)</f>
        <v>1</v>
      </c>
      <c r="K34" s="17"/>
      <c r="L34" s="33"/>
      <c r="M34" s="34"/>
    </row>
    <row r="35" spans="2:13" ht="20.100000000000001" customHeight="1" thickBot="1" x14ac:dyDescent="0.3">
      <c r="B35" s="30" t="str">
        <f>IF('Copie extraction'!A18=0,"",$I$9&amp;"_"&amp;'Copie extraction'!A18)</f>
        <v>MARCIN_M1_Joue</v>
      </c>
      <c r="C35" s="31">
        <f>VLOOKUP(B35,Extraction[],5,FALSE)</f>
        <v>19</v>
      </c>
      <c r="D35" s="31">
        <f>VLOOKUP(B35,Extraction[],3,FALSE)</f>
        <v>1242</v>
      </c>
      <c r="E35" s="31">
        <f>VLOOKUP(B35,Extraction[],4,FALSE)</f>
        <v>645</v>
      </c>
      <c r="F35" s="31">
        <f>VLOOKUP(B35,Extraction[],2,FALSE)</f>
        <v>1</v>
      </c>
      <c r="G35" s="32">
        <f>VLOOKUP(B35,Extraction[],7,FALSE)</f>
        <v>1</v>
      </c>
      <c r="H35" s="32" t="str">
        <f>VLOOKUP(B35,Extraction[],8,FALSE)</f>
        <v/>
      </c>
      <c r="I35" s="32" t="str">
        <f>VLOOKUP(B35,Extraction[],9,FALSE)</f>
        <v/>
      </c>
      <c r="J35" s="32" t="str">
        <f>VLOOKUP(B35,Extraction[],10,FALSE)</f>
        <v/>
      </c>
      <c r="K35" s="17"/>
      <c r="L35" s="33"/>
      <c r="M35" s="34"/>
    </row>
    <row r="36" spans="2:13" ht="20.100000000000001" customHeight="1" thickBot="1" x14ac:dyDescent="0.3">
      <c r="B36" s="30" t="str">
        <f>IF('Copie extraction'!A19=0,"",$I$9&amp;"_"&amp;'Copie extraction'!A19)</f>
        <v>MARCIN_M2_Facade</v>
      </c>
      <c r="C36" s="31">
        <f>VLOOKUP(B36,Extraction[],5,FALSE)</f>
        <v>19</v>
      </c>
      <c r="D36" s="31">
        <f>VLOOKUP(B36,Extraction[],3,FALSE)</f>
        <v>796</v>
      </c>
      <c r="E36" s="31">
        <f>VLOOKUP(B36,Extraction[],4,FALSE)</f>
        <v>405</v>
      </c>
      <c r="F36" s="31">
        <f>VLOOKUP(B36,Extraction[],2,FALSE)</f>
        <v>2</v>
      </c>
      <c r="G36" s="32">
        <f>VLOOKUP(B36,Extraction[],7,FALSE)</f>
        <v>1</v>
      </c>
      <c r="H36" s="32">
        <f>VLOOKUP(B36,Extraction[],8,FALSE)</f>
        <v>1</v>
      </c>
      <c r="I36" s="32">
        <f>VLOOKUP(B36,Extraction[],9,FALSE)</f>
        <v>1</v>
      </c>
      <c r="J36" s="32">
        <f>VLOOKUP(B36,Extraction[],10,FALSE)</f>
        <v>1</v>
      </c>
      <c r="K36" s="17"/>
      <c r="L36" s="33"/>
      <c r="M36" s="34"/>
    </row>
    <row r="37" spans="2:13" ht="20.100000000000001" customHeight="1" thickBot="1" x14ac:dyDescent="0.3">
      <c r="B37" s="30" t="str">
        <f>IF('Copie extraction'!A20=0,"",$I$9&amp;"_"&amp;'Copie extraction'!A20)</f>
        <v>MARCIN_M1_Porte_haute</v>
      </c>
      <c r="C37" s="31">
        <f>VLOOKUP(B37,Extraction[],5,FALSE)</f>
        <v>19</v>
      </c>
      <c r="D37" s="31">
        <f>VLOOKUP(B37,Extraction[],3,FALSE)</f>
        <v>796</v>
      </c>
      <c r="E37" s="31">
        <f>VLOOKUP(B37,Extraction[],4,FALSE)</f>
        <v>405</v>
      </c>
      <c r="F37" s="31">
        <f>VLOOKUP(B37,Extraction[],2,FALSE)</f>
        <v>1</v>
      </c>
      <c r="G37" s="32">
        <f>VLOOKUP(B37,Extraction[],7,FALSE)</f>
        <v>1</v>
      </c>
      <c r="H37" s="32">
        <f>VLOOKUP(B37,Extraction[],8,FALSE)</f>
        <v>1</v>
      </c>
      <c r="I37" s="32">
        <f>VLOOKUP(B37,Extraction[],9,FALSE)</f>
        <v>1</v>
      </c>
      <c r="J37" s="32">
        <f>VLOOKUP(B37,Extraction[],10,FALSE)</f>
        <v>1</v>
      </c>
      <c r="K37" s="17"/>
      <c r="L37" s="33"/>
      <c r="M37" s="34"/>
    </row>
    <row r="38" spans="2:13" ht="20.100000000000001" customHeight="1" thickBot="1" x14ac:dyDescent="0.3">
      <c r="B38" s="30" t="str">
        <f>IF('Copie extraction'!A21=0,"",$I$9&amp;"_"&amp;'Copie extraction'!A21)</f>
        <v>MARCIN_M3_Facade</v>
      </c>
      <c r="C38" s="31">
        <f>VLOOKUP(B38,Extraction[],5,FALSE)</f>
        <v>19</v>
      </c>
      <c r="D38" s="31">
        <f>VLOOKUP(B38,Extraction[],3,FALSE)</f>
        <v>796</v>
      </c>
      <c r="E38" s="31">
        <f>VLOOKUP(B38,Extraction[],4,FALSE)</f>
        <v>367</v>
      </c>
      <c r="F38" s="31">
        <f>VLOOKUP(B38,Extraction[],2,FALSE)</f>
        <v>2</v>
      </c>
      <c r="G38" s="32">
        <f>VLOOKUP(B38,Extraction[],7,FALSE)</f>
        <v>1</v>
      </c>
      <c r="H38" s="32">
        <f>VLOOKUP(B38,Extraction[],8,FALSE)</f>
        <v>1</v>
      </c>
      <c r="I38" s="32">
        <f>VLOOKUP(B38,Extraction[],9,FALSE)</f>
        <v>1</v>
      </c>
      <c r="J38" s="32">
        <f>VLOOKUP(B38,Extraction[],10,FALSE)</f>
        <v>1</v>
      </c>
      <c r="K38" s="17"/>
      <c r="L38" s="33"/>
      <c r="M38" s="34"/>
    </row>
    <row r="39" spans="2:13" ht="20.100000000000001" customHeight="1" thickBot="1" x14ac:dyDescent="0.3">
      <c r="B39" s="30" t="str">
        <f>IF('Copie extraction'!A22=0,"",$I$9&amp;"_"&amp;'Copie extraction'!A22)</f>
        <v>MARCIN_Plinthe2</v>
      </c>
      <c r="C39" s="31">
        <f>VLOOKUP(B39,Extraction[],5,FALSE)</f>
        <v>19</v>
      </c>
      <c r="D39" s="31">
        <f>VLOOKUP(B39,Extraction[],3,FALSE)</f>
        <v>700</v>
      </c>
      <c r="E39" s="31">
        <f>VLOOKUP(B39,Extraction[],4,FALSE)</f>
        <v>85</v>
      </c>
      <c r="F39" s="31">
        <f>VLOOKUP(B39,Extraction[],2,FALSE)</f>
        <v>1</v>
      </c>
      <c r="G39" s="32" t="str">
        <f>VLOOKUP(B39,Extraction[],7,FALSE)</f>
        <v/>
      </c>
      <c r="H39" s="32" t="str">
        <f>VLOOKUP(B39,Extraction[],8,FALSE)</f>
        <v/>
      </c>
      <c r="I39" s="32" t="str">
        <f>VLOOKUP(B39,Extraction[],9,FALSE)</f>
        <v/>
      </c>
      <c r="J39" s="32" t="str">
        <f>VLOOKUP(B39,Extraction[],10,FALSE)</f>
        <v/>
      </c>
      <c r="K39" s="17"/>
      <c r="L39" s="33"/>
      <c r="M39" s="34"/>
    </row>
    <row r="40" spans="2:13" ht="20.100000000000001" customHeight="1" thickBot="1" x14ac:dyDescent="0.3">
      <c r="B40" s="30" t="str">
        <f>IF('Copie extraction'!A23=0,"",$I$9&amp;"_"&amp;'Copie extraction'!A23)</f>
        <v>MARCIN_M2_Joue</v>
      </c>
      <c r="C40" s="31">
        <f>VLOOKUP(B40,Extraction[],5,FALSE)</f>
        <v>19</v>
      </c>
      <c r="D40" s="31">
        <f>VLOOKUP(B40,Extraction[],3,FALSE)</f>
        <v>650</v>
      </c>
      <c r="E40" s="31">
        <f>VLOOKUP(B40,Extraction[],4,FALSE)</f>
        <v>409</v>
      </c>
      <c r="F40" s="31">
        <f>VLOOKUP(B40,Extraction[],2,FALSE)</f>
        <v>1</v>
      </c>
      <c r="G40" s="32" t="str">
        <f>VLOOKUP(B40,Extraction[],7,FALSE)</f>
        <v/>
      </c>
      <c r="H40" s="32" t="str">
        <f>VLOOKUP(B40,Extraction[],8,FALSE)</f>
        <v/>
      </c>
      <c r="I40" s="32">
        <f>VLOOKUP(B40,Extraction[],9,FALSE)</f>
        <v>1</v>
      </c>
      <c r="J40" s="32" t="str">
        <f>VLOOKUP(B40,Extraction[],10,FALSE)</f>
        <v/>
      </c>
      <c r="K40" s="17"/>
      <c r="L40" s="33"/>
      <c r="M40" s="34"/>
    </row>
    <row r="41" spans="2:13" ht="20.100000000000001" customHeight="1" thickBot="1" x14ac:dyDescent="0.3">
      <c r="B41" s="30" t="str">
        <f>IF('Copie extraction'!A24=0,"",$I$9&amp;"_"&amp;'Copie extraction'!A24)</f>
        <v>MARCIN_M3_Joue</v>
      </c>
      <c r="C41" s="31">
        <f>VLOOKUP(B41,Extraction[],5,FALSE)</f>
        <v>19</v>
      </c>
      <c r="D41" s="31">
        <f>VLOOKUP(B41,Extraction[],3,FALSE)</f>
        <v>650</v>
      </c>
      <c r="E41" s="31">
        <f>VLOOKUP(B41,Extraction[],4,FALSE)</f>
        <v>371</v>
      </c>
      <c r="F41" s="31">
        <f>VLOOKUP(B41,Extraction[],2,FALSE)</f>
        <v>1</v>
      </c>
      <c r="G41" s="32" t="str">
        <f>VLOOKUP(B41,Extraction[],7,FALSE)</f>
        <v/>
      </c>
      <c r="H41" s="32" t="str">
        <f>VLOOKUP(B41,Extraction[],8,FALSE)</f>
        <v/>
      </c>
      <c r="I41" s="32">
        <f>VLOOKUP(B41,Extraction[],9,FALSE)</f>
        <v>1</v>
      </c>
      <c r="J41" s="32" t="str">
        <f>VLOOKUP(B41,Extraction[],10,FALSE)</f>
        <v/>
      </c>
      <c r="K41" s="17"/>
      <c r="L41" s="33"/>
      <c r="M41" s="34"/>
    </row>
    <row r="42" spans="2:13" ht="20.100000000000001" customHeight="1" thickBot="1" x14ac:dyDescent="0.3">
      <c r="B42" s="30" t="str">
        <f>IF('Copie extraction'!A25=0,"",$I$9&amp;"_"&amp;'Copie extraction'!A25)</f>
        <v/>
      </c>
      <c r="C42" s="31" t="str">
        <f>VLOOKUP(B42,Extraction[],5,FALSE)</f>
        <v/>
      </c>
      <c r="D42" s="31" t="str">
        <f>VLOOKUP(B42,Extraction[],3,FALSE)</f>
        <v/>
      </c>
      <c r="E42" s="31" t="str">
        <f>VLOOKUP(B42,Extraction[],4,FALSE)</f>
        <v/>
      </c>
      <c r="F42" s="31" t="str">
        <f>VLOOKUP(B42,Extraction[],2,FALSE)</f>
        <v/>
      </c>
      <c r="G42" s="32" t="str">
        <f>VLOOKUP(B42,Extraction[],7,FALSE)</f>
        <v/>
      </c>
      <c r="H42" s="32" t="str">
        <f>VLOOKUP(B42,Extraction[],8,FALSE)</f>
        <v/>
      </c>
      <c r="I42" s="32" t="str">
        <f>VLOOKUP(B42,Extraction[],9,FALSE)</f>
        <v/>
      </c>
      <c r="J42" s="32" t="str">
        <f>VLOOKUP(B42,Extraction[],10,FALSE)</f>
        <v/>
      </c>
      <c r="K42" s="17"/>
      <c r="L42" s="33"/>
      <c r="M42" s="34"/>
    </row>
    <row r="43" spans="2:13" ht="20.100000000000001" customHeight="1" thickBot="1" x14ac:dyDescent="0.3">
      <c r="B43" s="30" t="str">
        <f>IF('Copie extraction'!A26=0,"",$I$9&amp;"_"&amp;'Copie extraction'!A26)</f>
        <v/>
      </c>
      <c r="C43" s="31" t="str">
        <f>VLOOKUP(B43,Extraction[],5,FALSE)</f>
        <v/>
      </c>
      <c r="D43" s="31" t="str">
        <f>VLOOKUP(B43,Extraction[],3,FALSE)</f>
        <v/>
      </c>
      <c r="E43" s="31" t="str">
        <f>VLOOKUP(B43,Extraction[],4,FALSE)</f>
        <v/>
      </c>
      <c r="F43" s="31" t="str">
        <f>VLOOKUP(B43,Extraction[],2,FALSE)</f>
        <v/>
      </c>
      <c r="G43" s="32" t="str">
        <f>VLOOKUP(B43,Extraction[],7,FALSE)</f>
        <v/>
      </c>
      <c r="H43" s="32" t="str">
        <f>VLOOKUP(B43,Extraction[],8,FALSE)</f>
        <v/>
      </c>
      <c r="I43" s="32" t="str">
        <f>VLOOKUP(B43,Extraction[],9,FALSE)</f>
        <v/>
      </c>
      <c r="J43" s="32" t="str">
        <f>VLOOKUP(B43,Extraction[],10,FALSE)</f>
        <v/>
      </c>
      <c r="K43" s="17"/>
      <c r="L43" s="33"/>
      <c r="M43" s="34"/>
    </row>
    <row r="44" spans="2:13" ht="20.100000000000001" customHeight="1" thickBot="1" x14ac:dyDescent="0.3">
      <c r="B44" s="30" t="str">
        <f>IF('Copie extraction'!A27=0,"",$I$9&amp;"_"&amp;'Copie extraction'!A27)</f>
        <v/>
      </c>
      <c r="C44" s="31" t="str">
        <f>VLOOKUP(B44,Extraction[],5,FALSE)</f>
        <v/>
      </c>
      <c r="D44" s="31" t="str">
        <f>VLOOKUP(B44,Extraction[],3,FALSE)</f>
        <v/>
      </c>
      <c r="E44" s="31" t="str">
        <f>VLOOKUP(B44,Extraction[],4,FALSE)</f>
        <v/>
      </c>
      <c r="F44" s="31" t="str">
        <f>VLOOKUP(B44,Extraction[],2,FALSE)</f>
        <v/>
      </c>
      <c r="G44" s="32" t="str">
        <f>VLOOKUP(B44,Extraction[],7,FALSE)</f>
        <v/>
      </c>
      <c r="H44" s="32" t="str">
        <f>VLOOKUP(B44,Extraction[],8,FALSE)</f>
        <v/>
      </c>
      <c r="I44" s="32" t="str">
        <f>VLOOKUP(B44,Extraction[],9,FALSE)</f>
        <v/>
      </c>
      <c r="J44" s="32" t="str">
        <f>VLOOKUP(B44,Extraction[],10,FALSE)</f>
        <v/>
      </c>
      <c r="K44" s="17"/>
      <c r="L44" s="33"/>
      <c r="M44" s="34"/>
    </row>
    <row r="45" spans="2:13" ht="20.100000000000001" customHeight="1" thickBot="1" x14ac:dyDescent="0.3">
      <c r="B45" s="30" t="str">
        <f>IF('Copie extraction'!A28=0,"",$I$9&amp;"_"&amp;'Copie extraction'!A28)</f>
        <v/>
      </c>
      <c r="C45" s="31" t="str">
        <f>VLOOKUP(B45,Extraction[],5,FALSE)</f>
        <v/>
      </c>
      <c r="D45" s="31" t="str">
        <f>VLOOKUP(B45,Extraction[],3,FALSE)</f>
        <v/>
      </c>
      <c r="E45" s="31" t="str">
        <f>VLOOKUP(B45,Extraction[],4,FALSE)</f>
        <v/>
      </c>
      <c r="F45" s="31" t="str">
        <f>VLOOKUP(B45,Extraction[],2,FALSE)</f>
        <v/>
      </c>
      <c r="G45" s="32" t="str">
        <f>VLOOKUP(B45,Extraction[],7,FALSE)</f>
        <v/>
      </c>
      <c r="H45" s="32" t="str">
        <f>VLOOKUP(B45,Extraction[],8,FALSE)</f>
        <v/>
      </c>
      <c r="I45" s="32" t="str">
        <f>VLOOKUP(B45,Extraction[],9,FALSE)</f>
        <v/>
      </c>
      <c r="J45" s="32" t="str">
        <f>VLOOKUP(B45,Extraction[],10,FALSE)</f>
        <v/>
      </c>
      <c r="K45" s="17"/>
      <c r="L45" s="33"/>
      <c r="M45" s="34"/>
    </row>
    <row r="46" spans="2:13" ht="20.100000000000001" customHeight="1" thickBot="1" x14ac:dyDescent="0.3">
      <c r="B46" s="30" t="str">
        <f>IF('Copie extraction'!A29=0,"",$I$9&amp;"_"&amp;'Copie extraction'!A29)</f>
        <v/>
      </c>
      <c r="C46" s="31" t="str">
        <f>VLOOKUP(B46,Extraction[],5,FALSE)</f>
        <v/>
      </c>
      <c r="D46" s="31" t="str">
        <f>VLOOKUP(B46,Extraction[],3,FALSE)</f>
        <v/>
      </c>
      <c r="E46" s="31" t="str">
        <f>VLOOKUP(B46,Extraction[],4,FALSE)</f>
        <v/>
      </c>
      <c r="F46" s="31" t="str">
        <f>VLOOKUP(B46,Extraction[],2,FALSE)</f>
        <v/>
      </c>
      <c r="G46" s="32" t="str">
        <f>VLOOKUP(B46,Extraction[],7,FALSE)</f>
        <v/>
      </c>
      <c r="H46" s="32" t="str">
        <f>VLOOKUP(B46,Extraction[],8,FALSE)</f>
        <v/>
      </c>
      <c r="I46" s="32" t="str">
        <f>VLOOKUP(B46,Extraction[],9,FALSE)</f>
        <v/>
      </c>
      <c r="J46" s="32" t="str">
        <f>VLOOKUP(B46,Extraction[],10,FALSE)</f>
        <v/>
      </c>
      <c r="K46" s="17"/>
      <c r="L46" s="33"/>
      <c r="M46" s="34"/>
    </row>
    <row r="47" spans="2:13" ht="20.100000000000001" customHeight="1" thickBot="1" x14ac:dyDescent="0.3">
      <c r="B47" s="30" t="str">
        <f>IF('Copie extraction'!A30=0,"",$I$9&amp;"_"&amp;'Copie extraction'!A30)</f>
        <v/>
      </c>
      <c r="C47" s="31" t="str">
        <f>VLOOKUP(B47,Extraction[],5,FALSE)</f>
        <v/>
      </c>
      <c r="D47" s="31" t="str">
        <f>VLOOKUP(B47,Extraction[],3,FALSE)</f>
        <v/>
      </c>
      <c r="E47" s="31" t="str">
        <f>VLOOKUP(B47,Extraction[],4,FALSE)</f>
        <v/>
      </c>
      <c r="F47" s="31" t="str">
        <f>VLOOKUP(B47,Extraction[],2,FALSE)</f>
        <v/>
      </c>
      <c r="G47" s="32" t="str">
        <f>VLOOKUP(B47,Extraction[],7,FALSE)</f>
        <v/>
      </c>
      <c r="H47" s="32" t="str">
        <f>VLOOKUP(B47,Extraction[],8,FALSE)</f>
        <v/>
      </c>
      <c r="I47" s="32" t="str">
        <f>VLOOKUP(B47,Extraction[],9,FALSE)</f>
        <v/>
      </c>
      <c r="J47" s="32" t="str">
        <f>VLOOKUP(B47,Extraction[],10,FALSE)</f>
        <v/>
      </c>
      <c r="K47" s="17"/>
      <c r="L47" s="33"/>
      <c r="M47" s="34"/>
    </row>
    <row r="48" spans="2:13" ht="20.100000000000001" customHeight="1" thickBot="1" x14ac:dyDescent="0.3">
      <c r="B48" s="30" t="str">
        <f>IF('Copie extraction'!A31=0,"",$I$9&amp;"_"&amp;'Copie extraction'!A31)</f>
        <v/>
      </c>
      <c r="C48" s="31" t="str">
        <f>VLOOKUP(B48,Extraction[],5,FALSE)</f>
        <v/>
      </c>
      <c r="D48" s="31" t="str">
        <f>VLOOKUP(B48,Extraction[],3,FALSE)</f>
        <v/>
      </c>
      <c r="E48" s="31" t="str">
        <f>VLOOKUP(B48,Extraction[],4,FALSE)</f>
        <v/>
      </c>
      <c r="F48" s="31" t="str">
        <f>VLOOKUP(B48,Extraction[],2,FALSE)</f>
        <v/>
      </c>
      <c r="G48" s="32" t="str">
        <f>VLOOKUP(B48,Extraction[],7,FALSE)</f>
        <v/>
      </c>
      <c r="H48" s="32" t="str">
        <f>VLOOKUP(B48,Extraction[],8,FALSE)</f>
        <v/>
      </c>
      <c r="I48" s="32" t="str">
        <f>VLOOKUP(B48,Extraction[],9,FALSE)</f>
        <v/>
      </c>
      <c r="J48" s="32" t="str">
        <f>VLOOKUP(B48,Extraction[],10,FALSE)</f>
        <v/>
      </c>
      <c r="K48" s="17"/>
      <c r="L48" s="33"/>
      <c r="M48" s="34"/>
    </row>
    <row r="49" spans="2:13" ht="20.100000000000001" customHeight="1" thickBot="1" x14ac:dyDescent="0.3">
      <c r="B49" s="30" t="str">
        <f>IF('Copie extraction'!A32=0,"",$I$9&amp;"_"&amp;'Copie extraction'!A32)</f>
        <v/>
      </c>
      <c r="C49" s="31" t="str">
        <f>VLOOKUP(B49,Extraction[],5,FALSE)</f>
        <v/>
      </c>
      <c r="D49" s="31" t="str">
        <f>VLOOKUP(B49,Extraction[],3,FALSE)</f>
        <v/>
      </c>
      <c r="E49" s="31" t="str">
        <f>VLOOKUP(B49,Extraction[],4,FALSE)</f>
        <v/>
      </c>
      <c r="F49" s="31" t="str">
        <f>VLOOKUP(B49,Extraction[],2,FALSE)</f>
        <v/>
      </c>
      <c r="G49" s="32" t="str">
        <f>VLOOKUP(B49,Extraction[],7,FALSE)</f>
        <v/>
      </c>
      <c r="H49" s="32" t="str">
        <f>VLOOKUP(B49,Extraction[],8,FALSE)</f>
        <v/>
      </c>
      <c r="I49" s="32" t="str">
        <f>VLOOKUP(B49,Extraction[],9,FALSE)</f>
        <v/>
      </c>
      <c r="J49" s="32" t="str">
        <f>VLOOKUP(B49,Extraction[],10,FALSE)</f>
        <v/>
      </c>
      <c r="K49" s="17"/>
      <c r="L49" s="33"/>
      <c r="M49" s="34"/>
    </row>
    <row r="50" spans="2:13" ht="20.100000000000001" customHeight="1" thickBot="1" x14ac:dyDescent="0.3">
      <c r="B50" s="30" t="str">
        <f>IF('Copie extraction'!A33=0,"",$I$9&amp;"_"&amp;'Copie extraction'!A33)</f>
        <v/>
      </c>
      <c r="C50" s="31" t="str">
        <f>VLOOKUP(B50,Extraction[],5,FALSE)</f>
        <v/>
      </c>
      <c r="D50" s="31" t="str">
        <f>VLOOKUP(B50,Extraction[],3,FALSE)</f>
        <v/>
      </c>
      <c r="E50" s="31" t="str">
        <f>VLOOKUP(B50,Extraction[],4,FALSE)</f>
        <v/>
      </c>
      <c r="F50" s="31" t="str">
        <f>VLOOKUP(B50,Extraction[],2,FALSE)</f>
        <v/>
      </c>
      <c r="G50" s="32" t="str">
        <f>VLOOKUP(B50,Extraction[],7,FALSE)</f>
        <v/>
      </c>
      <c r="H50" s="32" t="str">
        <f>VLOOKUP(B50,Extraction[],8,FALSE)</f>
        <v/>
      </c>
      <c r="I50" s="32" t="str">
        <f>VLOOKUP(B50,Extraction[],9,FALSE)</f>
        <v/>
      </c>
      <c r="J50" s="32" t="str">
        <f>VLOOKUP(B50,Extraction[],10,FALSE)</f>
        <v/>
      </c>
      <c r="K50" s="17"/>
      <c r="L50" s="33"/>
      <c r="M50" s="34"/>
    </row>
    <row r="51" spans="2:13" ht="20.100000000000001" customHeight="1" thickBot="1" x14ac:dyDescent="0.3">
      <c r="B51" s="30" t="str">
        <f>IF('Copie extraction'!A34=0,"",$I$9&amp;"_"&amp;'Copie extraction'!A34)</f>
        <v/>
      </c>
      <c r="C51" s="31" t="str">
        <f>VLOOKUP(B51,Extraction[],5,FALSE)</f>
        <v/>
      </c>
      <c r="D51" s="31" t="str">
        <f>VLOOKUP(B51,Extraction[],3,FALSE)</f>
        <v/>
      </c>
      <c r="E51" s="31" t="str">
        <f>VLOOKUP(B51,Extraction[],4,FALSE)</f>
        <v/>
      </c>
      <c r="F51" s="31" t="str">
        <f>VLOOKUP(B51,Extraction[],2,FALSE)</f>
        <v/>
      </c>
      <c r="G51" s="32" t="str">
        <f>VLOOKUP(B51,Extraction[],7,FALSE)</f>
        <v/>
      </c>
      <c r="H51" s="32" t="str">
        <f>VLOOKUP(B51,Extraction[],8,FALSE)</f>
        <v/>
      </c>
      <c r="I51" s="32" t="str">
        <f>VLOOKUP(B51,Extraction[],9,FALSE)</f>
        <v/>
      </c>
      <c r="J51" s="32" t="str">
        <f>VLOOKUP(B51,Extraction[],10,FALSE)</f>
        <v/>
      </c>
      <c r="K51" s="17"/>
      <c r="L51" s="33"/>
      <c r="M51" s="34"/>
    </row>
    <row r="52" spans="2:13" ht="20.100000000000001" customHeight="1" thickBot="1" x14ac:dyDescent="0.3">
      <c r="B52" s="30" t="str">
        <f>IF('Copie extraction'!A35=0,"",$I$9&amp;"_"&amp;'Copie extraction'!A35)</f>
        <v/>
      </c>
      <c r="C52" s="31" t="str">
        <f>VLOOKUP(B52,Extraction[],5,FALSE)</f>
        <v/>
      </c>
      <c r="D52" s="31" t="str">
        <f>VLOOKUP(B52,Extraction[],3,FALSE)</f>
        <v/>
      </c>
      <c r="E52" s="31" t="str">
        <f>VLOOKUP(B52,Extraction[],4,FALSE)</f>
        <v/>
      </c>
      <c r="F52" s="31" t="str">
        <f>VLOOKUP(B52,Extraction[],2,FALSE)</f>
        <v/>
      </c>
      <c r="G52" s="32" t="str">
        <f>VLOOKUP(B52,Extraction[],7,FALSE)</f>
        <v/>
      </c>
      <c r="H52" s="32" t="str">
        <f>VLOOKUP(B52,Extraction[],8,FALSE)</f>
        <v/>
      </c>
      <c r="I52" s="32" t="str">
        <f>VLOOKUP(B52,Extraction[],9,FALSE)</f>
        <v/>
      </c>
      <c r="J52" s="32" t="str">
        <f>VLOOKUP(B52,Extraction[],10,FALSE)</f>
        <v/>
      </c>
      <c r="K52" s="17"/>
      <c r="L52" s="33"/>
      <c r="M52" s="34"/>
    </row>
    <row r="53" spans="2:13" ht="20.100000000000001" customHeight="1" thickBot="1" x14ac:dyDescent="0.3">
      <c r="B53" s="30" t="str">
        <f>IF('Copie extraction'!A36=0,"",$I$9&amp;"_"&amp;'Copie extraction'!A36)</f>
        <v/>
      </c>
      <c r="C53" s="31" t="str">
        <f>VLOOKUP(B53,Extraction[],5,FALSE)</f>
        <v/>
      </c>
      <c r="D53" s="31" t="str">
        <f>VLOOKUP(B53,Extraction[],3,FALSE)</f>
        <v/>
      </c>
      <c r="E53" s="31" t="str">
        <f>VLOOKUP(B53,Extraction[],4,FALSE)</f>
        <v/>
      </c>
      <c r="F53" s="31" t="str">
        <f>VLOOKUP(B53,Extraction[],2,FALSE)</f>
        <v/>
      </c>
      <c r="G53" s="32" t="str">
        <f>VLOOKUP(B53,Extraction[],7,FALSE)</f>
        <v/>
      </c>
      <c r="H53" s="32" t="str">
        <f>VLOOKUP(B53,Extraction[],8,FALSE)</f>
        <v/>
      </c>
      <c r="I53" s="32" t="str">
        <f>VLOOKUP(B53,Extraction[],9,FALSE)</f>
        <v/>
      </c>
      <c r="J53" s="32" t="str">
        <f>VLOOKUP(B53,Extraction[],10,FALSE)</f>
        <v/>
      </c>
      <c r="K53" s="17"/>
      <c r="L53" s="33"/>
      <c r="M53" s="34"/>
    </row>
    <row r="54" spans="2:13" ht="20.100000000000001" customHeight="1" thickBot="1" x14ac:dyDescent="0.3">
      <c r="B54" s="30" t="str">
        <f>IF('Copie extraction'!A37=0,"",$I$9&amp;"_"&amp;'Copie extraction'!A37)</f>
        <v/>
      </c>
      <c r="C54" s="31" t="str">
        <f>VLOOKUP(B54,Extraction[],5,FALSE)</f>
        <v/>
      </c>
      <c r="D54" s="31" t="str">
        <f>VLOOKUP(B54,Extraction[],3,FALSE)</f>
        <v/>
      </c>
      <c r="E54" s="31" t="str">
        <f>VLOOKUP(B54,Extraction[],4,FALSE)</f>
        <v/>
      </c>
      <c r="F54" s="31" t="str">
        <f>VLOOKUP(B54,Extraction[],2,FALSE)</f>
        <v/>
      </c>
      <c r="G54" s="32" t="str">
        <f>VLOOKUP(B54,Extraction[],7,FALSE)</f>
        <v/>
      </c>
      <c r="H54" s="32" t="str">
        <f>VLOOKUP(B54,Extraction[],8,FALSE)</f>
        <v/>
      </c>
      <c r="I54" s="32" t="str">
        <f>VLOOKUP(B54,Extraction[],9,FALSE)</f>
        <v/>
      </c>
      <c r="J54" s="32" t="str">
        <f>VLOOKUP(B54,Extraction[],10,FALSE)</f>
        <v/>
      </c>
      <c r="K54" s="17"/>
      <c r="L54" s="33"/>
      <c r="M54" s="34"/>
    </row>
    <row r="55" spans="2:13" ht="20.100000000000001" customHeight="1" thickBot="1" x14ac:dyDescent="0.3">
      <c r="B55" s="30" t="str">
        <f>IF('Copie extraction'!A38=0,"",$I$9&amp;"_"&amp;'Copie extraction'!A38)</f>
        <v/>
      </c>
      <c r="C55" s="31" t="str">
        <f>VLOOKUP(B55,Extraction[],5,FALSE)</f>
        <v/>
      </c>
      <c r="D55" s="31" t="str">
        <f>VLOOKUP(B55,Extraction[],3,FALSE)</f>
        <v/>
      </c>
      <c r="E55" s="31" t="str">
        <f>VLOOKUP(B55,Extraction[],4,FALSE)</f>
        <v/>
      </c>
      <c r="F55" s="31" t="str">
        <f>VLOOKUP(B55,Extraction[],2,FALSE)</f>
        <v/>
      </c>
      <c r="G55" s="32" t="str">
        <f>VLOOKUP(B55,Extraction[],7,FALSE)</f>
        <v/>
      </c>
      <c r="H55" s="32" t="str">
        <f>VLOOKUP(B55,Extraction[],8,FALSE)</f>
        <v/>
      </c>
      <c r="I55" s="32" t="str">
        <f>VLOOKUP(B55,Extraction[],9,FALSE)</f>
        <v/>
      </c>
      <c r="J55" s="32" t="str">
        <f>VLOOKUP(B55,Extraction[],10,FALSE)</f>
        <v/>
      </c>
      <c r="K55" s="17"/>
      <c r="L55" s="33"/>
      <c r="M55" s="34"/>
    </row>
    <row r="56" spans="2:13" ht="20.100000000000001" customHeight="1" thickBot="1" x14ac:dyDescent="0.3">
      <c r="B56" s="30" t="str">
        <f>IF('Copie extraction'!A39=0,"",$I$9&amp;"_"&amp;'Copie extraction'!A39)</f>
        <v/>
      </c>
      <c r="C56" s="31" t="str">
        <f>VLOOKUP(B56,Extraction[],5,FALSE)</f>
        <v/>
      </c>
      <c r="D56" s="31" t="str">
        <f>VLOOKUP(B56,Extraction[],3,FALSE)</f>
        <v/>
      </c>
      <c r="E56" s="31" t="str">
        <f>VLOOKUP(B56,Extraction[],4,FALSE)</f>
        <v/>
      </c>
      <c r="F56" s="31" t="str">
        <f>VLOOKUP(B56,Extraction[],2,FALSE)</f>
        <v/>
      </c>
      <c r="G56" s="32" t="str">
        <f>VLOOKUP(B56,Extraction[],7,FALSE)</f>
        <v/>
      </c>
      <c r="H56" s="32" t="str">
        <f>VLOOKUP(B56,Extraction[],8,FALSE)</f>
        <v/>
      </c>
      <c r="I56" s="32" t="str">
        <f>VLOOKUP(B56,Extraction[],9,FALSE)</f>
        <v/>
      </c>
      <c r="J56" s="32" t="str">
        <f>VLOOKUP(B56,Extraction[],10,FALSE)</f>
        <v/>
      </c>
      <c r="K56" s="17"/>
      <c r="L56" s="33"/>
      <c r="M56" s="34"/>
    </row>
    <row r="57" spans="2:13" ht="20.100000000000001" customHeight="1" thickBot="1" x14ac:dyDescent="0.3">
      <c r="B57" s="30" t="str">
        <f>IF('Copie extraction'!A40=0,"",$I$9&amp;"_"&amp;'Copie extraction'!A40)</f>
        <v/>
      </c>
      <c r="C57" s="31" t="str">
        <f>VLOOKUP(B57,Extraction[],5,FALSE)</f>
        <v/>
      </c>
      <c r="D57" s="31" t="str">
        <f>VLOOKUP(B57,Extraction[],3,FALSE)</f>
        <v/>
      </c>
      <c r="E57" s="31" t="str">
        <f>VLOOKUP(B57,Extraction[],4,FALSE)</f>
        <v/>
      </c>
      <c r="F57" s="31" t="str">
        <f>VLOOKUP(B57,Extraction[],2,FALSE)</f>
        <v/>
      </c>
      <c r="G57" s="32" t="str">
        <f>VLOOKUP(B57,Extraction[],7,FALSE)</f>
        <v/>
      </c>
      <c r="H57" s="32" t="str">
        <f>VLOOKUP(B57,Extraction[],8,FALSE)</f>
        <v/>
      </c>
      <c r="I57" s="32" t="str">
        <f>VLOOKUP(B57,Extraction[],9,FALSE)</f>
        <v/>
      </c>
      <c r="J57" s="32" t="str">
        <f>VLOOKUP(B57,Extraction[],10,FALSE)</f>
        <v/>
      </c>
      <c r="K57" s="17"/>
      <c r="L57" s="33"/>
      <c r="M57" s="34"/>
    </row>
    <row r="58" spans="2:13" ht="20.100000000000001" customHeight="1" thickBot="1" x14ac:dyDescent="0.3">
      <c r="B58" s="30" t="str">
        <f>IF('Copie extraction'!A41=0,"",$I$9&amp;"_"&amp;'Copie extraction'!A41)</f>
        <v/>
      </c>
      <c r="C58" s="31" t="str">
        <f>VLOOKUP(B58,Extraction[],5,FALSE)</f>
        <v/>
      </c>
      <c r="D58" s="31" t="str">
        <f>VLOOKUP(B58,Extraction[],3,FALSE)</f>
        <v/>
      </c>
      <c r="E58" s="31" t="str">
        <f>VLOOKUP(B58,Extraction[],4,FALSE)</f>
        <v/>
      </c>
      <c r="F58" s="31" t="str">
        <f>VLOOKUP(B58,Extraction[],2,FALSE)</f>
        <v/>
      </c>
      <c r="G58" s="32" t="str">
        <f>VLOOKUP(B58,Extraction[],7,FALSE)</f>
        <v/>
      </c>
      <c r="H58" s="32" t="str">
        <f>VLOOKUP(B58,Extraction[],8,FALSE)</f>
        <v/>
      </c>
      <c r="I58" s="32" t="str">
        <f>VLOOKUP(B58,Extraction[],9,FALSE)</f>
        <v/>
      </c>
      <c r="J58" s="32" t="str">
        <f>VLOOKUP(B58,Extraction[],10,FALSE)</f>
        <v/>
      </c>
      <c r="K58" s="17"/>
      <c r="L58" s="33"/>
      <c r="M58" s="34"/>
    </row>
    <row r="59" spans="2:13" ht="20.100000000000001" customHeight="1" thickBot="1" x14ac:dyDescent="0.3">
      <c r="B59" s="30" t="str">
        <f>IF('Copie extraction'!A42=0,"",$I$9&amp;"_"&amp;'Copie extraction'!A42)</f>
        <v/>
      </c>
      <c r="C59" s="31" t="str">
        <f>VLOOKUP(B59,Extraction[],5,FALSE)</f>
        <v/>
      </c>
      <c r="D59" s="31" t="str">
        <f>VLOOKUP(B59,Extraction[],3,FALSE)</f>
        <v/>
      </c>
      <c r="E59" s="31" t="str">
        <f>VLOOKUP(B59,Extraction[],4,FALSE)</f>
        <v/>
      </c>
      <c r="F59" s="31" t="str">
        <f>VLOOKUP(B59,Extraction[],2,FALSE)</f>
        <v/>
      </c>
      <c r="G59" s="32" t="str">
        <f>VLOOKUP(B59,Extraction[],7,FALSE)</f>
        <v/>
      </c>
      <c r="H59" s="32" t="str">
        <f>VLOOKUP(B59,Extraction[],8,FALSE)</f>
        <v/>
      </c>
      <c r="I59" s="32" t="str">
        <f>VLOOKUP(B59,Extraction[],9,FALSE)</f>
        <v/>
      </c>
      <c r="J59" s="32" t="str">
        <f>VLOOKUP(B59,Extraction[],10,FALSE)</f>
        <v/>
      </c>
      <c r="K59" s="17"/>
      <c r="L59" s="33"/>
      <c r="M59" s="34"/>
    </row>
    <row r="60" spans="2:13" ht="20.100000000000001" customHeight="1" thickBot="1" x14ac:dyDescent="0.3">
      <c r="B60" s="30" t="str">
        <f>IF('Copie extraction'!A43=0,"",$I$9&amp;"_"&amp;'Copie extraction'!A43)</f>
        <v/>
      </c>
      <c r="C60" s="31" t="str">
        <f>VLOOKUP(B60,Extraction[],5,FALSE)</f>
        <v/>
      </c>
      <c r="D60" s="31" t="str">
        <f>VLOOKUP(B60,Extraction[],3,FALSE)</f>
        <v/>
      </c>
      <c r="E60" s="31" t="str">
        <f>VLOOKUP(B60,Extraction[],4,FALSE)</f>
        <v/>
      </c>
      <c r="F60" s="31" t="str">
        <f>VLOOKUP(B60,Extraction[],2,FALSE)</f>
        <v/>
      </c>
      <c r="G60" s="32" t="str">
        <f>VLOOKUP(B60,Extraction[],7,FALSE)</f>
        <v/>
      </c>
      <c r="H60" s="32" t="str">
        <f>VLOOKUP(B60,Extraction[],8,FALSE)</f>
        <v/>
      </c>
      <c r="I60" s="32" t="str">
        <f>VLOOKUP(B60,Extraction[],9,FALSE)</f>
        <v/>
      </c>
      <c r="J60" s="32" t="str">
        <f>VLOOKUP(B60,Extraction[],10,FALSE)</f>
        <v/>
      </c>
      <c r="K60" s="17"/>
      <c r="L60" s="33"/>
      <c r="M60" s="34"/>
    </row>
    <row r="61" spans="2:13" ht="20.100000000000001" customHeight="1" thickBot="1" x14ac:dyDescent="0.3">
      <c r="B61" s="30" t="str">
        <f>IF('Copie extraction'!A44=0,"",$I$9&amp;"_"&amp;'Copie extraction'!A44)</f>
        <v/>
      </c>
      <c r="C61" s="31" t="str">
        <f>VLOOKUP(B61,Extraction[],5,FALSE)</f>
        <v/>
      </c>
      <c r="D61" s="31" t="str">
        <f>VLOOKUP(B61,Extraction[],3,FALSE)</f>
        <v/>
      </c>
      <c r="E61" s="31" t="str">
        <f>VLOOKUP(B61,Extraction[],4,FALSE)</f>
        <v/>
      </c>
      <c r="F61" s="31" t="str">
        <f>VLOOKUP(B61,Extraction[],2,FALSE)</f>
        <v/>
      </c>
      <c r="G61" s="32" t="str">
        <f>VLOOKUP(B61,Extraction[],7,FALSE)</f>
        <v/>
      </c>
      <c r="H61" s="32" t="str">
        <f>VLOOKUP(B61,Extraction[],8,FALSE)</f>
        <v/>
      </c>
      <c r="I61" s="32" t="str">
        <f>VLOOKUP(B61,Extraction[],9,FALSE)</f>
        <v/>
      </c>
      <c r="J61" s="32" t="str">
        <f>VLOOKUP(B61,Extraction[],10,FALSE)</f>
        <v/>
      </c>
      <c r="K61" s="17"/>
      <c r="L61" s="33"/>
      <c r="M61" s="34"/>
    </row>
    <row r="62" spans="2:13" ht="20.100000000000001" customHeight="1" thickBot="1" x14ac:dyDescent="0.3">
      <c r="B62" s="30" t="str">
        <f>IF('Copie extraction'!A45=0,"",$I$9&amp;"_"&amp;'Copie extraction'!A45)</f>
        <v/>
      </c>
      <c r="C62" s="31" t="str">
        <f>VLOOKUP(B62,Extraction[],5,FALSE)</f>
        <v/>
      </c>
      <c r="D62" s="31" t="str">
        <f>VLOOKUP(B62,Extraction[],3,FALSE)</f>
        <v/>
      </c>
      <c r="E62" s="31" t="str">
        <f>VLOOKUP(B62,Extraction[],4,FALSE)</f>
        <v/>
      </c>
      <c r="F62" s="31" t="str">
        <f>VLOOKUP(B62,Extraction[],2,FALSE)</f>
        <v/>
      </c>
      <c r="G62" s="32" t="str">
        <f>VLOOKUP(B62,Extraction[],7,FALSE)</f>
        <v/>
      </c>
      <c r="H62" s="32" t="str">
        <f>VLOOKUP(B62,Extraction[],8,FALSE)</f>
        <v/>
      </c>
      <c r="I62" s="32" t="str">
        <f>VLOOKUP(B62,Extraction[],9,FALSE)</f>
        <v/>
      </c>
      <c r="J62" s="32" t="str">
        <f>VLOOKUP(B62,Extraction[],10,FALSE)</f>
        <v/>
      </c>
      <c r="K62" s="17"/>
      <c r="L62" s="33"/>
      <c r="M62" s="34"/>
    </row>
    <row r="63" spans="2:13" ht="20.100000000000001" customHeight="1" thickBot="1" x14ac:dyDescent="0.3">
      <c r="B63" s="30" t="str">
        <f>IF('Copie extraction'!A46=0,"",$I$9&amp;"_"&amp;'Copie extraction'!A46)</f>
        <v/>
      </c>
      <c r="C63" s="31" t="str">
        <f>VLOOKUP(B63,Extraction[],5,FALSE)</f>
        <v/>
      </c>
      <c r="D63" s="31" t="str">
        <f>VLOOKUP(B63,Extraction[],3,FALSE)</f>
        <v/>
      </c>
      <c r="E63" s="31" t="str">
        <f>VLOOKUP(B63,Extraction[],4,FALSE)</f>
        <v/>
      </c>
      <c r="F63" s="31" t="str">
        <f>VLOOKUP(B63,Extraction[],2,FALSE)</f>
        <v/>
      </c>
      <c r="G63" s="32" t="str">
        <f>VLOOKUP(B63,Extraction[],7,FALSE)</f>
        <v/>
      </c>
      <c r="H63" s="32" t="str">
        <f>VLOOKUP(B63,Extraction[],8,FALSE)</f>
        <v/>
      </c>
      <c r="I63" s="32" t="str">
        <f>VLOOKUP(B63,Extraction[],9,FALSE)</f>
        <v/>
      </c>
      <c r="J63" s="32" t="str">
        <f>VLOOKUP(B63,Extraction[],10,FALSE)</f>
        <v/>
      </c>
      <c r="K63" s="17"/>
      <c r="L63" s="33"/>
      <c r="M63" s="34"/>
    </row>
    <row r="64" spans="2:13" ht="20.100000000000001" customHeight="1" thickBot="1" x14ac:dyDescent="0.3">
      <c r="B64" s="30" t="str">
        <f>IF('Copie extraction'!A47=0,"",$I$9&amp;"_"&amp;'Copie extraction'!A47)</f>
        <v/>
      </c>
      <c r="C64" s="31" t="str">
        <f>VLOOKUP(B64,Extraction[],5,FALSE)</f>
        <v/>
      </c>
      <c r="D64" s="31" t="str">
        <f>VLOOKUP(B64,Extraction[],3,FALSE)</f>
        <v/>
      </c>
      <c r="E64" s="31" t="str">
        <f>VLOOKUP(B64,Extraction[],4,FALSE)</f>
        <v/>
      </c>
      <c r="F64" s="31" t="str">
        <f>VLOOKUP(B64,Extraction[],2,FALSE)</f>
        <v/>
      </c>
      <c r="G64" s="32" t="str">
        <f>VLOOKUP(B64,Extraction[],7,FALSE)</f>
        <v/>
      </c>
      <c r="H64" s="32" t="str">
        <f>VLOOKUP(B64,Extraction[],8,FALSE)</f>
        <v/>
      </c>
      <c r="I64" s="32" t="str">
        <f>VLOOKUP(B64,Extraction[],9,FALSE)</f>
        <v/>
      </c>
      <c r="J64" s="32" t="str">
        <f>VLOOKUP(B64,Extraction[],10,FALSE)</f>
        <v/>
      </c>
      <c r="K64" s="17"/>
      <c r="L64" s="33"/>
      <c r="M64" s="34"/>
    </row>
    <row r="65" spans="2:13" ht="20.100000000000001" customHeight="1" thickBot="1" x14ac:dyDescent="0.3">
      <c r="B65" s="30" t="str">
        <f>IF('Copie extraction'!A48=0,"",$I$9&amp;"_"&amp;'Copie extraction'!A48)</f>
        <v/>
      </c>
      <c r="C65" s="31" t="str">
        <f>VLOOKUP(B65,Extraction[],5,FALSE)</f>
        <v/>
      </c>
      <c r="D65" s="31" t="str">
        <f>VLOOKUP(B65,Extraction[],3,FALSE)</f>
        <v/>
      </c>
      <c r="E65" s="31" t="str">
        <f>VLOOKUP(B65,Extraction[],4,FALSE)</f>
        <v/>
      </c>
      <c r="F65" s="31" t="str">
        <f>VLOOKUP(B65,Extraction[],2,FALSE)</f>
        <v/>
      </c>
      <c r="G65" s="32" t="str">
        <f>VLOOKUP(B65,Extraction[],7,FALSE)</f>
        <v/>
      </c>
      <c r="H65" s="32" t="str">
        <f>VLOOKUP(B65,Extraction[],8,FALSE)</f>
        <v/>
      </c>
      <c r="I65" s="32" t="str">
        <f>VLOOKUP(B65,Extraction[],9,FALSE)</f>
        <v/>
      </c>
      <c r="J65" s="32" t="str">
        <f>VLOOKUP(B65,Extraction[],10,FALSE)</f>
        <v/>
      </c>
      <c r="K65" s="17"/>
      <c r="L65" s="33"/>
      <c r="M65" s="34"/>
    </row>
    <row r="66" spans="2:13" ht="20.100000000000001" customHeight="1" thickBot="1" x14ac:dyDescent="0.3">
      <c r="B66" s="30" t="str">
        <f>IF('Copie extraction'!A49=0,"",$I$9&amp;"_"&amp;'Copie extraction'!A49)</f>
        <v/>
      </c>
      <c r="C66" s="31" t="str">
        <f>VLOOKUP(B66,Extraction[],5,FALSE)</f>
        <v/>
      </c>
      <c r="D66" s="31" t="str">
        <f>VLOOKUP(B66,Extraction[],3,FALSE)</f>
        <v/>
      </c>
      <c r="E66" s="31" t="str">
        <f>VLOOKUP(B66,Extraction[],4,FALSE)</f>
        <v/>
      </c>
      <c r="F66" s="31" t="str">
        <f>VLOOKUP(B66,Extraction[],2,FALSE)</f>
        <v/>
      </c>
      <c r="G66" s="32" t="str">
        <f>VLOOKUP(B66,Extraction[],7,FALSE)</f>
        <v/>
      </c>
      <c r="H66" s="32" t="str">
        <f>VLOOKUP(B66,Extraction[],8,FALSE)</f>
        <v/>
      </c>
      <c r="I66" s="32" t="str">
        <f>VLOOKUP(B66,Extraction[],9,FALSE)</f>
        <v/>
      </c>
      <c r="J66" s="32" t="str">
        <f>VLOOKUP(B66,Extraction[],10,FALSE)</f>
        <v/>
      </c>
      <c r="K66" s="17"/>
      <c r="L66" s="33"/>
      <c r="M66" s="34"/>
    </row>
    <row r="67" spans="2:13" ht="20.100000000000001" customHeight="1" thickBot="1" x14ac:dyDescent="0.3">
      <c r="B67" s="30" t="str">
        <f>IF('Copie extraction'!A50=0,"",$I$9&amp;"_"&amp;'Copie extraction'!A50)</f>
        <v/>
      </c>
      <c r="C67" s="31" t="str">
        <f>VLOOKUP(B67,Extraction[],5,FALSE)</f>
        <v/>
      </c>
      <c r="D67" s="31" t="str">
        <f>VLOOKUP(B67,Extraction[],3,FALSE)</f>
        <v/>
      </c>
      <c r="E67" s="31" t="str">
        <f>VLOOKUP(B67,Extraction[],4,FALSE)</f>
        <v/>
      </c>
      <c r="F67" s="31" t="str">
        <f>VLOOKUP(B67,Extraction[],2,FALSE)</f>
        <v/>
      </c>
      <c r="G67" s="32" t="str">
        <f>VLOOKUP(B67,Extraction[],7,FALSE)</f>
        <v/>
      </c>
      <c r="H67" s="32" t="str">
        <f>VLOOKUP(B67,Extraction[],8,FALSE)</f>
        <v/>
      </c>
      <c r="I67" s="32" t="str">
        <f>VLOOKUP(B67,Extraction[],9,FALSE)</f>
        <v/>
      </c>
      <c r="J67" s="32" t="str">
        <f>VLOOKUP(B67,Extraction[],10,FALSE)</f>
        <v/>
      </c>
      <c r="K67" s="17"/>
      <c r="L67" s="33"/>
      <c r="M67" s="34"/>
    </row>
    <row r="68" spans="2:13" ht="20.100000000000001" customHeight="1" thickBot="1" x14ac:dyDescent="0.3">
      <c r="B68" s="30" t="str">
        <f>IF('Copie extraction'!A51=0,"",$I$9&amp;"_"&amp;'Copie extraction'!A51)</f>
        <v/>
      </c>
      <c r="C68" s="31" t="str">
        <f>VLOOKUP(B68,Extraction[],5,FALSE)</f>
        <v/>
      </c>
      <c r="D68" s="31" t="str">
        <f>VLOOKUP(B68,Extraction[],3,FALSE)</f>
        <v/>
      </c>
      <c r="E68" s="31" t="str">
        <f>VLOOKUP(B68,Extraction[],4,FALSE)</f>
        <v/>
      </c>
      <c r="F68" s="31" t="str">
        <f>VLOOKUP(B68,Extraction[],2,FALSE)</f>
        <v/>
      </c>
      <c r="G68" s="32" t="str">
        <f>VLOOKUP(B68,Extraction[],7,FALSE)</f>
        <v/>
      </c>
      <c r="H68" s="32" t="str">
        <f>VLOOKUP(B68,Extraction[],8,FALSE)</f>
        <v/>
      </c>
      <c r="I68" s="32" t="str">
        <f>VLOOKUP(B68,Extraction[],9,FALSE)</f>
        <v/>
      </c>
      <c r="J68" s="32" t="str">
        <f>VLOOKUP(B68,Extraction[],10,FALSE)</f>
        <v/>
      </c>
      <c r="K68" s="17"/>
      <c r="L68" s="33"/>
      <c r="M68" s="34"/>
    </row>
    <row r="69" spans="2:13" ht="20.100000000000001" customHeight="1" thickBot="1" x14ac:dyDescent="0.3">
      <c r="B69" s="30" t="str">
        <f>IF('Copie extraction'!A52=0,"",$I$9&amp;"_"&amp;'Copie extraction'!A52)</f>
        <v/>
      </c>
      <c r="C69" s="31" t="str">
        <f>VLOOKUP(B69,Extraction[],5,FALSE)</f>
        <v/>
      </c>
      <c r="D69" s="31" t="str">
        <f>VLOOKUP(B69,Extraction[],3,FALSE)</f>
        <v/>
      </c>
      <c r="E69" s="31" t="str">
        <f>VLOOKUP(B69,Extraction[],4,FALSE)</f>
        <v/>
      </c>
      <c r="F69" s="31" t="str">
        <f>VLOOKUP(B69,Extraction[],2,FALSE)</f>
        <v/>
      </c>
      <c r="G69" s="32" t="str">
        <f>VLOOKUP(B69,Extraction[],7,FALSE)</f>
        <v/>
      </c>
      <c r="H69" s="32" t="str">
        <f>VLOOKUP(B69,Extraction[],8,FALSE)</f>
        <v/>
      </c>
      <c r="I69" s="32" t="str">
        <f>VLOOKUP(B69,Extraction[],9,FALSE)</f>
        <v/>
      </c>
      <c r="J69" s="32" t="str">
        <f>VLOOKUP(B69,Extraction[],10,FALSE)</f>
        <v/>
      </c>
      <c r="K69" s="17"/>
      <c r="L69" s="33"/>
      <c r="M69" s="34"/>
    </row>
    <row r="70" spans="2:13" ht="20.100000000000001" customHeight="1" thickBot="1" x14ac:dyDescent="0.3">
      <c r="B70" s="30" t="str">
        <f>IF('Copie extraction'!A53=0,"",$I$9&amp;"_"&amp;'Copie extraction'!A53)</f>
        <v/>
      </c>
      <c r="C70" s="31" t="str">
        <f>VLOOKUP(B70,Extraction[],5,FALSE)</f>
        <v/>
      </c>
      <c r="D70" s="31" t="str">
        <f>VLOOKUP(B70,Extraction[],3,FALSE)</f>
        <v/>
      </c>
      <c r="E70" s="31" t="str">
        <f>VLOOKUP(B70,Extraction[],4,FALSE)</f>
        <v/>
      </c>
      <c r="F70" s="31" t="str">
        <f>VLOOKUP(B70,Extraction[],2,FALSE)</f>
        <v/>
      </c>
      <c r="G70" s="32" t="str">
        <f>VLOOKUP(B70,Extraction[],7,FALSE)</f>
        <v/>
      </c>
      <c r="H70" s="32" t="str">
        <f>VLOOKUP(B70,Extraction[],8,FALSE)</f>
        <v/>
      </c>
      <c r="I70" s="32" t="str">
        <f>VLOOKUP(B70,Extraction[],9,FALSE)</f>
        <v/>
      </c>
      <c r="J70" s="32" t="str">
        <f>VLOOKUP(B70,Extraction[],10,FALSE)</f>
        <v/>
      </c>
      <c r="K70" s="17"/>
      <c r="L70" s="33"/>
      <c r="M70" s="34"/>
    </row>
    <row r="71" spans="2:13" ht="20.100000000000001" customHeight="1" thickBot="1" x14ac:dyDescent="0.3">
      <c r="B71" s="30" t="str">
        <f>IF('Copie extraction'!A54=0,"",$I$9&amp;"_"&amp;'Copie extraction'!A54)</f>
        <v/>
      </c>
      <c r="C71" s="31" t="str">
        <f>VLOOKUP(B71,Extraction[],5,FALSE)</f>
        <v/>
      </c>
      <c r="D71" s="31" t="str">
        <f>VLOOKUP(B71,Extraction[],3,FALSE)</f>
        <v/>
      </c>
      <c r="E71" s="31" t="str">
        <f>VLOOKUP(B71,Extraction[],4,FALSE)</f>
        <v/>
      </c>
      <c r="F71" s="31" t="str">
        <f>VLOOKUP(B71,Extraction[],2,FALSE)</f>
        <v/>
      </c>
      <c r="G71" s="32" t="str">
        <f>VLOOKUP(B71,Extraction[],7,FALSE)</f>
        <v/>
      </c>
      <c r="H71" s="32" t="str">
        <f>VLOOKUP(B71,Extraction[],8,FALSE)</f>
        <v/>
      </c>
      <c r="I71" s="32" t="str">
        <f>VLOOKUP(B71,Extraction[],9,FALSE)</f>
        <v/>
      </c>
      <c r="J71" s="32" t="str">
        <f>VLOOKUP(B71,Extraction[],10,FALSE)</f>
        <v/>
      </c>
      <c r="K71" s="17"/>
      <c r="L71" s="33"/>
      <c r="M71" s="34"/>
    </row>
    <row r="72" spans="2:13" ht="20.100000000000001" customHeight="1" thickBot="1" x14ac:dyDescent="0.3">
      <c r="B72" s="30" t="str">
        <f>IF('Copie extraction'!A55=0,"",$I$9&amp;"_"&amp;'Copie extraction'!A55)</f>
        <v/>
      </c>
      <c r="C72" s="31" t="str">
        <f>VLOOKUP(B72,Extraction[],5,FALSE)</f>
        <v/>
      </c>
      <c r="D72" s="31" t="str">
        <f>VLOOKUP(B72,Extraction[],3,FALSE)</f>
        <v/>
      </c>
      <c r="E72" s="31" t="str">
        <f>VLOOKUP(B72,Extraction[],4,FALSE)</f>
        <v/>
      </c>
      <c r="F72" s="31" t="str">
        <f>VLOOKUP(B72,Extraction[],2,FALSE)</f>
        <v/>
      </c>
      <c r="G72" s="32" t="str">
        <f>VLOOKUP(B72,Extraction[],7,FALSE)</f>
        <v/>
      </c>
      <c r="H72" s="32" t="str">
        <f>VLOOKUP(B72,Extraction[],8,FALSE)</f>
        <v/>
      </c>
      <c r="I72" s="32" t="str">
        <f>VLOOKUP(B72,Extraction[],9,FALSE)</f>
        <v/>
      </c>
      <c r="J72" s="32" t="str">
        <f>VLOOKUP(B72,Extraction[],10,FALSE)</f>
        <v/>
      </c>
      <c r="K72" s="17"/>
      <c r="L72" s="33"/>
      <c r="M72" s="34"/>
    </row>
    <row r="73" spans="2:13" ht="20.100000000000001" customHeight="1" thickBot="1" x14ac:dyDescent="0.3">
      <c r="B73" s="30" t="str">
        <f>IF('Copie extraction'!A56=0,"",$I$9&amp;"_"&amp;'Copie extraction'!A56)</f>
        <v/>
      </c>
      <c r="C73" s="31" t="str">
        <f>VLOOKUP(B73,Extraction[],5,FALSE)</f>
        <v/>
      </c>
      <c r="D73" s="31" t="str">
        <f>VLOOKUP(B73,Extraction[],3,FALSE)</f>
        <v/>
      </c>
      <c r="E73" s="31" t="str">
        <f>VLOOKUP(B73,Extraction[],4,FALSE)</f>
        <v/>
      </c>
      <c r="F73" s="31" t="str">
        <f>VLOOKUP(B73,Extraction[],2,FALSE)</f>
        <v/>
      </c>
      <c r="G73" s="32" t="str">
        <f>VLOOKUP(B73,Extraction[],7,FALSE)</f>
        <v/>
      </c>
      <c r="H73" s="32" t="str">
        <f>VLOOKUP(B73,Extraction[],8,FALSE)</f>
        <v/>
      </c>
      <c r="I73" s="32" t="str">
        <f>VLOOKUP(B73,Extraction[],9,FALSE)</f>
        <v/>
      </c>
      <c r="J73" s="32" t="str">
        <f>VLOOKUP(B73,Extraction[],10,FALSE)</f>
        <v/>
      </c>
      <c r="K73" s="17"/>
      <c r="L73" s="33"/>
      <c r="M73" s="34"/>
    </row>
    <row r="74" spans="2:13" ht="20.100000000000001" customHeight="1" thickBot="1" x14ac:dyDescent="0.3">
      <c r="B74" s="30" t="str">
        <f>IF('Copie extraction'!A57=0,"",$I$9&amp;"_"&amp;'Copie extraction'!A57)</f>
        <v/>
      </c>
      <c r="C74" s="31" t="str">
        <f>VLOOKUP(B74,Extraction[],5,FALSE)</f>
        <v/>
      </c>
      <c r="D74" s="31" t="str">
        <f>VLOOKUP(B74,Extraction[],3,FALSE)</f>
        <v/>
      </c>
      <c r="E74" s="31" t="str">
        <f>VLOOKUP(B74,Extraction[],4,FALSE)</f>
        <v/>
      </c>
      <c r="F74" s="31" t="str">
        <f>VLOOKUP(B74,Extraction[],2,FALSE)</f>
        <v/>
      </c>
      <c r="G74" s="32" t="str">
        <f>VLOOKUP(B74,Extraction[],7,FALSE)</f>
        <v/>
      </c>
      <c r="H74" s="32" t="str">
        <f>VLOOKUP(B74,Extraction[],8,FALSE)</f>
        <v/>
      </c>
      <c r="I74" s="32" t="str">
        <f>VLOOKUP(B74,Extraction[],9,FALSE)</f>
        <v/>
      </c>
      <c r="J74" s="32" t="str">
        <f>VLOOKUP(B74,Extraction[],10,FALSE)</f>
        <v/>
      </c>
      <c r="K74" s="17"/>
      <c r="L74" s="33"/>
      <c r="M74" s="34"/>
    </row>
    <row r="75" spans="2:13" ht="20.100000000000001" customHeight="1" thickBot="1" x14ac:dyDescent="0.3">
      <c r="B75" s="30" t="str">
        <f>IF('Copie extraction'!A58=0,"",$I$9&amp;"_"&amp;'Copie extraction'!A58)</f>
        <v/>
      </c>
      <c r="C75" s="31" t="str">
        <f>VLOOKUP(B75,Extraction[],5,FALSE)</f>
        <v/>
      </c>
      <c r="D75" s="31" t="str">
        <f>VLOOKUP(B75,Extraction[],3,FALSE)</f>
        <v/>
      </c>
      <c r="E75" s="31" t="str">
        <f>VLOOKUP(B75,Extraction[],4,FALSE)</f>
        <v/>
      </c>
      <c r="F75" s="31" t="str">
        <f>VLOOKUP(B75,Extraction[],2,FALSE)</f>
        <v/>
      </c>
      <c r="G75" s="32" t="str">
        <f>VLOOKUP(B75,Extraction[],7,FALSE)</f>
        <v/>
      </c>
      <c r="H75" s="32" t="str">
        <f>VLOOKUP(B75,Extraction[],8,FALSE)</f>
        <v/>
      </c>
      <c r="I75" s="32" t="str">
        <f>VLOOKUP(B75,Extraction[],9,FALSE)</f>
        <v/>
      </c>
      <c r="J75" s="32" t="str">
        <f>VLOOKUP(B75,Extraction[],10,FALSE)</f>
        <v/>
      </c>
      <c r="K75" s="17"/>
      <c r="L75" s="33"/>
      <c r="M75" s="34"/>
    </row>
    <row r="76" spans="2:13" ht="20.100000000000001" customHeight="1" thickBot="1" x14ac:dyDescent="0.3">
      <c r="B76" s="30" t="str">
        <f>IF('Copie extraction'!A59=0,"",$I$9&amp;"_"&amp;'Copie extraction'!A59)</f>
        <v/>
      </c>
      <c r="C76" s="31" t="str">
        <f>VLOOKUP(B76,Extraction[],5,FALSE)</f>
        <v/>
      </c>
      <c r="D76" s="31" t="str">
        <f>VLOOKUP(B76,Extraction[],3,FALSE)</f>
        <v/>
      </c>
      <c r="E76" s="31" t="str">
        <f>VLOOKUP(B76,Extraction[],4,FALSE)</f>
        <v/>
      </c>
      <c r="F76" s="31" t="str">
        <f>VLOOKUP(B76,Extraction[],2,FALSE)</f>
        <v/>
      </c>
      <c r="G76" s="32" t="str">
        <f>VLOOKUP(B76,Extraction[],7,FALSE)</f>
        <v/>
      </c>
      <c r="H76" s="32" t="str">
        <f>VLOOKUP(B76,Extraction[],8,FALSE)</f>
        <v/>
      </c>
      <c r="I76" s="32" t="str">
        <f>VLOOKUP(B76,Extraction[],9,FALSE)</f>
        <v/>
      </c>
      <c r="J76" s="32" t="str">
        <f>VLOOKUP(B76,Extraction[],10,FALSE)</f>
        <v/>
      </c>
      <c r="K76" s="17"/>
      <c r="L76" s="33"/>
      <c r="M76" s="34"/>
    </row>
    <row r="77" spans="2:13" ht="20.100000000000001" customHeight="1" thickBot="1" x14ac:dyDescent="0.3">
      <c r="B77" s="30" t="str">
        <f>IF('Copie extraction'!A60=0,"",$I$9&amp;"_"&amp;'Copie extraction'!A60)</f>
        <v/>
      </c>
      <c r="C77" s="31" t="str">
        <f>VLOOKUP(B77,Extraction[],5,FALSE)</f>
        <v/>
      </c>
      <c r="D77" s="31" t="str">
        <f>VLOOKUP(B77,Extraction[],3,FALSE)</f>
        <v/>
      </c>
      <c r="E77" s="31" t="str">
        <f>VLOOKUP(B77,Extraction[],4,FALSE)</f>
        <v/>
      </c>
      <c r="F77" s="31" t="str">
        <f>VLOOKUP(B77,Extraction[],2,FALSE)</f>
        <v/>
      </c>
      <c r="G77" s="32" t="str">
        <f>VLOOKUP(B77,Extraction[],7,FALSE)</f>
        <v/>
      </c>
      <c r="H77" s="32" t="str">
        <f>VLOOKUP(B77,Extraction[],8,FALSE)</f>
        <v/>
      </c>
      <c r="I77" s="32" t="str">
        <f>VLOOKUP(B77,Extraction[],9,FALSE)</f>
        <v/>
      </c>
      <c r="J77" s="32" t="str">
        <f>VLOOKUP(B77,Extraction[],10,FALSE)</f>
        <v/>
      </c>
      <c r="K77" s="17"/>
      <c r="L77" s="33"/>
      <c r="M77" s="34"/>
    </row>
    <row r="78" spans="2:13" ht="20.100000000000001" customHeight="1" thickBot="1" x14ac:dyDescent="0.3">
      <c r="B78" s="30" t="str">
        <f>IF('Copie extraction'!A61=0,"",$I$9&amp;"_"&amp;'Copie extraction'!A61)</f>
        <v/>
      </c>
      <c r="C78" s="31" t="str">
        <f>VLOOKUP(B78,Extraction[],5,FALSE)</f>
        <v/>
      </c>
      <c r="D78" s="31" t="str">
        <f>VLOOKUP(B78,Extraction[],3,FALSE)</f>
        <v/>
      </c>
      <c r="E78" s="31" t="str">
        <f>VLOOKUP(B78,Extraction[],4,FALSE)</f>
        <v/>
      </c>
      <c r="F78" s="31" t="str">
        <f>VLOOKUP(B78,Extraction[],2,FALSE)</f>
        <v/>
      </c>
      <c r="G78" s="32" t="str">
        <f>VLOOKUP(B78,Extraction[],7,FALSE)</f>
        <v/>
      </c>
      <c r="H78" s="32" t="str">
        <f>VLOOKUP(B78,Extraction[],8,FALSE)</f>
        <v/>
      </c>
      <c r="I78" s="32" t="str">
        <f>VLOOKUP(B78,Extraction[],9,FALSE)</f>
        <v/>
      </c>
      <c r="J78" s="32" t="str">
        <f>VLOOKUP(B78,Extraction[],10,FALSE)</f>
        <v/>
      </c>
      <c r="K78" s="17"/>
      <c r="L78" s="33"/>
      <c r="M78" s="34"/>
    </row>
    <row r="79" spans="2:13" ht="20.100000000000001" customHeight="1" thickBot="1" x14ac:dyDescent="0.3">
      <c r="B79" s="30" t="str">
        <f>IF('Copie extraction'!A62=0,"",$I$9&amp;"_"&amp;'Copie extraction'!A62)</f>
        <v/>
      </c>
      <c r="C79" s="31" t="str">
        <f>VLOOKUP(B79,Extraction[],5,FALSE)</f>
        <v/>
      </c>
      <c r="D79" s="31" t="str">
        <f>VLOOKUP(B79,Extraction[],3,FALSE)</f>
        <v/>
      </c>
      <c r="E79" s="31" t="str">
        <f>VLOOKUP(B79,Extraction[],4,FALSE)</f>
        <v/>
      </c>
      <c r="F79" s="31" t="str">
        <f>VLOOKUP(B79,Extraction[],2,FALSE)</f>
        <v/>
      </c>
      <c r="G79" s="32" t="str">
        <f>VLOOKUP(B79,Extraction[],7,FALSE)</f>
        <v/>
      </c>
      <c r="H79" s="32" t="str">
        <f>VLOOKUP(B79,Extraction[],8,FALSE)</f>
        <v/>
      </c>
      <c r="I79" s="32" t="str">
        <f>VLOOKUP(B79,Extraction[],9,FALSE)</f>
        <v/>
      </c>
      <c r="J79" s="32" t="str">
        <f>VLOOKUP(B79,Extraction[],10,FALSE)</f>
        <v/>
      </c>
      <c r="K79" s="17"/>
      <c r="L79" s="33"/>
      <c r="M79" s="34"/>
    </row>
    <row r="80" spans="2:13" ht="20.100000000000001" customHeight="1" thickBot="1" x14ac:dyDescent="0.3">
      <c r="B80" s="30" t="str">
        <f>IF('Copie extraction'!A63=0,"",$I$9&amp;"_"&amp;'Copie extraction'!A63)</f>
        <v/>
      </c>
      <c r="C80" s="31" t="str">
        <f>VLOOKUP(B80,Extraction[],5,FALSE)</f>
        <v/>
      </c>
      <c r="D80" s="31" t="str">
        <f>VLOOKUP(B80,Extraction[],3,FALSE)</f>
        <v/>
      </c>
      <c r="E80" s="31" t="str">
        <f>VLOOKUP(B80,Extraction[],4,FALSE)</f>
        <v/>
      </c>
      <c r="F80" s="31" t="str">
        <f>VLOOKUP(B80,Extraction[],2,FALSE)</f>
        <v/>
      </c>
      <c r="G80" s="32" t="str">
        <f>VLOOKUP(B80,Extraction[],7,FALSE)</f>
        <v/>
      </c>
      <c r="H80" s="32" t="str">
        <f>VLOOKUP(B80,Extraction[],8,FALSE)</f>
        <v/>
      </c>
      <c r="I80" s="32" t="str">
        <f>VLOOKUP(B80,Extraction[],9,FALSE)</f>
        <v/>
      </c>
      <c r="J80" s="32" t="str">
        <f>VLOOKUP(B80,Extraction[],10,FALSE)</f>
        <v/>
      </c>
      <c r="K80" s="17"/>
      <c r="L80" s="33"/>
      <c r="M80" s="34"/>
    </row>
    <row r="81" spans="2:13" ht="20.100000000000001" customHeight="1" thickBot="1" x14ac:dyDescent="0.3">
      <c r="B81" s="30" t="str">
        <f>IF('Copie extraction'!A64=0,"",$I$9&amp;"_"&amp;'Copie extraction'!A64)</f>
        <v/>
      </c>
      <c r="C81" s="31" t="str">
        <f>VLOOKUP(B81,Extraction[],5,FALSE)</f>
        <v/>
      </c>
      <c r="D81" s="31" t="str">
        <f>VLOOKUP(B81,Extraction[],3,FALSE)</f>
        <v/>
      </c>
      <c r="E81" s="31" t="str">
        <f>VLOOKUP(B81,Extraction[],4,FALSE)</f>
        <v/>
      </c>
      <c r="F81" s="31" t="str">
        <f>VLOOKUP(B81,Extraction[],2,FALSE)</f>
        <v/>
      </c>
      <c r="G81" s="32" t="str">
        <f>VLOOKUP(B81,Extraction[],7,FALSE)</f>
        <v/>
      </c>
      <c r="H81" s="32" t="str">
        <f>VLOOKUP(B81,Extraction[],8,FALSE)</f>
        <v/>
      </c>
      <c r="I81" s="32" t="str">
        <f>VLOOKUP(B81,Extraction[],9,FALSE)</f>
        <v/>
      </c>
      <c r="J81" s="32" t="str">
        <f>VLOOKUP(B81,Extraction[],10,FALSE)</f>
        <v/>
      </c>
      <c r="K81" s="17"/>
      <c r="L81" s="33"/>
      <c r="M81" s="34"/>
    </row>
    <row r="82" spans="2:13" ht="20.100000000000001" customHeight="1" thickBot="1" x14ac:dyDescent="0.3">
      <c r="B82" s="30" t="str">
        <f>IF('Copie extraction'!A65=0,"",$I$9&amp;"_"&amp;'Copie extraction'!A65)</f>
        <v/>
      </c>
      <c r="C82" s="31" t="str">
        <f>VLOOKUP(B82,Extraction[],5,FALSE)</f>
        <v/>
      </c>
      <c r="D82" s="31" t="str">
        <f>VLOOKUP(B82,Extraction[],3,FALSE)</f>
        <v/>
      </c>
      <c r="E82" s="31" t="str">
        <f>VLOOKUP(B82,Extraction[],4,FALSE)</f>
        <v/>
      </c>
      <c r="F82" s="31" t="str">
        <f>VLOOKUP(B82,Extraction[],2,FALSE)</f>
        <v/>
      </c>
      <c r="G82" s="32" t="str">
        <f>VLOOKUP(B82,Extraction[],7,FALSE)</f>
        <v/>
      </c>
      <c r="H82" s="32" t="str">
        <f>VLOOKUP(B82,Extraction[],8,FALSE)</f>
        <v/>
      </c>
      <c r="I82" s="32" t="str">
        <f>VLOOKUP(B82,Extraction[],9,FALSE)</f>
        <v/>
      </c>
      <c r="J82" s="32" t="str">
        <f>VLOOKUP(B82,Extraction[],10,FALSE)</f>
        <v/>
      </c>
      <c r="K82" s="17"/>
      <c r="L82" s="33"/>
      <c r="M82" s="34"/>
    </row>
    <row r="83" spans="2:13" ht="20.100000000000001" customHeight="1" thickBot="1" x14ac:dyDescent="0.3">
      <c r="B83" s="30" t="str">
        <f>IF('Copie extraction'!A66=0,"",$I$9&amp;"_"&amp;'Copie extraction'!A66)</f>
        <v/>
      </c>
      <c r="C83" s="31" t="str">
        <f>VLOOKUP(B83,Extraction[],5,FALSE)</f>
        <v/>
      </c>
      <c r="D83" s="31" t="str">
        <f>VLOOKUP(B83,Extraction[],3,FALSE)</f>
        <v/>
      </c>
      <c r="E83" s="31" t="str">
        <f>VLOOKUP(B83,Extraction[],4,FALSE)</f>
        <v/>
      </c>
      <c r="F83" s="31" t="str">
        <f>VLOOKUP(B83,Extraction[],2,FALSE)</f>
        <v/>
      </c>
      <c r="G83" s="32" t="str">
        <f>VLOOKUP(B83,Extraction[],7,FALSE)</f>
        <v/>
      </c>
      <c r="H83" s="32" t="str">
        <f>VLOOKUP(B83,Extraction[],8,FALSE)</f>
        <v/>
      </c>
      <c r="I83" s="32" t="str">
        <f>VLOOKUP(B83,Extraction[],9,FALSE)</f>
        <v/>
      </c>
      <c r="J83" s="32" t="str">
        <f>VLOOKUP(B83,Extraction[],10,FALSE)</f>
        <v/>
      </c>
      <c r="K83" s="17"/>
      <c r="L83" s="33"/>
      <c r="M83" s="34"/>
    </row>
    <row r="84" spans="2:13" ht="20.100000000000001" customHeight="1" thickBot="1" x14ac:dyDescent="0.3">
      <c r="B84" s="30" t="str">
        <f>IF('Copie extraction'!A67=0,"",$I$9&amp;"_"&amp;'Copie extraction'!A67)</f>
        <v/>
      </c>
      <c r="C84" s="31" t="str">
        <f>VLOOKUP(B84,Extraction[],5,FALSE)</f>
        <v/>
      </c>
      <c r="D84" s="31" t="str">
        <f>VLOOKUP(B84,Extraction[],3,FALSE)</f>
        <v/>
      </c>
      <c r="E84" s="31" t="str">
        <f>VLOOKUP(B84,Extraction[],4,FALSE)</f>
        <v/>
      </c>
      <c r="F84" s="31" t="str">
        <f>VLOOKUP(B84,Extraction[],2,FALSE)</f>
        <v/>
      </c>
      <c r="G84" s="32" t="str">
        <f>VLOOKUP(B84,Extraction[],7,FALSE)</f>
        <v/>
      </c>
      <c r="H84" s="32" t="str">
        <f>VLOOKUP(B84,Extraction[],8,FALSE)</f>
        <v/>
      </c>
      <c r="I84" s="32" t="str">
        <f>VLOOKUP(B84,Extraction[],9,FALSE)</f>
        <v/>
      </c>
      <c r="J84" s="32" t="str">
        <f>VLOOKUP(B84,Extraction[],10,FALSE)</f>
        <v/>
      </c>
      <c r="K84" s="17"/>
      <c r="L84" s="33"/>
      <c r="M84" s="34"/>
    </row>
    <row r="85" spans="2:13" ht="20.100000000000001" customHeight="1" thickBot="1" x14ac:dyDescent="0.3">
      <c r="B85" s="30" t="str">
        <f>IF('Copie extraction'!A68=0,"",$I$9&amp;"_"&amp;'Copie extraction'!A68)</f>
        <v/>
      </c>
      <c r="C85" s="31" t="str">
        <f>VLOOKUP(B85,Extraction[],5,FALSE)</f>
        <v/>
      </c>
      <c r="D85" s="31" t="str">
        <f>VLOOKUP(B85,Extraction[],3,FALSE)</f>
        <v/>
      </c>
      <c r="E85" s="31" t="str">
        <f>VLOOKUP(B85,Extraction[],4,FALSE)</f>
        <v/>
      </c>
      <c r="F85" s="31" t="str">
        <f>VLOOKUP(B85,Extraction[],2,FALSE)</f>
        <v/>
      </c>
      <c r="G85" s="32" t="str">
        <f>VLOOKUP(B85,Extraction[],7,FALSE)</f>
        <v/>
      </c>
      <c r="H85" s="32" t="str">
        <f>VLOOKUP(B85,Extraction[],8,FALSE)</f>
        <v/>
      </c>
      <c r="I85" s="32" t="str">
        <f>VLOOKUP(B85,Extraction[],9,FALSE)</f>
        <v/>
      </c>
      <c r="J85" s="32" t="str">
        <f>VLOOKUP(B85,Extraction[],10,FALSE)</f>
        <v/>
      </c>
      <c r="K85" s="17"/>
      <c r="L85" s="33"/>
      <c r="M85" s="34"/>
    </row>
    <row r="86" spans="2:13" ht="20.100000000000001" customHeight="1" thickBot="1" x14ac:dyDescent="0.3">
      <c r="B86" s="30" t="str">
        <f>IF('Copie extraction'!A69=0,"",$I$9&amp;"_"&amp;'Copie extraction'!A69)</f>
        <v/>
      </c>
      <c r="C86" s="31" t="str">
        <f>VLOOKUP(B86,Extraction[],5,FALSE)</f>
        <v/>
      </c>
      <c r="D86" s="31" t="str">
        <f>VLOOKUP(B86,Extraction[],3,FALSE)</f>
        <v/>
      </c>
      <c r="E86" s="31" t="str">
        <f>VLOOKUP(B86,Extraction[],4,FALSE)</f>
        <v/>
      </c>
      <c r="F86" s="31" t="str">
        <f>VLOOKUP(B86,Extraction[],2,FALSE)</f>
        <v/>
      </c>
      <c r="G86" s="32" t="str">
        <f>VLOOKUP(B86,Extraction[],7,FALSE)</f>
        <v/>
      </c>
      <c r="H86" s="32" t="str">
        <f>VLOOKUP(B86,Extraction[],8,FALSE)</f>
        <v/>
      </c>
      <c r="I86" s="32" t="str">
        <f>VLOOKUP(B86,Extraction[],9,FALSE)</f>
        <v/>
      </c>
      <c r="J86" s="32" t="str">
        <f>VLOOKUP(B86,Extraction[],10,FALSE)</f>
        <v/>
      </c>
      <c r="K86" s="17"/>
      <c r="L86" s="33"/>
      <c r="M86" s="34"/>
    </row>
    <row r="87" spans="2:13" ht="20.100000000000001" customHeight="1" thickBot="1" x14ac:dyDescent="0.3">
      <c r="B87" s="30" t="str">
        <f>IF('Copie extraction'!A70=0,"",$I$9&amp;"_"&amp;'Copie extraction'!A70)</f>
        <v/>
      </c>
      <c r="C87" s="31" t="str">
        <f>VLOOKUP(B87,Extraction[],5,FALSE)</f>
        <v/>
      </c>
      <c r="D87" s="31" t="str">
        <f>VLOOKUP(B87,Extraction[],3,FALSE)</f>
        <v/>
      </c>
      <c r="E87" s="31" t="str">
        <f>VLOOKUP(B87,Extraction[],4,FALSE)</f>
        <v/>
      </c>
      <c r="F87" s="31" t="str">
        <f>VLOOKUP(B87,Extraction[],2,FALSE)</f>
        <v/>
      </c>
      <c r="G87" s="32" t="str">
        <f>VLOOKUP(B87,Extraction[],7,FALSE)</f>
        <v/>
      </c>
      <c r="H87" s="32" t="str">
        <f>VLOOKUP(B87,Extraction[],8,FALSE)</f>
        <v/>
      </c>
      <c r="I87" s="32" t="str">
        <f>VLOOKUP(B87,Extraction[],9,FALSE)</f>
        <v/>
      </c>
      <c r="J87" s="32" t="str">
        <f>VLOOKUP(B87,Extraction[],10,FALSE)</f>
        <v/>
      </c>
      <c r="K87" s="17"/>
      <c r="L87" s="33"/>
      <c r="M87" s="34"/>
    </row>
    <row r="88" spans="2:13" ht="20.100000000000001" customHeight="1" thickBot="1" x14ac:dyDescent="0.3">
      <c r="B88" s="30" t="str">
        <f>IF('Copie extraction'!A71=0,"",$I$9&amp;"_"&amp;'Copie extraction'!A71)</f>
        <v/>
      </c>
      <c r="C88" s="31" t="str">
        <f>VLOOKUP(B88,Extraction[],5,FALSE)</f>
        <v/>
      </c>
      <c r="D88" s="31" t="str">
        <f>VLOOKUP(B88,Extraction[],3,FALSE)</f>
        <v/>
      </c>
      <c r="E88" s="31" t="str">
        <f>VLOOKUP(B88,Extraction[],4,FALSE)</f>
        <v/>
      </c>
      <c r="F88" s="31" t="str">
        <f>VLOOKUP(B88,Extraction[],2,FALSE)</f>
        <v/>
      </c>
      <c r="G88" s="32" t="str">
        <f>VLOOKUP(B88,Extraction[],7,FALSE)</f>
        <v/>
      </c>
      <c r="H88" s="32" t="str">
        <f>VLOOKUP(B88,Extraction[],8,FALSE)</f>
        <v/>
      </c>
      <c r="I88" s="32" t="str">
        <f>VLOOKUP(B88,Extraction[],9,FALSE)</f>
        <v/>
      </c>
      <c r="J88" s="32" t="str">
        <f>VLOOKUP(B88,Extraction[],10,FALSE)</f>
        <v/>
      </c>
      <c r="K88" s="17"/>
      <c r="L88" s="33"/>
      <c r="M88" s="34"/>
    </row>
    <row r="89" spans="2:13" ht="20.100000000000001" customHeight="1" thickBot="1" x14ac:dyDescent="0.3">
      <c r="B89" s="30" t="str">
        <f>IF('Copie extraction'!A72=0,"",$I$9&amp;"_"&amp;'Copie extraction'!A72)</f>
        <v/>
      </c>
      <c r="C89" s="31" t="str">
        <f>VLOOKUP(B89,Extraction[],5,FALSE)</f>
        <v/>
      </c>
      <c r="D89" s="31" t="str">
        <f>VLOOKUP(B89,Extraction[],3,FALSE)</f>
        <v/>
      </c>
      <c r="E89" s="31" t="str">
        <f>VLOOKUP(B89,Extraction[],4,FALSE)</f>
        <v/>
      </c>
      <c r="F89" s="31" t="str">
        <f>VLOOKUP(B89,Extraction[],2,FALSE)</f>
        <v/>
      </c>
      <c r="G89" s="32" t="str">
        <f>VLOOKUP(B89,Extraction[],7,FALSE)</f>
        <v/>
      </c>
      <c r="H89" s="32" t="str">
        <f>VLOOKUP(B89,Extraction[],8,FALSE)</f>
        <v/>
      </c>
      <c r="I89" s="32" t="str">
        <f>VLOOKUP(B89,Extraction[],9,FALSE)</f>
        <v/>
      </c>
      <c r="J89" s="32" t="str">
        <f>VLOOKUP(B89,Extraction[],10,FALSE)</f>
        <v/>
      </c>
      <c r="K89" s="17"/>
      <c r="L89" s="33"/>
      <c r="M89" s="34"/>
    </row>
    <row r="90" spans="2:13" ht="20.100000000000001" customHeight="1" thickBot="1" x14ac:dyDescent="0.3">
      <c r="B90" s="30" t="str">
        <f>IF('Copie extraction'!A73=0,"",$I$9&amp;"_"&amp;'Copie extraction'!A73)</f>
        <v/>
      </c>
      <c r="C90" s="31" t="str">
        <f>VLOOKUP(B90,Extraction[],5,FALSE)</f>
        <v/>
      </c>
      <c r="D90" s="31" t="str">
        <f>VLOOKUP(B90,Extraction[],3,FALSE)</f>
        <v/>
      </c>
      <c r="E90" s="31" t="str">
        <f>VLOOKUP(B90,Extraction[],4,FALSE)</f>
        <v/>
      </c>
      <c r="F90" s="31" t="str">
        <f>VLOOKUP(B90,Extraction[],2,FALSE)</f>
        <v/>
      </c>
      <c r="G90" s="32" t="str">
        <f>VLOOKUP(B90,Extraction[],7,FALSE)</f>
        <v/>
      </c>
      <c r="H90" s="32" t="str">
        <f>VLOOKUP(B90,Extraction[],8,FALSE)</f>
        <v/>
      </c>
      <c r="I90" s="32" t="str">
        <f>VLOOKUP(B90,Extraction[],9,FALSE)</f>
        <v/>
      </c>
      <c r="J90" s="32" t="str">
        <f>VLOOKUP(B90,Extraction[],10,FALSE)</f>
        <v/>
      </c>
      <c r="K90" s="17"/>
      <c r="L90" s="33"/>
      <c r="M90" s="34"/>
    </row>
    <row r="91" spans="2:13" ht="20.100000000000001" customHeight="1" thickBot="1" x14ac:dyDescent="0.3">
      <c r="B91" s="30" t="str">
        <f>IF('Copie extraction'!A74=0,"",$I$9&amp;"_"&amp;'Copie extraction'!A74)</f>
        <v/>
      </c>
      <c r="C91" s="31" t="str">
        <f>VLOOKUP(B91,Extraction[],5,FALSE)</f>
        <v/>
      </c>
      <c r="D91" s="31" t="str">
        <f>VLOOKUP(B91,Extraction[],3,FALSE)</f>
        <v/>
      </c>
      <c r="E91" s="31" t="str">
        <f>VLOOKUP(B91,Extraction[],4,FALSE)</f>
        <v/>
      </c>
      <c r="F91" s="31" t="str">
        <f>VLOOKUP(B91,Extraction[],2,FALSE)</f>
        <v/>
      </c>
      <c r="G91" s="32" t="str">
        <f>VLOOKUP(B91,Extraction[],7,FALSE)</f>
        <v/>
      </c>
      <c r="H91" s="32" t="str">
        <f>VLOOKUP(B91,Extraction[],8,FALSE)</f>
        <v/>
      </c>
      <c r="I91" s="32" t="str">
        <f>VLOOKUP(B91,Extraction[],9,FALSE)</f>
        <v/>
      </c>
      <c r="J91" s="32" t="str">
        <f>VLOOKUP(B91,Extraction[],10,FALSE)</f>
        <v/>
      </c>
      <c r="K91" s="17"/>
      <c r="L91" s="33"/>
      <c r="M91" s="34"/>
    </row>
    <row r="92" spans="2:13" ht="20.100000000000001" customHeight="1" thickBot="1" x14ac:dyDescent="0.3">
      <c r="B92" s="30" t="str">
        <f>IF('Copie extraction'!A75=0,"",$I$9&amp;"_"&amp;'Copie extraction'!A75)</f>
        <v/>
      </c>
      <c r="C92" s="31" t="str">
        <f>VLOOKUP(B92,Extraction[],5,FALSE)</f>
        <v/>
      </c>
      <c r="D92" s="31" t="str">
        <f>VLOOKUP(B92,Extraction[],3,FALSE)</f>
        <v/>
      </c>
      <c r="E92" s="31" t="str">
        <f>VLOOKUP(B92,Extraction[],4,FALSE)</f>
        <v/>
      </c>
      <c r="F92" s="31" t="str">
        <f>VLOOKUP(B92,Extraction[],2,FALSE)</f>
        <v/>
      </c>
      <c r="G92" s="32" t="str">
        <f>VLOOKUP(B92,Extraction[],7,FALSE)</f>
        <v/>
      </c>
      <c r="H92" s="32" t="str">
        <f>VLOOKUP(B92,Extraction[],8,FALSE)</f>
        <v/>
      </c>
      <c r="I92" s="32" t="str">
        <f>VLOOKUP(B92,Extraction[],9,FALSE)</f>
        <v/>
      </c>
      <c r="J92" s="32" t="str">
        <f>VLOOKUP(B92,Extraction[],10,FALSE)</f>
        <v/>
      </c>
      <c r="K92" s="17"/>
      <c r="L92" s="33"/>
      <c r="M92" s="34"/>
    </row>
    <row r="93" spans="2:13" ht="20.100000000000001" customHeight="1" thickBot="1" x14ac:dyDescent="0.3">
      <c r="B93" s="30" t="str">
        <f>IF('Copie extraction'!A76=0,"",$I$9&amp;"_"&amp;'Copie extraction'!A76)</f>
        <v/>
      </c>
      <c r="C93" s="31" t="str">
        <f>VLOOKUP(B93,Extraction[],5,FALSE)</f>
        <v/>
      </c>
      <c r="D93" s="31" t="str">
        <f>VLOOKUP(B93,Extraction[],3,FALSE)</f>
        <v/>
      </c>
      <c r="E93" s="31" t="str">
        <f>VLOOKUP(B93,Extraction[],4,FALSE)</f>
        <v/>
      </c>
      <c r="F93" s="31" t="str">
        <f>VLOOKUP(B93,Extraction[],2,FALSE)</f>
        <v/>
      </c>
      <c r="G93" s="32" t="str">
        <f>VLOOKUP(B93,Extraction[],7,FALSE)</f>
        <v/>
      </c>
      <c r="H93" s="32" t="str">
        <f>VLOOKUP(B93,Extraction[],8,FALSE)</f>
        <v/>
      </c>
      <c r="I93" s="32" t="str">
        <f>VLOOKUP(B93,Extraction[],9,FALSE)</f>
        <v/>
      </c>
      <c r="J93" s="32" t="str">
        <f>VLOOKUP(B93,Extraction[],10,FALSE)</f>
        <v/>
      </c>
      <c r="K93" s="17"/>
      <c r="L93" s="33"/>
      <c r="M93" s="34"/>
    </row>
    <row r="94" spans="2:13" ht="20.100000000000001" customHeight="1" thickBot="1" x14ac:dyDescent="0.3">
      <c r="B94" s="30" t="str">
        <f>IF('Copie extraction'!A77=0,"",$I$9&amp;"_"&amp;'Copie extraction'!A77)</f>
        <v/>
      </c>
      <c r="C94" s="31" t="str">
        <f>VLOOKUP(B94,Extraction[],5,FALSE)</f>
        <v/>
      </c>
      <c r="D94" s="31" t="str">
        <f>VLOOKUP(B94,Extraction[],3,FALSE)</f>
        <v/>
      </c>
      <c r="E94" s="31" t="str">
        <f>VLOOKUP(B94,Extraction[],4,FALSE)</f>
        <v/>
      </c>
      <c r="F94" s="31" t="str">
        <f>VLOOKUP(B94,Extraction[],2,FALSE)</f>
        <v/>
      </c>
      <c r="G94" s="32" t="str">
        <f>VLOOKUP(B94,Extraction[],7,FALSE)</f>
        <v/>
      </c>
      <c r="H94" s="32" t="str">
        <f>VLOOKUP(B94,Extraction[],8,FALSE)</f>
        <v/>
      </c>
      <c r="I94" s="32" t="str">
        <f>VLOOKUP(B94,Extraction[],9,FALSE)</f>
        <v/>
      </c>
      <c r="J94" s="32" t="str">
        <f>VLOOKUP(B94,Extraction[],10,FALSE)</f>
        <v/>
      </c>
      <c r="K94" s="17"/>
      <c r="L94" s="33"/>
      <c r="M94" s="34"/>
    </row>
    <row r="95" spans="2:13" ht="20.100000000000001" customHeight="1" thickBot="1" x14ac:dyDescent="0.3">
      <c r="B95" s="30" t="str">
        <f>IF('Copie extraction'!A78=0,"",$I$9&amp;"_"&amp;'Copie extraction'!A78)</f>
        <v/>
      </c>
      <c r="C95" s="31" t="str">
        <f>VLOOKUP(B95,Extraction[],5,FALSE)</f>
        <v/>
      </c>
      <c r="D95" s="31" t="str">
        <f>VLOOKUP(B95,Extraction[],3,FALSE)</f>
        <v/>
      </c>
      <c r="E95" s="31" t="str">
        <f>VLOOKUP(B95,Extraction[],4,FALSE)</f>
        <v/>
      </c>
      <c r="F95" s="31" t="str">
        <f>VLOOKUP(B95,Extraction[],2,FALSE)</f>
        <v/>
      </c>
      <c r="G95" s="32" t="str">
        <f>VLOOKUP(B95,Extraction[],7,FALSE)</f>
        <v/>
      </c>
      <c r="H95" s="32" t="str">
        <f>VLOOKUP(B95,Extraction[],8,FALSE)</f>
        <v/>
      </c>
      <c r="I95" s="32" t="str">
        <f>VLOOKUP(B95,Extraction[],9,FALSE)</f>
        <v/>
      </c>
      <c r="J95" s="32" t="str">
        <f>VLOOKUP(B95,Extraction[],10,FALSE)</f>
        <v/>
      </c>
      <c r="K95" s="17"/>
      <c r="L95" s="33"/>
      <c r="M95" s="34"/>
    </row>
    <row r="96" spans="2:13" ht="20.100000000000001" customHeight="1" thickBot="1" x14ac:dyDescent="0.3">
      <c r="B96" s="30" t="str">
        <f>IF('Copie extraction'!A79=0,"",$I$9&amp;"_"&amp;'Copie extraction'!A79)</f>
        <v/>
      </c>
      <c r="C96" s="31" t="str">
        <f>VLOOKUP(B96,Extraction[],5,FALSE)</f>
        <v/>
      </c>
      <c r="D96" s="31" t="str">
        <f>VLOOKUP(B96,Extraction[],3,FALSE)</f>
        <v/>
      </c>
      <c r="E96" s="31" t="str">
        <f>VLOOKUP(B96,Extraction[],4,FALSE)</f>
        <v/>
      </c>
      <c r="F96" s="31" t="str">
        <f>VLOOKUP(B96,Extraction[],2,FALSE)</f>
        <v/>
      </c>
      <c r="G96" s="32" t="str">
        <f>VLOOKUP(B96,Extraction[],7,FALSE)</f>
        <v/>
      </c>
      <c r="H96" s="32" t="str">
        <f>VLOOKUP(B96,Extraction[],8,FALSE)</f>
        <v/>
      </c>
      <c r="I96" s="32" t="str">
        <f>VLOOKUP(B96,Extraction[],9,FALSE)</f>
        <v/>
      </c>
      <c r="J96" s="32" t="str">
        <f>VLOOKUP(B96,Extraction[],10,FALSE)</f>
        <v/>
      </c>
      <c r="K96" s="17"/>
      <c r="L96" s="33"/>
      <c r="M96" s="34"/>
    </row>
    <row r="97" spans="2:13" ht="20.100000000000001" customHeight="1" thickBot="1" x14ac:dyDescent="0.3">
      <c r="B97" s="30" t="str">
        <f>IF('Copie extraction'!A80=0,"",$I$9&amp;"_"&amp;'Copie extraction'!A80)</f>
        <v/>
      </c>
      <c r="C97" s="31" t="str">
        <f>VLOOKUP(B97,Extraction[],5,FALSE)</f>
        <v/>
      </c>
      <c r="D97" s="31" t="str">
        <f>VLOOKUP(B97,Extraction[],3,FALSE)</f>
        <v/>
      </c>
      <c r="E97" s="31" t="str">
        <f>VLOOKUP(B97,Extraction[],4,FALSE)</f>
        <v/>
      </c>
      <c r="F97" s="31" t="str">
        <f>VLOOKUP(B97,Extraction[],2,FALSE)</f>
        <v/>
      </c>
      <c r="G97" s="32" t="str">
        <f>VLOOKUP(B97,Extraction[],7,FALSE)</f>
        <v/>
      </c>
      <c r="H97" s="32" t="str">
        <f>VLOOKUP(B97,Extraction[],8,FALSE)</f>
        <v/>
      </c>
      <c r="I97" s="32" t="str">
        <f>VLOOKUP(B97,Extraction[],9,FALSE)</f>
        <v/>
      </c>
      <c r="J97" s="32" t="str">
        <f>VLOOKUP(B97,Extraction[],10,FALSE)</f>
        <v/>
      </c>
      <c r="K97" s="17"/>
      <c r="L97" s="33"/>
      <c r="M97" s="34"/>
    </row>
    <row r="98" spans="2:13" ht="20.100000000000001" customHeight="1" thickBot="1" x14ac:dyDescent="0.3">
      <c r="B98" s="30" t="str">
        <f>IF('Copie extraction'!A81=0,"",$I$9&amp;"_"&amp;'Copie extraction'!A81)</f>
        <v/>
      </c>
      <c r="C98" s="31" t="str">
        <f>VLOOKUP(B98,Extraction[],5,FALSE)</f>
        <v/>
      </c>
      <c r="D98" s="31" t="str">
        <f>VLOOKUP(B98,Extraction[],3,FALSE)</f>
        <v/>
      </c>
      <c r="E98" s="31" t="str">
        <f>VLOOKUP(B98,Extraction[],4,FALSE)</f>
        <v/>
      </c>
      <c r="F98" s="31" t="str">
        <f>VLOOKUP(B98,Extraction[],2,FALSE)</f>
        <v/>
      </c>
      <c r="G98" s="32" t="str">
        <f>VLOOKUP(B98,Extraction[],7,FALSE)</f>
        <v/>
      </c>
      <c r="H98" s="32" t="str">
        <f>VLOOKUP(B98,Extraction[],8,FALSE)</f>
        <v/>
      </c>
      <c r="I98" s="32" t="str">
        <f>VLOOKUP(B98,Extraction[],9,FALSE)</f>
        <v/>
      </c>
      <c r="J98" s="32" t="str">
        <f>VLOOKUP(B98,Extraction[],10,FALSE)</f>
        <v/>
      </c>
      <c r="K98" s="17"/>
      <c r="L98" s="33"/>
      <c r="M98" s="34"/>
    </row>
    <row r="99" spans="2:13" ht="20.100000000000001" customHeight="1" thickBot="1" x14ac:dyDescent="0.3">
      <c r="B99" s="30" t="str">
        <f>IF('Copie extraction'!A82=0,"",$I$9&amp;"_"&amp;'Copie extraction'!A82)</f>
        <v/>
      </c>
      <c r="C99" s="31" t="str">
        <f>VLOOKUP(B99,Extraction[],5,FALSE)</f>
        <v/>
      </c>
      <c r="D99" s="31" t="str">
        <f>VLOOKUP(B99,Extraction[],3,FALSE)</f>
        <v/>
      </c>
      <c r="E99" s="31" t="str">
        <f>VLOOKUP(B99,Extraction[],4,FALSE)</f>
        <v/>
      </c>
      <c r="F99" s="31" t="str">
        <f>VLOOKUP(B99,Extraction[],2,FALSE)</f>
        <v/>
      </c>
      <c r="G99" s="32" t="str">
        <f>VLOOKUP(B99,Extraction[],7,FALSE)</f>
        <v/>
      </c>
      <c r="H99" s="32" t="str">
        <f>VLOOKUP(B99,Extraction[],8,FALSE)</f>
        <v/>
      </c>
      <c r="I99" s="32" t="str">
        <f>VLOOKUP(B99,Extraction[],9,FALSE)</f>
        <v/>
      </c>
      <c r="J99" s="32" t="str">
        <f>VLOOKUP(B99,Extraction[],10,FALSE)</f>
        <v/>
      </c>
      <c r="K99" s="17"/>
      <c r="L99" s="33"/>
      <c r="M99" s="34"/>
    </row>
    <row r="100" spans="2:13" ht="20.100000000000001" customHeight="1" thickBot="1" x14ac:dyDescent="0.3">
      <c r="B100" s="30" t="str">
        <f>IF('Copie extraction'!A83=0,"",$I$9&amp;"_"&amp;'Copie extraction'!A83)</f>
        <v/>
      </c>
      <c r="C100" s="31" t="str">
        <f>VLOOKUP(B100,Extraction[],5,FALSE)</f>
        <v/>
      </c>
      <c r="D100" s="31" t="str">
        <f>VLOOKUP(B100,Extraction[],3,FALSE)</f>
        <v/>
      </c>
      <c r="E100" s="31" t="str">
        <f>VLOOKUP(B100,Extraction[],4,FALSE)</f>
        <v/>
      </c>
      <c r="F100" s="31" t="str">
        <f>VLOOKUP(B100,Extraction[],2,FALSE)</f>
        <v/>
      </c>
      <c r="G100" s="32" t="str">
        <f>VLOOKUP(B100,Extraction[],7,FALSE)</f>
        <v/>
      </c>
      <c r="H100" s="32" t="str">
        <f>VLOOKUP(B100,Extraction[],8,FALSE)</f>
        <v/>
      </c>
      <c r="I100" s="32" t="str">
        <f>VLOOKUP(B100,Extraction[],9,FALSE)</f>
        <v/>
      </c>
      <c r="J100" s="32" t="str">
        <f>VLOOKUP(B100,Extraction[],10,FALSE)</f>
        <v/>
      </c>
      <c r="K100" s="17"/>
      <c r="L100" s="33"/>
      <c r="M100" s="34"/>
    </row>
    <row r="101" spans="2:13" ht="20.100000000000001" customHeight="1" thickBot="1" x14ac:dyDescent="0.3">
      <c r="B101" s="30" t="str">
        <f>IF('Copie extraction'!A84=0,"",$I$9&amp;"_"&amp;'Copie extraction'!A84)</f>
        <v/>
      </c>
      <c r="C101" s="31" t="str">
        <f>VLOOKUP(B101,Extraction[],5,FALSE)</f>
        <v/>
      </c>
      <c r="D101" s="31" t="str">
        <f>VLOOKUP(B101,Extraction[],3,FALSE)</f>
        <v/>
      </c>
      <c r="E101" s="31" t="str">
        <f>VLOOKUP(B101,Extraction[],4,FALSE)</f>
        <v/>
      </c>
      <c r="F101" s="31" t="str">
        <f>VLOOKUP(B101,Extraction[],2,FALSE)</f>
        <v/>
      </c>
      <c r="G101" s="32" t="str">
        <f>VLOOKUP(B101,Extraction[],7,FALSE)</f>
        <v/>
      </c>
      <c r="H101" s="32" t="str">
        <f>VLOOKUP(B101,Extraction[],8,FALSE)</f>
        <v/>
      </c>
      <c r="I101" s="32" t="str">
        <f>VLOOKUP(B101,Extraction[],9,FALSE)</f>
        <v/>
      </c>
      <c r="J101" s="32" t="str">
        <f>VLOOKUP(B101,Extraction[],10,FALSE)</f>
        <v/>
      </c>
      <c r="K101" s="17"/>
      <c r="L101" s="33"/>
      <c r="M101" s="34"/>
    </row>
    <row r="102" spans="2:13" ht="20.100000000000001" customHeight="1" thickBot="1" x14ac:dyDescent="0.3">
      <c r="B102" s="30" t="str">
        <f>IF('Copie extraction'!A85=0,"",$I$9&amp;"_"&amp;'Copie extraction'!A85)</f>
        <v/>
      </c>
      <c r="C102" s="31" t="str">
        <f>VLOOKUP(B102,Extraction[],5,FALSE)</f>
        <v/>
      </c>
      <c r="D102" s="31" t="str">
        <f>VLOOKUP(B102,Extraction[],3,FALSE)</f>
        <v/>
      </c>
      <c r="E102" s="31" t="str">
        <f>VLOOKUP(B102,Extraction[],4,FALSE)</f>
        <v/>
      </c>
      <c r="F102" s="31" t="str">
        <f>VLOOKUP(B102,Extraction[],2,FALSE)</f>
        <v/>
      </c>
      <c r="G102" s="32" t="str">
        <f>VLOOKUP(B102,Extraction[],7,FALSE)</f>
        <v/>
      </c>
      <c r="H102" s="32" t="str">
        <f>VLOOKUP(B102,Extraction[],8,FALSE)</f>
        <v/>
      </c>
      <c r="I102" s="32" t="str">
        <f>VLOOKUP(B102,Extraction[],9,FALSE)</f>
        <v/>
      </c>
      <c r="J102" s="32" t="str">
        <f>VLOOKUP(B102,Extraction[],10,FALSE)</f>
        <v/>
      </c>
      <c r="K102" s="17"/>
      <c r="L102" s="33"/>
      <c r="M102" s="34"/>
    </row>
    <row r="103" spans="2:13" ht="20.100000000000001" customHeight="1" thickBot="1" x14ac:dyDescent="0.3">
      <c r="B103" s="30" t="str">
        <f>IF('Copie extraction'!A86=0,"",$I$9&amp;"_"&amp;'Copie extraction'!A86)</f>
        <v/>
      </c>
      <c r="C103" s="31" t="str">
        <f>VLOOKUP(B103,Extraction[],5,FALSE)</f>
        <v/>
      </c>
      <c r="D103" s="31" t="str">
        <f>VLOOKUP(B103,Extraction[],3,FALSE)</f>
        <v/>
      </c>
      <c r="E103" s="31" t="str">
        <f>VLOOKUP(B103,Extraction[],4,FALSE)</f>
        <v/>
      </c>
      <c r="F103" s="31" t="str">
        <f>VLOOKUP(B103,Extraction[],2,FALSE)</f>
        <v/>
      </c>
      <c r="G103" s="32" t="str">
        <f>VLOOKUP(B103,Extraction[],7,FALSE)</f>
        <v/>
      </c>
      <c r="H103" s="32" t="str">
        <f>VLOOKUP(B103,Extraction[],8,FALSE)</f>
        <v/>
      </c>
      <c r="I103" s="32" t="str">
        <f>VLOOKUP(B103,Extraction[],9,FALSE)</f>
        <v/>
      </c>
      <c r="J103" s="32" t="str">
        <f>VLOOKUP(B103,Extraction[],10,FALSE)</f>
        <v/>
      </c>
      <c r="K103" s="17"/>
      <c r="L103" s="33"/>
      <c r="M103" s="34"/>
    </row>
    <row r="104" spans="2:13" ht="20.100000000000001" customHeight="1" thickBot="1" x14ac:dyDescent="0.3">
      <c r="B104" s="30" t="str">
        <f>IF('Copie extraction'!A87=0,"",$I$9&amp;"_"&amp;'Copie extraction'!A87)</f>
        <v/>
      </c>
      <c r="C104" s="31" t="str">
        <f>VLOOKUP(B104,Extraction[],5,FALSE)</f>
        <v/>
      </c>
      <c r="D104" s="31" t="str">
        <f>VLOOKUP(B104,Extraction[],3,FALSE)</f>
        <v/>
      </c>
      <c r="E104" s="31" t="str">
        <f>VLOOKUP(B104,Extraction[],4,FALSE)</f>
        <v/>
      </c>
      <c r="F104" s="31" t="str">
        <f>VLOOKUP(B104,Extraction[],2,FALSE)</f>
        <v/>
      </c>
      <c r="G104" s="32" t="str">
        <f>VLOOKUP(B104,Extraction[],7,FALSE)</f>
        <v/>
      </c>
      <c r="H104" s="32" t="str">
        <f>VLOOKUP(B104,Extraction[],8,FALSE)</f>
        <v/>
      </c>
      <c r="I104" s="32" t="str">
        <f>VLOOKUP(B104,Extraction[],9,FALSE)</f>
        <v/>
      </c>
      <c r="J104" s="32" t="str">
        <f>VLOOKUP(B104,Extraction[],10,FALSE)</f>
        <v/>
      </c>
      <c r="K104" s="17"/>
      <c r="L104" s="33"/>
      <c r="M104" s="34"/>
    </row>
    <row r="105" spans="2:13" ht="20.100000000000001" customHeight="1" thickBot="1" x14ac:dyDescent="0.3">
      <c r="B105" s="30" t="str">
        <f>IF('Copie extraction'!A88=0,"",$I$9&amp;"_"&amp;'Copie extraction'!A88)</f>
        <v/>
      </c>
      <c r="C105" s="31" t="str">
        <f>VLOOKUP(B105,Extraction[],5,FALSE)</f>
        <v/>
      </c>
      <c r="D105" s="31" t="str">
        <f>VLOOKUP(B105,Extraction[],3,FALSE)</f>
        <v/>
      </c>
      <c r="E105" s="31" t="str">
        <f>VLOOKUP(B105,Extraction[],4,FALSE)</f>
        <v/>
      </c>
      <c r="F105" s="31" t="str">
        <f>VLOOKUP(B105,Extraction[],2,FALSE)</f>
        <v/>
      </c>
      <c r="G105" s="32" t="str">
        <f>VLOOKUP(B105,Extraction[],7,FALSE)</f>
        <v/>
      </c>
      <c r="H105" s="32" t="str">
        <f>VLOOKUP(B105,Extraction[],8,FALSE)</f>
        <v/>
      </c>
      <c r="I105" s="32" t="str">
        <f>VLOOKUP(B105,Extraction[],9,FALSE)</f>
        <v/>
      </c>
      <c r="J105" s="32" t="str">
        <f>VLOOKUP(B105,Extraction[],10,FALSE)</f>
        <v/>
      </c>
      <c r="K105" s="17"/>
      <c r="L105" s="33"/>
      <c r="M105" s="34"/>
    </row>
    <row r="106" spans="2:13" ht="20.100000000000001" customHeight="1" thickBot="1" x14ac:dyDescent="0.3">
      <c r="B106" s="30" t="str">
        <f>IF('Copie extraction'!A89=0,"",$I$9&amp;"_"&amp;'Copie extraction'!A89)</f>
        <v/>
      </c>
      <c r="C106" s="31" t="str">
        <f>VLOOKUP(B106,Extraction[],5,FALSE)</f>
        <v/>
      </c>
      <c r="D106" s="31" t="str">
        <f>VLOOKUP(B106,Extraction[],3,FALSE)</f>
        <v/>
      </c>
      <c r="E106" s="31" t="str">
        <f>VLOOKUP(B106,Extraction[],4,FALSE)</f>
        <v/>
      </c>
      <c r="F106" s="31" t="str">
        <f>VLOOKUP(B106,Extraction[],2,FALSE)</f>
        <v/>
      </c>
      <c r="G106" s="32" t="str">
        <f>VLOOKUP(B106,Extraction[],7,FALSE)</f>
        <v/>
      </c>
      <c r="H106" s="32" t="str">
        <f>VLOOKUP(B106,Extraction[],8,FALSE)</f>
        <v/>
      </c>
      <c r="I106" s="32" t="str">
        <f>VLOOKUP(B106,Extraction[],9,FALSE)</f>
        <v/>
      </c>
      <c r="J106" s="32" t="str">
        <f>VLOOKUP(B106,Extraction[],10,FALSE)</f>
        <v/>
      </c>
      <c r="K106" s="17"/>
      <c r="L106" s="33"/>
      <c r="M106" s="34"/>
    </row>
    <row r="107" spans="2:13" ht="20.100000000000001" customHeight="1" thickBot="1" x14ac:dyDescent="0.3">
      <c r="B107" s="30" t="str">
        <f>IF('Copie extraction'!A90=0,"",$I$9&amp;"_"&amp;'Copie extraction'!A90)</f>
        <v/>
      </c>
      <c r="C107" s="31" t="str">
        <f>VLOOKUP(B107,Extraction[],5,FALSE)</f>
        <v/>
      </c>
      <c r="D107" s="31" t="str">
        <f>VLOOKUP(B107,Extraction[],3,FALSE)</f>
        <v/>
      </c>
      <c r="E107" s="31" t="str">
        <f>VLOOKUP(B107,Extraction[],4,FALSE)</f>
        <v/>
      </c>
      <c r="F107" s="31" t="str">
        <f>VLOOKUP(B107,Extraction[],2,FALSE)</f>
        <v/>
      </c>
      <c r="G107" s="32" t="str">
        <f>VLOOKUP(B107,Extraction[],7,FALSE)</f>
        <v/>
      </c>
      <c r="H107" s="32" t="str">
        <f>VLOOKUP(B107,Extraction[],8,FALSE)</f>
        <v/>
      </c>
      <c r="I107" s="32" t="str">
        <f>VLOOKUP(B107,Extraction[],9,FALSE)</f>
        <v/>
      </c>
      <c r="J107" s="32" t="str">
        <f>VLOOKUP(B107,Extraction[],10,FALSE)</f>
        <v/>
      </c>
      <c r="K107" s="17"/>
      <c r="L107" s="33"/>
      <c r="M107" s="34"/>
    </row>
    <row r="108" spans="2:13" ht="20.100000000000001" customHeight="1" thickBot="1" x14ac:dyDescent="0.3">
      <c r="B108" s="30" t="str">
        <f>IF('Copie extraction'!A91=0,"",$I$9&amp;"_"&amp;'Copie extraction'!A91)</f>
        <v/>
      </c>
      <c r="C108" s="31" t="str">
        <f>VLOOKUP(B108,Extraction[],5,FALSE)</f>
        <v/>
      </c>
      <c r="D108" s="31" t="str">
        <f>VLOOKUP(B108,Extraction[],3,FALSE)</f>
        <v/>
      </c>
      <c r="E108" s="31" t="str">
        <f>VLOOKUP(B108,Extraction[],4,FALSE)</f>
        <v/>
      </c>
      <c r="F108" s="31" t="str">
        <f>VLOOKUP(B108,Extraction[],2,FALSE)</f>
        <v/>
      </c>
      <c r="G108" s="32" t="str">
        <f>VLOOKUP(B108,Extraction[],7,FALSE)</f>
        <v/>
      </c>
      <c r="H108" s="32" t="str">
        <f>VLOOKUP(B108,Extraction[],8,FALSE)</f>
        <v/>
      </c>
      <c r="I108" s="32" t="str">
        <f>VLOOKUP(B108,Extraction[],9,FALSE)</f>
        <v/>
      </c>
      <c r="J108" s="32" t="str">
        <f>VLOOKUP(B108,Extraction[],10,FALSE)</f>
        <v/>
      </c>
      <c r="K108" s="17"/>
      <c r="L108" s="33"/>
      <c r="M108" s="34"/>
    </row>
    <row r="109" spans="2:13" ht="20.100000000000001" customHeight="1" thickBot="1" x14ac:dyDescent="0.3">
      <c r="B109" s="30" t="str">
        <f>IF('Copie extraction'!A92=0,"",$I$9&amp;"_"&amp;'Copie extraction'!A92)</f>
        <v/>
      </c>
      <c r="C109" s="31" t="str">
        <f>VLOOKUP(B109,Extraction[],5,FALSE)</f>
        <v/>
      </c>
      <c r="D109" s="31" t="str">
        <f>VLOOKUP(B109,Extraction[],3,FALSE)</f>
        <v/>
      </c>
      <c r="E109" s="31" t="str">
        <f>VLOOKUP(B109,Extraction[],4,FALSE)</f>
        <v/>
      </c>
      <c r="F109" s="31" t="str">
        <f>VLOOKUP(B109,Extraction[],2,FALSE)</f>
        <v/>
      </c>
      <c r="G109" s="32" t="str">
        <f>VLOOKUP(B109,Extraction[],7,FALSE)</f>
        <v/>
      </c>
      <c r="H109" s="32" t="str">
        <f>VLOOKUP(B109,Extraction[],8,FALSE)</f>
        <v/>
      </c>
      <c r="I109" s="32" t="str">
        <f>VLOOKUP(B109,Extraction[],9,FALSE)</f>
        <v/>
      </c>
      <c r="J109" s="32" t="str">
        <f>VLOOKUP(B109,Extraction[],10,FALSE)</f>
        <v/>
      </c>
      <c r="K109" s="17"/>
      <c r="L109" s="33"/>
      <c r="M109" s="34"/>
    </row>
    <row r="110" spans="2:13" ht="20.100000000000001" customHeight="1" thickBot="1" x14ac:dyDescent="0.3">
      <c r="B110" s="30" t="str">
        <f>IF('Copie extraction'!A93=0,"",$I$9&amp;"_"&amp;'Copie extraction'!A93)</f>
        <v/>
      </c>
      <c r="C110" s="31" t="str">
        <f>VLOOKUP(B110,Extraction[],5,FALSE)</f>
        <v/>
      </c>
      <c r="D110" s="31" t="str">
        <f>VLOOKUP(B110,Extraction[],3,FALSE)</f>
        <v/>
      </c>
      <c r="E110" s="31" t="str">
        <f>VLOOKUP(B110,Extraction[],4,FALSE)</f>
        <v/>
      </c>
      <c r="F110" s="31" t="str">
        <f>VLOOKUP(B110,Extraction[],2,FALSE)</f>
        <v/>
      </c>
      <c r="G110" s="32" t="str">
        <f>VLOOKUP(B110,Extraction[],7,FALSE)</f>
        <v/>
      </c>
      <c r="H110" s="32" t="str">
        <f>VLOOKUP(B110,Extraction[],8,FALSE)</f>
        <v/>
      </c>
      <c r="I110" s="32" t="str">
        <f>VLOOKUP(B110,Extraction[],9,FALSE)</f>
        <v/>
      </c>
      <c r="J110" s="32" t="str">
        <f>VLOOKUP(B110,Extraction[],10,FALSE)</f>
        <v/>
      </c>
      <c r="K110" s="17"/>
      <c r="L110" s="33"/>
      <c r="M110" s="34"/>
    </row>
    <row r="111" spans="2:13" ht="20.100000000000001" customHeight="1" thickBot="1" x14ac:dyDescent="0.3">
      <c r="B111" s="30" t="str">
        <f>IF('Copie extraction'!A94=0,"",$I$9&amp;"_"&amp;'Copie extraction'!A94)</f>
        <v/>
      </c>
      <c r="C111" s="31" t="str">
        <f>VLOOKUP(B111,Extraction[],5,FALSE)</f>
        <v/>
      </c>
      <c r="D111" s="31" t="str">
        <f>VLOOKUP(B111,Extraction[],3,FALSE)</f>
        <v/>
      </c>
      <c r="E111" s="31" t="str">
        <f>VLOOKUP(B111,Extraction[],4,FALSE)</f>
        <v/>
      </c>
      <c r="F111" s="31" t="str">
        <f>VLOOKUP(B111,Extraction[],2,FALSE)</f>
        <v/>
      </c>
      <c r="G111" s="32" t="str">
        <f>VLOOKUP(B111,Extraction[],7,FALSE)</f>
        <v/>
      </c>
      <c r="H111" s="32" t="str">
        <f>VLOOKUP(B111,Extraction[],8,FALSE)</f>
        <v/>
      </c>
      <c r="I111" s="32" t="str">
        <f>VLOOKUP(B111,Extraction[],9,FALSE)</f>
        <v/>
      </c>
      <c r="J111" s="32" t="str">
        <f>VLOOKUP(B111,Extraction[],10,FALSE)</f>
        <v/>
      </c>
      <c r="K111" s="17"/>
      <c r="L111" s="33"/>
      <c r="M111" s="34"/>
    </row>
    <row r="112" spans="2:13" ht="20.100000000000001" customHeight="1" thickBot="1" x14ac:dyDescent="0.3">
      <c r="B112" s="30" t="str">
        <f>IF('Copie extraction'!A95=0,"",$I$9&amp;"_"&amp;'Copie extraction'!A95)</f>
        <v/>
      </c>
      <c r="C112" s="31" t="str">
        <f>VLOOKUP(B112,Extraction[],5,FALSE)</f>
        <v/>
      </c>
      <c r="D112" s="31" t="str">
        <f>VLOOKUP(B112,Extraction[],3,FALSE)</f>
        <v/>
      </c>
      <c r="E112" s="31" t="str">
        <f>VLOOKUP(B112,Extraction[],4,FALSE)</f>
        <v/>
      </c>
      <c r="F112" s="31" t="str">
        <f>VLOOKUP(B112,Extraction[],2,FALSE)</f>
        <v/>
      </c>
      <c r="G112" s="32" t="str">
        <f>VLOOKUP(B112,Extraction[],7,FALSE)</f>
        <v/>
      </c>
      <c r="H112" s="32" t="str">
        <f>VLOOKUP(B112,Extraction[],8,FALSE)</f>
        <v/>
      </c>
      <c r="I112" s="32" t="str">
        <f>VLOOKUP(B112,Extraction[],9,FALSE)</f>
        <v/>
      </c>
      <c r="J112" s="32" t="str">
        <f>VLOOKUP(B112,Extraction[],10,FALSE)</f>
        <v/>
      </c>
      <c r="K112" s="17"/>
      <c r="L112" s="33"/>
      <c r="M112" s="34"/>
    </row>
    <row r="113" spans="2:13" ht="20.100000000000001" customHeight="1" thickBot="1" x14ac:dyDescent="0.3">
      <c r="B113" s="30" t="str">
        <f>IF('Copie extraction'!A96=0,"",$I$9&amp;"_"&amp;'Copie extraction'!A96)</f>
        <v/>
      </c>
      <c r="C113" s="31" t="str">
        <f>VLOOKUP(B113,Extraction[],5,FALSE)</f>
        <v/>
      </c>
      <c r="D113" s="31" t="str">
        <f>VLOOKUP(B113,Extraction[],3,FALSE)</f>
        <v/>
      </c>
      <c r="E113" s="31" t="str">
        <f>VLOOKUP(B113,Extraction[],4,FALSE)</f>
        <v/>
      </c>
      <c r="F113" s="31" t="str">
        <f>VLOOKUP(B113,Extraction[],2,FALSE)</f>
        <v/>
      </c>
      <c r="G113" s="32" t="str">
        <f>VLOOKUP(B113,Extraction[],7,FALSE)</f>
        <v/>
      </c>
      <c r="H113" s="32" t="str">
        <f>VLOOKUP(B113,Extraction[],8,FALSE)</f>
        <v/>
      </c>
      <c r="I113" s="32" t="str">
        <f>VLOOKUP(B113,Extraction[],9,FALSE)</f>
        <v/>
      </c>
      <c r="J113" s="32" t="str">
        <f>VLOOKUP(B113,Extraction[],10,FALSE)</f>
        <v/>
      </c>
      <c r="K113" s="17"/>
      <c r="L113" s="33"/>
      <c r="M113" s="34"/>
    </row>
    <row r="114" spans="2:13" ht="20.100000000000001" customHeight="1" thickBot="1" x14ac:dyDescent="0.3">
      <c r="B114" s="30" t="str">
        <f>IF('Copie extraction'!A97=0,"",$I$9&amp;"_"&amp;'Copie extraction'!A97)</f>
        <v/>
      </c>
      <c r="C114" s="31" t="str">
        <f>VLOOKUP(B114,Extraction[],5,FALSE)</f>
        <v/>
      </c>
      <c r="D114" s="31" t="str">
        <f>VLOOKUP(B114,Extraction[],3,FALSE)</f>
        <v/>
      </c>
      <c r="E114" s="31" t="str">
        <f>VLOOKUP(B114,Extraction[],4,FALSE)</f>
        <v/>
      </c>
      <c r="F114" s="31" t="str">
        <f>VLOOKUP(B114,Extraction[],2,FALSE)</f>
        <v/>
      </c>
      <c r="G114" s="32" t="str">
        <f>VLOOKUP(B114,Extraction[],7,FALSE)</f>
        <v/>
      </c>
      <c r="H114" s="32" t="str">
        <f>VLOOKUP(B114,Extraction[],8,FALSE)</f>
        <v/>
      </c>
      <c r="I114" s="32" t="str">
        <f>VLOOKUP(B114,Extraction[],9,FALSE)</f>
        <v/>
      </c>
      <c r="J114" s="32" t="str">
        <f>VLOOKUP(B114,Extraction[],10,FALSE)</f>
        <v/>
      </c>
      <c r="K114" s="17"/>
      <c r="L114" s="33"/>
      <c r="M114" s="34"/>
    </row>
    <row r="115" spans="2:13" ht="20.100000000000001" customHeight="1" thickBot="1" x14ac:dyDescent="0.3">
      <c r="B115" s="30" t="str">
        <f>IF('Copie extraction'!A98=0,"",$I$9&amp;"_"&amp;'Copie extraction'!A98)</f>
        <v/>
      </c>
      <c r="C115" s="31" t="str">
        <f>VLOOKUP(B115,Extraction[],5,FALSE)</f>
        <v/>
      </c>
      <c r="D115" s="31" t="str">
        <f>VLOOKUP(B115,Extraction[],3,FALSE)</f>
        <v/>
      </c>
      <c r="E115" s="31" t="str">
        <f>VLOOKUP(B115,Extraction[],4,FALSE)</f>
        <v/>
      </c>
      <c r="F115" s="31" t="str">
        <f>VLOOKUP(B115,Extraction[],2,FALSE)</f>
        <v/>
      </c>
      <c r="G115" s="32" t="str">
        <f>VLOOKUP(B115,Extraction[],7,FALSE)</f>
        <v/>
      </c>
      <c r="H115" s="32" t="str">
        <f>VLOOKUP(B115,Extraction[],8,FALSE)</f>
        <v/>
      </c>
      <c r="I115" s="32" t="str">
        <f>VLOOKUP(B115,Extraction[],9,FALSE)</f>
        <v/>
      </c>
      <c r="J115" s="32" t="str">
        <f>VLOOKUP(B115,Extraction[],10,FALSE)</f>
        <v/>
      </c>
      <c r="K115" s="17"/>
      <c r="L115" s="33"/>
      <c r="M115" s="34"/>
    </row>
    <row r="116" spans="2:13" ht="20.100000000000001" customHeight="1" thickBot="1" x14ac:dyDescent="0.3">
      <c r="B116" s="30" t="str">
        <f>IF('Copie extraction'!A99=0,"",$I$9&amp;"_"&amp;'Copie extraction'!A99)</f>
        <v/>
      </c>
      <c r="C116" s="31" t="str">
        <f>VLOOKUP(B116,Extraction[],5,FALSE)</f>
        <v/>
      </c>
      <c r="D116" s="31" t="str">
        <f>VLOOKUP(B116,Extraction[],3,FALSE)</f>
        <v/>
      </c>
      <c r="E116" s="31" t="str">
        <f>VLOOKUP(B116,Extraction[],4,FALSE)</f>
        <v/>
      </c>
      <c r="F116" s="31" t="str">
        <f>VLOOKUP(B116,Extraction[],2,FALSE)</f>
        <v/>
      </c>
      <c r="G116" s="32" t="str">
        <f>VLOOKUP(B116,Extraction[],7,FALSE)</f>
        <v/>
      </c>
      <c r="H116" s="32" t="str">
        <f>VLOOKUP(B116,Extraction[],8,FALSE)</f>
        <v/>
      </c>
      <c r="I116" s="32" t="str">
        <f>VLOOKUP(B116,Extraction[],9,FALSE)</f>
        <v/>
      </c>
      <c r="J116" s="32" t="str">
        <f>VLOOKUP(B116,Extraction[],10,FALSE)</f>
        <v/>
      </c>
      <c r="K116" s="17"/>
      <c r="L116" s="33"/>
      <c r="M116" s="34"/>
    </row>
    <row r="117" spans="2:13" ht="20.100000000000001" customHeight="1" thickBot="1" x14ac:dyDescent="0.3">
      <c r="B117" s="30" t="str">
        <f>IF('Copie extraction'!A100=0,"",$I$9&amp;"_"&amp;'Copie extraction'!A100)</f>
        <v/>
      </c>
      <c r="C117" s="31" t="str">
        <f>VLOOKUP(B117,Extraction[],5,FALSE)</f>
        <v/>
      </c>
      <c r="D117" s="31" t="str">
        <f>VLOOKUP(B117,Extraction[],3,FALSE)</f>
        <v/>
      </c>
      <c r="E117" s="31" t="str">
        <f>VLOOKUP(B117,Extraction[],4,FALSE)</f>
        <v/>
      </c>
      <c r="F117" s="31" t="str">
        <f>VLOOKUP(B117,Extraction[],2,FALSE)</f>
        <v/>
      </c>
      <c r="G117" s="32" t="str">
        <f>VLOOKUP(B117,Extraction[],7,FALSE)</f>
        <v/>
      </c>
      <c r="H117" s="32" t="str">
        <f>VLOOKUP(B117,Extraction[],8,FALSE)</f>
        <v/>
      </c>
      <c r="I117" s="32" t="str">
        <f>VLOOKUP(B117,Extraction[],9,FALSE)</f>
        <v/>
      </c>
      <c r="J117" s="32" t="str">
        <f>VLOOKUP(B117,Extraction[],10,FALSE)</f>
        <v/>
      </c>
      <c r="K117" s="17"/>
      <c r="L117" s="33"/>
      <c r="M117" s="34"/>
    </row>
    <row r="118" spans="2:13" ht="20.100000000000001" customHeight="1" thickBot="1" x14ac:dyDescent="0.3">
      <c r="B118" s="30" t="str">
        <f>IF('Copie extraction'!A101=0,"",$I$9&amp;"_"&amp;'Copie extraction'!A101)</f>
        <v/>
      </c>
      <c r="C118" s="31" t="str">
        <f>VLOOKUP(B118,Extraction[],5,FALSE)</f>
        <v/>
      </c>
      <c r="D118" s="31" t="str">
        <f>VLOOKUP(B118,Extraction[],3,FALSE)</f>
        <v/>
      </c>
      <c r="E118" s="31" t="str">
        <f>VLOOKUP(B118,Extraction[],4,FALSE)</f>
        <v/>
      </c>
      <c r="F118" s="31" t="str">
        <f>VLOOKUP(B118,Extraction[],2,FALSE)</f>
        <v/>
      </c>
      <c r="G118" s="32" t="str">
        <f>VLOOKUP(B118,Extraction[],7,FALSE)</f>
        <v/>
      </c>
      <c r="H118" s="32" t="str">
        <f>VLOOKUP(B118,Extraction[],8,FALSE)</f>
        <v/>
      </c>
      <c r="I118" s="32" t="str">
        <f>VLOOKUP(B118,Extraction[],9,FALSE)</f>
        <v/>
      </c>
      <c r="J118" s="32" t="str">
        <f>VLOOKUP(B118,Extraction[],10,FALSE)</f>
        <v/>
      </c>
      <c r="K118" s="17"/>
      <c r="L118" s="33"/>
      <c r="M118" s="34"/>
    </row>
    <row r="119" spans="2:13" ht="20.100000000000001" customHeight="1" thickBot="1" x14ac:dyDescent="0.3">
      <c r="B119" s="30" t="str">
        <f>IF('Copie extraction'!A102=0,"",$I$9&amp;"_"&amp;'Copie extraction'!A102)</f>
        <v/>
      </c>
      <c r="C119" s="31" t="str">
        <f>VLOOKUP(B119,Extraction[],5,FALSE)</f>
        <v/>
      </c>
      <c r="D119" s="31" t="str">
        <f>VLOOKUP(B119,Extraction[],3,FALSE)</f>
        <v/>
      </c>
      <c r="E119" s="31" t="str">
        <f>VLOOKUP(B119,Extraction[],4,FALSE)</f>
        <v/>
      </c>
      <c r="F119" s="31" t="str">
        <f>VLOOKUP(B119,Extraction[],2,FALSE)</f>
        <v/>
      </c>
      <c r="G119" s="32" t="str">
        <f>VLOOKUP(B119,Extraction[],7,FALSE)</f>
        <v/>
      </c>
      <c r="H119" s="32" t="str">
        <f>VLOOKUP(B119,Extraction[],8,FALSE)</f>
        <v/>
      </c>
      <c r="I119" s="32" t="str">
        <f>VLOOKUP(B119,Extraction[],9,FALSE)</f>
        <v/>
      </c>
      <c r="J119" s="32" t="str">
        <f>VLOOKUP(B119,Extraction[],10,FALSE)</f>
        <v/>
      </c>
      <c r="K119" s="17"/>
      <c r="L119" s="33"/>
      <c r="M119" s="34"/>
    </row>
    <row r="120" spans="2:13" ht="20.100000000000001" customHeight="1" thickBot="1" x14ac:dyDescent="0.3">
      <c r="B120" s="30" t="str">
        <f>IF('Copie extraction'!A103=0,"",$I$9&amp;"_"&amp;'Copie extraction'!A103)</f>
        <v/>
      </c>
      <c r="C120" s="31" t="str">
        <f>VLOOKUP(B120,Extraction[],5,FALSE)</f>
        <v/>
      </c>
      <c r="D120" s="31" t="str">
        <f>VLOOKUP(B120,Extraction[],3,FALSE)</f>
        <v/>
      </c>
      <c r="E120" s="31" t="str">
        <f>VLOOKUP(B120,Extraction[],4,FALSE)</f>
        <v/>
      </c>
      <c r="F120" s="31" t="str">
        <f>VLOOKUP(B120,Extraction[],2,FALSE)</f>
        <v/>
      </c>
      <c r="G120" s="32" t="str">
        <f>VLOOKUP(B120,Extraction[],7,FALSE)</f>
        <v/>
      </c>
      <c r="H120" s="32" t="str">
        <f>VLOOKUP(B120,Extraction[],8,FALSE)</f>
        <v/>
      </c>
      <c r="I120" s="32" t="str">
        <f>VLOOKUP(B120,Extraction[],9,FALSE)</f>
        <v/>
      </c>
      <c r="J120" s="32" t="str">
        <f>VLOOKUP(B120,Extraction[],10,FALSE)</f>
        <v/>
      </c>
      <c r="K120" s="17"/>
      <c r="L120" s="33"/>
      <c r="M120" s="34"/>
    </row>
    <row r="121" spans="2:13" ht="20.100000000000001" customHeight="1" thickBot="1" x14ac:dyDescent="0.3">
      <c r="B121" s="30" t="str">
        <f>IF('Copie extraction'!A104=0,"",$I$9&amp;"_"&amp;'Copie extraction'!A104)</f>
        <v/>
      </c>
      <c r="C121" s="31" t="str">
        <f>VLOOKUP(B121,Extraction[],5,FALSE)</f>
        <v/>
      </c>
      <c r="D121" s="31" t="str">
        <f>VLOOKUP(B121,Extraction[],3,FALSE)</f>
        <v/>
      </c>
      <c r="E121" s="31" t="str">
        <f>VLOOKUP(B121,Extraction[],4,FALSE)</f>
        <v/>
      </c>
      <c r="F121" s="31" t="str">
        <f>VLOOKUP(B121,Extraction[],2,FALSE)</f>
        <v/>
      </c>
      <c r="G121" s="32" t="str">
        <f>VLOOKUP(B121,Extraction[],7,FALSE)</f>
        <v/>
      </c>
      <c r="H121" s="32" t="str">
        <f>VLOOKUP(B121,Extraction[],8,FALSE)</f>
        <v/>
      </c>
      <c r="I121" s="32" t="str">
        <f>VLOOKUP(B121,Extraction[],9,FALSE)</f>
        <v/>
      </c>
      <c r="J121" s="32" t="str">
        <f>VLOOKUP(B121,Extraction[],10,FALSE)</f>
        <v/>
      </c>
      <c r="K121" s="17"/>
      <c r="L121" s="33"/>
      <c r="M121" s="34"/>
    </row>
    <row r="122" spans="2:13" ht="20.100000000000001" customHeight="1" thickBot="1" x14ac:dyDescent="0.3">
      <c r="B122" s="30" t="str">
        <f>IF('Copie extraction'!A105=0,"",$I$9&amp;"_"&amp;'Copie extraction'!A105)</f>
        <v/>
      </c>
      <c r="C122" s="31" t="str">
        <f>VLOOKUP(B122,Extraction[],5,FALSE)</f>
        <v/>
      </c>
      <c r="D122" s="31" t="str">
        <f>VLOOKUP(B122,Extraction[],3,FALSE)</f>
        <v/>
      </c>
      <c r="E122" s="31" t="str">
        <f>VLOOKUP(B122,Extraction[],4,FALSE)</f>
        <v/>
      </c>
      <c r="F122" s="31" t="str">
        <f>VLOOKUP(B122,Extraction[],2,FALSE)</f>
        <v/>
      </c>
      <c r="G122" s="32" t="str">
        <f>VLOOKUP(B122,Extraction[],7,FALSE)</f>
        <v/>
      </c>
      <c r="H122" s="32" t="str">
        <f>VLOOKUP(B122,Extraction[],8,FALSE)</f>
        <v/>
      </c>
      <c r="I122" s="32" t="str">
        <f>VLOOKUP(B122,Extraction[],9,FALSE)</f>
        <v/>
      </c>
      <c r="J122" s="32" t="str">
        <f>VLOOKUP(B122,Extraction[],10,FALSE)</f>
        <v/>
      </c>
      <c r="K122" s="17"/>
      <c r="L122" s="33"/>
      <c r="M122" s="34"/>
    </row>
    <row r="123" spans="2:13" ht="20.100000000000001" customHeight="1" thickBot="1" x14ac:dyDescent="0.3">
      <c r="B123" s="30" t="str">
        <f>IF('Copie extraction'!A106=0,"",$I$9&amp;"_"&amp;'Copie extraction'!A106)</f>
        <v/>
      </c>
      <c r="C123" s="31" t="str">
        <f>VLOOKUP(B123,Extraction[],5,FALSE)</f>
        <v/>
      </c>
      <c r="D123" s="31" t="str">
        <f>VLOOKUP(B123,Extraction[],3,FALSE)</f>
        <v/>
      </c>
      <c r="E123" s="31" t="str">
        <f>VLOOKUP(B123,Extraction[],4,FALSE)</f>
        <v/>
      </c>
      <c r="F123" s="31" t="str">
        <f>VLOOKUP(B123,Extraction[],2,FALSE)</f>
        <v/>
      </c>
      <c r="G123" s="32" t="str">
        <f>VLOOKUP(B123,Extraction[],7,FALSE)</f>
        <v/>
      </c>
      <c r="H123" s="32" t="str">
        <f>VLOOKUP(B123,Extraction[],8,FALSE)</f>
        <v/>
      </c>
      <c r="I123" s="32" t="str">
        <f>VLOOKUP(B123,Extraction[],9,FALSE)</f>
        <v/>
      </c>
      <c r="J123" s="32" t="str">
        <f>VLOOKUP(B123,Extraction[],10,FALSE)</f>
        <v/>
      </c>
      <c r="K123" s="17"/>
      <c r="L123" s="33"/>
      <c r="M123" s="34"/>
    </row>
    <row r="124" spans="2:13" ht="20.100000000000001" customHeight="1" thickBot="1" x14ac:dyDescent="0.3">
      <c r="B124" s="30" t="str">
        <f>IF('Copie extraction'!A107=0,"",$I$9&amp;"_"&amp;'Copie extraction'!A107)</f>
        <v/>
      </c>
      <c r="C124" s="31" t="str">
        <f>VLOOKUP(B124,Extraction[],5,FALSE)</f>
        <v/>
      </c>
      <c r="D124" s="31" t="str">
        <f>VLOOKUP(B124,Extraction[],3,FALSE)</f>
        <v/>
      </c>
      <c r="E124" s="31" t="str">
        <f>VLOOKUP(B124,Extraction[],4,FALSE)</f>
        <v/>
      </c>
      <c r="F124" s="31" t="str">
        <f>VLOOKUP(B124,Extraction[],2,FALSE)</f>
        <v/>
      </c>
      <c r="G124" s="32" t="str">
        <f>VLOOKUP(B124,Extraction[],7,FALSE)</f>
        <v/>
      </c>
      <c r="H124" s="32" t="str">
        <f>VLOOKUP(B124,Extraction[],8,FALSE)</f>
        <v/>
      </c>
      <c r="I124" s="32" t="str">
        <f>VLOOKUP(B124,Extraction[],9,FALSE)</f>
        <v/>
      </c>
      <c r="J124" s="32" t="str">
        <f>VLOOKUP(B124,Extraction[],10,FALSE)</f>
        <v/>
      </c>
      <c r="K124" s="17"/>
      <c r="L124" s="33"/>
      <c r="M124" s="34"/>
    </row>
    <row r="125" spans="2:13" ht="20.100000000000001" customHeight="1" thickBot="1" x14ac:dyDescent="0.3">
      <c r="B125" s="30" t="str">
        <f>IF('Copie extraction'!A108=0,"",$I$9&amp;"_"&amp;'Copie extraction'!A108)</f>
        <v/>
      </c>
      <c r="C125" s="31" t="str">
        <f>VLOOKUP(B125,Extraction[],5,FALSE)</f>
        <v/>
      </c>
      <c r="D125" s="31" t="str">
        <f>VLOOKUP(B125,Extraction[],3,FALSE)</f>
        <v/>
      </c>
      <c r="E125" s="31" t="str">
        <f>VLOOKUP(B125,Extraction[],4,FALSE)</f>
        <v/>
      </c>
      <c r="F125" s="31" t="str">
        <f>VLOOKUP(B125,Extraction[],2,FALSE)</f>
        <v/>
      </c>
      <c r="G125" s="32" t="str">
        <f>VLOOKUP(B125,Extraction[],7,FALSE)</f>
        <v/>
      </c>
      <c r="H125" s="32" t="str">
        <f>VLOOKUP(B125,Extraction[],8,FALSE)</f>
        <v/>
      </c>
      <c r="I125" s="32" t="str">
        <f>VLOOKUP(B125,Extraction[],9,FALSE)</f>
        <v/>
      </c>
      <c r="J125" s="32" t="str">
        <f>VLOOKUP(B125,Extraction[],10,FALSE)</f>
        <v/>
      </c>
      <c r="K125" s="17"/>
      <c r="L125" s="33"/>
      <c r="M125" s="34"/>
    </row>
    <row r="126" spans="2:13" ht="20.100000000000001" customHeight="1" thickBot="1" x14ac:dyDescent="0.3">
      <c r="B126" s="30" t="str">
        <f>IF('Copie extraction'!A109=0,"",$I$9&amp;"_"&amp;'Copie extraction'!A109)</f>
        <v/>
      </c>
      <c r="C126" s="31" t="str">
        <f>VLOOKUP(B126,Extraction[],5,FALSE)</f>
        <v/>
      </c>
      <c r="D126" s="31" t="str">
        <f>VLOOKUP(B126,Extraction[],3,FALSE)</f>
        <v/>
      </c>
      <c r="E126" s="31" t="str">
        <f>VLOOKUP(B126,Extraction[],4,FALSE)</f>
        <v/>
      </c>
      <c r="F126" s="31" t="str">
        <f>VLOOKUP(B126,Extraction[],2,FALSE)</f>
        <v/>
      </c>
      <c r="G126" s="32" t="str">
        <f>VLOOKUP(B126,Extraction[],7,FALSE)</f>
        <v/>
      </c>
      <c r="H126" s="32" t="str">
        <f>VLOOKUP(B126,Extraction[],8,FALSE)</f>
        <v/>
      </c>
      <c r="I126" s="32" t="str">
        <f>VLOOKUP(B126,Extraction[],9,FALSE)</f>
        <v/>
      </c>
      <c r="J126" s="32" t="str">
        <f>VLOOKUP(B126,Extraction[],10,FALSE)</f>
        <v/>
      </c>
      <c r="K126" s="17"/>
      <c r="L126" s="33"/>
      <c r="M126" s="34"/>
    </row>
    <row r="127" spans="2:13" ht="20.100000000000001" customHeight="1" thickBot="1" x14ac:dyDescent="0.3">
      <c r="B127" s="30" t="str">
        <f>IF('Copie extraction'!A110=0,"",$I$9&amp;"_"&amp;'Copie extraction'!A110)</f>
        <v/>
      </c>
      <c r="C127" s="31" t="str">
        <f>VLOOKUP(B127,Extraction[],5,FALSE)</f>
        <v/>
      </c>
      <c r="D127" s="31" t="str">
        <f>VLOOKUP(B127,Extraction[],3,FALSE)</f>
        <v/>
      </c>
      <c r="E127" s="31" t="str">
        <f>VLOOKUP(B127,Extraction[],4,FALSE)</f>
        <v/>
      </c>
      <c r="F127" s="31" t="str">
        <f>VLOOKUP(B127,Extraction[],2,FALSE)</f>
        <v/>
      </c>
      <c r="G127" s="32" t="str">
        <f>VLOOKUP(B127,Extraction[],7,FALSE)</f>
        <v/>
      </c>
      <c r="H127" s="32" t="str">
        <f>VLOOKUP(B127,Extraction[],8,FALSE)</f>
        <v/>
      </c>
      <c r="I127" s="32" t="str">
        <f>VLOOKUP(B127,Extraction[],9,FALSE)</f>
        <v/>
      </c>
      <c r="J127" s="32" t="str">
        <f>VLOOKUP(B127,Extraction[],10,FALSE)</f>
        <v/>
      </c>
      <c r="K127" s="17"/>
      <c r="L127" s="33"/>
      <c r="M127" s="34"/>
    </row>
    <row r="128" spans="2:13" ht="20.100000000000001" customHeight="1" thickBot="1" x14ac:dyDescent="0.3">
      <c r="B128" s="30" t="str">
        <f>IF('Copie extraction'!A111=0,"",$I$9&amp;"_"&amp;'Copie extraction'!A111)</f>
        <v/>
      </c>
      <c r="C128" s="31" t="str">
        <f>VLOOKUP(B128,Extraction[],5,FALSE)</f>
        <v/>
      </c>
      <c r="D128" s="31" t="str">
        <f>VLOOKUP(B128,Extraction[],3,FALSE)</f>
        <v/>
      </c>
      <c r="E128" s="31" t="str">
        <f>VLOOKUP(B128,Extraction[],4,FALSE)</f>
        <v/>
      </c>
      <c r="F128" s="31" t="str">
        <f>VLOOKUP(B128,Extraction[],2,FALSE)</f>
        <v/>
      </c>
      <c r="G128" s="32" t="str">
        <f>VLOOKUP(B128,Extraction[],7,FALSE)</f>
        <v/>
      </c>
      <c r="H128" s="32" t="str">
        <f>VLOOKUP(B128,Extraction[],8,FALSE)</f>
        <v/>
      </c>
      <c r="I128" s="32" t="str">
        <f>VLOOKUP(B128,Extraction[],9,FALSE)</f>
        <v/>
      </c>
      <c r="J128" s="32" t="str">
        <f>VLOOKUP(B128,Extraction[],10,FALSE)</f>
        <v/>
      </c>
      <c r="K128" s="17"/>
      <c r="L128" s="33"/>
      <c r="M128" s="34"/>
    </row>
    <row r="129" spans="2:13" ht="20.100000000000001" customHeight="1" thickBot="1" x14ac:dyDescent="0.3">
      <c r="B129" s="30" t="str">
        <f>IF('Copie extraction'!A112=0,"",$I$9&amp;"_"&amp;'Copie extraction'!A112)</f>
        <v/>
      </c>
      <c r="C129" s="31" t="str">
        <f>VLOOKUP(B129,Extraction[],5,FALSE)</f>
        <v/>
      </c>
      <c r="D129" s="31" t="str">
        <f>VLOOKUP(B129,Extraction[],3,FALSE)</f>
        <v/>
      </c>
      <c r="E129" s="31" t="str">
        <f>VLOOKUP(B129,Extraction[],4,FALSE)</f>
        <v/>
      </c>
      <c r="F129" s="31" t="str">
        <f>VLOOKUP(B129,Extraction[],2,FALSE)</f>
        <v/>
      </c>
      <c r="G129" s="32" t="str">
        <f>VLOOKUP(B129,Extraction[],7,FALSE)</f>
        <v/>
      </c>
      <c r="H129" s="32" t="str">
        <f>VLOOKUP(B129,Extraction[],8,FALSE)</f>
        <v/>
      </c>
      <c r="I129" s="32" t="str">
        <f>VLOOKUP(B129,Extraction[],9,FALSE)</f>
        <v/>
      </c>
      <c r="J129" s="32" t="str">
        <f>VLOOKUP(B129,Extraction[],10,FALSE)</f>
        <v/>
      </c>
      <c r="K129" s="17"/>
      <c r="L129" s="33"/>
      <c r="M129" s="34"/>
    </row>
    <row r="130" spans="2:13" ht="20.100000000000001" customHeight="1" thickBot="1" x14ac:dyDescent="0.3">
      <c r="B130" s="30" t="str">
        <f>IF('Copie extraction'!A113=0,"",$I$9&amp;"_"&amp;'Copie extraction'!A113)</f>
        <v/>
      </c>
      <c r="C130" s="31" t="str">
        <f>VLOOKUP(B130,Extraction[],5,FALSE)</f>
        <v/>
      </c>
      <c r="D130" s="31" t="str">
        <f>VLOOKUP(B130,Extraction[],3,FALSE)</f>
        <v/>
      </c>
      <c r="E130" s="31" t="str">
        <f>VLOOKUP(B130,Extraction[],4,FALSE)</f>
        <v/>
      </c>
      <c r="F130" s="31" t="str">
        <f>VLOOKUP(B130,Extraction[],2,FALSE)</f>
        <v/>
      </c>
      <c r="G130" s="32" t="str">
        <f>VLOOKUP(B130,Extraction[],7,FALSE)</f>
        <v/>
      </c>
      <c r="H130" s="32" t="str">
        <f>VLOOKUP(B130,Extraction[],8,FALSE)</f>
        <v/>
      </c>
      <c r="I130" s="32" t="str">
        <f>VLOOKUP(B130,Extraction[],9,FALSE)</f>
        <v/>
      </c>
      <c r="J130" s="32" t="str">
        <f>VLOOKUP(B130,Extraction[],10,FALSE)</f>
        <v/>
      </c>
      <c r="K130" s="17"/>
      <c r="L130" s="33"/>
      <c r="M130" s="34"/>
    </row>
    <row r="131" spans="2:13" ht="20.100000000000001" customHeight="1" thickBot="1" x14ac:dyDescent="0.3">
      <c r="B131" s="30" t="str">
        <f>IF('Copie extraction'!A114=0,"",$I$9&amp;"_"&amp;'Copie extraction'!A114)</f>
        <v/>
      </c>
      <c r="C131" s="31" t="str">
        <f>VLOOKUP(B131,Extraction[],5,FALSE)</f>
        <v/>
      </c>
      <c r="D131" s="31" t="str">
        <f>VLOOKUP(B131,Extraction[],3,FALSE)</f>
        <v/>
      </c>
      <c r="E131" s="31" t="str">
        <f>VLOOKUP(B131,Extraction[],4,FALSE)</f>
        <v/>
      </c>
      <c r="F131" s="31" t="str">
        <f>VLOOKUP(B131,Extraction[],2,FALSE)</f>
        <v/>
      </c>
      <c r="G131" s="32" t="str">
        <f>VLOOKUP(B131,Extraction[],7,FALSE)</f>
        <v/>
      </c>
      <c r="H131" s="32" t="str">
        <f>VLOOKUP(B131,Extraction[],8,FALSE)</f>
        <v/>
      </c>
      <c r="I131" s="32" t="str">
        <f>VLOOKUP(B131,Extraction[],9,FALSE)</f>
        <v/>
      </c>
      <c r="J131" s="32" t="str">
        <f>VLOOKUP(B131,Extraction[],10,FALSE)</f>
        <v/>
      </c>
      <c r="K131" s="17"/>
      <c r="L131" s="33"/>
      <c r="M131" s="34"/>
    </row>
    <row r="132" spans="2:13" ht="20.100000000000001" customHeight="1" thickBot="1" x14ac:dyDescent="0.3">
      <c r="B132" s="30" t="str">
        <f>IF('Copie extraction'!A115=0,"",$I$9&amp;"_"&amp;'Copie extraction'!A115)</f>
        <v/>
      </c>
      <c r="C132" s="31" t="str">
        <f>VLOOKUP(B132,Extraction[],5,FALSE)</f>
        <v/>
      </c>
      <c r="D132" s="31" t="str">
        <f>VLOOKUP(B132,Extraction[],3,FALSE)</f>
        <v/>
      </c>
      <c r="E132" s="31" t="str">
        <f>VLOOKUP(B132,Extraction[],4,FALSE)</f>
        <v/>
      </c>
      <c r="F132" s="31" t="str">
        <f>VLOOKUP(B132,Extraction[],2,FALSE)</f>
        <v/>
      </c>
      <c r="G132" s="32" t="str">
        <f>VLOOKUP(B132,Extraction[],7,FALSE)</f>
        <v/>
      </c>
      <c r="H132" s="32" t="str">
        <f>VLOOKUP(B132,Extraction[],8,FALSE)</f>
        <v/>
      </c>
      <c r="I132" s="32" t="str">
        <f>VLOOKUP(B132,Extraction[],9,FALSE)</f>
        <v/>
      </c>
      <c r="J132" s="32" t="str">
        <f>VLOOKUP(B132,Extraction[],10,FALSE)</f>
        <v/>
      </c>
      <c r="K132" s="17"/>
      <c r="L132" s="33"/>
      <c r="M132" s="34"/>
    </row>
    <row r="133" spans="2:13" ht="20.100000000000001" customHeight="1" thickBot="1" x14ac:dyDescent="0.3">
      <c r="B133" s="30" t="str">
        <f>IF('Copie extraction'!A116=0,"",$I$9&amp;"_"&amp;'Copie extraction'!A116)</f>
        <v/>
      </c>
      <c r="C133" s="31" t="str">
        <f>VLOOKUP(B133,Extraction[],5,FALSE)</f>
        <v/>
      </c>
      <c r="D133" s="31" t="str">
        <f>VLOOKUP(B133,Extraction[],3,FALSE)</f>
        <v/>
      </c>
      <c r="E133" s="31" t="str">
        <f>VLOOKUP(B133,Extraction[],4,FALSE)</f>
        <v/>
      </c>
      <c r="F133" s="31" t="str">
        <f>VLOOKUP(B133,Extraction[],2,FALSE)</f>
        <v/>
      </c>
      <c r="G133" s="32" t="str">
        <f>VLOOKUP(B133,Extraction[],7,FALSE)</f>
        <v/>
      </c>
      <c r="H133" s="32" t="str">
        <f>VLOOKUP(B133,Extraction[],8,FALSE)</f>
        <v/>
      </c>
      <c r="I133" s="32" t="str">
        <f>VLOOKUP(B133,Extraction[],9,FALSE)</f>
        <v/>
      </c>
      <c r="J133" s="32" t="str">
        <f>VLOOKUP(B133,Extraction[],10,FALSE)</f>
        <v/>
      </c>
      <c r="K133" s="17"/>
      <c r="L133" s="33"/>
      <c r="M133" s="34"/>
    </row>
    <row r="134" spans="2:13" ht="20.100000000000001" customHeight="1" thickBot="1" x14ac:dyDescent="0.3">
      <c r="B134" s="30" t="str">
        <f>IF('Copie extraction'!A117=0,"",$I$9&amp;"_"&amp;'Copie extraction'!A117)</f>
        <v/>
      </c>
      <c r="C134" s="31" t="str">
        <f>VLOOKUP(B134,Extraction[],5,FALSE)</f>
        <v/>
      </c>
      <c r="D134" s="31" t="str">
        <f>VLOOKUP(B134,Extraction[],3,FALSE)</f>
        <v/>
      </c>
      <c r="E134" s="31" t="str">
        <f>VLOOKUP(B134,Extraction[],4,FALSE)</f>
        <v/>
      </c>
      <c r="F134" s="31" t="str">
        <f>VLOOKUP(B134,Extraction[],2,FALSE)</f>
        <v/>
      </c>
      <c r="G134" s="32" t="str">
        <f>VLOOKUP(B134,Extraction[],7,FALSE)</f>
        <v/>
      </c>
      <c r="H134" s="32" t="str">
        <f>VLOOKUP(B134,Extraction[],8,FALSE)</f>
        <v/>
      </c>
      <c r="I134" s="32" t="str">
        <f>VLOOKUP(B134,Extraction[],9,FALSE)</f>
        <v/>
      </c>
      <c r="J134" s="32" t="str">
        <f>VLOOKUP(B134,Extraction[],10,FALSE)</f>
        <v/>
      </c>
      <c r="K134" s="17"/>
      <c r="L134" s="33"/>
      <c r="M134" s="34"/>
    </row>
    <row r="135" spans="2:13" ht="20.100000000000001" customHeight="1" thickBot="1" x14ac:dyDescent="0.3">
      <c r="B135" s="30" t="str">
        <f>IF('Copie extraction'!A118=0,"",$I$9&amp;"_"&amp;'Copie extraction'!A118)</f>
        <v/>
      </c>
      <c r="C135" s="31" t="str">
        <f>VLOOKUP(B135,Extraction[],5,FALSE)</f>
        <v/>
      </c>
      <c r="D135" s="31" t="str">
        <f>VLOOKUP(B135,Extraction[],3,FALSE)</f>
        <v/>
      </c>
      <c r="E135" s="31" t="str">
        <f>VLOOKUP(B135,Extraction[],4,FALSE)</f>
        <v/>
      </c>
      <c r="F135" s="31" t="str">
        <f>VLOOKUP(B135,Extraction[],2,FALSE)</f>
        <v/>
      </c>
      <c r="G135" s="32" t="str">
        <f>VLOOKUP(B135,Extraction[],7,FALSE)</f>
        <v/>
      </c>
      <c r="H135" s="32" t="str">
        <f>VLOOKUP(B135,Extraction[],8,FALSE)</f>
        <v/>
      </c>
      <c r="I135" s="32" t="str">
        <f>VLOOKUP(B135,Extraction[],9,FALSE)</f>
        <v/>
      </c>
      <c r="J135" s="32" t="str">
        <f>VLOOKUP(B135,Extraction[],10,FALSE)</f>
        <v/>
      </c>
      <c r="K135" s="17"/>
      <c r="L135" s="33"/>
      <c r="M135" s="34"/>
    </row>
    <row r="136" spans="2:13" ht="20.100000000000001" customHeight="1" thickBot="1" x14ac:dyDescent="0.3">
      <c r="B136" s="30" t="str">
        <f>IF('Copie extraction'!A119=0,"",$I$9&amp;"_"&amp;'Copie extraction'!A119)</f>
        <v/>
      </c>
      <c r="C136" s="31" t="str">
        <f>VLOOKUP(B136,Extraction[],5,FALSE)</f>
        <v/>
      </c>
      <c r="D136" s="31" t="str">
        <f>VLOOKUP(B136,Extraction[],3,FALSE)</f>
        <v/>
      </c>
      <c r="E136" s="31" t="str">
        <f>VLOOKUP(B136,Extraction[],4,FALSE)</f>
        <v/>
      </c>
      <c r="F136" s="31" t="str">
        <f>VLOOKUP(B136,Extraction[],2,FALSE)</f>
        <v/>
      </c>
      <c r="G136" s="32" t="str">
        <f>VLOOKUP(B136,Extraction[],7,FALSE)</f>
        <v/>
      </c>
      <c r="H136" s="32" t="str">
        <f>VLOOKUP(B136,Extraction[],8,FALSE)</f>
        <v/>
      </c>
      <c r="I136" s="32" t="str">
        <f>VLOOKUP(B136,Extraction[],9,FALSE)</f>
        <v/>
      </c>
      <c r="J136" s="32" t="str">
        <f>VLOOKUP(B136,Extraction[],10,FALSE)</f>
        <v/>
      </c>
      <c r="K136" s="17"/>
      <c r="L136" s="33"/>
      <c r="M136" s="34"/>
    </row>
    <row r="137" spans="2:13" ht="20.100000000000001" customHeight="1" thickBot="1" x14ac:dyDescent="0.3">
      <c r="B137" s="30" t="str">
        <f>IF('Copie extraction'!A120=0,"",$I$9&amp;"_"&amp;'Copie extraction'!A120)</f>
        <v/>
      </c>
      <c r="C137" s="31" t="str">
        <f>VLOOKUP(B137,Extraction[],5,FALSE)</f>
        <v/>
      </c>
      <c r="D137" s="31" t="str">
        <f>VLOOKUP(B137,Extraction[],3,FALSE)</f>
        <v/>
      </c>
      <c r="E137" s="31" t="str">
        <f>VLOOKUP(B137,Extraction[],4,FALSE)</f>
        <v/>
      </c>
      <c r="F137" s="31" t="str">
        <f>VLOOKUP(B137,Extraction[],2,FALSE)</f>
        <v/>
      </c>
      <c r="G137" s="32" t="str">
        <f>VLOOKUP(B137,Extraction[],7,FALSE)</f>
        <v/>
      </c>
      <c r="H137" s="32" t="str">
        <f>VLOOKUP(B137,Extraction[],8,FALSE)</f>
        <v/>
      </c>
      <c r="I137" s="32" t="str">
        <f>VLOOKUP(B137,Extraction[],9,FALSE)</f>
        <v/>
      </c>
      <c r="J137" s="32" t="str">
        <f>VLOOKUP(B137,Extraction[],10,FALSE)</f>
        <v/>
      </c>
      <c r="K137" s="17"/>
      <c r="L137" s="33"/>
      <c r="M137" s="34"/>
    </row>
    <row r="138" spans="2:13" ht="20.100000000000001" customHeight="1" thickBot="1" x14ac:dyDescent="0.3">
      <c r="B138" s="30" t="str">
        <f>IF('Copie extraction'!A121=0,"",$I$9&amp;"_"&amp;'Copie extraction'!A121)</f>
        <v/>
      </c>
      <c r="C138" s="31" t="str">
        <f>VLOOKUP(B138,Extraction[],5,FALSE)</f>
        <v/>
      </c>
      <c r="D138" s="31" t="str">
        <f>VLOOKUP(B138,Extraction[],3,FALSE)</f>
        <v/>
      </c>
      <c r="E138" s="31" t="str">
        <f>VLOOKUP(B138,Extraction[],4,FALSE)</f>
        <v/>
      </c>
      <c r="F138" s="31" t="str">
        <f>VLOOKUP(B138,Extraction[],2,FALSE)</f>
        <v/>
      </c>
      <c r="G138" s="32" t="str">
        <f>VLOOKUP(B138,Extraction[],7,FALSE)</f>
        <v/>
      </c>
      <c r="H138" s="32" t="str">
        <f>VLOOKUP(B138,Extraction[],8,FALSE)</f>
        <v/>
      </c>
      <c r="I138" s="32" t="str">
        <f>VLOOKUP(B138,Extraction[],9,FALSE)</f>
        <v/>
      </c>
      <c r="J138" s="32" t="str">
        <f>VLOOKUP(B138,Extraction[],10,FALSE)</f>
        <v/>
      </c>
      <c r="K138" s="17"/>
      <c r="L138" s="33"/>
      <c r="M138" s="34"/>
    </row>
    <row r="139" spans="2:13" ht="20.100000000000001" customHeight="1" thickBot="1" x14ac:dyDescent="0.3">
      <c r="B139" s="30" t="str">
        <f>IF('Copie extraction'!A122=0,"",$I$9&amp;"_"&amp;'Copie extraction'!A122)</f>
        <v/>
      </c>
      <c r="C139" s="31" t="str">
        <f>VLOOKUP(B139,Extraction[],5,FALSE)</f>
        <v/>
      </c>
      <c r="D139" s="31" t="str">
        <f>VLOOKUP(B139,Extraction[],3,FALSE)</f>
        <v/>
      </c>
      <c r="E139" s="31" t="str">
        <f>VLOOKUP(B139,Extraction[],4,FALSE)</f>
        <v/>
      </c>
      <c r="F139" s="31" t="str">
        <f>VLOOKUP(B139,Extraction[],2,FALSE)</f>
        <v/>
      </c>
      <c r="G139" s="32" t="str">
        <f>VLOOKUP(B139,Extraction[],7,FALSE)</f>
        <v/>
      </c>
      <c r="H139" s="32" t="str">
        <f>VLOOKUP(B139,Extraction[],8,FALSE)</f>
        <v/>
      </c>
      <c r="I139" s="32" t="str">
        <f>VLOOKUP(B139,Extraction[],9,FALSE)</f>
        <v/>
      </c>
      <c r="J139" s="32" t="str">
        <f>VLOOKUP(B139,Extraction[],10,FALSE)</f>
        <v/>
      </c>
      <c r="K139" s="17"/>
      <c r="L139" s="33"/>
      <c r="M139" s="34"/>
    </row>
    <row r="140" spans="2:13" ht="20.100000000000001" customHeight="1" thickBot="1" x14ac:dyDescent="0.3">
      <c r="B140" s="30" t="str">
        <f>IF('Copie extraction'!A123=0,"",$I$9&amp;"_"&amp;'Copie extraction'!A123)</f>
        <v/>
      </c>
      <c r="C140" s="31" t="str">
        <f>VLOOKUP(B140,Extraction[],5,FALSE)</f>
        <v/>
      </c>
      <c r="D140" s="31" t="str">
        <f>VLOOKUP(B140,Extraction[],3,FALSE)</f>
        <v/>
      </c>
      <c r="E140" s="31" t="str">
        <f>VLOOKUP(B140,Extraction[],4,FALSE)</f>
        <v/>
      </c>
      <c r="F140" s="31" t="str">
        <f>VLOOKUP(B140,Extraction[],2,FALSE)</f>
        <v/>
      </c>
      <c r="G140" s="32" t="str">
        <f>VLOOKUP(B140,Extraction[],7,FALSE)</f>
        <v/>
      </c>
      <c r="H140" s="32" t="str">
        <f>VLOOKUP(B140,Extraction[],8,FALSE)</f>
        <v/>
      </c>
      <c r="I140" s="32" t="str">
        <f>VLOOKUP(B140,Extraction[],9,FALSE)</f>
        <v/>
      </c>
      <c r="J140" s="32" t="str">
        <f>VLOOKUP(B140,Extraction[],10,FALSE)</f>
        <v/>
      </c>
      <c r="K140" s="17"/>
      <c r="L140" s="33"/>
      <c r="M140" s="34"/>
    </row>
    <row r="141" spans="2:13" ht="20.100000000000001" customHeight="1" thickBot="1" x14ac:dyDescent="0.3">
      <c r="B141" s="30" t="str">
        <f>IF('Copie extraction'!A124=0,"",$I$9&amp;"_"&amp;'Copie extraction'!A124)</f>
        <v/>
      </c>
      <c r="C141" s="31" t="str">
        <f>VLOOKUP(B141,Extraction[],5,FALSE)</f>
        <v/>
      </c>
      <c r="D141" s="31" t="str">
        <f>VLOOKUP(B141,Extraction[],3,FALSE)</f>
        <v/>
      </c>
      <c r="E141" s="31" t="str">
        <f>VLOOKUP(B141,Extraction[],4,FALSE)</f>
        <v/>
      </c>
      <c r="F141" s="31" t="str">
        <f>VLOOKUP(B141,Extraction[],2,FALSE)</f>
        <v/>
      </c>
      <c r="G141" s="32" t="str">
        <f>VLOOKUP(B141,Extraction[],7,FALSE)</f>
        <v/>
      </c>
      <c r="H141" s="32" t="str">
        <f>VLOOKUP(B141,Extraction[],8,FALSE)</f>
        <v/>
      </c>
      <c r="I141" s="32" t="str">
        <f>VLOOKUP(B141,Extraction[],9,FALSE)</f>
        <v/>
      </c>
      <c r="J141" s="32" t="str">
        <f>VLOOKUP(B141,Extraction[],10,FALSE)</f>
        <v/>
      </c>
      <c r="K141" s="17"/>
      <c r="L141" s="33"/>
      <c r="M141" s="34"/>
    </row>
    <row r="142" spans="2:13" ht="20.100000000000001" customHeight="1" thickBot="1" x14ac:dyDescent="0.3">
      <c r="B142" s="30" t="str">
        <f>IF('Copie extraction'!A125=0,"",$I$9&amp;"_"&amp;'Copie extraction'!A125)</f>
        <v/>
      </c>
      <c r="C142" s="31" t="str">
        <f>VLOOKUP(B142,Extraction[],5,FALSE)</f>
        <v/>
      </c>
      <c r="D142" s="31" t="str">
        <f>VLOOKUP(B142,Extraction[],3,FALSE)</f>
        <v/>
      </c>
      <c r="E142" s="31" t="str">
        <f>VLOOKUP(B142,Extraction[],4,FALSE)</f>
        <v/>
      </c>
      <c r="F142" s="31" t="str">
        <f>VLOOKUP(B142,Extraction[],2,FALSE)</f>
        <v/>
      </c>
      <c r="G142" s="32" t="str">
        <f>VLOOKUP(B142,Extraction[],7,FALSE)</f>
        <v/>
      </c>
      <c r="H142" s="32" t="str">
        <f>VLOOKUP(B142,Extraction[],8,FALSE)</f>
        <v/>
      </c>
      <c r="I142" s="32" t="str">
        <f>VLOOKUP(B142,Extraction[],9,FALSE)</f>
        <v/>
      </c>
      <c r="J142" s="32" t="str">
        <f>VLOOKUP(B142,Extraction[],10,FALSE)</f>
        <v/>
      </c>
      <c r="K142" s="17"/>
      <c r="L142" s="33"/>
      <c r="M142" s="34"/>
    </row>
    <row r="143" spans="2:13" ht="20.100000000000001" customHeight="1" thickBot="1" x14ac:dyDescent="0.3">
      <c r="B143" s="30" t="str">
        <f>IF('Copie extraction'!A126=0,"",$I$9&amp;"_"&amp;'Copie extraction'!A126)</f>
        <v/>
      </c>
      <c r="C143" s="31" t="str">
        <f>VLOOKUP(B143,Extraction[],5,FALSE)</f>
        <v/>
      </c>
      <c r="D143" s="31" t="str">
        <f>VLOOKUP(B143,Extraction[],3,FALSE)</f>
        <v/>
      </c>
      <c r="E143" s="31" t="str">
        <f>VLOOKUP(B143,Extraction[],4,FALSE)</f>
        <v/>
      </c>
      <c r="F143" s="31" t="str">
        <f>VLOOKUP(B143,Extraction[],2,FALSE)</f>
        <v/>
      </c>
      <c r="G143" s="32" t="str">
        <f>VLOOKUP(B143,Extraction[],7,FALSE)</f>
        <v/>
      </c>
      <c r="H143" s="32" t="str">
        <f>VLOOKUP(B143,Extraction[],8,FALSE)</f>
        <v/>
      </c>
      <c r="I143" s="32" t="str">
        <f>VLOOKUP(B143,Extraction[],9,FALSE)</f>
        <v/>
      </c>
      <c r="J143" s="32" t="str">
        <f>VLOOKUP(B143,Extraction[],10,FALSE)</f>
        <v/>
      </c>
      <c r="K143" s="17"/>
      <c r="L143" s="33"/>
      <c r="M143" s="34"/>
    </row>
    <row r="144" spans="2:13" ht="20.100000000000001" customHeight="1" thickBot="1" x14ac:dyDescent="0.3">
      <c r="B144" s="30" t="str">
        <f>IF('Copie extraction'!A127=0,"",$I$9&amp;"_"&amp;'Copie extraction'!A127)</f>
        <v/>
      </c>
      <c r="C144" s="31" t="str">
        <f>VLOOKUP(B144,Extraction[],5,FALSE)</f>
        <v/>
      </c>
      <c r="D144" s="31" t="str">
        <f>VLOOKUP(B144,Extraction[],3,FALSE)</f>
        <v/>
      </c>
      <c r="E144" s="31" t="str">
        <f>VLOOKUP(B144,Extraction[],4,FALSE)</f>
        <v/>
      </c>
      <c r="F144" s="31" t="str">
        <f>VLOOKUP(B144,Extraction[],2,FALSE)</f>
        <v/>
      </c>
      <c r="G144" s="32" t="str">
        <f>VLOOKUP(B144,Extraction[],7,FALSE)</f>
        <v/>
      </c>
      <c r="H144" s="32" t="str">
        <f>VLOOKUP(B144,Extraction[],8,FALSE)</f>
        <v/>
      </c>
      <c r="I144" s="32" t="str">
        <f>VLOOKUP(B144,Extraction[],9,FALSE)</f>
        <v/>
      </c>
      <c r="J144" s="32" t="str">
        <f>VLOOKUP(B144,Extraction[],10,FALSE)</f>
        <v/>
      </c>
      <c r="K144" s="17"/>
      <c r="L144" s="33"/>
      <c r="M144" s="34"/>
    </row>
    <row r="145" spans="2:13" ht="20.100000000000001" customHeight="1" thickBot="1" x14ac:dyDescent="0.3">
      <c r="B145" s="30" t="str">
        <f>IF('Copie extraction'!A128=0,"",$I$9&amp;"_"&amp;'Copie extraction'!A128)</f>
        <v/>
      </c>
      <c r="C145" s="31" t="str">
        <f>VLOOKUP(B145,Extraction[],5,FALSE)</f>
        <v/>
      </c>
      <c r="D145" s="31" t="str">
        <f>VLOOKUP(B145,Extraction[],3,FALSE)</f>
        <v/>
      </c>
      <c r="E145" s="31" t="str">
        <f>VLOOKUP(B145,Extraction[],4,FALSE)</f>
        <v/>
      </c>
      <c r="F145" s="31" t="str">
        <f>VLOOKUP(B145,Extraction[],2,FALSE)</f>
        <v/>
      </c>
      <c r="G145" s="32" t="str">
        <f>VLOOKUP(B145,Extraction[],7,FALSE)</f>
        <v/>
      </c>
      <c r="H145" s="32" t="str">
        <f>VLOOKUP(B145,Extraction[],8,FALSE)</f>
        <v/>
      </c>
      <c r="I145" s="32" t="str">
        <f>VLOOKUP(B145,Extraction[],9,FALSE)</f>
        <v/>
      </c>
      <c r="J145" s="32" t="str">
        <f>VLOOKUP(B145,Extraction[],10,FALSE)</f>
        <v/>
      </c>
      <c r="K145" s="17"/>
      <c r="L145" s="33"/>
      <c r="M145" s="34"/>
    </row>
    <row r="146" spans="2:13" ht="20.100000000000001" customHeight="1" thickBot="1" x14ac:dyDescent="0.3">
      <c r="B146" s="30" t="str">
        <f>IF('Copie extraction'!A129=0,"",$I$9&amp;"_"&amp;'Copie extraction'!A129)</f>
        <v/>
      </c>
      <c r="C146" s="31" t="str">
        <f>VLOOKUP(B146,Extraction[],5,FALSE)</f>
        <v/>
      </c>
      <c r="D146" s="31" t="str">
        <f>VLOOKUP(B146,Extraction[],3,FALSE)</f>
        <v/>
      </c>
      <c r="E146" s="31" t="str">
        <f>VLOOKUP(B146,Extraction[],4,FALSE)</f>
        <v/>
      </c>
      <c r="F146" s="31" t="str">
        <f>VLOOKUP(B146,Extraction[],2,FALSE)</f>
        <v/>
      </c>
      <c r="G146" s="32" t="str">
        <f>VLOOKUP(B146,Extraction[],7,FALSE)</f>
        <v/>
      </c>
      <c r="H146" s="32" t="str">
        <f>VLOOKUP(B146,Extraction[],8,FALSE)</f>
        <v/>
      </c>
      <c r="I146" s="32" t="str">
        <f>VLOOKUP(B146,Extraction[],9,FALSE)</f>
        <v/>
      </c>
      <c r="J146" s="32" t="str">
        <f>VLOOKUP(B146,Extraction[],10,FALSE)</f>
        <v/>
      </c>
      <c r="K146" s="17"/>
      <c r="L146" s="33"/>
      <c r="M146" s="34"/>
    </row>
    <row r="147" spans="2:13" ht="20.100000000000001" customHeight="1" thickBot="1" x14ac:dyDescent="0.3">
      <c r="B147" s="30" t="str">
        <f>IF('Copie extraction'!A130=0,"",$I$9&amp;"_"&amp;'Copie extraction'!A130)</f>
        <v/>
      </c>
      <c r="C147" s="31" t="str">
        <f>VLOOKUP(B147,Extraction[],5,FALSE)</f>
        <v/>
      </c>
      <c r="D147" s="31" t="str">
        <f>VLOOKUP(B147,Extraction[],3,FALSE)</f>
        <v/>
      </c>
      <c r="E147" s="31" t="str">
        <f>VLOOKUP(B147,Extraction[],4,FALSE)</f>
        <v/>
      </c>
      <c r="F147" s="31" t="str">
        <f>VLOOKUP(B147,Extraction[],2,FALSE)</f>
        <v/>
      </c>
      <c r="G147" s="32" t="str">
        <f>VLOOKUP(B147,Extraction[],7,FALSE)</f>
        <v/>
      </c>
      <c r="H147" s="32" t="str">
        <f>VLOOKUP(B147,Extraction[],8,FALSE)</f>
        <v/>
      </c>
      <c r="I147" s="32" t="str">
        <f>VLOOKUP(B147,Extraction[],9,FALSE)</f>
        <v/>
      </c>
      <c r="J147" s="32" t="str">
        <f>VLOOKUP(B147,Extraction[],10,FALSE)</f>
        <v/>
      </c>
      <c r="K147" s="17"/>
      <c r="L147" s="33"/>
      <c r="M147" s="34"/>
    </row>
    <row r="148" spans="2:13" ht="20.100000000000001" customHeight="1" thickBot="1" x14ac:dyDescent="0.3">
      <c r="B148" s="30" t="str">
        <f>IF('Copie extraction'!A131=0,"",$I$9&amp;"_"&amp;'Copie extraction'!A131)</f>
        <v/>
      </c>
      <c r="C148" s="31" t="str">
        <f>VLOOKUP(B148,Extraction[],5,FALSE)</f>
        <v/>
      </c>
      <c r="D148" s="31" t="str">
        <f>VLOOKUP(B148,Extraction[],3,FALSE)</f>
        <v/>
      </c>
      <c r="E148" s="31" t="str">
        <f>VLOOKUP(B148,Extraction[],4,FALSE)</f>
        <v/>
      </c>
      <c r="F148" s="31" t="str">
        <f>VLOOKUP(B148,Extraction[],2,FALSE)</f>
        <v/>
      </c>
      <c r="G148" s="32" t="str">
        <f>VLOOKUP(B148,Extraction[],7,FALSE)</f>
        <v/>
      </c>
      <c r="H148" s="32" t="str">
        <f>VLOOKUP(B148,Extraction[],8,FALSE)</f>
        <v/>
      </c>
      <c r="I148" s="32" t="str">
        <f>VLOOKUP(B148,Extraction[],9,FALSE)</f>
        <v/>
      </c>
      <c r="J148" s="32" t="str">
        <f>VLOOKUP(B148,Extraction[],10,FALSE)</f>
        <v/>
      </c>
      <c r="K148" s="17"/>
      <c r="L148" s="33"/>
      <c r="M148" s="34"/>
    </row>
    <row r="149" spans="2:13" ht="20.100000000000001" customHeight="1" thickBot="1" x14ac:dyDescent="0.3">
      <c r="B149" s="30" t="str">
        <f>IF('Copie extraction'!A132=0,"",$I$9&amp;"_"&amp;'Copie extraction'!A132)</f>
        <v/>
      </c>
      <c r="C149" s="31" t="str">
        <f>VLOOKUP(B149,Extraction[],5,FALSE)</f>
        <v/>
      </c>
      <c r="D149" s="31" t="str">
        <f>VLOOKUP(B149,Extraction[],3,FALSE)</f>
        <v/>
      </c>
      <c r="E149" s="31" t="str">
        <f>VLOOKUP(B149,Extraction[],4,FALSE)</f>
        <v/>
      </c>
      <c r="F149" s="31" t="str">
        <f>VLOOKUP(B149,Extraction[],2,FALSE)</f>
        <v/>
      </c>
      <c r="G149" s="32" t="str">
        <f>VLOOKUP(B149,Extraction[],7,FALSE)</f>
        <v/>
      </c>
      <c r="H149" s="32" t="str">
        <f>VLOOKUP(B149,Extraction[],8,FALSE)</f>
        <v/>
      </c>
      <c r="I149" s="32" t="str">
        <f>VLOOKUP(B149,Extraction[],9,FALSE)</f>
        <v/>
      </c>
      <c r="J149" s="32" t="str">
        <f>VLOOKUP(B149,Extraction[],10,FALSE)</f>
        <v/>
      </c>
      <c r="K149" s="17"/>
      <c r="L149" s="33"/>
      <c r="M149" s="34"/>
    </row>
    <row r="150" spans="2:13" ht="20.100000000000001" customHeight="1" thickBot="1" x14ac:dyDescent="0.3">
      <c r="B150" s="30" t="str">
        <f>IF('Copie extraction'!A133=0,"",$I$9&amp;"_"&amp;'Copie extraction'!A133)</f>
        <v/>
      </c>
      <c r="C150" s="31" t="str">
        <f>VLOOKUP(B150,Extraction[],5,FALSE)</f>
        <v/>
      </c>
      <c r="D150" s="31" t="str">
        <f>VLOOKUP(B150,Extraction[],3,FALSE)</f>
        <v/>
      </c>
      <c r="E150" s="31" t="str">
        <f>VLOOKUP(B150,Extraction[],4,FALSE)</f>
        <v/>
      </c>
      <c r="F150" s="31" t="str">
        <f>VLOOKUP(B150,Extraction[],2,FALSE)</f>
        <v/>
      </c>
      <c r="G150" s="32" t="str">
        <f>VLOOKUP(B150,Extraction[],7,FALSE)</f>
        <v/>
      </c>
      <c r="H150" s="32" t="str">
        <f>VLOOKUP(B150,Extraction[],8,FALSE)</f>
        <v/>
      </c>
      <c r="I150" s="32" t="str">
        <f>VLOOKUP(B150,Extraction[],9,FALSE)</f>
        <v/>
      </c>
      <c r="J150" s="32" t="str">
        <f>VLOOKUP(B150,Extraction[],10,FALSE)</f>
        <v/>
      </c>
      <c r="K150" s="17"/>
      <c r="L150" s="33"/>
      <c r="M150" s="34"/>
    </row>
    <row r="151" spans="2:13" ht="20.100000000000001" customHeight="1" thickBot="1" x14ac:dyDescent="0.3">
      <c r="B151" s="30" t="str">
        <f>IF('Copie extraction'!A134=0,"",$I$9&amp;"_"&amp;'Copie extraction'!A134)</f>
        <v/>
      </c>
      <c r="C151" s="31" t="str">
        <f>VLOOKUP(B151,Extraction[],5,FALSE)</f>
        <v/>
      </c>
      <c r="D151" s="31" t="str">
        <f>VLOOKUP(B151,Extraction[],3,FALSE)</f>
        <v/>
      </c>
      <c r="E151" s="31" t="str">
        <f>VLOOKUP(B151,Extraction[],4,FALSE)</f>
        <v/>
      </c>
      <c r="F151" s="31" t="str">
        <f>VLOOKUP(B151,Extraction[],2,FALSE)</f>
        <v/>
      </c>
      <c r="G151" s="32" t="str">
        <f>VLOOKUP(B151,Extraction[],7,FALSE)</f>
        <v/>
      </c>
      <c r="H151" s="32" t="str">
        <f>VLOOKUP(B151,Extraction[],8,FALSE)</f>
        <v/>
      </c>
      <c r="I151" s="32" t="str">
        <f>VLOOKUP(B151,Extraction[],9,FALSE)</f>
        <v/>
      </c>
      <c r="J151" s="32" t="str">
        <f>VLOOKUP(B151,Extraction[],10,FALSE)</f>
        <v/>
      </c>
      <c r="K151" s="17"/>
      <c r="L151" s="33"/>
      <c r="M151" s="34"/>
    </row>
    <row r="152" spans="2:13" ht="20.100000000000001" customHeight="1" thickBot="1" x14ac:dyDescent="0.3">
      <c r="B152" s="30" t="str">
        <f>IF('Copie extraction'!A135=0,"",$I$9&amp;"_"&amp;'Copie extraction'!A135)</f>
        <v/>
      </c>
      <c r="C152" s="31" t="str">
        <f>VLOOKUP(B152,Extraction[],5,FALSE)</f>
        <v/>
      </c>
      <c r="D152" s="31" t="str">
        <f>VLOOKUP(B152,Extraction[],3,FALSE)</f>
        <v/>
      </c>
      <c r="E152" s="31" t="str">
        <f>VLOOKUP(B152,Extraction[],4,FALSE)</f>
        <v/>
      </c>
      <c r="F152" s="31" t="str">
        <f>VLOOKUP(B152,Extraction[],2,FALSE)</f>
        <v/>
      </c>
      <c r="G152" s="32" t="str">
        <f>VLOOKUP(B152,Extraction[],7,FALSE)</f>
        <v/>
      </c>
      <c r="H152" s="32" t="str">
        <f>VLOOKUP(B152,Extraction[],8,FALSE)</f>
        <v/>
      </c>
      <c r="I152" s="32" t="str">
        <f>VLOOKUP(B152,Extraction[],9,FALSE)</f>
        <v/>
      </c>
      <c r="J152" s="32" t="str">
        <f>VLOOKUP(B152,Extraction[],10,FALSE)</f>
        <v/>
      </c>
      <c r="K152" s="17"/>
      <c r="L152" s="33"/>
      <c r="M152" s="34"/>
    </row>
    <row r="153" spans="2:13" ht="20.100000000000001" customHeight="1" thickBot="1" x14ac:dyDescent="0.3">
      <c r="B153" s="30" t="str">
        <f>IF('Copie extraction'!A136=0,"",$I$9&amp;"_"&amp;'Copie extraction'!A136)</f>
        <v/>
      </c>
      <c r="C153" s="31" t="str">
        <f>VLOOKUP(B153,Extraction[],5,FALSE)</f>
        <v/>
      </c>
      <c r="D153" s="31" t="str">
        <f>VLOOKUP(B153,Extraction[],3,FALSE)</f>
        <v/>
      </c>
      <c r="E153" s="31" t="str">
        <f>VLOOKUP(B153,Extraction[],4,FALSE)</f>
        <v/>
      </c>
      <c r="F153" s="31" t="str">
        <f>VLOOKUP(B153,Extraction[],2,FALSE)</f>
        <v/>
      </c>
      <c r="G153" s="32" t="str">
        <f>VLOOKUP(B153,Extraction[],7,FALSE)</f>
        <v/>
      </c>
      <c r="H153" s="32" t="str">
        <f>VLOOKUP(B153,Extraction[],8,FALSE)</f>
        <v/>
      </c>
      <c r="I153" s="32" t="str">
        <f>VLOOKUP(B153,Extraction[],9,FALSE)</f>
        <v/>
      </c>
      <c r="J153" s="32" t="str">
        <f>VLOOKUP(B153,Extraction[],10,FALSE)</f>
        <v/>
      </c>
      <c r="K153" s="17"/>
      <c r="L153" s="33"/>
      <c r="M153" s="34"/>
    </row>
    <row r="154" spans="2:13" ht="20.100000000000001" customHeight="1" thickBot="1" x14ac:dyDescent="0.3">
      <c r="B154" s="30" t="str">
        <f>IF('Copie extraction'!A137=0,"",$I$9&amp;"_"&amp;'Copie extraction'!A137)</f>
        <v/>
      </c>
      <c r="C154" s="31" t="str">
        <f>VLOOKUP(B154,Extraction[],5,FALSE)</f>
        <v/>
      </c>
      <c r="D154" s="31" t="str">
        <f>VLOOKUP(B154,Extraction[],3,FALSE)</f>
        <v/>
      </c>
      <c r="E154" s="31" t="str">
        <f>VLOOKUP(B154,Extraction[],4,FALSE)</f>
        <v/>
      </c>
      <c r="F154" s="31" t="str">
        <f>VLOOKUP(B154,Extraction[],2,FALSE)</f>
        <v/>
      </c>
      <c r="G154" s="32" t="str">
        <f>VLOOKUP(B154,Extraction[],7,FALSE)</f>
        <v/>
      </c>
      <c r="H154" s="32" t="str">
        <f>VLOOKUP(B154,Extraction[],8,FALSE)</f>
        <v/>
      </c>
      <c r="I154" s="32" t="str">
        <f>VLOOKUP(B154,Extraction[],9,FALSE)</f>
        <v/>
      </c>
      <c r="J154" s="32" t="str">
        <f>VLOOKUP(B154,Extraction[],10,FALSE)</f>
        <v/>
      </c>
      <c r="K154" s="17"/>
      <c r="L154" s="33"/>
      <c r="M154" s="34"/>
    </row>
    <row r="155" spans="2:13" ht="20.100000000000001" customHeight="1" thickBot="1" x14ac:dyDescent="0.3">
      <c r="B155" s="30" t="str">
        <f>IF('Copie extraction'!A138=0,"",$I$9&amp;"_"&amp;'Copie extraction'!A138)</f>
        <v/>
      </c>
      <c r="C155" s="31" t="str">
        <f>VLOOKUP(B155,Extraction[],5,FALSE)</f>
        <v/>
      </c>
      <c r="D155" s="31" t="str">
        <f>VLOOKUP(B155,Extraction[],3,FALSE)</f>
        <v/>
      </c>
      <c r="E155" s="31" t="str">
        <f>VLOOKUP(B155,Extraction[],4,FALSE)</f>
        <v/>
      </c>
      <c r="F155" s="31" t="str">
        <f>VLOOKUP(B155,Extraction[],2,FALSE)</f>
        <v/>
      </c>
      <c r="G155" s="32" t="str">
        <f>VLOOKUP(B155,Extraction[],7,FALSE)</f>
        <v/>
      </c>
      <c r="H155" s="32" t="str">
        <f>VLOOKUP(B155,Extraction[],8,FALSE)</f>
        <v/>
      </c>
      <c r="I155" s="32" t="str">
        <f>VLOOKUP(B155,Extraction[],9,FALSE)</f>
        <v/>
      </c>
      <c r="J155" s="32" t="str">
        <f>VLOOKUP(B155,Extraction[],10,FALSE)</f>
        <v/>
      </c>
      <c r="K155" s="17"/>
      <c r="L155" s="33"/>
      <c r="M155" s="34"/>
    </row>
    <row r="156" spans="2:13" ht="20.100000000000001" customHeight="1" thickBot="1" x14ac:dyDescent="0.3">
      <c r="B156" s="30" t="str">
        <f>IF('Copie extraction'!A139=0,"",$I$9&amp;"_"&amp;'Copie extraction'!A139)</f>
        <v/>
      </c>
      <c r="C156" s="31" t="str">
        <f>VLOOKUP(B156,Extraction[],5,FALSE)</f>
        <v/>
      </c>
      <c r="D156" s="31" t="str">
        <f>VLOOKUP(B156,Extraction[],3,FALSE)</f>
        <v/>
      </c>
      <c r="E156" s="31" t="str">
        <f>VLOOKUP(B156,Extraction[],4,FALSE)</f>
        <v/>
      </c>
      <c r="F156" s="31" t="str">
        <f>VLOOKUP(B156,Extraction[],2,FALSE)</f>
        <v/>
      </c>
      <c r="G156" s="32" t="str">
        <f>VLOOKUP(B156,Extraction[],7,FALSE)</f>
        <v/>
      </c>
      <c r="H156" s="32" t="str">
        <f>VLOOKUP(B156,Extraction[],8,FALSE)</f>
        <v/>
      </c>
      <c r="I156" s="32" t="str">
        <f>VLOOKUP(B156,Extraction[],9,FALSE)</f>
        <v/>
      </c>
      <c r="J156" s="32" t="str">
        <f>VLOOKUP(B156,Extraction[],10,FALSE)</f>
        <v/>
      </c>
      <c r="K156" s="17"/>
      <c r="L156" s="33"/>
      <c r="M156" s="34"/>
    </row>
    <row r="157" spans="2:13" ht="20.100000000000001" customHeight="1" thickBot="1" x14ac:dyDescent="0.3">
      <c r="B157" s="30" t="str">
        <f>IF('Copie extraction'!A140=0,"",$I$9&amp;"_"&amp;'Copie extraction'!A140)</f>
        <v/>
      </c>
      <c r="C157" s="31" t="str">
        <f>VLOOKUP(B157,Extraction[],5,FALSE)</f>
        <v/>
      </c>
      <c r="D157" s="31" t="str">
        <f>VLOOKUP(B157,Extraction[],3,FALSE)</f>
        <v/>
      </c>
      <c r="E157" s="31" t="str">
        <f>VLOOKUP(B157,Extraction[],4,FALSE)</f>
        <v/>
      </c>
      <c r="F157" s="31" t="str">
        <f>VLOOKUP(B157,Extraction[],2,FALSE)</f>
        <v/>
      </c>
      <c r="G157" s="32" t="str">
        <f>VLOOKUP(B157,Extraction[],7,FALSE)</f>
        <v/>
      </c>
      <c r="H157" s="32" t="str">
        <f>VLOOKUP(B157,Extraction[],8,FALSE)</f>
        <v/>
      </c>
      <c r="I157" s="32" t="str">
        <f>VLOOKUP(B157,Extraction[],9,FALSE)</f>
        <v/>
      </c>
      <c r="J157" s="32" t="str">
        <f>VLOOKUP(B157,Extraction[],10,FALSE)</f>
        <v/>
      </c>
      <c r="K157" s="17"/>
      <c r="L157" s="33"/>
      <c r="M157" s="34"/>
    </row>
    <row r="158" spans="2:13" ht="20.100000000000001" customHeight="1" thickBot="1" x14ac:dyDescent="0.3">
      <c r="B158" s="30" t="str">
        <f>IF('Copie extraction'!A141=0,"",$I$9&amp;"_"&amp;'Copie extraction'!A141)</f>
        <v/>
      </c>
      <c r="C158" s="31" t="str">
        <f>VLOOKUP(B158,Extraction[],5,FALSE)</f>
        <v/>
      </c>
      <c r="D158" s="31" t="str">
        <f>VLOOKUP(B158,Extraction[],3,FALSE)</f>
        <v/>
      </c>
      <c r="E158" s="31" t="str">
        <f>VLOOKUP(B158,Extraction[],4,FALSE)</f>
        <v/>
      </c>
      <c r="F158" s="31" t="str">
        <f>VLOOKUP(B158,Extraction[],2,FALSE)</f>
        <v/>
      </c>
      <c r="G158" s="32" t="str">
        <f>VLOOKUP(B158,Extraction[],7,FALSE)</f>
        <v/>
      </c>
      <c r="H158" s="32" t="str">
        <f>VLOOKUP(B158,Extraction[],8,FALSE)</f>
        <v/>
      </c>
      <c r="I158" s="32" t="str">
        <f>VLOOKUP(B158,Extraction[],9,FALSE)</f>
        <v/>
      </c>
      <c r="J158" s="32" t="str">
        <f>VLOOKUP(B158,Extraction[],10,FALSE)</f>
        <v/>
      </c>
      <c r="K158" s="17"/>
      <c r="L158" s="33"/>
      <c r="M158" s="34"/>
    </row>
    <row r="159" spans="2:13" ht="20.100000000000001" customHeight="1" thickBot="1" x14ac:dyDescent="0.3">
      <c r="B159" s="30" t="str">
        <f>IF('Copie extraction'!A142=0,"",$I$9&amp;"_"&amp;'Copie extraction'!A142)</f>
        <v/>
      </c>
      <c r="C159" s="31" t="str">
        <f>VLOOKUP(B159,Extraction[],5,FALSE)</f>
        <v/>
      </c>
      <c r="D159" s="31" t="str">
        <f>VLOOKUP(B159,Extraction[],3,FALSE)</f>
        <v/>
      </c>
      <c r="E159" s="31" t="str">
        <f>VLOOKUP(B159,Extraction[],4,FALSE)</f>
        <v/>
      </c>
      <c r="F159" s="31" t="str">
        <f>VLOOKUP(B159,Extraction[],2,FALSE)</f>
        <v/>
      </c>
      <c r="G159" s="32" t="str">
        <f>VLOOKUP(B159,Extraction[],7,FALSE)</f>
        <v/>
      </c>
      <c r="H159" s="32" t="str">
        <f>VLOOKUP(B159,Extraction[],8,FALSE)</f>
        <v/>
      </c>
      <c r="I159" s="32" t="str">
        <f>VLOOKUP(B159,Extraction[],9,FALSE)</f>
        <v/>
      </c>
      <c r="J159" s="32" t="str">
        <f>VLOOKUP(B159,Extraction[],10,FALSE)</f>
        <v/>
      </c>
      <c r="K159" s="17"/>
      <c r="L159" s="33"/>
      <c r="M159" s="34"/>
    </row>
    <row r="160" spans="2:13" ht="20.100000000000001" customHeight="1" thickBot="1" x14ac:dyDescent="0.3">
      <c r="B160" s="30" t="str">
        <f>IF('Copie extraction'!A143=0,"",$I$9&amp;"_"&amp;'Copie extraction'!A143)</f>
        <v/>
      </c>
      <c r="C160" s="31" t="str">
        <f>VLOOKUP(B160,Extraction[],5,FALSE)</f>
        <v/>
      </c>
      <c r="D160" s="31" t="str">
        <f>VLOOKUP(B160,Extraction[],3,FALSE)</f>
        <v/>
      </c>
      <c r="E160" s="31" t="str">
        <f>VLOOKUP(B160,Extraction[],4,FALSE)</f>
        <v/>
      </c>
      <c r="F160" s="31" t="str">
        <f>VLOOKUP(B160,Extraction[],2,FALSE)</f>
        <v/>
      </c>
      <c r="G160" s="32" t="str">
        <f>VLOOKUP(B160,Extraction[],7,FALSE)</f>
        <v/>
      </c>
      <c r="H160" s="32" t="str">
        <f>VLOOKUP(B160,Extraction[],8,FALSE)</f>
        <v/>
      </c>
      <c r="I160" s="32" t="str">
        <f>VLOOKUP(B160,Extraction[],9,FALSE)</f>
        <v/>
      </c>
      <c r="J160" s="32" t="str">
        <f>VLOOKUP(B160,Extraction[],10,FALSE)</f>
        <v/>
      </c>
      <c r="K160" s="17"/>
      <c r="L160" s="33"/>
      <c r="M160" s="34"/>
    </row>
    <row r="161" spans="2:13" ht="20.100000000000001" customHeight="1" thickBot="1" x14ac:dyDescent="0.3">
      <c r="B161" s="30" t="str">
        <f>IF('Copie extraction'!A144=0,"",$I$9&amp;"_"&amp;'Copie extraction'!A144)</f>
        <v/>
      </c>
      <c r="C161" s="31" t="str">
        <f>VLOOKUP(B161,Extraction[],5,FALSE)</f>
        <v/>
      </c>
      <c r="D161" s="31" t="str">
        <f>VLOOKUP(B161,Extraction[],3,FALSE)</f>
        <v/>
      </c>
      <c r="E161" s="31" t="str">
        <f>VLOOKUP(B161,Extraction[],4,FALSE)</f>
        <v/>
      </c>
      <c r="F161" s="31" t="str">
        <f>VLOOKUP(B161,Extraction[],2,FALSE)</f>
        <v/>
      </c>
      <c r="G161" s="32" t="str">
        <f>VLOOKUP(B161,Extraction[],7,FALSE)</f>
        <v/>
      </c>
      <c r="H161" s="32" t="str">
        <f>VLOOKUP(B161,Extraction[],8,FALSE)</f>
        <v/>
      </c>
      <c r="I161" s="32" t="str">
        <f>VLOOKUP(B161,Extraction[],9,FALSE)</f>
        <v/>
      </c>
      <c r="J161" s="32" t="str">
        <f>VLOOKUP(B161,Extraction[],10,FALSE)</f>
        <v/>
      </c>
      <c r="K161" s="17"/>
      <c r="L161" s="33"/>
      <c r="M161" s="34"/>
    </row>
    <row r="162" spans="2:13" ht="20.100000000000001" customHeight="1" thickBot="1" x14ac:dyDescent="0.3">
      <c r="B162" s="30" t="str">
        <f>IF('Copie extraction'!A145=0,"",$I$9&amp;"_"&amp;'Copie extraction'!A145)</f>
        <v/>
      </c>
      <c r="C162" s="31" t="str">
        <f>VLOOKUP(B162,Extraction[],5,FALSE)</f>
        <v/>
      </c>
      <c r="D162" s="31" t="str">
        <f>VLOOKUP(B162,Extraction[],3,FALSE)</f>
        <v/>
      </c>
      <c r="E162" s="31" t="str">
        <f>VLOOKUP(B162,Extraction[],4,FALSE)</f>
        <v/>
      </c>
      <c r="F162" s="31" t="str">
        <f>VLOOKUP(B162,Extraction[],2,FALSE)</f>
        <v/>
      </c>
      <c r="G162" s="32" t="str">
        <f>VLOOKUP(B162,Extraction[],7,FALSE)</f>
        <v/>
      </c>
      <c r="H162" s="32" t="str">
        <f>VLOOKUP(B162,Extraction[],8,FALSE)</f>
        <v/>
      </c>
      <c r="I162" s="32" t="str">
        <f>VLOOKUP(B162,Extraction[],9,FALSE)</f>
        <v/>
      </c>
      <c r="J162" s="32" t="str">
        <f>VLOOKUP(B162,Extraction[],10,FALSE)</f>
        <v/>
      </c>
      <c r="K162" s="17"/>
      <c r="L162" s="33"/>
      <c r="M162" s="34"/>
    </row>
    <row r="163" spans="2:13" ht="20.100000000000001" customHeight="1" thickBot="1" x14ac:dyDescent="0.3">
      <c r="B163" s="30" t="str">
        <f>IF('Copie extraction'!A146=0,"",$I$9&amp;"_"&amp;'Copie extraction'!A146)</f>
        <v/>
      </c>
      <c r="C163" s="31" t="str">
        <f>VLOOKUP(B163,Extraction[],5,FALSE)</f>
        <v/>
      </c>
      <c r="D163" s="31" t="str">
        <f>VLOOKUP(B163,Extraction[],3,FALSE)</f>
        <v/>
      </c>
      <c r="E163" s="31" t="str">
        <f>VLOOKUP(B163,Extraction[],4,FALSE)</f>
        <v/>
      </c>
      <c r="F163" s="31" t="str">
        <f>VLOOKUP(B163,Extraction[],2,FALSE)</f>
        <v/>
      </c>
      <c r="G163" s="32" t="str">
        <f>VLOOKUP(B163,Extraction[],7,FALSE)</f>
        <v/>
      </c>
      <c r="H163" s="32" t="str">
        <f>VLOOKUP(B163,Extraction[],8,FALSE)</f>
        <v/>
      </c>
      <c r="I163" s="32" t="str">
        <f>VLOOKUP(B163,Extraction[],9,FALSE)</f>
        <v/>
      </c>
      <c r="J163" s="32" t="str">
        <f>VLOOKUP(B163,Extraction[],10,FALSE)</f>
        <v/>
      </c>
      <c r="K163" s="17"/>
      <c r="L163" s="33"/>
      <c r="M163" s="34"/>
    </row>
    <row r="164" spans="2:13" ht="20.100000000000001" customHeight="1" thickBot="1" x14ac:dyDescent="0.3">
      <c r="B164" s="30" t="str">
        <f>IF('Copie extraction'!A147=0,"",$I$9&amp;"_"&amp;'Copie extraction'!A147)</f>
        <v/>
      </c>
      <c r="C164" s="31" t="str">
        <f>VLOOKUP(B164,Extraction[],5,FALSE)</f>
        <v/>
      </c>
      <c r="D164" s="31" t="str">
        <f>VLOOKUP(B164,Extraction[],3,FALSE)</f>
        <v/>
      </c>
      <c r="E164" s="31" t="str">
        <f>VLOOKUP(B164,Extraction[],4,FALSE)</f>
        <v/>
      </c>
      <c r="F164" s="31" t="str">
        <f>VLOOKUP(B164,Extraction[],2,FALSE)</f>
        <v/>
      </c>
      <c r="G164" s="32" t="str">
        <f>VLOOKUP(B164,Extraction[],7,FALSE)</f>
        <v/>
      </c>
      <c r="H164" s="32" t="str">
        <f>VLOOKUP(B164,Extraction[],8,FALSE)</f>
        <v/>
      </c>
      <c r="I164" s="32" t="str">
        <f>VLOOKUP(B164,Extraction[],9,FALSE)</f>
        <v/>
      </c>
      <c r="J164" s="32" t="str">
        <f>VLOOKUP(B164,Extraction[],10,FALSE)</f>
        <v/>
      </c>
      <c r="K164" s="17"/>
      <c r="L164" s="33"/>
      <c r="M164" s="34"/>
    </row>
    <row r="165" spans="2:13" ht="20.100000000000001" customHeight="1" thickBot="1" x14ac:dyDescent="0.3">
      <c r="B165" s="30" t="str">
        <f>IF('Copie extraction'!A148=0,"",$I$9&amp;"_"&amp;'Copie extraction'!A148)</f>
        <v/>
      </c>
      <c r="C165" s="31" t="str">
        <f>VLOOKUP(B165,Extraction[],5,FALSE)</f>
        <v/>
      </c>
      <c r="D165" s="31" t="str">
        <f>VLOOKUP(B165,Extraction[],3,FALSE)</f>
        <v/>
      </c>
      <c r="E165" s="31" t="str">
        <f>VLOOKUP(B165,Extraction[],4,FALSE)</f>
        <v/>
      </c>
      <c r="F165" s="31" t="str">
        <f>VLOOKUP(B165,Extraction[],2,FALSE)</f>
        <v/>
      </c>
      <c r="G165" s="32" t="str">
        <f>VLOOKUP(B165,Extraction[],7,FALSE)</f>
        <v/>
      </c>
      <c r="H165" s="32" t="str">
        <f>VLOOKUP(B165,Extraction[],8,FALSE)</f>
        <v/>
      </c>
      <c r="I165" s="32" t="str">
        <f>VLOOKUP(B165,Extraction[],9,FALSE)</f>
        <v/>
      </c>
      <c r="J165" s="32" t="str">
        <f>VLOOKUP(B165,Extraction[],10,FALSE)</f>
        <v/>
      </c>
      <c r="K165" s="17"/>
      <c r="L165" s="33"/>
      <c r="M165" s="34"/>
    </row>
    <row r="166" spans="2:13" ht="20.100000000000001" customHeight="1" thickBot="1" x14ac:dyDescent="0.3">
      <c r="B166" s="30" t="str">
        <f>IF('Copie extraction'!A149=0,"",$I$9&amp;"_"&amp;'Copie extraction'!A149)</f>
        <v/>
      </c>
      <c r="C166" s="31" t="str">
        <f>VLOOKUP(B166,Extraction[],5,FALSE)</f>
        <v/>
      </c>
      <c r="D166" s="31" t="str">
        <f>VLOOKUP(B166,Extraction[],3,FALSE)</f>
        <v/>
      </c>
      <c r="E166" s="31" t="str">
        <f>VLOOKUP(B166,Extraction[],4,FALSE)</f>
        <v/>
      </c>
      <c r="F166" s="31" t="str">
        <f>VLOOKUP(B166,Extraction[],2,FALSE)</f>
        <v/>
      </c>
      <c r="G166" s="32" t="str">
        <f>VLOOKUP(B166,Extraction[],7,FALSE)</f>
        <v/>
      </c>
      <c r="H166" s="32" t="str">
        <f>VLOOKUP(B166,Extraction[],8,FALSE)</f>
        <v/>
      </c>
      <c r="I166" s="32" t="str">
        <f>VLOOKUP(B166,Extraction[],9,FALSE)</f>
        <v/>
      </c>
      <c r="J166" s="32" t="str">
        <f>VLOOKUP(B166,Extraction[],10,FALSE)</f>
        <v/>
      </c>
      <c r="K166" s="17"/>
      <c r="L166" s="33"/>
      <c r="M166" s="34"/>
    </row>
    <row r="167" spans="2:13" ht="20.100000000000001" customHeight="1" thickBot="1" x14ac:dyDescent="0.3">
      <c r="B167" s="30" t="str">
        <f>IF('Copie extraction'!A150=0,"",$I$9&amp;"_"&amp;'Copie extraction'!A150)</f>
        <v/>
      </c>
      <c r="C167" s="31" t="str">
        <f>VLOOKUP(B167,Extraction[],5,FALSE)</f>
        <v/>
      </c>
      <c r="D167" s="31" t="str">
        <f>VLOOKUP(B167,Extraction[],3,FALSE)</f>
        <v/>
      </c>
      <c r="E167" s="31" t="str">
        <f>VLOOKUP(B167,Extraction[],4,FALSE)</f>
        <v/>
      </c>
      <c r="F167" s="31" t="str">
        <f>VLOOKUP(B167,Extraction[],2,FALSE)</f>
        <v/>
      </c>
      <c r="G167" s="32" t="str">
        <f>VLOOKUP(B167,Extraction[],7,FALSE)</f>
        <v/>
      </c>
      <c r="H167" s="32" t="str">
        <f>VLOOKUP(B167,Extraction[],8,FALSE)</f>
        <v/>
      </c>
      <c r="I167" s="32" t="str">
        <f>VLOOKUP(B167,Extraction[],9,FALSE)</f>
        <v/>
      </c>
      <c r="J167" s="32" t="str">
        <f>VLOOKUP(B167,Extraction[],10,FALSE)</f>
        <v/>
      </c>
      <c r="K167" s="17"/>
      <c r="L167" s="33"/>
      <c r="M167" s="34"/>
    </row>
    <row r="168" spans="2:13" ht="20.100000000000001" customHeight="1" thickBot="1" x14ac:dyDescent="0.3">
      <c r="B168" s="30" t="str">
        <f>IF('Copie extraction'!A151=0,"",$I$9&amp;"_"&amp;'Copie extraction'!A151)</f>
        <v/>
      </c>
      <c r="C168" s="31" t="str">
        <f>VLOOKUP(B168,Extraction[],5,FALSE)</f>
        <v/>
      </c>
      <c r="D168" s="31" t="str">
        <f>VLOOKUP(B168,Extraction[],3,FALSE)</f>
        <v/>
      </c>
      <c r="E168" s="31" t="str">
        <f>VLOOKUP(B168,Extraction[],4,FALSE)</f>
        <v/>
      </c>
      <c r="F168" s="31" t="str">
        <f>VLOOKUP(B168,Extraction[],2,FALSE)</f>
        <v/>
      </c>
      <c r="G168" s="32" t="str">
        <f>VLOOKUP(B168,Extraction[],7,FALSE)</f>
        <v/>
      </c>
      <c r="H168" s="32" t="str">
        <f>VLOOKUP(B168,Extraction[],8,FALSE)</f>
        <v/>
      </c>
      <c r="I168" s="32" t="str">
        <f>VLOOKUP(B168,Extraction[],9,FALSE)</f>
        <v/>
      </c>
      <c r="J168" s="32" t="str">
        <f>VLOOKUP(B168,Extraction[],10,FALSE)</f>
        <v/>
      </c>
      <c r="K168" s="17"/>
      <c r="L168" s="33"/>
      <c r="M168" s="34"/>
    </row>
    <row r="169" spans="2:13" ht="20.100000000000001" customHeight="1" thickBot="1" x14ac:dyDescent="0.3">
      <c r="B169" s="30" t="str">
        <f>IF('Copie extraction'!A152=0,"",$I$9&amp;"_"&amp;'Copie extraction'!A152)</f>
        <v/>
      </c>
      <c r="C169" s="31" t="str">
        <f>VLOOKUP(B169,Extraction[],5,FALSE)</f>
        <v/>
      </c>
      <c r="D169" s="31" t="str">
        <f>VLOOKUP(B169,Extraction[],3,FALSE)</f>
        <v/>
      </c>
      <c r="E169" s="31" t="str">
        <f>VLOOKUP(B169,Extraction[],4,FALSE)</f>
        <v/>
      </c>
      <c r="F169" s="31" t="str">
        <f>VLOOKUP(B169,Extraction[],2,FALSE)</f>
        <v/>
      </c>
      <c r="G169" s="32" t="str">
        <f>VLOOKUP(B169,Extraction[],7,FALSE)</f>
        <v/>
      </c>
      <c r="H169" s="32" t="str">
        <f>VLOOKUP(B169,Extraction[],8,FALSE)</f>
        <v/>
      </c>
      <c r="I169" s="32" t="str">
        <f>VLOOKUP(B169,Extraction[],9,FALSE)</f>
        <v/>
      </c>
      <c r="J169" s="32" t="str">
        <f>VLOOKUP(B169,Extraction[],10,FALSE)</f>
        <v/>
      </c>
      <c r="K169" s="17"/>
      <c r="L169" s="33"/>
      <c r="M169" s="34"/>
    </row>
    <row r="170" spans="2:13" ht="20.100000000000001" customHeight="1" thickBot="1" x14ac:dyDescent="0.3">
      <c r="B170" s="30" t="str">
        <f>IF('Copie extraction'!A153=0,"",$I$9&amp;"_"&amp;'Copie extraction'!A153)</f>
        <v/>
      </c>
      <c r="C170" s="31" t="str">
        <f>VLOOKUP(B170,Extraction[],5,FALSE)</f>
        <v/>
      </c>
      <c r="D170" s="31" t="str">
        <f>VLOOKUP(B170,Extraction[],3,FALSE)</f>
        <v/>
      </c>
      <c r="E170" s="31" t="str">
        <f>VLOOKUP(B170,Extraction[],4,FALSE)</f>
        <v/>
      </c>
      <c r="F170" s="31" t="str">
        <f>VLOOKUP(B170,Extraction[],2,FALSE)</f>
        <v/>
      </c>
      <c r="G170" s="32" t="str">
        <f>VLOOKUP(B170,Extraction[],7,FALSE)</f>
        <v/>
      </c>
      <c r="H170" s="32" t="str">
        <f>VLOOKUP(B170,Extraction[],8,FALSE)</f>
        <v/>
      </c>
      <c r="I170" s="32" t="str">
        <f>VLOOKUP(B170,Extraction[],9,FALSE)</f>
        <v/>
      </c>
      <c r="J170" s="32" t="str">
        <f>VLOOKUP(B170,Extraction[],10,FALSE)</f>
        <v/>
      </c>
      <c r="K170" s="17"/>
      <c r="L170" s="33"/>
      <c r="M170" s="34"/>
    </row>
    <row r="171" spans="2:13" ht="20.100000000000001" customHeight="1" thickBot="1" x14ac:dyDescent="0.3">
      <c r="B171" s="30" t="str">
        <f>IF('Copie extraction'!A154=0,"",$I$9&amp;"_"&amp;'Copie extraction'!A154)</f>
        <v/>
      </c>
      <c r="C171" s="31" t="str">
        <f>VLOOKUP(B171,Extraction[],5,FALSE)</f>
        <v/>
      </c>
      <c r="D171" s="31" t="str">
        <f>VLOOKUP(B171,Extraction[],3,FALSE)</f>
        <v/>
      </c>
      <c r="E171" s="31" t="str">
        <f>VLOOKUP(B171,Extraction[],4,FALSE)</f>
        <v/>
      </c>
      <c r="F171" s="31" t="str">
        <f>VLOOKUP(B171,Extraction[],2,FALSE)</f>
        <v/>
      </c>
      <c r="G171" s="32" t="str">
        <f>VLOOKUP(B171,Extraction[],7,FALSE)</f>
        <v/>
      </c>
      <c r="H171" s="32" t="str">
        <f>VLOOKUP(B171,Extraction[],8,FALSE)</f>
        <v/>
      </c>
      <c r="I171" s="32" t="str">
        <f>VLOOKUP(B171,Extraction[],9,FALSE)</f>
        <v/>
      </c>
      <c r="J171" s="32" t="str">
        <f>VLOOKUP(B171,Extraction[],10,FALSE)</f>
        <v/>
      </c>
      <c r="K171" s="17"/>
      <c r="L171" s="33"/>
      <c r="M171" s="34"/>
    </row>
    <row r="172" spans="2:13" ht="20.100000000000001" customHeight="1" thickBot="1" x14ac:dyDescent="0.3">
      <c r="B172" s="30" t="str">
        <f>IF('Copie extraction'!A155=0,"",$I$9&amp;"_"&amp;'Copie extraction'!A155)</f>
        <v/>
      </c>
      <c r="C172" s="31" t="str">
        <f>VLOOKUP(B172,Extraction[],5,FALSE)</f>
        <v/>
      </c>
      <c r="D172" s="31" t="str">
        <f>VLOOKUP(B172,Extraction[],3,FALSE)</f>
        <v/>
      </c>
      <c r="E172" s="31" t="str">
        <f>VLOOKUP(B172,Extraction[],4,FALSE)</f>
        <v/>
      </c>
      <c r="F172" s="31" t="str">
        <f>VLOOKUP(B172,Extraction[],2,FALSE)</f>
        <v/>
      </c>
      <c r="G172" s="32" t="str">
        <f>VLOOKUP(B172,Extraction[],7,FALSE)</f>
        <v/>
      </c>
      <c r="H172" s="32" t="str">
        <f>VLOOKUP(B172,Extraction[],8,FALSE)</f>
        <v/>
      </c>
      <c r="I172" s="32" t="str">
        <f>VLOOKUP(B172,Extraction[],9,FALSE)</f>
        <v/>
      </c>
      <c r="J172" s="32" t="str">
        <f>VLOOKUP(B172,Extraction[],10,FALSE)</f>
        <v/>
      </c>
      <c r="K172" s="17"/>
      <c r="L172" s="33"/>
      <c r="M172" s="34"/>
    </row>
    <row r="173" spans="2:13" ht="20.100000000000001" customHeight="1" thickBot="1" x14ac:dyDescent="0.3">
      <c r="B173" s="30" t="str">
        <f>IF('Copie extraction'!A156=0,"",$I$9&amp;"_"&amp;'Copie extraction'!A156)</f>
        <v/>
      </c>
      <c r="C173" s="31" t="str">
        <f>VLOOKUP(B173,Extraction[],5,FALSE)</f>
        <v/>
      </c>
      <c r="D173" s="31" t="str">
        <f>VLOOKUP(B173,Extraction[],3,FALSE)</f>
        <v/>
      </c>
      <c r="E173" s="31" t="str">
        <f>VLOOKUP(B173,Extraction[],4,FALSE)</f>
        <v/>
      </c>
      <c r="F173" s="31" t="str">
        <f>VLOOKUP(B173,Extraction[],2,FALSE)</f>
        <v/>
      </c>
      <c r="G173" s="32" t="str">
        <f>VLOOKUP(B173,Extraction[],7,FALSE)</f>
        <v/>
      </c>
      <c r="H173" s="32" t="str">
        <f>VLOOKUP(B173,Extraction[],8,FALSE)</f>
        <v/>
      </c>
      <c r="I173" s="32" t="str">
        <f>VLOOKUP(B173,Extraction[],9,FALSE)</f>
        <v/>
      </c>
      <c r="J173" s="32" t="str">
        <f>VLOOKUP(B173,Extraction[],10,FALSE)</f>
        <v/>
      </c>
      <c r="K173" s="17"/>
      <c r="L173" s="33"/>
      <c r="M173" s="34"/>
    </row>
    <row r="174" spans="2:13" ht="20.100000000000001" customHeight="1" thickBot="1" x14ac:dyDescent="0.3">
      <c r="B174" s="30" t="str">
        <f>IF('Copie extraction'!A157=0,"",$I$9&amp;"_"&amp;'Copie extraction'!A157)</f>
        <v/>
      </c>
      <c r="C174" s="31" t="str">
        <f>VLOOKUP(B174,Extraction[],5,FALSE)</f>
        <v/>
      </c>
      <c r="D174" s="31" t="str">
        <f>VLOOKUP(B174,Extraction[],3,FALSE)</f>
        <v/>
      </c>
      <c r="E174" s="31" t="str">
        <f>VLOOKUP(B174,Extraction[],4,FALSE)</f>
        <v/>
      </c>
      <c r="F174" s="31" t="str">
        <f>VLOOKUP(B174,Extraction[],2,FALSE)</f>
        <v/>
      </c>
      <c r="G174" s="32" t="str">
        <f>VLOOKUP(B174,Extraction[],7,FALSE)</f>
        <v/>
      </c>
      <c r="H174" s="32" t="str">
        <f>VLOOKUP(B174,Extraction[],8,FALSE)</f>
        <v/>
      </c>
      <c r="I174" s="32" t="str">
        <f>VLOOKUP(B174,Extraction[],9,FALSE)</f>
        <v/>
      </c>
      <c r="J174" s="32" t="str">
        <f>VLOOKUP(B174,Extraction[],10,FALSE)</f>
        <v/>
      </c>
      <c r="K174" s="17"/>
      <c r="L174" s="33"/>
      <c r="M174" s="34"/>
    </row>
    <row r="175" spans="2:13" ht="20.100000000000001" customHeight="1" thickBot="1" x14ac:dyDescent="0.3">
      <c r="B175" s="30" t="str">
        <f>IF('Copie extraction'!A158=0,"",$I$9&amp;"_"&amp;'Copie extraction'!A158)</f>
        <v/>
      </c>
      <c r="C175" s="31" t="str">
        <f>VLOOKUP(B175,Extraction[],5,FALSE)</f>
        <v/>
      </c>
      <c r="D175" s="31" t="str">
        <f>VLOOKUP(B175,Extraction[],3,FALSE)</f>
        <v/>
      </c>
      <c r="E175" s="31" t="str">
        <f>VLOOKUP(B175,Extraction[],4,FALSE)</f>
        <v/>
      </c>
      <c r="F175" s="31" t="str">
        <f>VLOOKUP(B175,Extraction[],2,FALSE)</f>
        <v/>
      </c>
      <c r="G175" s="32" t="str">
        <f>VLOOKUP(B175,Extraction[],7,FALSE)</f>
        <v/>
      </c>
      <c r="H175" s="32" t="str">
        <f>VLOOKUP(B175,Extraction[],8,FALSE)</f>
        <v/>
      </c>
      <c r="I175" s="32" t="str">
        <f>VLOOKUP(B175,Extraction[],9,FALSE)</f>
        <v/>
      </c>
      <c r="J175" s="32" t="str">
        <f>VLOOKUP(B175,Extraction[],10,FALSE)</f>
        <v/>
      </c>
      <c r="K175" s="17"/>
      <c r="L175" s="33"/>
      <c r="M175" s="34"/>
    </row>
    <row r="176" spans="2:13" ht="20.100000000000001" customHeight="1" thickBot="1" x14ac:dyDescent="0.3">
      <c r="B176" s="30" t="str">
        <f>IF('Copie extraction'!A159=0,"",$I$9&amp;"_"&amp;'Copie extraction'!A159)</f>
        <v/>
      </c>
      <c r="C176" s="31" t="str">
        <f>VLOOKUP(B176,Extraction[],5,FALSE)</f>
        <v/>
      </c>
      <c r="D176" s="31" t="str">
        <f>VLOOKUP(B176,Extraction[],3,FALSE)</f>
        <v/>
      </c>
      <c r="E176" s="31" t="str">
        <f>VLOOKUP(B176,Extraction[],4,FALSE)</f>
        <v/>
      </c>
      <c r="F176" s="31" t="str">
        <f>VLOOKUP(B176,Extraction[],2,FALSE)</f>
        <v/>
      </c>
      <c r="G176" s="32" t="str">
        <f>VLOOKUP(B176,Extraction[],7,FALSE)</f>
        <v/>
      </c>
      <c r="H176" s="32" t="str">
        <f>VLOOKUP(B176,Extraction[],8,FALSE)</f>
        <v/>
      </c>
      <c r="I176" s="32" t="str">
        <f>VLOOKUP(B176,Extraction[],9,FALSE)</f>
        <v/>
      </c>
      <c r="J176" s="32" t="str">
        <f>VLOOKUP(B176,Extraction[],10,FALSE)</f>
        <v/>
      </c>
      <c r="K176" s="17"/>
      <c r="L176" s="33"/>
      <c r="M176" s="34"/>
    </row>
    <row r="177" spans="2:13" ht="20.100000000000001" customHeight="1" thickBot="1" x14ac:dyDescent="0.3">
      <c r="B177" s="30" t="str">
        <f>IF('Copie extraction'!A160=0,"",$I$9&amp;"_"&amp;'Copie extraction'!A160)</f>
        <v/>
      </c>
      <c r="C177" s="31" t="str">
        <f>VLOOKUP(B177,Extraction[],5,FALSE)</f>
        <v/>
      </c>
      <c r="D177" s="31" t="str">
        <f>VLOOKUP(B177,Extraction[],3,FALSE)</f>
        <v/>
      </c>
      <c r="E177" s="31" t="str">
        <f>VLOOKUP(B177,Extraction[],4,FALSE)</f>
        <v/>
      </c>
      <c r="F177" s="31" t="str">
        <f>VLOOKUP(B177,Extraction[],2,FALSE)</f>
        <v/>
      </c>
      <c r="G177" s="32" t="str">
        <f>VLOOKUP(B177,Extraction[],7,FALSE)</f>
        <v/>
      </c>
      <c r="H177" s="32" t="str">
        <f>VLOOKUP(B177,Extraction[],8,FALSE)</f>
        <v/>
      </c>
      <c r="I177" s="32" t="str">
        <f>VLOOKUP(B177,Extraction[],9,FALSE)</f>
        <v/>
      </c>
      <c r="J177" s="32" t="str">
        <f>VLOOKUP(B177,Extraction[],10,FALSE)</f>
        <v/>
      </c>
      <c r="K177" s="17"/>
      <c r="L177" s="33"/>
      <c r="M177" s="34"/>
    </row>
    <row r="178" spans="2:13" ht="20.100000000000001" customHeight="1" thickBot="1" x14ac:dyDescent="0.3">
      <c r="B178" s="30" t="str">
        <f>IF('Copie extraction'!A161=0,"",$I$9&amp;"_"&amp;'Copie extraction'!A161)</f>
        <v/>
      </c>
      <c r="C178" s="31" t="str">
        <f>VLOOKUP(B178,Extraction[],5,FALSE)</f>
        <v/>
      </c>
      <c r="D178" s="31" t="str">
        <f>VLOOKUP(B178,Extraction[],3,FALSE)</f>
        <v/>
      </c>
      <c r="E178" s="31" t="str">
        <f>VLOOKUP(B178,Extraction[],4,FALSE)</f>
        <v/>
      </c>
      <c r="F178" s="31" t="str">
        <f>VLOOKUP(B178,Extraction[],2,FALSE)</f>
        <v/>
      </c>
      <c r="G178" s="32" t="str">
        <f>VLOOKUP(B178,Extraction[],7,FALSE)</f>
        <v/>
      </c>
      <c r="H178" s="32" t="str">
        <f>VLOOKUP(B178,Extraction[],8,FALSE)</f>
        <v/>
      </c>
      <c r="I178" s="32" t="str">
        <f>VLOOKUP(B178,Extraction[],9,FALSE)</f>
        <v/>
      </c>
      <c r="J178" s="32" t="str">
        <f>VLOOKUP(B178,Extraction[],10,FALSE)</f>
        <v/>
      </c>
      <c r="K178" s="17"/>
      <c r="L178" s="33"/>
      <c r="M178" s="34"/>
    </row>
    <row r="179" spans="2:13" ht="20.100000000000001" customHeight="1" thickBot="1" x14ac:dyDescent="0.3">
      <c r="B179" s="30" t="str">
        <f>IF('Copie extraction'!A162=0,"",$I$9&amp;"_"&amp;'Copie extraction'!A162)</f>
        <v/>
      </c>
      <c r="C179" s="31" t="str">
        <f>VLOOKUP(B179,Extraction[],5,FALSE)</f>
        <v/>
      </c>
      <c r="D179" s="31" t="str">
        <f>VLOOKUP(B179,Extraction[],3,FALSE)</f>
        <v/>
      </c>
      <c r="E179" s="31" t="str">
        <f>VLOOKUP(B179,Extraction[],4,FALSE)</f>
        <v/>
      </c>
      <c r="F179" s="31" t="str">
        <f>VLOOKUP(B179,Extraction[],2,FALSE)</f>
        <v/>
      </c>
      <c r="G179" s="32" t="str">
        <f>VLOOKUP(B179,Extraction[],7,FALSE)</f>
        <v/>
      </c>
      <c r="H179" s="32" t="str">
        <f>VLOOKUP(B179,Extraction[],8,FALSE)</f>
        <v/>
      </c>
      <c r="I179" s="32" t="str">
        <f>VLOOKUP(B179,Extraction[],9,FALSE)</f>
        <v/>
      </c>
      <c r="J179" s="32" t="str">
        <f>VLOOKUP(B179,Extraction[],10,FALSE)</f>
        <v/>
      </c>
      <c r="K179" s="17"/>
      <c r="L179" s="33"/>
      <c r="M179" s="34"/>
    </row>
    <row r="180" spans="2:13" ht="20.100000000000001" customHeight="1" thickBot="1" x14ac:dyDescent="0.3">
      <c r="B180" s="30" t="str">
        <f>IF('Copie extraction'!A163=0,"",$I$9&amp;"_"&amp;'Copie extraction'!A163)</f>
        <v/>
      </c>
      <c r="C180" s="31" t="str">
        <f>VLOOKUP(B180,Extraction[],5,FALSE)</f>
        <v/>
      </c>
      <c r="D180" s="31" t="str">
        <f>VLOOKUP(B180,Extraction[],3,FALSE)</f>
        <v/>
      </c>
      <c r="E180" s="31" t="str">
        <f>VLOOKUP(B180,Extraction[],4,FALSE)</f>
        <v/>
      </c>
      <c r="F180" s="31" t="str">
        <f>VLOOKUP(B180,Extraction[],2,FALSE)</f>
        <v/>
      </c>
      <c r="G180" s="32" t="str">
        <f>VLOOKUP(B180,Extraction[],7,FALSE)</f>
        <v/>
      </c>
      <c r="H180" s="32" t="str">
        <f>VLOOKUP(B180,Extraction[],8,FALSE)</f>
        <v/>
      </c>
      <c r="I180" s="32" t="str">
        <f>VLOOKUP(B180,Extraction[],9,FALSE)</f>
        <v/>
      </c>
      <c r="J180" s="32" t="str">
        <f>VLOOKUP(B180,Extraction[],10,FALSE)</f>
        <v/>
      </c>
      <c r="K180" s="17"/>
      <c r="L180" s="33"/>
      <c r="M180" s="34"/>
    </row>
    <row r="181" spans="2:13" ht="20.100000000000001" customHeight="1" thickBot="1" x14ac:dyDescent="0.3">
      <c r="B181" s="30" t="str">
        <f>IF('Copie extraction'!A164=0,"",$I$9&amp;"_"&amp;'Copie extraction'!A164)</f>
        <v/>
      </c>
      <c r="C181" s="31" t="str">
        <f>VLOOKUP(B181,Extraction[],5,FALSE)</f>
        <v/>
      </c>
      <c r="D181" s="31" t="str">
        <f>VLOOKUP(B181,Extraction[],3,FALSE)</f>
        <v/>
      </c>
      <c r="E181" s="31" t="str">
        <f>VLOOKUP(B181,Extraction[],4,FALSE)</f>
        <v/>
      </c>
      <c r="F181" s="31" t="str">
        <f>VLOOKUP(B181,Extraction[],2,FALSE)</f>
        <v/>
      </c>
      <c r="G181" s="32" t="str">
        <f>VLOOKUP(B181,Extraction[],7,FALSE)</f>
        <v/>
      </c>
      <c r="H181" s="32" t="str">
        <f>VLOOKUP(B181,Extraction[],8,FALSE)</f>
        <v/>
      </c>
      <c r="I181" s="32" t="str">
        <f>VLOOKUP(B181,Extraction[],9,FALSE)</f>
        <v/>
      </c>
      <c r="J181" s="32" t="str">
        <f>VLOOKUP(B181,Extraction[],10,FALSE)</f>
        <v/>
      </c>
      <c r="K181" s="17"/>
      <c r="L181" s="33"/>
      <c r="M181" s="34"/>
    </row>
    <row r="182" spans="2:13" ht="20.100000000000001" customHeight="1" thickBot="1" x14ac:dyDescent="0.3">
      <c r="B182" s="30" t="str">
        <f>IF('Copie extraction'!A165=0,"",$I$9&amp;"_"&amp;'Copie extraction'!A165)</f>
        <v/>
      </c>
      <c r="C182" s="31" t="str">
        <f>VLOOKUP(B182,Extraction[],5,FALSE)</f>
        <v/>
      </c>
      <c r="D182" s="31" t="str">
        <f>VLOOKUP(B182,Extraction[],3,FALSE)</f>
        <v/>
      </c>
      <c r="E182" s="31" t="str">
        <f>VLOOKUP(B182,Extraction[],4,FALSE)</f>
        <v/>
      </c>
      <c r="F182" s="31" t="str">
        <f>VLOOKUP(B182,Extraction[],2,FALSE)</f>
        <v/>
      </c>
      <c r="G182" s="32" t="str">
        <f>VLOOKUP(B182,Extraction[],7,FALSE)</f>
        <v/>
      </c>
      <c r="H182" s="32" t="str">
        <f>VLOOKUP(B182,Extraction[],8,FALSE)</f>
        <v/>
      </c>
      <c r="I182" s="32" t="str">
        <f>VLOOKUP(B182,Extraction[],9,FALSE)</f>
        <v/>
      </c>
      <c r="J182" s="32" t="str">
        <f>VLOOKUP(B182,Extraction[],10,FALSE)</f>
        <v/>
      </c>
      <c r="K182" s="17"/>
      <c r="L182" s="33"/>
      <c r="M182" s="34"/>
    </row>
    <row r="183" spans="2:13" ht="20.100000000000001" customHeight="1" thickBot="1" x14ac:dyDescent="0.3">
      <c r="B183" s="30" t="str">
        <f>IF('Copie extraction'!A166=0,"",$I$9&amp;"_"&amp;'Copie extraction'!A166)</f>
        <v/>
      </c>
      <c r="C183" s="31" t="str">
        <f>VLOOKUP(B183,Extraction[],5,FALSE)</f>
        <v/>
      </c>
      <c r="D183" s="31" t="str">
        <f>VLOOKUP(B183,Extraction[],3,FALSE)</f>
        <v/>
      </c>
      <c r="E183" s="31" t="str">
        <f>VLOOKUP(B183,Extraction[],4,FALSE)</f>
        <v/>
      </c>
      <c r="F183" s="31" t="str">
        <f>VLOOKUP(B183,Extraction[],2,FALSE)</f>
        <v/>
      </c>
      <c r="G183" s="32" t="str">
        <f>VLOOKUP(B183,Extraction[],7,FALSE)</f>
        <v/>
      </c>
      <c r="H183" s="32" t="str">
        <f>VLOOKUP(B183,Extraction[],8,FALSE)</f>
        <v/>
      </c>
      <c r="I183" s="32" t="str">
        <f>VLOOKUP(B183,Extraction[],9,FALSE)</f>
        <v/>
      </c>
      <c r="J183" s="32" t="str">
        <f>VLOOKUP(B183,Extraction[],10,FALSE)</f>
        <v/>
      </c>
      <c r="K183" s="17"/>
      <c r="L183" s="33"/>
      <c r="M183" s="34"/>
    </row>
    <row r="184" spans="2:13" ht="20.100000000000001" customHeight="1" thickBot="1" x14ac:dyDescent="0.3">
      <c r="B184" s="30" t="str">
        <f>IF('Copie extraction'!A167=0,"",$I$9&amp;"_"&amp;'Copie extraction'!A167)</f>
        <v/>
      </c>
      <c r="C184" s="31" t="str">
        <f>VLOOKUP(B184,Extraction[],5,FALSE)</f>
        <v/>
      </c>
      <c r="D184" s="31" t="str">
        <f>VLOOKUP(B184,Extraction[],3,FALSE)</f>
        <v/>
      </c>
      <c r="E184" s="31" t="str">
        <f>VLOOKUP(B184,Extraction[],4,FALSE)</f>
        <v/>
      </c>
      <c r="F184" s="31" t="str">
        <f>VLOOKUP(B184,Extraction[],2,FALSE)</f>
        <v/>
      </c>
      <c r="G184" s="32" t="str">
        <f>VLOOKUP(B184,Extraction[],7,FALSE)</f>
        <v/>
      </c>
      <c r="H184" s="32" t="str">
        <f>VLOOKUP(B184,Extraction[],8,FALSE)</f>
        <v/>
      </c>
      <c r="I184" s="32" t="str">
        <f>VLOOKUP(B184,Extraction[],9,FALSE)</f>
        <v/>
      </c>
      <c r="J184" s="32" t="str">
        <f>VLOOKUP(B184,Extraction[],10,FALSE)</f>
        <v/>
      </c>
      <c r="K184" s="17"/>
      <c r="L184" s="33"/>
      <c r="M184" s="34"/>
    </row>
    <row r="185" spans="2:13" ht="20.100000000000001" customHeight="1" thickBot="1" x14ac:dyDescent="0.3">
      <c r="B185" s="30" t="str">
        <f>IF('Copie extraction'!A168=0,"",$I$9&amp;"_"&amp;'Copie extraction'!A168)</f>
        <v/>
      </c>
      <c r="C185" s="31" t="str">
        <f>VLOOKUP(B185,Extraction[],5,FALSE)</f>
        <v/>
      </c>
      <c r="D185" s="31" t="str">
        <f>VLOOKUP(B185,Extraction[],3,FALSE)</f>
        <v/>
      </c>
      <c r="E185" s="31" t="str">
        <f>VLOOKUP(B185,Extraction[],4,FALSE)</f>
        <v/>
      </c>
      <c r="F185" s="31" t="str">
        <f>VLOOKUP(B185,Extraction[],2,FALSE)</f>
        <v/>
      </c>
      <c r="G185" s="32" t="str">
        <f>VLOOKUP(B185,Extraction[],7,FALSE)</f>
        <v/>
      </c>
      <c r="H185" s="32" t="str">
        <f>VLOOKUP(B185,Extraction[],8,FALSE)</f>
        <v/>
      </c>
      <c r="I185" s="32" t="str">
        <f>VLOOKUP(B185,Extraction[],9,FALSE)</f>
        <v/>
      </c>
      <c r="J185" s="32" t="str">
        <f>VLOOKUP(B185,Extraction[],10,FALSE)</f>
        <v/>
      </c>
      <c r="K185" s="17"/>
      <c r="L185" s="33"/>
      <c r="M185" s="34"/>
    </row>
    <row r="186" spans="2:13" ht="20.100000000000001" customHeight="1" thickBot="1" x14ac:dyDescent="0.3">
      <c r="B186" s="30" t="str">
        <f>IF('Copie extraction'!A169=0,"",$I$9&amp;"_"&amp;'Copie extraction'!A169)</f>
        <v/>
      </c>
      <c r="C186" s="31" t="str">
        <f>VLOOKUP(B186,Extraction[],5,FALSE)</f>
        <v/>
      </c>
      <c r="D186" s="31" t="str">
        <f>VLOOKUP(B186,Extraction[],3,FALSE)</f>
        <v/>
      </c>
      <c r="E186" s="31" t="str">
        <f>VLOOKUP(B186,Extraction[],4,FALSE)</f>
        <v/>
      </c>
      <c r="F186" s="31" t="str">
        <f>VLOOKUP(B186,Extraction[],2,FALSE)</f>
        <v/>
      </c>
      <c r="G186" s="32" t="str">
        <f>VLOOKUP(B186,Extraction[],7,FALSE)</f>
        <v/>
      </c>
      <c r="H186" s="32" t="str">
        <f>VLOOKUP(B186,Extraction[],8,FALSE)</f>
        <v/>
      </c>
      <c r="I186" s="32" t="str">
        <f>VLOOKUP(B186,Extraction[],9,FALSE)</f>
        <v/>
      </c>
      <c r="J186" s="32" t="str">
        <f>VLOOKUP(B186,Extraction[],10,FALSE)</f>
        <v/>
      </c>
      <c r="K186" s="17"/>
      <c r="L186" s="33"/>
      <c r="M186" s="34"/>
    </row>
    <row r="187" spans="2:13" ht="20.100000000000001" customHeight="1" thickBot="1" x14ac:dyDescent="0.3">
      <c r="B187" s="30" t="str">
        <f>IF('Copie extraction'!A170=0,"",$I$9&amp;"_"&amp;'Copie extraction'!A170)</f>
        <v/>
      </c>
      <c r="C187" s="31" t="str">
        <f>VLOOKUP(B187,Extraction[],5,FALSE)</f>
        <v/>
      </c>
      <c r="D187" s="31" t="str">
        <f>VLOOKUP(B187,Extraction[],3,FALSE)</f>
        <v/>
      </c>
      <c r="E187" s="31" t="str">
        <f>VLOOKUP(B187,Extraction[],4,FALSE)</f>
        <v/>
      </c>
      <c r="F187" s="31" t="str">
        <f>VLOOKUP(B187,Extraction[],2,FALSE)</f>
        <v/>
      </c>
      <c r="G187" s="32" t="str">
        <f>VLOOKUP(B187,Extraction[],7,FALSE)</f>
        <v/>
      </c>
      <c r="H187" s="32" t="str">
        <f>VLOOKUP(B187,Extraction[],8,FALSE)</f>
        <v/>
      </c>
      <c r="I187" s="32" t="str">
        <f>VLOOKUP(B187,Extraction[],9,FALSE)</f>
        <v/>
      </c>
      <c r="J187" s="32" t="str">
        <f>VLOOKUP(B187,Extraction[],10,FALSE)</f>
        <v/>
      </c>
      <c r="K187" s="17"/>
      <c r="L187" s="33"/>
      <c r="M187" s="34"/>
    </row>
    <row r="188" spans="2:13" ht="20.100000000000001" customHeight="1" thickBot="1" x14ac:dyDescent="0.3">
      <c r="B188" s="30" t="str">
        <f>IF('Copie extraction'!A171=0,"",$I$9&amp;"_"&amp;'Copie extraction'!A171)</f>
        <v/>
      </c>
      <c r="C188" s="31" t="str">
        <f>VLOOKUP(B188,Extraction[],5,FALSE)</f>
        <v/>
      </c>
      <c r="D188" s="31" t="str">
        <f>VLOOKUP(B188,Extraction[],3,FALSE)</f>
        <v/>
      </c>
      <c r="E188" s="31" t="str">
        <f>VLOOKUP(B188,Extraction[],4,FALSE)</f>
        <v/>
      </c>
      <c r="F188" s="31" t="str">
        <f>VLOOKUP(B188,Extraction[],2,FALSE)</f>
        <v/>
      </c>
      <c r="G188" s="32" t="str">
        <f>VLOOKUP(B188,Extraction[],7,FALSE)</f>
        <v/>
      </c>
      <c r="H188" s="32" t="str">
        <f>VLOOKUP(B188,Extraction[],8,FALSE)</f>
        <v/>
      </c>
      <c r="I188" s="32" t="str">
        <f>VLOOKUP(B188,Extraction[],9,FALSE)</f>
        <v/>
      </c>
      <c r="J188" s="32" t="str">
        <f>VLOOKUP(B188,Extraction[],10,FALSE)</f>
        <v/>
      </c>
      <c r="K188" s="17"/>
      <c r="L188" s="33"/>
      <c r="M188" s="34"/>
    </row>
    <row r="189" spans="2:13" ht="20.100000000000001" customHeight="1" thickBot="1" x14ac:dyDescent="0.3">
      <c r="B189" s="30" t="str">
        <f>IF('Copie extraction'!A172=0,"",$I$9&amp;"_"&amp;'Copie extraction'!A172)</f>
        <v/>
      </c>
      <c r="C189" s="31" t="str">
        <f>VLOOKUP(B189,Extraction[],5,FALSE)</f>
        <v/>
      </c>
      <c r="D189" s="31" t="str">
        <f>VLOOKUP(B189,Extraction[],3,FALSE)</f>
        <v/>
      </c>
      <c r="E189" s="31" t="str">
        <f>VLOOKUP(B189,Extraction[],4,FALSE)</f>
        <v/>
      </c>
      <c r="F189" s="31" t="str">
        <f>VLOOKUP(B189,Extraction[],2,FALSE)</f>
        <v/>
      </c>
      <c r="G189" s="32" t="str">
        <f>VLOOKUP(B189,Extraction[],7,FALSE)</f>
        <v/>
      </c>
      <c r="H189" s="32" t="str">
        <f>VLOOKUP(B189,Extraction[],8,FALSE)</f>
        <v/>
      </c>
      <c r="I189" s="32" t="str">
        <f>VLOOKUP(B189,Extraction[],9,FALSE)</f>
        <v/>
      </c>
      <c r="J189" s="32" t="str">
        <f>VLOOKUP(B189,Extraction[],10,FALSE)</f>
        <v/>
      </c>
      <c r="K189" s="17"/>
      <c r="L189" s="33"/>
      <c r="M189" s="34"/>
    </row>
    <row r="190" spans="2:13" ht="20.100000000000001" customHeight="1" thickBot="1" x14ac:dyDescent="0.3">
      <c r="B190" s="30" t="str">
        <f>IF('Copie extraction'!A173=0,"",$I$9&amp;"_"&amp;'Copie extraction'!A173)</f>
        <v/>
      </c>
      <c r="C190" s="31" t="str">
        <f>VLOOKUP(B190,Extraction[],5,FALSE)</f>
        <v/>
      </c>
      <c r="D190" s="31" t="str">
        <f>VLOOKUP(B190,Extraction[],3,FALSE)</f>
        <v/>
      </c>
      <c r="E190" s="31" t="str">
        <f>VLOOKUP(B190,Extraction[],4,FALSE)</f>
        <v/>
      </c>
      <c r="F190" s="31" t="str">
        <f>VLOOKUP(B190,Extraction[],2,FALSE)</f>
        <v/>
      </c>
      <c r="G190" s="32" t="str">
        <f>VLOOKUP(B190,Extraction[],7,FALSE)</f>
        <v/>
      </c>
      <c r="H190" s="32" t="str">
        <f>VLOOKUP(B190,Extraction[],8,FALSE)</f>
        <v/>
      </c>
      <c r="I190" s="32" t="str">
        <f>VLOOKUP(B190,Extraction[],9,FALSE)</f>
        <v/>
      </c>
      <c r="J190" s="32" t="str">
        <f>VLOOKUP(B190,Extraction[],10,FALSE)</f>
        <v/>
      </c>
      <c r="K190" s="17"/>
      <c r="L190" s="33"/>
      <c r="M190" s="34"/>
    </row>
    <row r="191" spans="2:13" ht="20.100000000000001" customHeight="1" thickBot="1" x14ac:dyDescent="0.3">
      <c r="B191" s="30" t="str">
        <f>IF('Copie extraction'!A174=0,"",$I$9&amp;"_"&amp;'Copie extraction'!A174)</f>
        <v/>
      </c>
      <c r="C191" s="31" t="str">
        <f>VLOOKUP(B191,Extraction[],5,FALSE)</f>
        <v/>
      </c>
      <c r="D191" s="31" t="str">
        <f>VLOOKUP(B191,Extraction[],3,FALSE)</f>
        <v/>
      </c>
      <c r="E191" s="31" t="str">
        <f>VLOOKUP(B191,Extraction[],4,FALSE)</f>
        <v/>
      </c>
      <c r="F191" s="31" t="str">
        <f>VLOOKUP(B191,Extraction[],2,FALSE)</f>
        <v/>
      </c>
      <c r="G191" s="32" t="str">
        <f>VLOOKUP(B191,Extraction[],7,FALSE)</f>
        <v/>
      </c>
      <c r="H191" s="32" t="str">
        <f>VLOOKUP(B191,Extraction[],8,FALSE)</f>
        <v/>
      </c>
      <c r="I191" s="32" t="str">
        <f>VLOOKUP(B191,Extraction[],9,FALSE)</f>
        <v/>
      </c>
      <c r="J191" s="32" t="str">
        <f>VLOOKUP(B191,Extraction[],10,FALSE)</f>
        <v/>
      </c>
      <c r="K191" s="17"/>
      <c r="L191" s="33"/>
      <c r="M191" s="34"/>
    </row>
    <row r="192" spans="2:13" ht="20.100000000000001" customHeight="1" thickBot="1" x14ac:dyDescent="0.3">
      <c r="B192" s="30" t="str">
        <f>IF('Copie extraction'!A175=0,"",$I$9&amp;"_"&amp;'Copie extraction'!A175)</f>
        <v/>
      </c>
      <c r="C192" s="31" t="str">
        <f>VLOOKUP(B192,Extraction[],5,FALSE)</f>
        <v/>
      </c>
      <c r="D192" s="31" t="str">
        <f>VLOOKUP(B192,Extraction[],3,FALSE)</f>
        <v/>
      </c>
      <c r="E192" s="31" t="str">
        <f>VLOOKUP(B192,Extraction[],4,FALSE)</f>
        <v/>
      </c>
      <c r="F192" s="31" t="str">
        <f>VLOOKUP(B192,Extraction[],2,FALSE)</f>
        <v/>
      </c>
      <c r="G192" s="32" t="str">
        <f>VLOOKUP(B192,Extraction[],7,FALSE)</f>
        <v/>
      </c>
      <c r="H192" s="32" t="str">
        <f>VLOOKUP(B192,Extraction[],8,FALSE)</f>
        <v/>
      </c>
      <c r="I192" s="32" t="str">
        <f>VLOOKUP(B192,Extraction[],9,FALSE)</f>
        <v/>
      </c>
      <c r="J192" s="32" t="str">
        <f>VLOOKUP(B192,Extraction[],10,FALSE)</f>
        <v/>
      </c>
      <c r="K192" s="17"/>
      <c r="L192" s="33"/>
      <c r="M192" s="34"/>
    </row>
    <row r="193" spans="2:13" ht="20.100000000000001" customHeight="1" thickBot="1" x14ac:dyDescent="0.3">
      <c r="B193" s="30" t="str">
        <f>IF('Copie extraction'!A176=0,"",$I$9&amp;"_"&amp;'Copie extraction'!A176)</f>
        <v/>
      </c>
      <c r="C193" s="31" t="str">
        <f>VLOOKUP(B193,Extraction[],5,FALSE)</f>
        <v/>
      </c>
      <c r="D193" s="31" t="str">
        <f>VLOOKUP(B193,Extraction[],3,FALSE)</f>
        <v/>
      </c>
      <c r="E193" s="31" t="str">
        <f>VLOOKUP(B193,Extraction[],4,FALSE)</f>
        <v/>
      </c>
      <c r="F193" s="31" t="str">
        <f>VLOOKUP(B193,Extraction[],2,FALSE)</f>
        <v/>
      </c>
      <c r="G193" s="32" t="str">
        <f>VLOOKUP(B193,Extraction[],7,FALSE)</f>
        <v/>
      </c>
      <c r="H193" s="32" t="str">
        <f>VLOOKUP(B193,Extraction[],8,FALSE)</f>
        <v/>
      </c>
      <c r="I193" s="32" t="str">
        <f>VLOOKUP(B193,Extraction[],9,FALSE)</f>
        <v/>
      </c>
      <c r="J193" s="32" t="str">
        <f>VLOOKUP(B193,Extraction[],10,FALSE)</f>
        <v/>
      </c>
      <c r="K193" s="17"/>
      <c r="L193" s="33"/>
      <c r="M193" s="34"/>
    </row>
    <row r="194" spans="2:13" ht="20.100000000000001" customHeight="1" thickBot="1" x14ac:dyDescent="0.3">
      <c r="B194" s="30" t="str">
        <f>IF('Copie extraction'!A177=0,"",$I$9&amp;"_"&amp;'Copie extraction'!A177)</f>
        <v/>
      </c>
      <c r="C194" s="31" t="str">
        <f>VLOOKUP(B194,Extraction[],5,FALSE)</f>
        <v/>
      </c>
      <c r="D194" s="31" t="str">
        <f>VLOOKUP(B194,Extraction[],3,FALSE)</f>
        <v/>
      </c>
      <c r="E194" s="31" t="str">
        <f>VLOOKUP(B194,Extraction[],4,FALSE)</f>
        <v/>
      </c>
      <c r="F194" s="31" t="str">
        <f>VLOOKUP(B194,Extraction[],2,FALSE)</f>
        <v/>
      </c>
      <c r="G194" s="32" t="str">
        <f>VLOOKUP(B194,Extraction[],7,FALSE)</f>
        <v/>
      </c>
      <c r="H194" s="32" t="str">
        <f>VLOOKUP(B194,Extraction[],8,FALSE)</f>
        <v/>
      </c>
      <c r="I194" s="32" t="str">
        <f>VLOOKUP(B194,Extraction[],9,FALSE)</f>
        <v/>
      </c>
      <c r="J194" s="32" t="str">
        <f>VLOOKUP(B194,Extraction[],10,FALSE)</f>
        <v/>
      </c>
      <c r="K194" s="17"/>
      <c r="L194" s="33"/>
      <c r="M194" s="34"/>
    </row>
    <row r="195" spans="2:13" ht="20.100000000000001" customHeight="1" thickBot="1" x14ac:dyDescent="0.3">
      <c r="B195" s="30" t="str">
        <f>IF('Copie extraction'!A178=0,"",$I$9&amp;"_"&amp;'Copie extraction'!A178)</f>
        <v/>
      </c>
      <c r="C195" s="31" t="str">
        <f>VLOOKUP(B195,Extraction[],5,FALSE)</f>
        <v/>
      </c>
      <c r="D195" s="31" t="str">
        <f>VLOOKUP(B195,Extraction[],3,FALSE)</f>
        <v/>
      </c>
      <c r="E195" s="31" t="str">
        <f>VLOOKUP(B195,Extraction[],4,FALSE)</f>
        <v/>
      </c>
      <c r="F195" s="31" t="str">
        <f>VLOOKUP(B195,Extraction[],2,FALSE)</f>
        <v/>
      </c>
      <c r="G195" s="32" t="str">
        <f>VLOOKUP(B195,Extraction[],7,FALSE)</f>
        <v/>
      </c>
      <c r="H195" s="32" t="str">
        <f>VLOOKUP(B195,Extraction[],8,FALSE)</f>
        <v/>
      </c>
      <c r="I195" s="32" t="str">
        <f>VLOOKUP(B195,Extraction[],9,FALSE)</f>
        <v/>
      </c>
      <c r="J195" s="32" t="str">
        <f>VLOOKUP(B195,Extraction[],10,FALSE)</f>
        <v/>
      </c>
      <c r="K195" s="17"/>
      <c r="L195" s="33"/>
      <c r="M195" s="34"/>
    </row>
    <row r="196" spans="2:13" ht="20.100000000000001" customHeight="1" thickBot="1" x14ac:dyDescent="0.3">
      <c r="B196" s="30" t="str">
        <f>IF('Copie extraction'!A179=0,"",$I$9&amp;"_"&amp;'Copie extraction'!A179)</f>
        <v/>
      </c>
      <c r="C196" s="31" t="str">
        <f>VLOOKUP(B196,Extraction[],5,FALSE)</f>
        <v/>
      </c>
      <c r="D196" s="31" t="str">
        <f>VLOOKUP(B196,Extraction[],3,FALSE)</f>
        <v/>
      </c>
      <c r="E196" s="31" t="str">
        <f>VLOOKUP(B196,Extraction[],4,FALSE)</f>
        <v/>
      </c>
      <c r="F196" s="31" t="str">
        <f>VLOOKUP(B196,Extraction[],2,FALSE)</f>
        <v/>
      </c>
      <c r="G196" s="32" t="str">
        <f>VLOOKUP(B196,Extraction[],7,FALSE)</f>
        <v/>
      </c>
      <c r="H196" s="32" t="str">
        <f>VLOOKUP(B196,Extraction[],8,FALSE)</f>
        <v/>
      </c>
      <c r="I196" s="32" t="str">
        <f>VLOOKUP(B196,Extraction[],9,FALSE)</f>
        <v/>
      </c>
      <c r="J196" s="32" t="str">
        <f>VLOOKUP(B196,Extraction[],10,FALSE)</f>
        <v/>
      </c>
      <c r="K196" s="17"/>
      <c r="L196" s="33"/>
      <c r="M196" s="34"/>
    </row>
    <row r="197" spans="2:13" ht="20.100000000000001" customHeight="1" thickBot="1" x14ac:dyDescent="0.3">
      <c r="B197" s="30" t="str">
        <f>IF('Copie extraction'!A180=0,"",$I$9&amp;"_"&amp;'Copie extraction'!A180)</f>
        <v/>
      </c>
      <c r="C197" s="31" t="str">
        <f>VLOOKUP(B197,Extraction[],5,FALSE)</f>
        <v/>
      </c>
      <c r="D197" s="31" t="str">
        <f>VLOOKUP(B197,Extraction[],3,FALSE)</f>
        <v/>
      </c>
      <c r="E197" s="31" t="str">
        <f>VLOOKUP(B197,Extraction[],4,FALSE)</f>
        <v/>
      </c>
      <c r="F197" s="31" t="str">
        <f>VLOOKUP(B197,Extraction[],2,FALSE)</f>
        <v/>
      </c>
      <c r="G197" s="32" t="str">
        <f>VLOOKUP(B197,Extraction[],7,FALSE)</f>
        <v/>
      </c>
      <c r="H197" s="32" t="str">
        <f>VLOOKUP(B197,Extraction[],8,FALSE)</f>
        <v/>
      </c>
      <c r="I197" s="32" t="str">
        <f>VLOOKUP(B197,Extraction[],9,FALSE)</f>
        <v/>
      </c>
      <c r="J197" s="32" t="str">
        <f>VLOOKUP(B197,Extraction[],10,FALSE)</f>
        <v/>
      </c>
      <c r="K197" s="17"/>
      <c r="L197" s="33"/>
      <c r="M197" s="34"/>
    </row>
    <row r="198" spans="2:13" ht="20.100000000000001" customHeight="1" thickBot="1" x14ac:dyDescent="0.3">
      <c r="B198" s="30" t="str">
        <f>IF('Copie extraction'!A181=0,"",$I$9&amp;"_"&amp;'Copie extraction'!A181)</f>
        <v/>
      </c>
      <c r="C198" s="31" t="str">
        <f>VLOOKUP(B198,Extraction[],5,FALSE)</f>
        <v/>
      </c>
      <c r="D198" s="31" t="str">
        <f>VLOOKUP(B198,Extraction[],3,FALSE)</f>
        <v/>
      </c>
      <c r="E198" s="31" t="str">
        <f>VLOOKUP(B198,Extraction[],4,FALSE)</f>
        <v/>
      </c>
      <c r="F198" s="31" t="str">
        <f>VLOOKUP(B198,Extraction[],2,FALSE)</f>
        <v/>
      </c>
      <c r="G198" s="32" t="str">
        <f>VLOOKUP(B198,Extraction[],7,FALSE)</f>
        <v/>
      </c>
      <c r="H198" s="32" t="str">
        <f>VLOOKUP(B198,Extraction[],8,FALSE)</f>
        <v/>
      </c>
      <c r="I198" s="32" t="str">
        <f>VLOOKUP(B198,Extraction[],9,FALSE)</f>
        <v/>
      </c>
      <c r="J198" s="32" t="str">
        <f>VLOOKUP(B198,Extraction[],10,FALSE)</f>
        <v/>
      </c>
      <c r="K198" s="17"/>
      <c r="L198" s="33"/>
      <c r="M198" s="34"/>
    </row>
    <row r="199" spans="2:13" ht="20.100000000000001" customHeight="1" thickBot="1" x14ac:dyDescent="0.3">
      <c r="B199" s="30" t="str">
        <f>IF('Copie extraction'!A182=0,"",$I$9&amp;"_"&amp;'Copie extraction'!A182)</f>
        <v/>
      </c>
      <c r="C199" s="31" t="str">
        <f>VLOOKUP(B199,Extraction[],5,FALSE)</f>
        <v/>
      </c>
      <c r="D199" s="31" t="str">
        <f>VLOOKUP(B199,Extraction[],3,FALSE)</f>
        <v/>
      </c>
      <c r="E199" s="31" t="str">
        <f>VLOOKUP(B199,Extraction[],4,FALSE)</f>
        <v/>
      </c>
      <c r="F199" s="31" t="str">
        <f>VLOOKUP(B199,Extraction[],2,FALSE)</f>
        <v/>
      </c>
      <c r="G199" s="32" t="str">
        <f>VLOOKUP(B199,Extraction[],7,FALSE)</f>
        <v/>
      </c>
      <c r="H199" s="32" t="str">
        <f>VLOOKUP(B199,Extraction[],8,FALSE)</f>
        <v/>
      </c>
      <c r="I199" s="32" t="str">
        <f>VLOOKUP(B199,Extraction[],9,FALSE)</f>
        <v/>
      </c>
      <c r="J199" s="32" t="str">
        <f>VLOOKUP(B199,Extraction[],10,FALSE)</f>
        <v/>
      </c>
      <c r="K199" s="17"/>
      <c r="L199" s="33"/>
      <c r="M199" s="34"/>
    </row>
    <row r="200" spans="2:13" ht="20.100000000000001" customHeight="1" thickBot="1" x14ac:dyDescent="0.3">
      <c r="B200" s="30" t="str">
        <f>IF('Copie extraction'!A183=0,"",$I$9&amp;"_"&amp;'Copie extraction'!A183)</f>
        <v/>
      </c>
      <c r="C200" s="31" t="str">
        <f>VLOOKUP(B200,Extraction[],5,FALSE)</f>
        <v/>
      </c>
      <c r="D200" s="31" t="str">
        <f>VLOOKUP(B200,Extraction[],3,FALSE)</f>
        <v/>
      </c>
      <c r="E200" s="31" t="str">
        <f>VLOOKUP(B200,Extraction[],4,FALSE)</f>
        <v/>
      </c>
      <c r="F200" s="31" t="str">
        <f>VLOOKUP(B200,Extraction[],2,FALSE)</f>
        <v/>
      </c>
      <c r="G200" s="32" t="str">
        <f>VLOOKUP(B200,Extraction[],7,FALSE)</f>
        <v/>
      </c>
      <c r="H200" s="32" t="str">
        <f>VLOOKUP(B200,Extraction[],8,FALSE)</f>
        <v/>
      </c>
      <c r="I200" s="32" t="str">
        <f>VLOOKUP(B200,Extraction[],9,FALSE)</f>
        <v/>
      </c>
      <c r="J200" s="32" t="str">
        <f>VLOOKUP(B200,Extraction[],10,FALSE)</f>
        <v/>
      </c>
      <c r="K200" s="17"/>
      <c r="L200" s="33"/>
      <c r="M200" s="34"/>
    </row>
    <row r="201" spans="2:13" ht="20.100000000000001" customHeight="1" thickBot="1" x14ac:dyDescent="0.3">
      <c r="B201" s="30" t="str">
        <f>IF('Copie extraction'!A184=0,"",$I$9&amp;"_"&amp;'Copie extraction'!A184)</f>
        <v/>
      </c>
      <c r="C201" s="31" t="str">
        <f>VLOOKUP(B201,Extraction[],5,FALSE)</f>
        <v/>
      </c>
      <c r="D201" s="31" t="str">
        <f>VLOOKUP(B201,Extraction[],3,FALSE)</f>
        <v/>
      </c>
      <c r="E201" s="31" t="str">
        <f>VLOOKUP(B201,Extraction[],4,FALSE)</f>
        <v/>
      </c>
      <c r="F201" s="31" t="str">
        <f>VLOOKUP(B201,Extraction[],2,FALSE)</f>
        <v/>
      </c>
      <c r="G201" s="32" t="str">
        <f>VLOOKUP(B201,Extraction[],7,FALSE)</f>
        <v/>
      </c>
      <c r="H201" s="32" t="str">
        <f>VLOOKUP(B201,Extraction[],8,FALSE)</f>
        <v/>
      </c>
      <c r="I201" s="32" t="str">
        <f>VLOOKUP(B201,Extraction[],9,FALSE)</f>
        <v/>
      </c>
      <c r="J201" s="32" t="str">
        <f>VLOOKUP(B201,Extraction[],10,FALSE)</f>
        <v/>
      </c>
      <c r="K201" s="17"/>
      <c r="L201" s="33"/>
      <c r="M201" s="34"/>
    </row>
    <row r="202" spans="2:13" ht="20.100000000000001" customHeight="1" thickBot="1" x14ac:dyDescent="0.3">
      <c r="B202" s="30" t="str">
        <f>IF('Copie extraction'!A185=0,"",$I$9&amp;"_"&amp;'Copie extraction'!A185)</f>
        <v/>
      </c>
      <c r="C202" s="31" t="str">
        <f>VLOOKUP(B202,Extraction[],5,FALSE)</f>
        <v/>
      </c>
      <c r="D202" s="31" t="str">
        <f>VLOOKUP(B202,Extraction[],3,FALSE)</f>
        <v/>
      </c>
      <c r="E202" s="31" t="str">
        <f>VLOOKUP(B202,Extraction[],4,FALSE)</f>
        <v/>
      </c>
      <c r="F202" s="31" t="str">
        <f>VLOOKUP(B202,Extraction[],2,FALSE)</f>
        <v/>
      </c>
      <c r="G202" s="32" t="str">
        <f>VLOOKUP(B202,Extraction[],7,FALSE)</f>
        <v/>
      </c>
      <c r="H202" s="32" t="str">
        <f>VLOOKUP(B202,Extraction[],8,FALSE)</f>
        <v/>
      </c>
      <c r="I202" s="32" t="str">
        <f>VLOOKUP(B202,Extraction[],9,FALSE)</f>
        <v/>
      </c>
      <c r="J202" s="32" t="str">
        <f>VLOOKUP(B202,Extraction[],10,FALSE)</f>
        <v/>
      </c>
      <c r="K202" s="17"/>
      <c r="L202" s="33"/>
      <c r="M202" s="34"/>
    </row>
    <row r="203" spans="2:13" ht="20.100000000000001" customHeight="1" thickBot="1" x14ac:dyDescent="0.3">
      <c r="B203" s="30" t="str">
        <f>IF('Copie extraction'!A186=0,"",$I$9&amp;"_"&amp;'Copie extraction'!A186)</f>
        <v/>
      </c>
      <c r="C203" s="31" t="str">
        <f>VLOOKUP(B203,Extraction[],5,FALSE)</f>
        <v/>
      </c>
      <c r="D203" s="31" t="str">
        <f>VLOOKUP(B203,Extraction[],3,FALSE)</f>
        <v/>
      </c>
      <c r="E203" s="31" t="str">
        <f>VLOOKUP(B203,Extraction[],4,FALSE)</f>
        <v/>
      </c>
      <c r="F203" s="31" t="str">
        <f>VLOOKUP(B203,Extraction[],2,FALSE)</f>
        <v/>
      </c>
      <c r="G203" s="32" t="str">
        <f>VLOOKUP(B203,Extraction[],7,FALSE)</f>
        <v/>
      </c>
      <c r="H203" s="32" t="str">
        <f>VLOOKUP(B203,Extraction[],8,FALSE)</f>
        <v/>
      </c>
      <c r="I203" s="32" t="str">
        <f>VLOOKUP(B203,Extraction[],9,FALSE)</f>
        <v/>
      </c>
      <c r="J203" s="32" t="str">
        <f>VLOOKUP(B203,Extraction[],10,FALSE)</f>
        <v/>
      </c>
      <c r="K203" s="17"/>
      <c r="L203" s="33"/>
      <c r="M203" s="34"/>
    </row>
    <row r="204" spans="2:13" ht="20.100000000000001" customHeight="1" thickBot="1" x14ac:dyDescent="0.3">
      <c r="B204" s="30" t="str">
        <f>IF('Copie extraction'!A187=0,"",$I$9&amp;"_"&amp;'Copie extraction'!A187)</f>
        <v/>
      </c>
      <c r="C204" s="31" t="str">
        <f>VLOOKUP(B204,Extraction[],5,FALSE)</f>
        <v/>
      </c>
      <c r="D204" s="31" t="str">
        <f>VLOOKUP(B204,Extraction[],3,FALSE)</f>
        <v/>
      </c>
      <c r="E204" s="31" t="str">
        <f>VLOOKUP(B204,Extraction[],4,FALSE)</f>
        <v/>
      </c>
      <c r="F204" s="31" t="str">
        <f>VLOOKUP(B204,Extraction[],2,FALSE)</f>
        <v/>
      </c>
      <c r="G204" s="32" t="str">
        <f>VLOOKUP(B204,Extraction[],7,FALSE)</f>
        <v/>
      </c>
      <c r="H204" s="32" t="str">
        <f>VLOOKUP(B204,Extraction[],8,FALSE)</f>
        <v/>
      </c>
      <c r="I204" s="32" t="str">
        <f>VLOOKUP(B204,Extraction[],9,FALSE)</f>
        <v/>
      </c>
      <c r="J204" s="32" t="str">
        <f>VLOOKUP(B204,Extraction[],10,FALSE)</f>
        <v/>
      </c>
      <c r="K204" s="17"/>
      <c r="L204" s="33"/>
      <c r="M204" s="34"/>
    </row>
    <row r="205" spans="2:13" ht="20.100000000000001" customHeight="1" thickBot="1" x14ac:dyDescent="0.3">
      <c r="B205" s="30" t="str">
        <f>IF('Copie extraction'!A188=0,"",$I$9&amp;"_"&amp;'Copie extraction'!A188)</f>
        <v/>
      </c>
      <c r="C205" s="31" t="str">
        <f>VLOOKUP(B205,Extraction[],5,FALSE)</f>
        <v/>
      </c>
      <c r="D205" s="31" t="str">
        <f>VLOOKUP(B205,Extraction[],3,FALSE)</f>
        <v/>
      </c>
      <c r="E205" s="31" t="str">
        <f>VLOOKUP(B205,Extraction[],4,FALSE)</f>
        <v/>
      </c>
      <c r="F205" s="31" t="str">
        <f>VLOOKUP(B205,Extraction[],2,FALSE)</f>
        <v/>
      </c>
      <c r="G205" s="32" t="str">
        <f>VLOOKUP(B205,Extraction[],7,FALSE)</f>
        <v/>
      </c>
      <c r="H205" s="32" t="str">
        <f>VLOOKUP(B205,Extraction[],8,FALSE)</f>
        <v/>
      </c>
      <c r="I205" s="32" t="str">
        <f>VLOOKUP(B205,Extraction[],9,FALSE)</f>
        <v/>
      </c>
      <c r="J205" s="32" t="str">
        <f>VLOOKUP(B205,Extraction[],10,FALSE)</f>
        <v/>
      </c>
      <c r="K205" s="17"/>
      <c r="L205" s="33"/>
      <c r="M205" s="34"/>
    </row>
    <row r="206" spans="2:13" ht="20.100000000000001" customHeight="1" thickBot="1" x14ac:dyDescent="0.3">
      <c r="B206" s="30" t="str">
        <f>IF('Copie extraction'!A189=0,"",$I$9&amp;"_"&amp;'Copie extraction'!A189)</f>
        <v/>
      </c>
      <c r="C206" s="31" t="str">
        <f>VLOOKUP(B206,Extraction[],5,FALSE)</f>
        <v/>
      </c>
      <c r="D206" s="31" t="str">
        <f>VLOOKUP(B206,Extraction[],3,FALSE)</f>
        <v/>
      </c>
      <c r="E206" s="31" t="str">
        <f>VLOOKUP(B206,Extraction[],4,FALSE)</f>
        <v/>
      </c>
      <c r="F206" s="31" t="str">
        <f>VLOOKUP(B206,Extraction[],2,FALSE)</f>
        <v/>
      </c>
      <c r="G206" s="32" t="str">
        <f>VLOOKUP(B206,Extraction[],7,FALSE)</f>
        <v/>
      </c>
      <c r="H206" s="32" t="str">
        <f>VLOOKUP(B206,Extraction[],8,FALSE)</f>
        <v/>
      </c>
      <c r="I206" s="32" t="str">
        <f>VLOOKUP(B206,Extraction[],9,FALSE)</f>
        <v/>
      </c>
      <c r="J206" s="32" t="str">
        <f>VLOOKUP(B206,Extraction[],10,FALSE)</f>
        <v/>
      </c>
      <c r="K206" s="17"/>
      <c r="L206" s="33"/>
      <c r="M206" s="34"/>
    </row>
    <row r="207" spans="2:13" ht="20.100000000000001" customHeight="1" thickBot="1" x14ac:dyDescent="0.3">
      <c r="B207" s="30" t="str">
        <f>IF('Copie extraction'!A190=0,"",$I$9&amp;"_"&amp;'Copie extraction'!A190)</f>
        <v/>
      </c>
      <c r="C207" s="31" t="str">
        <f>VLOOKUP(B207,Extraction[],5,FALSE)</f>
        <v/>
      </c>
      <c r="D207" s="31" t="str">
        <f>VLOOKUP(B207,Extraction[],3,FALSE)</f>
        <v/>
      </c>
      <c r="E207" s="31" t="str">
        <f>VLOOKUP(B207,Extraction[],4,FALSE)</f>
        <v/>
      </c>
      <c r="F207" s="31" t="str">
        <f>VLOOKUP(B207,Extraction[],2,FALSE)</f>
        <v/>
      </c>
      <c r="G207" s="32" t="str">
        <f>VLOOKUP(B207,Extraction[],7,FALSE)</f>
        <v/>
      </c>
      <c r="H207" s="32" t="str">
        <f>VLOOKUP(B207,Extraction[],8,FALSE)</f>
        <v/>
      </c>
      <c r="I207" s="32" t="str">
        <f>VLOOKUP(B207,Extraction[],9,FALSE)</f>
        <v/>
      </c>
      <c r="J207" s="32" t="str">
        <f>VLOOKUP(B207,Extraction[],10,FALSE)</f>
        <v/>
      </c>
      <c r="K207" s="17"/>
      <c r="L207" s="33"/>
      <c r="M207" s="34"/>
    </row>
    <row r="208" spans="2:13" ht="20.100000000000001" customHeight="1" thickBot="1" x14ac:dyDescent="0.3">
      <c r="B208" s="30" t="str">
        <f>IF('Copie extraction'!A191=0,"",$I$9&amp;"_"&amp;'Copie extraction'!A191)</f>
        <v/>
      </c>
      <c r="C208" s="31" t="str">
        <f>VLOOKUP(B208,Extraction[],5,FALSE)</f>
        <v/>
      </c>
      <c r="D208" s="31" t="str">
        <f>VLOOKUP(B208,Extraction[],3,FALSE)</f>
        <v/>
      </c>
      <c r="E208" s="31" t="str">
        <f>VLOOKUP(B208,Extraction[],4,FALSE)</f>
        <v/>
      </c>
      <c r="F208" s="31" t="str">
        <f>VLOOKUP(B208,Extraction[],2,FALSE)</f>
        <v/>
      </c>
      <c r="G208" s="32" t="str">
        <f>VLOOKUP(B208,Extraction[],7,FALSE)</f>
        <v/>
      </c>
      <c r="H208" s="32" t="str">
        <f>VLOOKUP(B208,Extraction[],8,FALSE)</f>
        <v/>
      </c>
      <c r="I208" s="32" t="str">
        <f>VLOOKUP(B208,Extraction[],9,FALSE)</f>
        <v/>
      </c>
      <c r="J208" s="32" t="str">
        <f>VLOOKUP(B208,Extraction[],10,FALSE)</f>
        <v/>
      </c>
      <c r="K208" s="17"/>
      <c r="L208" s="33"/>
      <c r="M208" s="34"/>
    </row>
    <row r="209" spans="2:13" ht="20.100000000000001" customHeight="1" thickBot="1" x14ac:dyDescent="0.3">
      <c r="B209" s="30" t="str">
        <f>IF('Copie extraction'!A192=0,"",$I$9&amp;"_"&amp;'Copie extraction'!A192)</f>
        <v/>
      </c>
      <c r="C209" s="31" t="str">
        <f>VLOOKUP(B209,Extraction[],5,FALSE)</f>
        <v/>
      </c>
      <c r="D209" s="31" t="str">
        <f>VLOOKUP(B209,Extraction[],3,FALSE)</f>
        <v/>
      </c>
      <c r="E209" s="31" t="str">
        <f>VLOOKUP(B209,Extraction[],4,FALSE)</f>
        <v/>
      </c>
      <c r="F209" s="31" t="str">
        <f>VLOOKUP(B209,Extraction[],2,FALSE)</f>
        <v/>
      </c>
      <c r="G209" s="32" t="str">
        <f>VLOOKUP(B209,Extraction[],7,FALSE)</f>
        <v/>
      </c>
      <c r="H209" s="32" t="str">
        <f>VLOOKUP(B209,Extraction[],8,FALSE)</f>
        <v/>
      </c>
      <c r="I209" s="32" t="str">
        <f>VLOOKUP(B209,Extraction[],9,FALSE)</f>
        <v/>
      </c>
      <c r="J209" s="32" t="str">
        <f>VLOOKUP(B209,Extraction[],10,FALSE)</f>
        <v/>
      </c>
      <c r="K209" s="17"/>
      <c r="L209" s="33"/>
      <c r="M209" s="34"/>
    </row>
    <row r="210" spans="2:13" ht="20.100000000000001" customHeight="1" thickBot="1" x14ac:dyDescent="0.3">
      <c r="B210" s="30" t="str">
        <f>IF('Copie extraction'!A193=0,"",$I$9&amp;"_"&amp;'Copie extraction'!A193)</f>
        <v/>
      </c>
      <c r="C210" s="31" t="str">
        <f>VLOOKUP(B210,Extraction[],5,FALSE)</f>
        <v/>
      </c>
      <c r="D210" s="31" t="str">
        <f>VLOOKUP(B210,Extraction[],3,FALSE)</f>
        <v/>
      </c>
      <c r="E210" s="31" t="str">
        <f>VLOOKUP(B210,Extraction[],4,FALSE)</f>
        <v/>
      </c>
      <c r="F210" s="31" t="str">
        <f>VLOOKUP(B210,Extraction[],2,FALSE)</f>
        <v/>
      </c>
      <c r="G210" s="32" t="str">
        <f>VLOOKUP(B210,Extraction[],7,FALSE)</f>
        <v/>
      </c>
      <c r="H210" s="32" t="str">
        <f>VLOOKUP(B210,Extraction[],8,FALSE)</f>
        <v/>
      </c>
      <c r="I210" s="32" t="str">
        <f>VLOOKUP(B210,Extraction[],9,FALSE)</f>
        <v/>
      </c>
      <c r="J210" s="32" t="str">
        <f>VLOOKUP(B210,Extraction[],10,FALSE)</f>
        <v/>
      </c>
      <c r="K210" s="17"/>
      <c r="L210" s="33"/>
      <c r="M210" s="34"/>
    </row>
    <row r="211" spans="2:13" ht="20.100000000000001" customHeight="1" thickBot="1" x14ac:dyDescent="0.3">
      <c r="B211" s="30" t="str">
        <f>IF('Copie extraction'!A194=0,"",$I$9&amp;"_"&amp;'Copie extraction'!A194)</f>
        <v/>
      </c>
      <c r="C211" s="31" t="str">
        <f>VLOOKUP(B211,Extraction[],5,FALSE)</f>
        <v/>
      </c>
      <c r="D211" s="31" t="str">
        <f>VLOOKUP(B211,Extraction[],3,FALSE)</f>
        <v/>
      </c>
      <c r="E211" s="31" t="str">
        <f>VLOOKUP(B211,Extraction[],4,FALSE)</f>
        <v/>
      </c>
      <c r="F211" s="31" t="str">
        <f>VLOOKUP(B211,Extraction[],2,FALSE)</f>
        <v/>
      </c>
      <c r="G211" s="32" t="str">
        <f>VLOOKUP(B211,Extraction[],7,FALSE)</f>
        <v/>
      </c>
      <c r="H211" s="32" t="str">
        <f>VLOOKUP(B211,Extraction[],8,FALSE)</f>
        <v/>
      </c>
      <c r="I211" s="32" t="str">
        <f>VLOOKUP(B211,Extraction[],9,FALSE)</f>
        <v/>
      </c>
      <c r="J211" s="32" t="str">
        <f>VLOOKUP(B211,Extraction[],10,FALSE)</f>
        <v/>
      </c>
      <c r="K211" s="17"/>
      <c r="L211" s="33"/>
      <c r="M211" s="34"/>
    </row>
    <row r="212" spans="2:13" ht="20.100000000000001" customHeight="1" thickBot="1" x14ac:dyDescent="0.3">
      <c r="B212" s="30" t="str">
        <f>IF('Copie extraction'!A195=0,"",$I$9&amp;"_"&amp;'Copie extraction'!A195)</f>
        <v/>
      </c>
      <c r="C212" s="31" t="str">
        <f>VLOOKUP(B212,Extraction[],5,FALSE)</f>
        <v/>
      </c>
      <c r="D212" s="31" t="str">
        <f>VLOOKUP(B212,Extraction[],3,FALSE)</f>
        <v/>
      </c>
      <c r="E212" s="31" t="str">
        <f>VLOOKUP(B212,Extraction[],4,FALSE)</f>
        <v/>
      </c>
      <c r="F212" s="31" t="str">
        <f>VLOOKUP(B212,Extraction[],2,FALSE)</f>
        <v/>
      </c>
      <c r="G212" s="32" t="str">
        <f>VLOOKUP(B212,Extraction[],7,FALSE)</f>
        <v/>
      </c>
      <c r="H212" s="32" t="str">
        <f>VLOOKUP(B212,Extraction[],8,FALSE)</f>
        <v/>
      </c>
      <c r="I212" s="32" t="str">
        <f>VLOOKUP(B212,Extraction[],9,FALSE)</f>
        <v/>
      </c>
      <c r="J212" s="32" t="str">
        <f>VLOOKUP(B212,Extraction[],10,FALSE)</f>
        <v/>
      </c>
      <c r="K212" s="17"/>
      <c r="L212" s="33"/>
      <c r="M212" s="34"/>
    </row>
    <row r="213" spans="2:13" ht="20.100000000000001" customHeight="1" thickBot="1" x14ac:dyDescent="0.3">
      <c r="B213" s="30" t="str">
        <f>IF('Copie extraction'!A196=0,"",$I$9&amp;"_"&amp;'Copie extraction'!A196)</f>
        <v/>
      </c>
      <c r="C213" s="31" t="str">
        <f>VLOOKUP(B213,Extraction[],5,FALSE)</f>
        <v/>
      </c>
      <c r="D213" s="31" t="str">
        <f>VLOOKUP(B213,Extraction[],3,FALSE)</f>
        <v/>
      </c>
      <c r="E213" s="31" t="str">
        <f>VLOOKUP(B213,Extraction[],4,FALSE)</f>
        <v/>
      </c>
      <c r="F213" s="31" t="str">
        <f>VLOOKUP(B213,Extraction[],2,FALSE)</f>
        <v/>
      </c>
      <c r="G213" s="32" t="str">
        <f>VLOOKUP(B213,Extraction[],7,FALSE)</f>
        <v/>
      </c>
      <c r="H213" s="32" t="str">
        <f>VLOOKUP(B213,Extraction[],8,FALSE)</f>
        <v/>
      </c>
      <c r="I213" s="32" t="str">
        <f>VLOOKUP(B213,Extraction[],9,FALSE)</f>
        <v/>
      </c>
      <c r="J213" s="32" t="str">
        <f>VLOOKUP(B213,Extraction[],10,FALSE)</f>
        <v/>
      </c>
      <c r="K213" s="17"/>
      <c r="L213" s="33"/>
      <c r="M213" s="34"/>
    </row>
    <row r="214" spans="2:13" ht="20.100000000000001" customHeight="1" thickBot="1" x14ac:dyDescent="0.3">
      <c r="B214" s="30" t="str">
        <f>IF('Copie extraction'!A197=0,"",$I$9&amp;"_"&amp;'Copie extraction'!A197)</f>
        <v/>
      </c>
      <c r="C214" s="31" t="str">
        <f>VLOOKUP(B214,Extraction[],5,FALSE)</f>
        <v/>
      </c>
      <c r="D214" s="31" t="str">
        <f>VLOOKUP(B214,Extraction[],3,FALSE)</f>
        <v/>
      </c>
      <c r="E214" s="31" t="str">
        <f>VLOOKUP(B214,Extraction[],4,FALSE)</f>
        <v/>
      </c>
      <c r="F214" s="31" t="str">
        <f>VLOOKUP(B214,Extraction[],2,FALSE)</f>
        <v/>
      </c>
      <c r="G214" s="32" t="str">
        <f>VLOOKUP(B214,Extraction[],7,FALSE)</f>
        <v/>
      </c>
      <c r="H214" s="32" t="str">
        <f>VLOOKUP(B214,Extraction[],8,FALSE)</f>
        <v/>
      </c>
      <c r="I214" s="32" t="str">
        <f>VLOOKUP(B214,Extraction[],9,FALSE)</f>
        <v/>
      </c>
      <c r="J214" s="32" t="str">
        <f>VLOOKUP(B214,Extraction[],10,FALSE)</f>
        <v/>
      </c>
      <c r="K214" s="17"/>
      <c r="L214" s="33"/>
      <c r="M214" s="34"/>
    </row>
    <row r="215" spans="2:13" ht="20.100000000000001" customHeight="1" thickBot="1" x14ac:dyDescent="0.3">
      <c r="B215" s="30" t="str">
        <f>IF('Copie extraction'!A198=0,"",$I$9&amp;"_"&amp;'Copie extraction'!A198)</f>
        <v/>
      </c>
      <c r="C215" s="31" t="str">
        <f>VLOOKUP(B215,Extraction[],5,FALSE)</f>
        <v/>
      </c>
      <c r="D215" s="31" t="str">
        <f>VLOOKUP(B215,Extraction[],3,FALSE)</f>
        <v/>
      </c>
      <c r="E215" s="31" t="str">
        <f>VLOOKUP(B215,Extraction[],4,FALSE)</f>
        <v/>
      </c>
      <c r="F215" s="31" t="str">
        <f>VLOOKUP(B215,Extraction[],2,FALSE)</f>
        <v/>
      </c>
      <c r="G215" s="32" t="str">
        <f>VLOOKUP(B215,Extraction[],7,FALSE)</f>
        <v/>
      </c>
      <c r="H215" s="32" t="str">
        <f>VLOOKUP(B215,Extraction[],8,FALSE)</f>
        <v/>
      </c>
      <c r="I215" s="32" t="str">
        <f>VLOOKUP(B215,Extraction[],9,FALSE)</f>
        <v/>
      </c>
      <c r="J215" s="32" t="str">
        <f>VLOOKUP(B215,Extraction[],10,FALSE)</f>
        <v/>
      </c>
      <c r="K215" s="17"/>
      <c r="L215" s="33"/>
      <c r="M215" s="34"/>
    </row>
    <row r="216" spans="2:13" ht="20.100000000000001" customHeight="1" thickBot="1" x14ac:dyDescent="0.3">
      <c r="B216" s="30" t="str">
        <f>IF('Copie extraction'!A199=0,"",$I$9&amp;"_"&amp;'Copie extraction'!A199)</f>
        <v/>
      </c>
      <c r="C216" s="31" t="str">
        <f>VLOOKUP(B216,Extraction[],5,FALSE)</f>
        <v/>
      </c>
      <c r="D216" s="31" t="str">
        <f>VLOOKUP(B216,Extraction[],3,FALSE)</f>
        <v/>
      </c>
      <c r="E216" s="31" t="str">
        <f>VLOOKUP(B216,Extraction[],4,FALSE)</f>
        <v/>
      </c>
      <c r="F216" s="31" t="str">
        <f>VLOOKUP(B216,Extraction[],2,FALSE)</f>
        <v/>
      </c>
      <c r="G216" s="32" t="str">
        <f>VLOOKUP(B216,Extraction[],7,FALSE)</f>
        <v/>
      </c>
      <c r="H216" s="32" t="str">
        <f>VLOOKUP(B216,Extraction[],8,FALSE)</f>
        <v/>
      </c>
      <c r="I216" s="32" t="str">
        <f>VLOOKUP(B216,Extraction[],9,FALSE)</f>
        <v/>
      </c>
      <c r="J216" s="32" t="str">
        <f>VLOOKUP(B216,Extraction[],10,FALSE)</f>
        <v/>
      </c>
      <c r="K216" s="17"/>
      <c r="L216" s="33"/>
      <c r="M216" s="34"/>
    </row>
    <row r="217" spans="2:13" ht="20.100000000000001" customHeight="1" thickBot="1" x14ac:dyDescent="0.3">
      <c r="B217" s="30" t="str">
        <f>IF('Copie extraction'!A200=0,"",$I$9&amp;"_"&amp;'Copie extraction'!A200)</f>
        <v/>
      </c>
      <c r="C217" s="31" t="str">
        <f>VLOOKUP(B217,Extraction[],5,FALSE)</f>
        <v/>
      </c>
      <c r="D217" s="31" t="str">
        <f>VLOOKUP(B217,Extraction[],3,FALSE)</f>
        <v/>
      </c>
      <c r="E217" s="31" t="str">
        <f>VLOOKUP(B217,Extraction[],4,FALSE)</f>
        <v/>
      </c>
      <c r="F217" s="31" t="str">
        <f>VLOOKUP(B217,Extraction[],2,FALSE)</f>
        <v/>
      </c>
      <c r="G217" s="32" t="str">
        <f>VLOOKUP(B217,Extraction[],7,FALSE)</f>
        <v/>
      </c>
      <c r="H217" s="32" t="str">
        <f>VLOOKUP(B217,Extraction[],8,FALSE)</f>
        <v/>
      </c>
      <c r="I217" s="32" t="str">
        <f>VLOOKUP(B217,Extraction[],9,FALSE)</f>
        <v/>
      </c>
      <c r="J217" s="32" t="str">
        <f>VLOOKUP(B217,Extraction[],10,FALSE)</f>
        <v/>
      </c>
      <c r="K217" s="17"/>
      <c r="L217" s="33"/>
      <c r="M217" s="34"/>
    </row>
    <row r="218" spans="2:13" ht="20.100000000000001" customHeight="1" thickBot="1" x14ac:dyDescent="0.3">
      <c r="B218" s="30" t="str">
        <f>IF('Copie extraction'!A201=0,"",$I$9&amp;"_"&amp;'Copie extraction'!A201)</f>
        <v/>
      </c>
      <c r="C218" s="31" t="str">
        <f>VLOOKUP(B218,Extraction[],5,FALSE)</f>
        <v/>
      </c>
      <c r="D218" s="31" t="str">
        <f>VLOOKUP(B218,Extraction[],3,FALSE)</f>
        <v/>
      </c>
      <c r="E218" s="31" t="str">
        <f>VLOOKUP(B218,Extraction[],4,FALSE)</f>
        <v/>
      </c>
      <c r="F218" s="31" t="str">
        <f>VLOOKUP(B218,Extraction[],2,FALSE)</f>
        <v/>
      </c>
      <c r="G218" s="32" t="str">
        <f>VLOOKUP(B218,Extraction[],7,FALSE)</f>
        <v/>
      </c>
      <c r="H218" s="32" t="str">
        <f>VLOOKUP(B218,Extraction[],8,FALSE)</f>
        <v/>
      </c>
      <c r="I218" s="32" t="str">
        <f>VLOOKUP(B218,Extraction[],9,FALSE)</f>
        <v/>
      </c>
      <c r="J218" s="32" t="str">
        <f>VLOOKUP(B218,Extraction[],10,FALSE)</f>
        <v/>
      </c>
      <c r="K218" s="17"/>
      <c r="L218" s="33"/>
      <c r="M218" s="34"/>
    </row>
    <row r="219" spans="2:13" ht="20.100000000000001" customHeight="1" thickBot="1" x14ac:dyDescent="0.3">
      <c r="B219" s="30" t="str">
        <f>IF('Copie extraction'!A202=0,"",$I$9&amp;"_"&amp;'Copie extraction'!A202)</f>
        <v/>
      </c>
      <c r="C219" s="31" t="str">
        <f>VLOOKUP(B219,Extraction[],5,FALSE)</f>
        <v/>
      </c>
      <c r="D219" s="31" t="str">
        <f>VLOOKUP(B219,Extraction[],3,FALSE)</f>
        <v/>
      </c>
      <c r="E219" s="31" t="str">
        <f>VLOOKUP(B219,Extraction[],4,FALSE)</f>
        <v/>
      </c>
      <c r="F219" s="31" t="str">
        <f>VLOOKUP(B219,Extraction[],2,FALSE)</f>
        <v/>
      </c>
      <c r="G219" s="32" t="str">
        <f>VLOOKUP(B219,Extraction[],7,FALSE)</f>
        <v/>
      </c>
      <c r="H219" s="32" t="str">
        <f>VLOOKUP(B219,Extraction[],8,FALSE)</f>
        <v/>
      </c>
      <c r="I219" s="32" t="str">
        <f>VLOOKUP(B219,Extraction[],9,FALSE)</f>
        <v/>
      </c>
      <c r="J219" s="32" t="str">
        <f>VLOOKUP(B219,Extraction[],10,FALSE)</f>
        <v/>
      </c>
      <c r="K219" s="17"/>
      <c r="L219" s="33"/>
      <c r="M219" s="34"/>
    </row>
    <row r="220" spans="2:13" ht="20.100000000000001" customHeight="1" thickBot="1" x14ac:dyDescent="0.3">
      <c r="B220" s="30" t="str">
        <f>IF('Copie extraction'!A203=0,"",$I$9&amp;"_"&amp;'Copie extraction'!A203)</f>
        <v/>
      </c>
      <c r="C220" s="31" t="str">
        <f>VLOOKUP(B220,Extraction[],5,FALSE)</f>
        <v/>
      </c>
      <c r="D220" s="31" t="str">
        <f>VLOOKUP(B220,Extraction[],3,FALSE)</f>
        <v/>
      </c>
      <c r="E220" s="31" t="str">
        <f>VLOOKUP(B220,Extraction[],4,FALSE)</f>
        <v/>
      </c>
      <c r="F220" s="31" t="str">
        <f>VLOOKUP(B220,Extraction[],2,FALSE)</f>
        <v/>
      </c>
      <c r="G220" s="32" t="str">
        <f>VLOOKUP(B220,Extraction[],7,FALSE)</f>
        <v/>
      </c>
      <c r="H220" s="32" t="str">
        <f>VLOOKUP(B220,Extraction[],8,FALSE)</f>
        <v/>
      </c>
      <c r="I220" s="32" t="str">
        <f>VLOOKUP(B220,Extraction[],9,FALSE)</f>
        <v/>
      </c>
      <c r="J220" s="32" t="str">
        <f>VLOOKUP(B220,Extraction[],10,FALSE)</f>
        <v/>
      </c>
      <c r="K220" s="17"/>
      <c r="L220" s="33"/>
      <c r="M220" s="34"/>
    </row>
    <row r="221" spans="2:13" ht="20.100000000000001" customHeight="1" thickBot="1" x14ac:dyDescent="0.3">
      <c r="B221" s="30" t="str">
        <f>IF('Copie extraction'!A204=0,"",$I$9&amp;"_"&amp;'Copie extraction'!A204)</f>
        <v/>
      </c>
      <c r="C221" s="31" t="str">
        <f>VLOOKUP(B221,Extraction[],5,FALSE)</f>
        <v/>
      </c>
      <c r="D221" s="31" t="str">
        <f>VLOOKUP(B221,Extraction[],3,FALSE)</f>
        <v/>
      </c>
      <c r="E221" s="31" t="str">
        <f>VLOOKUP(B221,Extraction[],4,FALSE)</f>
        <v/>
      </c>
      <c r="F221" s="31" t="str">
        <f>VLOOKUP(B221,Extraction[],2,FALSE)</f>
        <v/>
      </c>
      <c r="G221" s="32" t="str">
        <f>VLOOKUP(B221,Extraction[],7,FALSE)</f>
        <v/>
      </c>
      <c r="H221" s="32" t="str">
        <f>VLOOKUP(B221,Extraction[],8,FALSE)</f>
        <v/>
      </c>
      <c r="I221" s="32" t="str">
        <f>VLOOKUP(B221,Extraction[],9,FALSE)</f>
        <v/>
      </c>
      <c r="J221" s="32" t="str">
        <f>VLOOKUP(B221,Extraction[],10,FALSE)</f>
        <v/>
      </c>
      <c r="K221" s="17"/>
      <c r="L221" s="33"/>
      <c r="M221" s="34"/>
    </row>
    <row r="222" spans="2:13" ht="20.100000000000001" customHeight="1" thickBot="1" x14ac:dyDescent="0.3">
      <c r="B222" s="30" t="str">
        <f>IF('Copie extraction'!A205=0,"",$I$9&amp;"_"&amp;'Copie extraction'!A205)</f>
        <v/>
      </c>
      <c r="C222" s="31" t="str">
        <f>VLOOKUP(B222,Extraction[],5,FALSE)</f>
        <v/>
      </c>
      <c r="D222" s="31" t="str">
        <f>VLOOKUP(B222,Extraction[],3,FALSE)</f>
        <v/>
      </c>
      <c r="E222" s="31" t="str">
        <f>VLOOKUP(B222,Extraction[],4,FALSE)</f>
        <v/>
      </c>
      <c r="F222" s="31" t="str">
        <f>VLOOKUP(B222,Extraction[],2,FALSE)</f>
        <v/>
      </c>
      <c r="G222" s="32" t="str">
        <f>VLOOKUP(B222,Extraction[],7,FALSE)</f>
        <v/>
      </c>
      <c r="H222" s="32" t="str">
        <f>VLOOKUP(B222,Extraction[],8,FALSE)</f>
        <v/>
      </c>
      <c r="I222" s="32" t="str">
        <f>VLOOKUP(B222,Extraction[],9,FALSE)</f>
        <v/>
      </c>
      <c r="J222" s="32" t="str">
        <f>VLOOKUP(B222,Extraction[],10,FALSE)</f>
        <v/>
      </c>
      <c r="K222" s="17"/>
      <c r="L222" s="33"/>
      <c r="M222" s="34"/>
    </row>
    <row r="223" spans="2:13" ht="20.100000000000001" customHeight="1" thickBot="1" x14ac:dyDescent="0.3">
      <c r="B223" s="30" t="str">
        <f>IF('Copie extraction'!A206=0,"",$I$9&amp;"_"&amp;'Copie extraction'!A206)</f>
        <v/>
      </c>
      <c r="C223" s="31" t="str">
        <f>VLOOKUP(B223,Extraction[],5,FALSE)</f>
        <v/>
      </c>
      <c r="D223" s="31" t="str">
        <f>VLOOKUP(B223,Extraction[],3,FALSE)</f>
        <v/>
      </c>
      <c r="E223" s="31" t="str">
        <f>VLOOKUP(B223,Extraction[],4,FALSE)</f>
        <v/>
      </c>
      <c r="F223" s="31" t="str">
        <f>VLOOKUP(B223,Extraction[],2,FALSE)</f>
        <v/>
      </c>
      <c r="G223" s="32" t="str">
        <f>VLOOKUP(B223,Extraction[],7,FALSE)</f>
        <v/>
      </c>
      <c r="H223" s="32" t="str">
        <f>VLOOKUP(B223,Extraction[],8,FALSE)</f>
        <v/>
      </c>
      <c r="I223" s="32" t="str">
        <f>VLOOKUP(B223,Extraction[],9,FALSE)</f>
        <v/>
      </c>
      <c r="J223" s="32" t="str">
        <f>VLOOKUP(B223,Extraction[],10,FALSE)</f>
        <v/>
      </c>
      <c r="K223" s="17"/>
      <c r="L223" s="33"/>
      <c r="M223" s="34"/>
    </row>
    <row r="224" spans="2:13" ht="20.100000000000001" customHeight="1" thickBot="1" x14ac:dyDescent="0.3">
      <c r="B224" s="30" t="str">
        <f>IF('Copie extraction'!A207=0,"",$I$9&amp;"_"&amp;'Copie extraction'!A207)</f>
        <v/>
      </c>
      <c r="C224" s="31" t="str">
        <f>VLOOKUP(B224,Extraction[],5,FALSE)</f>
        <v/>
      </c>
      <c r="D224" s="31" t="str">
        <f>VLOOKUP(B224,Extraction[],3,FALSE)</f>
        <v/>
      </c>
      <c r="E224" s="31" t="str">
        <f>VLOOKUP(B224,Extraction[],4,FALSE)</f>
        <v/>
      </c>
      <c r="F224" s="31" t="str">
        <f>VLOOKUP(B224,Extraction[],2,FALSE)</f>
        <v/>
      </c>
      <c r="G224" s="32" t="str">
        <f>VLOOKUP(B224,Extraction[],7,FALSE)</f>
        <v/>
      </c>
      <c r="H224" s="32" t="str">
        <f>VLOOKUP(B224,Extraction[],8,FALSE)</f>
        <v/>
      </c>
      <c r="I224" s="32" t="str">
        <f>VLOOKUP(B224,Extraction[],9,FALSE)</f>
        <v/>
      </c>
      <c r="J224" s="32" t="str">
        <f>VLOOKUP(B224,Extraction[],10,FALSE)</f>
        <v/>
      </c>
      <c r="K224" s="17"/>
      <c r="L224" s="33"/>
      <c r="M224" s="34"/>
    </row>
    <row r="225" spans="2:13" ht="20.100000000000001" customHeight="1" thickBot="1" x14ac:dyDescent="0.3">
      <c r="B225" s="30" t="str">
        <f>IF('Copie extraction'!A208=0,"",$I$9&amp;"_"&amp;'Copie extraction'!A208)</f>
        <v/>
      </c>
      <c r="C225" s="31" t="str">
        <f>VLOOKUP(B225,Extraction[],5,FALSE)</f>
        <v/>
      </c>
      <c r="D225" s="31" t="str">
        <f>VLOOKUP(B225,Extraction[],3,FALSE)</f>
        <v/>
      </c>
      <c r="E225" s="31" t="str">
        <f>VLOOKUP(B225,Extraction[],4,FALSE)</f>
        <v/>
      </c>
      <c r="F225" s="31" t="str">
        <f>VLOOKUP(B225,Extraction[],2,FALSE)</f>
        <v/>
      </c>
      <c r="G225" s="32" t="str">
        <f>VLOOKUP(B225,Extraction[],7,FALSE)</f>
        <v/>
      </c>
      <c r="H225" s="32" t="str">
        <f>VLOOKUP(B225,Extraction[],8,FALSE)</f>
        <v/>
      </c>
      <c r="I225" s="32" t="str">
        <f>VLOOKUP(B225,Extraction[],9,FALSE)</f>
        <v/>
      </c>
      <c r="J225" s="32" t="str">
        <f>VLOOKUP(B225,Extraction[],10,FALSE)</f>
        <v/>
      </c>
      <c r="K225" s="17"/>
      <c r="L225" s="33"/>
      <c r="M225" s="34"/>
    </row>
    <row r="226" spans="2:13" ht="20.100000000000001" customHeight="1" thickBot="1" x14ac:dyDescent="0.3">
      <c r="B226" s="30" t="str">
        <f>IF('Copie extraction'!A209=0,"",$I$9&amp;"_"&amp;'Copie extraction'!A209)</f>
        <v/>
      </c>
      <c r="C226" s="31" t="str">
        <f>VLOOKUP(B226,Extraction[],5,FALSE)</f>
        <v/>
      </c>
      <c r="D226" s="31" t="str">
        <f>VLOOKUP(B226,Extraction[],3,FALSE)</f>
        <v/>
      </c>
      <c r="E226" s="31" t="str">
        <f>VLOOKUP(B226,Extraction[],4,FALSE)</f>
        <v/>
      </c>
      <c r="F226" s="31" t="str">
        <f>VLOOKUP(B226,Extraction[],2,FALSE)</f>
        <v/>
      </c>
      <c r="G226" s="32" t="str">
        <f>VLOOKUP(B226,Extraction[],7,FALSE)</f>
        <v/>
      </c>
      <c r="H226" s="32" t="str">
        <f>VLOOKUP(B226,Extraction[],8,FALSE)</f>
        <v/>
      </c>
      <c r="I226" s="32" t="str">
        <f>VLOOKUP(B226,Extraction[],9,FALSE)</f>
        <v/>
      </c>
      <c r="J226" s="32" t="str">
        <f>VLOOKUP(B226,Extraction[],10,FALSE)</f>
        <v/>
      </c>
      <c r="K226" s="17"/>
      <c r="L226" s="33"/>
      <c r="M226" s="34"/>
    </row>
    <row r="227" spans="2:13" ht="20.100000000000001" customHeight="1" thickBot="1" x14ac:dyDescent="0.3">
      <c r="B227" s="30" t="str">
        <f>IF('Copie extraction'!A210=0,"",$I$9&amp;"_"&amp;'Copie extraction'!A210)</f>
        <v/>
      </c>
      <c r="C227" s="31" t="str">
        <f>VLOOKUP(B227,Extraction[],5,FALSE)</f>
        <v/>
      </c>
      <c r="D227" s="31" t="str">
        <f>VLOOKUP(B227,Extraction[],3,FALSE)</f>
        <v/>
      </c>
      <c r="E227" s="31" t="str">
        <f>VLOOKUP(B227,Extraction[],4,FALSE)</f>
        <v/>
      </c>
      <c r="F227" s="31" t="str">
        <f>VLOOKUP(B227,Extraction[],2,FALSE)</f>
        <v/>
      </c>
      <c r="G227" s="32" t="str">
        <f>VLOOKUP(B227,Extraction[],7,FALSE)</f>
        <v/>
      </c>
      <c r="H227" s="32" t="str">
        <f>VLOOKUP(B227,Extraction[],8,FALSE)</f>
        <v/>
      </c>
      <c r="I227" s="32" t="str">
        <f>VLOOKUP(B227,Extraction[],9,FALSE)</f>
        <v/>
      </c>
      <c r="J227" s="32" t="str">
        <f>VLOOKUP(B227,Extraction[],10,FALSE)</f>
        <v/>
      </c>
      <c r="K227" s="17"/>
      <c r="L227" s="33"/>
      <c r="M227" s="34"/>
    </row>
    <row r="228" spans="2:13" ht="20.100000000000001" customHeight="1" thickBot="1" x14ac:dyDescent="0.3">
      <c r="B228" s="30" t="str">
        <f>IF('Copie extraction'!A211=0,"",$I$9&amp;"_"&amp;'Copie extraction'!A211)</f>
        <v/>
      </c>
      <c r="C228" s="31" t="str">
        <f>VLOOKUP(B228,Extraction[],5,FALSE)</f>
        <v/>
      </c>
      <c r="D228" s="31" t="str">
        <f>VLOOKUP(B228,Extraction[],3,FALSE)</f>
        <v/>
      </c>
      <c r="E228" s="31" t="str">
        <f>VLOOKUP(B228,Extraction[],4,FALSE)</f>
        <v/>
      </c>
      <c r="F228" s="31" t="str">
        <f>VLOOKUP(B228,Extraction[],2,FALSE)</f>
        <v/>
      </c>
      <c r="G228" s="32" t="str">
        <f>VLOOKUP(B228,Extraction[],7,FALSE)</f>
        <v/>
      </c>
      <c r="H228" s="32" t="str">
        <f>VLOOKUP(B228,Extraction[],8,FALSE)</f>
        <v/>
      </c>
      <c r="I228" s="32" t="str">
        <f>VLOOKUP(B228,Extraction[],9,FALSE)</f>
        <v/>
      </c>
      <c r="J228" s="32" t="str">
        <f>VLOOKUP(B228,Extraction[],10,FALSE)</f>
        <v/>
      </c>
      <c r="K228" s="17"/>
      <c r="L228" s="33"/>
      <c r="M228" s="34"/>
    </row>
    <row r="229" spans="2:13" ht="20.100000000000001" customHeight="1" thickBot="1" x14ac:dyDescent="0.3">
      <c r="B229" s="30" t="str">
        <f>IF('Copie extraction'!A212=0,"",$I$9&amp;"_"&amp;'Copie extraction'!A212)</f>
        <v/>
      </c>
      <c r="C229" s="31" t="str">
        <f>VLOOKUP(B229,Extraction[],5,FALSE)</f>
        <v/>
      </c>
      <c r="D229" s="31" t="str">
        <f>VLOOKUP(B229,Extraction[],3,FALSE)</f>
        <v/>
      </c>
      <c r="E229" s="31" t="str">
        <f>VLOOKUP(B229,Extraction[],4,FALSE)</f>
        <v/>
      </c>
      <c r="F229" s="31" t="str">
        <f>VLOOKUP(B229,Extraction[],2,FALSE)</f>
        <v/>
      </c>
      <c r="G229" s="32" t="str">
        <f>VLOOKUP(B229,Extraction[],7,FALSE)</f>
        <v/>
      </c>
      <c r="H229" s="32" t="str">
        <f>VLOOKUP(B229,Extraction[],8,FALSE)</f>
        <v/>
      </c>
      <c r="I229" s="32" t="str">
        <f>VLOOKUP(B229,Extraction[],9,FALSE)</f>
        <v/>
      </c>
      <c r="J229" s="32" t="str">
        <f>VLOOKUP(B229,Extraction[],10,FALSE)</f>
        <v/>
      </c>
      <c r="K229" s="17"/>
      <c r="L229" s="33"/>
      <c r="M229" s="34"/>
    </row>
    <row r="230" spans="2:13" ht="20.100000000000001" customHeight="1" thickBot="1" x14ac:dyDescent="0.3">
      <c r="B230" s="30" t="str">
        <f>IF('Copie extraction'!A213=0,"",$I$9&amp;"_"&amp;'Copie extraction'!A213)</f>
        <v/>
      </c>
      <c r="C230" s="31" t="str">
        <f>VLOOKUP(B230,Extraction[],5,FALSE)</f>
        <v/>
      </c>
      <c r="D230" s="31" t="str">
        <f>VLOOKUP(B230,Extraction[],3,FALSE)</f>
        <v/>
      </c>
      <c r="E230" s="31" t="str">
        <f>VLOOKUP(B230,Extraction[],4,FALSE)</f>
        <v/>
      </c>
      <c r="F230" s="31" t="str">
        <f>VLOOKUP(B230,Extraction[],2,FALSE)</f>
        <v/>
      </c>
      <c r="G230" s="32" t="str">
        <f>VLOOKUP(B230,Extraction[],7,FALSE)</f>
        <v/>
      </c>
      <c r="H230" s="32" t="str">
        <f>VLOOKUP(B230,Extraction[],8,FALSE)</f>
        <v/>
      </c>
      <c r="I230" s="32" t="str">
        <f>VLOOKUP(B230,Extraction[],9,FALSE)</f>
        <v/>
      </c>
      <c r="J230" s="32" t="str">
        <f>VLOOKUP(B230,Extraction[],10,FALSE)</f>
        <v/>
      </c>
      <c r="K230" s="17"/>
      <c r="L230" s="33"/>
      <c r="M230" s="34"/>
    </row>
    <row r="231" spans="2:13" ht="20.100000000000001" customHeight="1" thickBot="1" x14ac:dyDescent="0.3">
      <c r="B231" s="30" t="str">
        <f>IF('Copie extraction'!A214=0,"",$I$9&amp;"_"&amp;'Copie extraction'!A214)</f>
        <v/>
      </c>
      <c r="C231" s="31" t="str">
        <f>VLOOKUP(B231,Extraction[],5,FALSE)</f>
        <v/>
      </c>
      <c r="D231" s="31" t="str">
        <f>VLOOKUP(B231,Extraction[],3,FALSE)</f>
        <v/>
      </c>
      <c r="E231" s="31" t="str">
        <f>VLOOKUP(B231,Extraction[],4,FALSE)</f>
        <v/>
      </c>
      <c r="F231" s="31" t="str">
        <f>VLOOKUP(B231,Extraction[],2,FALSE)</f>
        <v/>
      </c>
      <c r="G231" s="32" t="str">
        <f>VLOOKUP(B231,Extraction[],7,FALSE)</f>
        <v/>
      </c>
      <c r="H231" s="32" t="str">
        <f>VLOOKUP(B231,Extraction[],8,FALSE)</f>
        <v/>
      </c>
      <c r="I231" s="32" t="str">
        <f>VLOOKUP(B231,Extraction[],9,FALSE)</f>
        <v/>
      </c>
      <c r="J231" s="32" t="str">
        <f>VLOOKUP(B231,Extraction[],10,FALSE)</f>
        <v/>
      </c>
      <c r="K231" s="17"/>
      <c r="L231" s="33"/>
      <c r="M231" s="34"/>
    </row>
    <row r="232" spans="2:13" ht="20.100000000000001" customHeight="1" thickBot="1" x14ac:dyDescent="0.3">
      <c r="B232" s="30" t="str">
        <f>IF('Copie extraction'!A215=0,"",$I$9&amp;"_"&amp;'Copie extraction'!A215)</f>
        <v/>
      </c>
      <c r="C232" s="31" t="str">
        <f>VLOOKUP(B232,Extraction[],5,FALSE)</f>
        <v/>
      </c>
      <c r="D232" s="31" t="str">
        <f>VLOOKUP(B232,Extraction[],3,FALSE)</f>
        <v/>
      </c>
      <c r="E232" s="31" t="str">
        <f>VLOOKUP(B232,Extraction[],4,FALSE)</f>
        <v/>
      </c>
      <c r="F232" s="31" t="str">
        <f>VLOOKUP(B232,Extraction[],2,FALSE)</f>
        <v/>
      </c>
      <c r="G232" s="32" t="str">
        <f>VLOOKUP(B232,Extraction[],7,FALSE)</f>
        <v/>
      </c>
      <c r="H232" s="32" t="str">
        <f>VLOOKUP(B232,Extraction[],8,FALSE)</f>
        <v/>
      </c>
      <c r="I232" s="32" t="str">
        <f>VLOOKUP(B232,Extraction[],9,FALSE)</f>
        <v/>
      </c>
      <c r="J232" s="32" t="str">
        <f>VLOOKUP(B232,Extraction[],10,FALSE)</f>
        <v/>
      </c>
      <c r="K232" s="17"/>
      <c r="L232" s="33"/>
      <c r="M232" s="34"/>
    </row>
    <row r="233" spans="2:13" ht="20.100000000000001" customHeight="1" thickBot="1" x14ac:dyDescent="0.3">
      <c r="B233" s="30" t="str">
        <f>IF('Copie extraction'!A216=0,"",$I$9&amp;"_"&amp;'Copie extraction'!A216)</f>
        <v/>
      </c>
      <c r="C233" s="31" t="str">
        <f>VLOOKUP(B233,Extraction[],5,FALSE)</f>
        <v/>
      </c>
      <c r="D233" s="31" t="str">
        <f>VLOOKUP(B233,Extraction[],3,FALSE)</f>
        <v/>
      </c>
      <c r="E233" s="31" t="str">
        <f>VLOOKUP(B233,Extraction[],4,FALSE)</f>
        <v/>
      </c>
      <c r="F233" s="31" t="str">
        <f>VLOOKUP(B233,Extraction[],2,FALSE)</f>
        <v/>
      </c>
      <c r="G233" s="32" t="str">
        <f>VLOOKUP(B233,Extraction[],7,FALSE)</f>
        <v/>
      </c>
      <c r="H233" s="32" t="str">
        <f>VLOOKUP(B233,Extraction[],8,FALSE)</f>
        <v/>
      </c>
      <c r="I233" s="32" t="str">
        <f>VLOOKUP(B233,Extraction[],9,FALSE)</f>
        <v/>
      </c>
      <c r="J233" s="32" t="str">
        <f>VLOOKUP(B233,Extraction[],10,FALSE)</f>
        <v/>
      </c>
      <c r="K233" s="17"/>
      <c r="L233" s="33"/>
      <c r="M233" s="34"/>
    </row>
    <row r="234" spans="2:13" ht="20.100000000000001" customHeight="1" thickBot="1" x14ac:dyDescent="0.3">
      <c r="B234" s="30" t="str">
        <f>IF('Copie extraction'!A217=0,"",$I$9&amp;"_"&amp;'Copie extraction'!A217)</f>
        <v/>
      </c>
      <c r="C234" s="31" t="str">
        <f>VLOOKUP(B234,Extraction[],5,FALSE)</f>
        <v/>
      </c>
      <c r="D234" s="31" t="str">
        <f>VLOOKUP(B234,Extraction[],3,FALSE)</f>
        <v/>
      </c>
      <c r="E234" s="31" t="str">
        <f>VLOOKUP(B234,Extraction[],4,FALSE)</f>
        <v/>
      </c>
      <c r="F234" s="31" t="str">
        <f>VLOOKUP(B234,Extraction[],2,FALSE)</f>
        <v/>
      </c>
      <c r="G234" s="32" t="str">
        <f>VLOOKUP(B234,Extraction[],7,FALSE)</f>
        <v/>
      </c>
      <c r="H234" s="32" t="str">
        <f>VLOOKUP(B234,Extraction[],8,FALSE)</f>
        <v/>
      </c>
      <c r="I234" s="32" t="str">
        <f>VLOOKUP(B234,Extraction[],9,FALSE)</f>
        <v/>
      </c>
      <c r="J234" s="32" t="str">
        <f>VLOOKUP(B234,Extraction[],10,FALSE)</f>
        <v/>
      </c>
      <c r="K234" s="17"/>
      <c r="L234" s="33"/>
      <c r="M234" s="34"/>
    </row>
    <row r="235" spans="2:13" ht="20.100000000000001" customHeight="1" thickBot="1" x14ac:dyDescent="0.3">
      <c r="B235" s="30" t="str">
        <f>IF('Copie extraction'!A218=0,"",$I$9&amp;"_"&amp;'Copie extraction'!A218)</f>
        <v/>
      </c>
      <c r="C235" s="31" t="str">
        <f>VLOOKUP(B235,Extraction[],5,FALSE)</f>
        <v/>
      </c>
      <c r="D235" s="31" t="str">
        <f>VLOOKUP(B235,Extraction[],3,FALSE)</f>
        <v/>
      </c>
      <c r="E235" s="31" t="str">
        <f>VLOOKUP(B235,Extraction[],4,FALSE)</f>
        <v/>
      </c>
      <c r="F235" s="31" t="str">
        <f>VLOOKUP(B235,Extraction[],2,FALSE)</f>
        <v/>
      </c>
      <c r="G235" s="32" t="str">
        <f>VLOOKUP(B235,Extraction[],7,FALSE)</f>
        <v/>
      </c>
      <c r="H235" s="32" t="str">
        <f>VLOOKUP(B235,Extraction[],8,FALSE)</f>
        <v/>
      </c>
      <c r="I235" s="32" t="str">
        <f>VLOOKUP(B235,Extraction[],9,FALSE)</f>
        <v/>
      </c>
      <c r="J235" s="32" t="str">
        <f>VLOOKUP(B235,Extraction[],10,FALSE)</f>
        <v/>
      </c>
      <c r="K235" s="17"/>
      <c r="L235" s="33"/>
      <c r="M235" s="34"/>
    </row>
    <row r="236" spans="2:13" ht="20.100000000000001" customHeight="1" thickBot="1" x14ac:dyDescent="0.3">
      <c r="B236" s="30" t="str">
        <f>IF('Copie extraction'!A219=0,"",$I$9&amp;"_"&amp;'Copie extraction'!A219)</f>
        <v/>
      </c>
      <c r="C236" s="31" t="str">
        <f>VLOOKUP(B236,Extraction[],5,FALSE)</f>
        <v/>
      </c>
      <c r="D236" s="31" t="str">
        <f>VLOOKUP(B236,Extraction[],3,FALSE)</f>
        <v/>
      </c>
      <c r="E236" s="31" t="str">
        <f>VLOOKUP(B236,Extraction[],4,FALSE)</f>
        <v/>
      </c>
      <c r="F236" s="31" t="str">
        <f>VLOOKUP(B236,Extraction[],2,FALSE)</f>
        <v/>
      </c>
      <c r="G236" s="32" t="str">
        <f>VLOOKUP(B236,Extraction[],7,FALSE)</f>
        <v/>
      </c>
      <c r="H236" s="32" t="str">
        <f>VLOOKUP(B236,Extraction[],8,FALSE)</f>
        <v/>
      </c>
      <c r="I236" s="32" t="str">
        <f>VLOOKUP(B236,Extraction[],9,FALSE)</f>
        <v/>
      </c>
      <c r="J236" s="32" t="str">
        <f>VLOOKUP(B236,Extraction[],10,FALSE)</f>
        <v/>
      </c>
      <c r="K236" s="17"/>
      <c r="L236" s="33"/>
      <c r="M236" s="34"/>
    </row>
    <row r="237" spans="2:13" ht="20.100000000000001" customHeight="1" thickBot="1" x14ac:dyDescent="0.3">
      <c r="B237" s="30" t="str">
        <f>IF('Copie extraction'!A220=0,"",$I$9&amp;"_"&amp;'Copie extraction'!A220)</f>
        <v/>
      </c>
      <c r="C237" s="31" t="str">
        <f>VLOOKUP(B237,Extraction[],5,FALSE)</f>
        <v/>
      </c>
      <c r="D237" s="31" t="str">
        <f>VLOOKUP(B237,Extraction[],3,FALSE)</f>
        <v/>
      </c>
      <c r="E237" s="31" t="str">
        <f>VLOOKUP(B237,Extraction[],4,FALSE)</f>
        <v/>
      </c>
      <c r="F237" s="31" t="str">
        <f>VLOOKUP(B237,Extraction[],2,FALSE)</f>
        <v/>
      </c>
      <c r="G237" s="32" t="str">
        <f>VLOOKUP(B237,Extraction[],7,FALSE)</f>
        <v/>
      </c>
      <c r="H237" s="32" t="str">
        <f>VLOOKUP(B237,Extraction[],8,FALSE)</f>
        <v/>
      </c>
      <c r="I237" s="32" t="str">
        <f>VLOOKUP(B237,Extraction[],9,FALSE)</f>
        <v/>
      </c>
      <c r="J237" s="32" t="str">
        <f>VLOOKUP(B237,Extraction[],10,FALSE)</f>
        <v/>
      </c>
      <c r="K237" s="17"/>
      <c r="L237" s="33"/>
      <c r="M237" s="34"/>
    </row>
    <row r="238" spans="2:13" ht="20.100000000000001" customHeight="1" thickBot="1" x14ac:dyDescent="0.3">
      <c r="B238" s="30" t="str">
        <f>IF('Copie extraction'!A221=0,"",$I$9&amp;"_"&amp;'Copie extraction'!A221)</f>
        <v/>
      </c>
      <c r="C238" s="31" t="str">
        <f>VLOOKUP(B238,Extraction[],5,FALSE)</f>
        <v/>
      </c>
      <c r="D238" s="31" t="str">
        <f>VLOOKUP(B238,Extraction[],3,FALSE)</f>
        <v/>
      </c>
      <c r="E238" s="31" t="str">
        <f>VLOOKUP(B238,Extraction[],4,FALSE)</f>
        <v/>
      </c>
      <c r="F238" s="31" t="str">
        <f>VLOOKUP(B238,Extraction[],2,FALSE)</f>
        <v/>
      </c>
      <c r="G238" s="32" t="str">
        <f>VLOOKUP(B238,Extraction[],7,FALSE)</f>
        <v/>
      </c>
      <c r="H238" s="32" t="str">
        <f>VLOOKUP(B238,Extraction[],8,FALSE)</f>
        <v/>
      </c>
      <c r="I238" s="32" t="str">
        <f>VLOOKUP(B238,Extraction[],9,FALSE)</f>
        <v/>
      </c>
      <c r="J238" s="32" t="str">
        <f>VLOOKUP(B238,Extraction[],10,FALSE)</f>
        <v/>
      </c>
      <c r="K238" s="17"/>
      <c r="L238" s="33"/>
      <c r="M238" s="34"/>
    </row>
    <row r="239" spans="2:13" ht="20.100000000000001" customHeight="1" thickBot="1" x14ac:dyDescent="0.3">
      <c r="B239" s="30" t="str">
        <f>IF('Copie extraction'!A222=0,"",$I$9&amp;"_"&amp;'Copie extraction'!A222)</f>
        <v/>
      </c>
      <c r="C239" s="31" t="str">
        <f>VLOOKUP(B239,Extraction[],5,FALSE)</f>
        <v/>
      </c>
      <c r="D239" s="31" t="str">
        <f>VLOOKUP(B239,Extraction[],3,FALSE)</f>
        <v/>
      </c>
      <c r="E239" s="31" t="str">
        <f>VLOOKUP(B239,Extraction[],4,FALSE)</f>
        <v/>
      </c>
      <c r="F239" s="31" t="str">
        <f>VLOOKUP(B239,Extraction[],2,FALSE)</f>
        <v/>
      </c>
      <c r="G239" s="32" t="str">
        <f>VLOOKUP(B239,Extraction[],7,FALSE)</f>
        <v/>
      </c>
      <c r="H239" s="32" t="str">
        <f>VLOOKUP(B239,Extraction[],8,FALSE)</f>
        <v/>
      </c>
      <c r="I239" s="32" t="str">
        <f>VLOOKUP(B239,Extraction[],9,FALSE)</f>
        <v/>
      </c>
      <c r="J239" s="32" t="str">
        <f>VLOOKUP(B239,Extraction[],10,FALSE)</f>
        <v/>
      </c>
      <c r="K239" s="17"/>
      <c r="L239" s="33"/>
      <c r="M239" s="34"/>
    </row>
    <row r="240" spans="2:13" ht="20.100000000000001" customHeight="1" thickBot="1" x14ac:dyDescent="0.3">
      <c r="B240" s="30" t="str">
        <f>IF('Copie extraction'!A223=0,"",$I$9&amp;"_"&amp;'Copie extraction'!A223)</f>
        <v/>
      </c>
      <c r="C240" s="31" t="str">
        <f>VLOOKUP(B240,Extraction[],5,FALSE)</f>
        <v/>
      </c>
      <c r="D240" s="31" t="str">
        <f>VLOOKUP(B240,Extraction[],3,FALSE)</f>
        <v/>
      </c>
      <c r="E240" s="31" t="str">
        <f>VLOOKUP(B240,Extraction[],4,FALSE)</f>
        <v/>
      </c>
      <c r="F240" s="31" t="str">
        <f>VLOOKUP(B240,Extraction[],2,FALSE)</f>
        <v/>
      </c>
      <c r="G240" s="32" t="str">
        <f>VLOOKUP(B240,Extraction[],7,FALSE)</f>
        <v/>
      </c>
      <c r="H240" s="32" t="str">
        <f>VLOOKUP(B240,Extraction[],8,FALSE)</f>
        <v/>
      </c>
      <c r="I240" s="32" t="str">
        <f>VLOOKUP(B240,Extraction[],9,FALSE)</f>
        <v/>
      </c>
      <c r="J240" s="32" t="str">
        <f>VLOOKUP(B240,Extraction[],10,FALSE)</f>
        <v/>
      </c>
      <c r="K240" s="17"/>
      <c r="L240" s="33"/>
      <c r="M240" s="34"/>
    </row>
    <row r="241" spans="2:13" ht="20.100000000000001" customHeight="1" thickBot="1" x14ac:dyDescent="0.3">
      <c r="B241" s="30" t="str">
        <f>IF('Copie extraction'!A224=0,"",$I$9&amp;"_"&amp;'Copie extraction'!A224)</f>
        <v/>
      </c>
      <c r="C241" s="31" t="str">
        <f>VLOOKUP(B241,Extraction[],5,FALSE)</f>
        <v/>
      </c>
      <c r="D241" s="31" t="str">
        <f>VLOOKUP(B241,Extraction[],3,FALSE)</f>
        <v/>
      </c>
      <c r="E241" s="31" t="str">
        <f>VLOOKUP(B241,Extraction[],4,FALSE)</f>
        <v/>
      </c>
      <c r="F241" s="31" t="str">
        <f>VLOOKUP(B241,Extraction[],2,FALSE)</f>
        <v/>
      </c>
      <c r="G241" s="32" t="str">
        <f>VLOOKUP(B241,Extraction[],7,FALSE)</f>
        <v/>
      </c>
      <c r="H241" s="32" t="str">
        <f>VLOOKUP(B241,Extraction[],8,FALSE)</f>
        <v/>
      </c>
      <c r="I241" s="32" t="str">
        <f>VLOOKUP(B241,Extraction[],9,FALSE)</f>
        <v/>
      </c>
      <c r="J241" s="32" t="str">
        <f>VLOOKUP(B241,Extraction[],10,FALSE)</f>
        <v/>
      </c>
      <c r="K241" s="17"/>
      <c r="L241" s="33"/>
      <c r="M241" s="34"/>
    </row>
    <row r="242" spans="2:13" ht="20.100000000000001" customHeight="1" thickBot="1" x14ac:dyDescent="0.3">
      <c r="B242" s="30" t="str">
        <f>IF('Copie extraction'!A225=0,"",$I$9&amp;"_"&amp;'Copie extraction'!A225)</f>
        <v/>
      </c>
      <c r="C242" s="31" t="str">
        <f>VLOOKUP(B242,Extraction[],5,FALSE)</f>
        <v/>
      </c>
      <c r="D242" s="31" t="str">
        <f>VLOOKUP(B242,Extraction[],3,FALSE)</f>
        <v/>
      </c>
      <c r="E242" s="31" t="str">
        <f>VLOOKUP(B242,Extraction[],4,FALSE)</f>
        <v/>
      </c>
      <c r="F242" s="31" t="str">
        <f>VLOOKUP(B242,Extraction[],2,FALSE)</f>
        <v/>
      </c>
      <c r="G242" s="32" t="str">
        <f>VLOOKUP(B242,Extraction[],7,FALSE)</f>
        <v/>
      </c>
      <c r="H242" s="32" t="str">
        <f>VLOOKUP(B242,Extraction[],8,FALSE)</f>
        <v/>
      </c>
      <c r="I242" s="32" t="str">
        <f>VLOOKUP(B242,Extraction[],9,FALSE)</f>
        <v/>
      </c>
      <c r="J242" s="32" t="str">
        <f>VLOOKUP(B242,Extraction[],10,FALSE)</f>
        <v/>
      </c>
      <c r="K242" s="17"/>
      <c r="L242" s="33"/>
      <c r="M242" s="34"/>
    </row>
    <row r="243" spans="2:13" ht="20.100000000000001" customHeight="1" thickBot="1" x14ac:dyDescent="0.3">
      <c r="B243" s="30" t="str">
        <f>IF('Copie extraction'!A226=0,"",$I$9&amp;"_"&amp;'Copie extraction'!A226)</f>
        <v/>
      </c>
      <c r="C243" s="31" t="str">
        <f>VLOOKUP(B243,Extraction[],5,FALSE)</f>
        <v/>
      </c>
      <c r="D243" s="31" t="str">
        <f>VLOOKUP(B243,Extraction[],3,FALSE)</f>
        <v/>
      </c>
      <c r="E243" s="31" t="str">
        <f>VLOOKUP(B243,Extraction[],4,FALSE)</f>
        <v/>
      </c>
      <c r="F243" s="31" t="str">
        <f>VLOOKUP(B243,Extraction[],2,FALSE)</f>
        <v/>
      </c>
      <c r="G243" s="32" t="str">
        <f>VLOOKUP(B243,Extraction[],7,FALSE)</f>
        <v/>
      </c>
      <c r="H243" s="32" t="str">
        <f>VLOOKUP(B243,Extraction[],8,FALSE)</f>
        <v/>
      </c>
      <c r="I243" s="32" t="str">
        <f>VLOOKUP(B243,Extraction[],9,FALSE)</f>
        <v/>
      </c>
      <c r="J243" s="32" t="str">
        <f>VLOOKUP(B243,Extraction[],10,FALSE)</f>
        <v/>
      </c>
      <c r="K243" s="17"/>
      <c r="L243" s="33"/>
      <c r="M243" s="34"/>
    </row>
    <row r="244" spans="2:13" ht="20.100000000000001" customHeight="1" thickBot="1" x14ac:dyDescent="0.3">
      <c r="B244" s="30" t="str">
        <f>IF('Copie extraction'!A227=0,"",$I$9&amp;"_"&amp;'Copie extraction'!A227)</f>
        <v/>
      </c>
      <c r="C244" s="31" t="str">
        <f>VLOOKUP(B244,Extraction[],5,FALSE)</f>
        <v/>
      </c>
      <c r="D244" s="31" t="str">
        <f>VLOOKUP(B244,Extraction[],3,FALSE)</f>
        <v/>
      </c>
      <c r="E244" s="31" t="str">
        <f>VLOOKUP(B244,Extraction[],4,FALSE)</f>
        <v/>
      </c>
      <c r="F244" s="31" t="str">
        <f>VLOOKUP(B244,Extraction[],2,FALSE)</f>
        <v/>
      </c>
      <c r="G244" s="32" t="str">
        <f>VLOOKUP(B244,Extraction[],7,FALSE)</f>
        <v/>
      </c>
      <c r="H244" s="32" t="str">
        <f>VLOOKUP(B244,Extraction[],8,FALSE)</f>
        <v/>
      </c>
      <c r="I244" s="32" t="str">
        <f>VLOOKUP(B244,Extraction[],9,FALSE)</f>
        <v/>
      </c>
      <c r="J244" s="32" t="str">
        <f>VLOOKUP(B244,Extraction[],10,FALSE)</f>
        <v/>
      </c>
      <c r="K244" s="17"/>
      <c r="L244" s="33"/>
      <c r="M244" s="34"/>
    </row>
    <row r="245" spans="2:13" ht="20.100000000000001" customHeight="1" thickBot="1" x14ac:dyDescent="0.3">
      <c r="B245" s="30" t="str">
        <f>IF('Copie extraction'!A228=0,"",$I$9&amp;"_"&amp;'Copie extraction'!A228)</f>
        <v/>
      </c>
      <c r="C245" s="31" t="str">
        <f>VLOOKUP(B245,Extraction[],5,FALSE)</f>
        <v/>
      </c>
      <c r="D245" s="31" t="str">
        <f>VLOOKUP(B245,Extraction[],3,FALSE)</f>
        <v/>
      </c>
      <c r="E245" s="31" t="str">
        <f>VLOOKUP(B245,Extraction[],4,FALSE)</f>
        <v/>
      </c>
      <c r="F245" s="31" t="str">
        <f>VLOOKUP(B245,Extraction[],2,FALSE)</f>
        <v/>
      </c>
      <c r="G245" s="32" t="str">
        <f>VLOOKUP(B245,Extraction[],7,FALSE)</f>
        <v/>
      </c>
      <c r="H245" s="32" t="str">
        <f>VLOOKUP(B245,Extraction[],8,FALSE)</f>
        <v/>
      </c>
      <c r="I245" s="32" t="str">
        <f>VLOOKUP(B245,Extraction[],9,FALSE)</f>
        <v/>
      </c>
      <c r="J245" s="32" t="str">
        <f>VLOOKUP(B245,Extraction[],10,FALSE)</f>
        <v/>
      </c>
      <c r="K245" s="17"/>
      <c r="L245" s="33"/>
      <c r="M245" s="34"/>
    </row>
    <row r="246" spans="2:13" ht="20.100000000000001" customHeight="1" thickBot="1" x14ac:dyDescent="0.3">
      <c r="B246" s="30" t="str">
        <f>IF('Copie extraction'!A229=0,"",$I$9&amp;"_"&amp;'Copie extraction'!A229)</f>
        <v/>
      </c>
      <c r="C246" s="31" t="str">
        <f>VLOOKUP(B246,Extraction[],5,FALSE)</f>
        <v/>
      </c>
      <c r="D246" s="31" t="str">
        <f>VLOOKUP(B246,Extraction[],3,FALSE)</f>
        <v/>
      </c>
      <c r="E246" s="31" t="str">
        <f>VLOOKUP(B246,Extraction[],4,FALSE)</f>
        <v/>
      </c>
      <c r="F246" s="31" t="str">
        <f>VLOOKUP(B246,Extraction[],2,FALSE)</f>
        <v/>
      </c>
      <c r="G246" s="32" t="str">
        <f>VLOOKUP(B246,Extraction[],7,FALSE)</f>
        <v/>
      </c>
      <c r="H246" s="32" t="str">
        <f>VLOOKUP(B246,Extraction[],8,FALSE)</f>
        <v/>
      </c>
      <c r="I246" s="32" t="str">
        <f>VLOOKUP(B246,Extraction[],9,FALSE)</f>
        <v/>
      </c>
      <c r="J246" s="32" t="str">
        <f>VLOOKUP(B246,Extraction[],10,FALSE)</f>
        <v/>
      </c>
      <c r="K246" s="17"/>
      <c r="L246" s="33"/>
      <c r="M246" s="34"/>
    </row>
    <row r="247" spans="2:13" ht="20.100000000000001" customHeight="1" thickBot="1" x14ac:dyDescent="0.3">
      <c r="B247" s="30" t="str">
        <f>IF('Copie extraction'!A230=0,"",$I$9&amp;"_"&amp;'Copie extraction'!A230)</f>
        <v/>
      </c>
      <c r="C247" s="31" t="str">
        <f>VLOOKUP(B247,Extraction[],5,FALSE)</f>
        <v/>
      </c>
      <c r="D247" s="31" t="str">
        <f>VLOOKUP(B247,Extraction[],3,FALSE)</f>
        <v/>
      </c>
      <c r="E247" s="31" t="str">
        <f>VLOOKUP(B247,Extraction[],4,FALSE)</f>
        <v/>
      </c>
      <c r="F247" s="31" t="str">
        <f>VLOOKUP(B247,Extraction[],2,FALSE)</f>
        <v/>
      </c>
      <c r="G247" s="32" t="str">
        <f>VLOOKUP(B247,Extraction[],7,FALSE)</f>
        <v/>
      </c>
      <c r="H247" s="32" t="str">
        <f>VLOOKUP(B247,Extraction[],8,FALSE)</f>
        <v/>
      </c>
      <c r="I247" s="32" t="str">
        <f>VLOOKUP(B247,Extraction[],9,FALSE)</f>
        <v/>
      </c>
      <c r="J247" s="32" t="str">
        <f>VLOOKUP(B247,Extraction[],10,FALSE)</f>
        <v/>
      </c>
      <c r="K247" s="17"/>
      <c r="L247" s="33"/>
      <c r="M247" s="34"/>
    </row>
    <row r="248" spans="2:13" ht="20.100000000000001" customHeight="1" thickBot="1" x14ac:dyDescent="0.3">
      <c r="B248" s="30" t="str">
        <f>IF('Copie extraction'!A231=0,"",$I$9&amp;"_"&amp;'Copie extraction'!A231)</f>
        <v/>
      </c>
      <c r="C248" s="31" t="str">
        <f>VLOOKUP(B248,Extraction[],5,FALSE)</f>
        <v/>
      </c>
      <c r="D248" s="31" t="str">
        <f>VLOOKUP(B248,Extraction[],3,FALSE)</f>
        <v/>
      </c>
      <c r="E248" s="31" t="str">
        <f>VLOOKUP(B248,Extraction[],4,FALSE)</f>
        <v/>
      </c>
      <c r="F248" s="31" t="str">
        <f>VLOOKUP(B248,Extraction[],2,FALSE)</f>
        <v/>
      </c>
      <c r="G248" s="32" t="str">
        <f>VLOOKUP(B248,Extraction[],7,FALSE)</f>
        <v/>
      </c>
      <c r="H248" s="32" t="str">
        <f>VLOOKUP(B248,Extraction[],8,FALSE)</f>
        <v/>
      </c>
      <c r="I248" s="32" t="str">
        <f>VLOOKUP(B248,Extraction[],9,FALSE)</f>
        <v/>
      </c>
      <c r="J248" s="32" t="str">
        <f>VLOOKUP(B248,Extraction[],10,FALSE)</f>
        <v/>
      </c>
      <c r="K248" s="17"/>
      <c r="L248" s="33"/>
      <c r="M248" s="34"/>
    </row>
    <row r="249" spans="2:13" ht="20.100000000000001" customHeight="1" thickBot="1" x14ac:dyDescent="0.3">
      <c r="B249" s="30" t="str">
        <f>IF('Copie extraction'!A232=0,"",$I$9&amp;"_"&amp;'Copie extraction'!A232)</f>
        <v/>
      </c>
      <c r="C249" s="31" t="str">
        <f>VLOOKUP(B249,Extraction[],5,FALSE)</f>
        <v/>
      </c>
      <c r="D249" s="31" t="str">
        <f>VLOOKUP(B249,Extraction[],3,FALSE)</f>
        <v/>
      </c>
      <c r="E249" s="31" t="str">
        <f>VLOOKUP(B249,Extraction[],4,FALSE)</f>
        <v/>
      </c>
      <c r="F249" s="31" t="str">
        <f>VLOOKUP(B249,Extraction[],2,FALSE)</f>
        <v/>
      </c>
      <c r="G249" s="32" t="str">
        <f>VLOOKUP(B249,Extraction[],7,FALSE)</f>
        <v/>
      </c>
      <c r="H249" s="32" t="str">
        <f>VLOOKUP(B249,Extraction[],8,FALSE)</f>
        <v/>
      </c>
      <c r="I249" s="32" t="str">
        <f>VLOOKUP(B249,Extraction[],9,FALSE)</f>
        <v/>
      </c>
      <c r="J249" s="32" t="str">
        <f>VLOOKUP(B249,Extraction[],10,FALSE)</f>
        <v/>
      </c>
      <c r="K249" s="17"/>
      <c r="L249" s="33"/>
      <c r="M249" s="34"/>
    </row>
    <row r="250" spans="2:13" ht="20.100000000000001" customHeight="1" thickBot="1" x14ac:dyDescent="0.3">
      <c r="B250" s="30" t="str">
        <f>IF('Copie extraction'!A233=0,"",$I$9&amp;"_"&amp;'Copie extraction'!A233)</f>
        <v/>
      </c>
      <c r="C250" s="31" t="str">
        <f>VLOOKUP(B250,Extraction[],5,FALSE)</f>
        <v/>
      </c>
      <c r="D250" s="31" t="str">
        <f>VLOOKUP(B250,Extraction[],3,FALSE)</f>
        <v/>
      </c>
      <c r="E250" s="31" t="str">
        <f>VLOOKUP(B250,Extraction[],4,FALSE)</f>
        <v/>
      </c>
      <c r="F250" s="31" t="str">
        <f>VLOOKUP(B250,Extraction[],2,FALSE)</f>
        <v/>
      </c>
      <c r="G250" s="32" t="str">
        <f>VLOOKUP(B250,Extraction[],7,FALSE)</f>
        <v/>
      </c>
      <c r="H250" s="32" t="str">
        <f>VLOOKUP(B250,Extraction[],8,FALSE)</f>
        <v/>
      </c>
      <c r="I250" s="32" t="str">
        <f>VLOOKUP(B250,Extraction[],9,FALSE)</f>
        <v/>
      </c>
      <c r="J250" s="32" t="str">
        <f>VLOOKUP(B250,Extraction[],10,FALSE)</f>
        <v/>
      </c>
      <c r="K250" s="17"/>
      <c r="L250" s="33"/>
      <c r="M250" s="34"/>
    </row>
    <row r="251" spans="2:13" ht="20.100000000000001" customHeight="1" thickBot="1" x14ac:dyDescent="0.3">
      <c r="B251" s="30" t="str">
        <f>IF('Copie extraction'!A234=0,"",$I$9&amp;"_"&amp;'Copie extraction'!A234)</f>
        <v/>
      </c>
      <c r="C251" s="31" t="str">
        <f>VLOOKUP(B251,Extraction[],5,FALSE)</f>
        <v/>
      </c>
      <c r="D251" s="31" t="str">
        <f>VLOOKUP(B251,Extraction[],3,FALSE)</f>
        <v/>
      </c>
      <c r="E251" s="31" t="str">
        <f>VLOOKUP(B251,Extraction[],4,FALSE)</f>
        <v/>
      </c>
      <c r="F251" s="31" t="str">
        <f>VLOOKUP(B251,Extraction[],2,FALSE)</f>
        <v/>
      </c>
      <c r="G251" s="32" t="str">
        <f>VLOOKUP(B251,Extraction[],7,FALSE)</f>
        <v/>
      </c>
      <c r="H251" s="32" t="str">
        <f>VLOOKUP(B251,Extraction[],8,FALSE)</f>
        <v/>
      </c>
      <c r="I251" s="32" t="str">
        <f>VLOOKUP(B251,Extraction[],9,FALSE)</f>
        <v/>
      </c>
      <c r="J251" s="32" t="str">
        <f>VLOOKUP(B251,Extraction[],10,FALSE)</f>
        <v/>
      </c>
      <c r="K251" s="17"/>
      <c r="L251" s="33"/>
      <c r="M251" s="34"/>
    </row>
    <row r="252" spans="2:13" ht="20.100000000000001" customHeight="1" thickBot="1" x14ac:dyDescent="0.3">
      <c r="B252" s="30" t="str">
        <f>IF('Copie extraction'!A235=0,"",$I$9&amp;"_"&amp;'Copie extraction'!A235)</f>
        <v/>
      </c>
      <c r="C252" s="31" t="str">
        <f>VLOOKUP(B252,Extraction[],5,FALSE)</f>
        <v/>
      </c>
      <c r="D252" s="31" t="str">
        <f>VLOOKUP(B252,Extraction[],3,FALSE)</f>
        <v/>
      </c>
      <c r="E252" s="31" t="str">
        <f>VLOOKUP(B252,Extraction[],4,FALSE)</f>
        <v/>
      </c>
      <c r="F252" s="31" t="str">
        <f>VLOOKUP(B252,Extraction[],2,FALSE)</f>
        <v/>
      </c>
      <c r="G252" s="32" t="str">
        <f>VLOOKUP(B252,Extraction[],7,FALSE)</f>
        <v/>
      </c>
      <c r="H252" s="32" t="str">
        <f>VLOOKUP(B252,Extraction[],8,FALSE)</f>
        <v/>
      </c>
      <c r="I252" s="32" t="str">
        <f>VLOOKUP(B252,Extraction[],9,FALSE)</f>
        <v/>
      </c>
      <c r="J252" s="32" t="str">
        <f>VLOOKUP(B252,Extraction[],10,FALSE)</f>
        <v/>
      </c>
      <c r="K252" s="17"/>
      <c r="L252" s="33"/>
      <c r="M252" s="34"/>
    </row>
    <row r="253" spans="2:13" ht="20.100000000000001" customHeight="1" thickBot="1" x14ac:dyDescent="0.3">
      <c r="B253" s="30" t="str">
        <f>IF('Copie extraction'!A236=0,"",$I$9&amp;"_"&amp;'Copie extraction'!A236)</f>
        <v/>
      </c>
      <c r="C253" s="31" t="str">
        <f>VLOOKUP(B253,Extraction[],5,FALSE)</f>
        <v/>
      </c>
      <c r="D253" s="31" t="str">
        <f>VLOOKUP(B253,Extraction[],3,FALSE)</f>
        <v/>
      </c>
      <c r="E253" s="31" t="str">
        <f>VLOOKUP(B253,Extraction[],4,FALSE)</f>
        <v/>
      </c>
      <c r="F253" s="31" t="str">
        <f>VLOOKUP(B253,Extraction[],2,FALSE)</f>
        <v/>
      </c>
      <c r="G253" s="32" t="str">
        <f>VLOOKUP(B253,Extraction[],7,FALSE)</f>
        <v/>
      </c>
      <c r="H253" s="32" t="str">
        <f>VLOOKUP(B253,Extraction[],8,FALSE)</f>
        <v/>
      </c>
      <c r="I253" s="32" t="str">
        <f>VLOOKUP(B253,Extraction[],9,FALSE)</f>
        <v/>
      </c>
      <c r="J253" s="32" t="str">
        <f>VLOOKUP(B253,Extraction[],10,FALSE)</f>
        <v/>
      </c>
      <c r="K253" s="17"/>
      <c r="L253" s="33"/>
      <c r="M253" s="34"/>
    </row>
    <row r="254" spans="2:13" ht="20.100000000000001" customHeight="1" thickBot="1" x14ac:dyDescent="0.3">
      <c r="B254" s="30" t="str">
        <f>IF('Copie extraction'!A237=0,"",$I$9&amp;"_"&amp;'Copie extraction'!A237)</f>
        <v/>
      </c>
      <c r="C254" s="31" t="str">
        <f>VLOOKUP(B254,Extraction[],5,FALSE)</f>
        <v/>
      </c>
      <c r="D254" s="31" t="str">
        <f>VLOOKUP(B254,Extraction[],3,FALSE)</f>
        <v/>
      </c>
      <c r="E254" s="31" t="str">
        <f>VLOOKUP(B254,Extraction[],4,FALSE)</f>
        <v/>
      </c>
      <c r="F254" s="31" t="str">
        <f>VLOOKUP(B254,Extraction[],2,FALSE)</f>
        <v/>
      </c>
      <c r="G254" s="32" t="str">
        <f>VLOOKUP(B254,Extraction[],7,FALSE)</f>
        <v/>
      </c>
      <c r="H254" s="32" t="str">
        <f>VLOOKUP(B254,Extraction[],8,FALSE)</f>
        <v/>
      </c>
      <c r="I254" s="32" t="str">
        <f>VLOOKUP(B254,Extraction[],9,FALSE)</f>
        <v/>
      </c>
      <c r="J254" s="32" t="str">
        <f>VLOOKUP(B254,Extraction[],10,FALSE)</f>
        <v/>
      </c>
      <c r="K254" s="17"/>
      <c r="L254" s="33"/>
      <c r="M254" s="34"/>
    </row>
    <row r="255" spans="2:13" ht="20.100000000000001" customHeight="1" thickBot="1" x14ac:dyDescent="0.3">
      <c r="B255" s="30" t="str">
        <f>IF('Copie extraction'!A238=0,"",$I$9&amp;"_"&amp;'Copie extraction'!A238)</f>
        <v/>
      </c>
      <c r="C255" s="31" t="str">
        <f>VLOOKUP(B255,Extraction[],5,FALSE)</f>
        <v/>
      </c>
      <c r="D255" s="31" t="str">
        <f>VLOOKUP(B255,Extraction[],3,FALSE)</f>
        <v/>
      </c>
      <c r="E255" s="31" t="str">
        <f>VLOOKUP(B255,Extraction[],4,FALSE)</f>
        <v/>
      </c>
      <c r="F255" s="31" t="str">
        <f>VLOOKUP(B255,Extraction[],2,FALSE)</f>
        <v/>
      </c>
      <c r="G255" s="32" t="str">
        <f>VLOOKUP(B255,Extraction[],7,FALSE)</f>
        <v/>
      </c>
      <c r="H255" s="32" t="str">
        <f>VLOOKUP(B255,Extraction[],8,FALSE)</f>
        <v/>
      </c>
      <c r="I255" s="32" t="str">
        <f>VLOOKUP(B255,Extraction[],9,FALSE)</f>
        <v/>
      </c>
      <c r="J255" s="32" t="str">
        <f>VLOOKUP(B255,Extraction[],10,FALSE)</f>
        <v/>
      </c>
      <c r="K255" s="17"/>
      <c r="L255" s="33"/>
      <c r="M255" s="34"/>
    </row>
    <row r="256" spans="2:13" ht="20.100000000000001" customHeight="1" thickBot="1" x14ac:dyDescent="0.3">
      <c r="B256" s="30" t="str">
        <f>IF('Copie extraction'!A239=0,"",$I$9&amp;"_"&amp;'Copie extraction'!A239)</f>
        <v/>
      </c>
      <c r="C256" s="31" t="str">
        <f>VLOOKUP(B256,Extraction[],5,FALSE)</f>
        <v/>
      </c>
      <c r="D256" s="31" t="str">
        <f>VLOOKUP(B256,Extraction[],3,FALSE)</f>
        <v/>
      </c>
      <c r="E256" s="31" t="str">
        <f>VLOOKUP(B256,Extraction[],4,FALSE)</f>
        <v/>
      </c>
      <c r="F256" s="31" t="str">
        <f>VLOOKUP(B256,Extraction[],2,FALSE)</f>
        <v/>
      </c>
      <c r="G256" s="32" t="str">
        <f>VLOOKUP(B256,Extraction[],7,FALSE)</f>
        <v/>
      </c>
      <c r="H256" s="32" t="str">
        <f>VLOOKUP(B256,Extraction[],8,FALSE)</f>
        <v/>
      </c>
      <c r="I256" s="32" t="str">
        <f>VLOOKUP(B256,Extraction[],9,FALSE)</f>
        <v/>
      </c>
      <c r="J256" s="32" t="str">
        <f>VLOOKUP(B256,Extraction[],10,FALSE)</f>
        <v/>
      </c>
      <c r="K256" s="17"/>
      <c r="L256" s="33"/>
      <c r="M256" s="34"/>
    </row>
    <row r="257" spans="2:13" ht="20.100000000000001" customHeight="1" thickBot="1" x14ac:dyDescent="0.3">
      <c r="B257" s="30" t="str">
        <f>IF('Copie extraction'!A240=0,"",$I$9&amp;"_"&amp;'Copie extraction'!A240)</f>
        <v/>
      </c>
      <c r="C257" s="31" t="str">
        <f>VLOOKUP(B257,Extraction[],5,FALSE)</f>
        <v/>
      </c>
      <c r="D257" s="31" t="str">
        <f>VLOOKUP(B257,Extraction[],3,FALSE)</f>
        <v/>
      </c>
      <c r="E257" s="31" t="str">
        <f>VLOOKUP(B257,Extraction[],4,FALSE)</f>
        <v/>
      </c>
      <c r="F257" s="31" t="str">
        <f>VLOOKUP(B257,Extraction[],2,FALSE)</f>
        <v/>
      </c>
      <c r="G257" s="32" t="str">
        <f>VLOOKUP(B257,Extraction[],7,FALSE)</f>
        <v/>
      </c>
      <c r="H257" s="32" t="str">
        <f>VLOOKUP(B257,Extraction[],8,FALSE)</f>
        <v/>
      </c>
      <c r="I257" s="32" t="str">
        <f>VLOOKUP(B257,Extraction[],9,FALSE)</f>
        <v/>
      </c>
      <c r="J257" s="32" t="str">
        <f>VLOOKUP(B257,Extraction[],10,FALSE)</f>
        <v/>
      </c>
      <c r="K257" s="17"/>
      <c r="L257" s="33"/>
      <c r="M257" s="34"/>
    </row>
    <row r="258" spans="2:13" ht="20.100000000000001" customHeight="1" thickBot="1" x14ac:dyDescent="0.3">
      <c r="B258" s="30" t="str">
        <f>IF('Copie extraction'!A241=0,"",$I$9&amp;"_"&amp;'Copie extraction'!A241)</f>
        <v/>
      </c>
      <c r="C258" s="31" t="str">
        <f>VLOOKUP(B258,Extraction[],5,FALSE)</f>
        <v/>
      </c>
      <c r="D258" s="31" t="str">
        <f>VLOOKUP(B258,Extraction[],3,FALSE)</f>
        <v/>
      </c>
      <c r="E258" s="31" t="str">
        <f>VLOOKUP(B258,Extraction[],4,FALSE)</f>
        <v/>
      </c>
      <c r="F258" s="31" t="str">
        <f>VLOOKUP(B258,Extraction[],2,FALSE)</f>
        <v/>
      </c>
      <c r="G258" s="32" t="str">
        <f>VLOOKUP(B258,Extraction[],7,FALSE)</f>
        <v/>
      </c>
      <c r="H258" s="32" t="str">
        <f>VLOOKUP(B258,Extraction[],8,FALSE)</f>
        <v/>
      </c>
      <c r="I258" s="32" t="str">
        <f>VLOOKUP(B258,Extraction[],9,FALSE)</f>
        <v/>
      </c>
      <c r="J258" s="32" t="str">
        <f>VLOOKUP(B258,Extraction[],10,FALSE)</f>
        <v/>
      </c>
      <c r="K258" s="17"/>
      <c r="L258" s="33"/>
      <c r="M258" s="34"/>
    </row>
    <row r="259" spans="2:13" ht="20.100000000000001" customHeight="1" thickBot="1" x14ac:dyDescent="0.3">
      <c r="B259" s="30" t="str">
        <f>IF('Copie extraction'!A242=0,"",$I$9&amp;"_"&amp;'Copie extraction'!A242)</f>
        <v/>
      </c>
      <c r="C259" s="31" t="str">
        <f>VLOOKUP(B259,Extraction[],5,FALSE)</f>
        <v/>
      </c>
      <c r="D259" s="31" t="str">
        <f>VLOOKUP(B259,Extraction[],3,FALSE)</f>
        <v/>
      </c>
      <c r="E259" s="31" t="str">
        <f>VLOOKUP(B259,Extraction[],4,FALSE)</f>
        <v/>
      </c>
      <c r="F259" s="31" t="str">
        <f>VLOOKUP(B259,Extraction[],2,FALSE)</f>
        <v/>
      </c>
      <c r="G259" s="32" t="str">
        <f>VLOOKUP(B259,Extraction[],7,FALSE)</f>
        <v/>
      </c>
      <c r="H259" s="32" t="str">
        <f>VLOOKUP(B259,Extraction[],8,FALSE)</f>
        <v/>
      </c>
      <c r="I259" s="32" t="str">
        <f>VLOOKUP(B259,Extraction[],9,FALSE)</f>
        <v/>
      </c>
      <c r="J259" s="32" t="str">
        <f>VLOOKUP(B259,Extraction[],10,FALSE)</f>
        <v/>
      </c>
      <c r="K259" s="17"/>
      <c r="L259" s="33"/>
      <c r="M259" s="34"/>
    </row>
    <row r="260" spans="2:13" ht="20.100000000000001" customHeight="1" thickBot="1" x14ac:dyDescent="0.3">
      <c r="B260" s="30" t="str">
        <f>IF('Copie extraction'!A243=0,"",$I$9&amp;"_"&amp;'Copie extraction'!A243)</f>
        <v/>
      </c>
      <c r="C260" s="31" t="str">
        <f>VLOOKUP(B260,Extraction[],5,FALSE)</f>
        <v/>
      </c>
      <c r="D260" s="31" t="str">
        <f>VLOOKUP(B260,Extraction[],3,FALSE)</f>
        <v/>
      </c>
      <c r="E260" s="31" t="str">
        <f>VLOOKUP(B260,Extraction[],4,FALSE)</f>
        <v/>
      </c>
      <c r="F260" s="31" t="str">
        <f>VLOOKUP(B260,Extraction[],2,FALSE)</f>
        <v/>
      </c>
      <c r="G260" s="32" t="str">
        <f>VLOOKUP(B260,Extraction[],7,FALSE)</f>
        <v/>
      </c>
      <c r="H260" s="32" t="str">
        <f>VLOOKUP(B260,Extraction[],8,FALSE)</f>
        <v/>
      </c>
      <c r="I260" s="32" t="str">
        <f>VLOOKUP(B260,Extraction[],9,FALSE)</f>
        <v/>
      </c>
      <c r="J260" s="32" t="str">
        <f>VLOOKUP(B260,Extraction[],10,FALSE)</f>
        <v/>
      </c>
      <c r="K260" s="17"/>
      <c r="L260" s="33"/>
      <c r="M260" s="34"/>
    </row>
    <row r="261" spans="2:13" ht="20.100000000000001" customHeight="1" thickBot="1" x14ac:dyDescent="0.3">
      <c r="B261" s="30" t="str">
        <f>IF('Copie extraction'!A244=0,"",$I$9&amp;"_"&amp;'Copie extraction'!A244)</f>
        <v/>
      </c>
      <c r="C261" s="31" t="str">
        <f>VLOOKUP(B261,Extraction[],5,FALSE)</f>
        <v/>
      </c>
      <c r="D261" s="31" t="str">
        <f>VLOOKUP(B261,Extraction[],3,FALSE)</f>
        <v/>
      </c>
      <c r="E261" s="31" t="str">
        <f>VLOOKUP(B261,Extraction[],4,FALSE)</f>
        <v/>
      </c>
      <c r="F261" s="31" t="str">
        <f>VLOOKUP(B261,Extraction[],2,FALSE)</f>
        <v/>
      </c>
      <c r="G261" s="32" t="str">
        <f>VLOOKUP(B261,Extraction[],7,FALSE)</f>
        <v/>
      </c>
      <c r="H261" s="32" t="str">
        <f>VLOOKUP(B261,Extraction[],8,FALSE)</f>
        <v/>
      </c>
      <c r="I261" s="32" t="str">
        <f>VLOOKUP(B261,Extraction[],9,FALSE)</f>
        <v/>
      </c>
      <c r="J261" s="32" t="str">
        <f>VLOOKUP(B261,Extraction[],10,FALSE)</f>
        <v/>
      </c>
      <c r="K261" s="17"/>
      <c r="L261" s="33"/>
      <c r="M261" s="34"/>
    </row>
    <row r="262" spans="2:13" ht="20.100000000000001" customHeight="1" thickBot="1" x14ac:dyDescent="0.3">
      <c r="B262" s="30" t="str">
        <f>IF('Copie extraction'!A245=0,"",$I$9&amp;"_"&amp;'Copie extraction'!A245)</f>
        <v/>
      </c>
      <c r="C262" s="31" t="str">
        <f>VLOOKUP(B262,Extraction[],5,FALSE)</f>
        <v/>
      </c>
      <c r="D262" s="31" t="str">
        <f>VLOOKUP(B262,Extraction[],3,FALSE)</f>
        <v/>
      </c>
      <c r="E262" s="31" t="str">
        <f>VLOOKUP(B262,Extraction[],4,FALSE)</f>
        <v/>
      </c>
      <c r="F262" s="31" t="str">
        <f>VLOOKUP(B262,Extraction[],2,FALSE)</f>
        <v/>
      </c>
      <c r="G262" s="32" t="str">
        <f>VLOOKUP(B262,Extraction[],7,FALSE)</f>
        <v/>
      </c>
      <c r="H262" s="32" t="str">
        <f>VLOOKUP(B262,Extraction[],8,FALSE)</f>
        <v/>
      </c>
      <c r="I262" s="32" t="str">
        <f>VLOOKUP(B262,Extraction[],9,FALSE)</f>
        <v/>
      </c>
      <c r="J262" s="32" t="str">
        <f>VLOOKUP(B262,Extraction[],10,FALSE)</f>
        <v/>
      </c>
      <c r="K262" s="17"/>
      <c r="L262" s="33"/>
      <c r="M262" s="34"/>
    </row>
    <row r="263" spans="2:13" ht="20.100000000000001" customHeight="1" thickBot="1" x14ac:dyDescent="0.3">
      <c r="B263" s="30" t="str">
        <f>IF('Copie extraction'!A246=0,"",$I$9&amp;"_"&amp;'Copie extraction'!A246)</f>
        <v/>
      </c>
      <c r="C263" s="31" t="str">
        <f>VLOOKUP(B263,Extraction[],5,FALSE)</f>
        <v/>
      </c>
      <c r="D263" s="31" t="str">
        <f>VLOOKUP(B263,Extraction[],3,FALSE)</f>
        <v/>
      </c>
      <c r="E263" s="31" t="str">
        <f>VLOOKUP(B263,Extraction[],4,FALSE)</f>
        <v/>
      </c>
      <c r="F263" s="31" t="str">
        <f>VLOOKUP(B263,Extraction[],2,FALSE)</f>
        <v/>
      </c>
      <c r="G263" s="32" t="str">
        <f>VLOOKUP(B263,Extraction[],7,FALSE)</f>
        <v/>
      </c>
      <c r="H263" s="32" t="str">
        <f>VLOOKUP(B263,Extraction[],8,FALSE)</f>
        <v/>
      </c>
      <c r="I263" s="32" t="str">
        <f>VLOOKUP(B263,Extraction[],9,FALSE)</f>
        <v/>
      </c>
      <c r="J263" s="32" t="str">
        <f>VLOOKUP(B263,Extraction[],10,FALSE)</f>
        <v/>
      </c>
      <c r="K263" s="17"/>
      <c r="L263" s="33"/>
      <c r="M263" s="34"/>
    </row>
    <row r="264" spans="2:13" ht="20.100000000000001" customHeight="1" thickBot="1" x14ac:dyDescent="0.3">
      <c r="B264" s="30" t="str">
        <f>IF('Copie extraction'!A247=0,"",$I$9&amp;"_"&amp;'Copie extraction'!A247)</f>
        <v/>
      </c>
      <c r="C264" s="31" t="str">
        <f>VLOOKUP(B264,Extraction[],5,FALSE)</f>
        <v/>
      </c>
      <c r="D264" s="31" t="str">
        <f>VLOOKUP(B264,Extraction[],3,FALSE)</f>
        <v/>
      </c>
      <c r="E264" s="31" t="str">
        <f>VLOOKUP(B264,Extraction[],4,FALSE)</f>
        <v/>
      </c>
      <c r="F264" s="31" t="str">
        <f>VLOOKUP(B264,Extraction[],2,FALSE)</f>
        <v/>
      </c>
      <c r="G264" s="32" t="str">
        <f>VLOOKUP(B264,Extraction[],7,FALSE)</f>
        <v/>
      </c>
      <c r="H264" s="32" t="str">
        <f>VLOOKUP(B264,Extraction[],8,FALSE)</f>
        <v/>
      </c>
      <c r="I264" s="32" t="str">
        <f>VLOOKUP(B264,Extraction[],9,FALSE)</f>
        <v/>
      </c>
      <c r="J264" s="32" t="str">
        <f>VLOOKUP(B264,Extraction[],10,FALSE)</f>
        <v/>
      </c>
      <c r="K264" s="17"/>
      <c r="L264" s="33"/>
      <c r="M264" s="34"/>
    </row>
    <row r="265" spans="2:13" ht="20.100000000000001" customHeight="1" thickBot="1" x14ac:dyDescent="0.3">
      <c r="B265" s="30" t="str">
        <f>IF('Copie extraction'!A248=0,"",$I$9&amp;"_"&amp;'Copie extraction'!A248)</f>
        <v/>
      </c>
      <c r="C265" s="31" t="str">
        <f>VLOOKUP(B265,Extraction[],5,FALSE)</f>
        <v/>
      </c>
      <c r="D265" s="31" t="str">
        <f>VLOOKUP(B265,Extraction[],3,FALSE)</f>
        <v/>
      </c>
      <c r="E265" s="31" t="str">
        <f>VLOOKUP(B265,Extraction[],4,FALSE)</f>
        <v/>
      </c>
      <c r="F265" s="31" t="str">
        <f>VLOOKUP(B265,Extraction[],2,FALSE)</f>
        <v/>
      </c>
      <c r="G265" s="32" t="str">
        <f>VLOOKUP(B265,Extraction[],7,FALSE)</f>
        <v/>
      </c>
      <c r="H265" s="32" t="str">
        <f>VLOOKUP(B265,Extraction[],8,FALSE)</f>
        <v/>
      </c>
      <c r="I265" s="32" t="str">
        <f>VLOOKUP(B265,Extraction[],9,FALSE)</f>
        <v/>
      </c>
      <c r="J265" s="32" t="str">
        <f>VLOOKUP(B265,Extraction[],10,FALSE)</f>
        <v/>
      </c>
      <c r="K265" s="17"/>
      <c r="L265" s="33"/>
      <c r="M265" s="34"/>
    </row>
    <row r="266" spans="2:13" ht="20.100000000000001" customHeight="1" thickBot="1" x14ac:dyDescent="0.3">
      <c r="B266" s="30" t="str">
        <f>IF('Copie extraction'!A249=0,"",$I$9&amp;"_"&amp;'Copie extraction'!A249)</f>
        <v/>
      </c>
      <c r="C266" s="31" t="str">
        <f>VLOOKUP(B266,Extraction[],5,FALSE)</f>
        <v/>
      </c>
      <c r="D266" s="31" t="str">
        <f>VLOOKUP(B266,Extraction[],3,FALSE)</f>
        <v/>
      </c>
      <c r="E266" s="31" t="str">
        <f>VLOOKUP(B266,Extraction[],4,FALSE)</f>
        <v/>
      </c>
      <c r="F266" s="31" t="str">
        <f>VLOOKUP(B266,Extraction[],2,FALSE)</f>
        <v/>
      </c>
      <c r="G266" s="32" t="str">
        <f>VLOOKUP(B266,Extraction[],7,FALSE)</f>
        <v/>
      </c>
      <c r="H266" s="32" t="str">
        <f>VLOOKUP(B266,Extraction[],8,FALSE)</f>
        <v/>
      </c>
      <c r="I266" s="32" t="str">
        <f>VLOOKUP(B266,Extraction[],9,FALSE)</f>
        <v/>
      </c>
      <c r="J266" s="32" t="str">
        <f>VLOOKUP(B266,Extraction[],10,FALSE)</f>
        <v/>
      </c>
      <c r="K266" s="17"/>
      <c r="L266" s="33"/>
      <c r="M266" s="34"/>
    </row>
    <row r="267" spans="2:13" ht="20.100000000000001" customHeight="1" thickBot="1" x14ac:dyDescent="0.3">
      <c r="B267" s="30" t="str">
        <f>IF('Copie extraction'!A250=0,"",$I$9&amp;"_"&amp;'Copie extraction'!A250)</f>
        <v/>
      </c>
      <c r="C267" s="31" t="str">
        <f>VLOOKUP(B267,Extraction[],5,FALSE)</f>
        <v/>
      </c>
      <c r="D267" s="31" t="str">
        <f>VLOOKUP(B267,Extraction[],3,FALSE)</f>
        <v/>
      </c>
      <c r="E267" s="31" t="str">
        <f>VLOOKUP(B267,Extraction[],4,FALSE)</f>
        <v/>
      </c>
      <c r="F267" s="31" t="str">
        <f>VLOOKUP(B267,Extraction[],2,FALSE)</f>
        <v/>
      </c>
      <c r="G267" s="32" t="str">
        <f>VLOOKUP(B267,Extraction[],7,FALSE)</f>
        <v/>
      </c>
      <c r="H267" s="32" t="str">
        <f>VLOOKUP(B267,Extraction[],8,FALSE)</f>
        <v/>
      </c>
      <c r="I267" s="32" t="str">
        <f>VLOOKUP(B267,Extraction[],9,FALSE)</f>
        <v/>
      </c>
      <c r="J267" s="32" t="str">
        <f>VLOOKUP(B267,Extraction[],10,FALSE)</f>
        <v/>
      </c>
      <c r="K267" s="17"/>
      <c r="L267" s="33"/>
      <c r="M267" s="34"/>
    </row>
    <row r="268" spans="2:13" ht="20.100000000000001" customHeight="1" thickBot="1" x14ac:dyDescent="0.3">
      <c r="B268" s="30" t="str">
        <f>IF('Copie extraction'!A251=0,"",$I$9&amp;"_"&amp;'Copie extraction'!A251)</f>
        <v/>
      </c>
      <c r="C268" s="31" t="str">
        <f>VLOOKUP(B268,Extraction[],5,FALSE)</f>
        <v/>
      </c>
      <c r="D268" s="31" t="str">
        <f>VLOOKUP(B268,Extraction[],3,FALSE)</f>
        <v/>
      </c>
      <c r="E268" s="31" t="str">
        <f>VLOOKUP(B268,Extraction[],4,FALSE)</f>
        <v/>
      </c>
      <c r="F268" s="31" t="str">
        <f>VLOOKUP(B268,Extraction[],2,FALSE)</f>
        <v/>
      </c>
      <c r="G268" s="32" t="str">
        <f>VLOOKUP(B268,Extraction[],7,FALSE)</f>
        <v/>
      </c>
      <c r="H268" s="32" t="str">
        <f>VLOOKUP(B268,Extraction[],8,FALSE)</f>
        <v/>
      </c>
      <c r="I268" s="32" t="str">
        <f>VLOOKUP(B268,Extraction[],9,FALSE)</f>
        <v/>
      </c>
      <c r="J268" s="32" t="str">
        <f>VLOOKUP(B268,Extraction[],10,FALSE)</f>
        <v/>
      </c>
      <c r="K268" s="17"/>
      <c r="L268" s="33"/>
      <c r="M268" s="34"/>
    </row>
    <row r="269" spans="2:13" ht="20.100000000000001" customHeight="1" thickBot="1" x14ac:dyDescent="0.3">
      <c r="B269" s="30" t="str">
        <f>IF('Copie extraction'!A252=0,"",$I$9&amp;"_"&amp;'Copie extraction'!A252)</f>
        <v/>
      </c>
      <c r="C269" s="31" t="str">
        <f>VLOOKUP(B269,Extraction[],5,FALSE)</f>
        <v/>
      </c>
      <c r="D269" s="31" t="str">
        <f>VLOOKUP(B269,Extraction[],3,FALSE)</f>
        <v/>
      </c>
      <c r="E269" s="31" t="str">
        <f>VLOOKUP(B269,Extraction[],4,FALSE)</f>
        <v/>
      </c>
      <c r="F269" s="31" t="str">
        <f>VLOOKUP(B269,Extraction[],2,FALSE)</f>
        <v/>
      </c>
      <c r="G269" s="32" t="str">
        <f>VLOOKUP(B269,Extraction[],7,FALSE)</f>
        <v/>
      </c>
      <c r="H269" s="32" t="str">
        <f>VLOOKUP(B269,Extraction[],8,FALSE)</f>
        <v/>
      </c>
      <c r="I269" s="32" t="str">
        <f>VLOOKUP(B269,Extraction[],9,FALSE)</f>
        <v/>
      </c>
      <c r="J269" s="32" t="str">
        <f>VLOOKUP(B269,Extraction[],10,FALSE)</f>
        <v/>
      </c>
      <c r="K269" s="17"/>
      <c r="L269" s="33"/>
      <c r="M269" s="34"/>
    </row>
    <row r="270" spans="2:13" ht="20.100000000000001" customHeight="1" thickBot="1" x14ac:dyDescent="0.3">
      <c r="B270" s="30" t="str">
        <f>IF('Copie extraction'!A253=0,"",$I$9&amp;"_"&amp;'Copie extraction'!A253)</f>
        <v/>
      </c>
      <c r="C270" s="31" t="str">
        <f>VLOOKUP(B270,Extraction[],5,FALSE)</f>
        <v/>
      </c>
      <c r="D270" s="31" t="str">
        <f>VLOOKUP(B270,Extraction[],3,FALSE)</f>
        <v/>
      </c>
      <c r="E270" s="31" t="str">
        <f>VLOOKUP(B270,Extraction[],4,FALSE)</f>
        <v/>
      </c>
      <c r="F270" s="31" t="str">
        <f>VLOOKUP(B270,Extraction[],2,FALSE)</f>
        <v/>
      </c>
      <c r="G270" s="32" t="str">
        <f>VLOOKUP(B270,Extraction[],7,FALSE)</f>
        <v/>
      </c>
      <c r="H270" s="32" t="str">
        <f>VLOOKUP(B270,Extraction[],8,FALSE)</f>
        <v/>
      </c>
      <c r="I270" s="32" t="str">
        <f>VLOOKUP(B270,Extraction[],9,FALSE)</f>
        <v/>
      </c>
      <c r="J270" s="32" t="str">
        <f>VLOOKUP(B270,Extraction[],10,FALSE)</f>
        <v/>
      </c>
      <c r="K270" s="17"/>
      <c r="L270" s="33"/>
      <c r="M270" s="34"/>
    </row>
    <row r="271" spans="2:13" ht="20.100000000000001" customHeight="1" thickBot="1" x14ac:dyDescent="0.3">
      <c r="B271" s="30" t="str">
        <f>IF('Copie extraction'!A254=0,"",$I$9&amp;"_"&amp;'Copie extraction'!A254)</f>
        <v/>
      </c>
      <c r="C271" s="31" t="str">
        <f>VLOOKUP(B271,Extraction[],5,FALSE)</f>
        <v/>
      </c>
      <c r="D271" s="31" t="str">
        <f>VLOOKUP(B271,Extraction[],3,FALSE)</f>
        <v/>
      </c>
      <c r="E271" s="31" t="str">
        <f>VLOOKUP(B271,Extraction[],4,FALSE)</f>
        <v/>
      </c>
      <c r="F271" s="31" t="str">
        <f>VLOOKUP(B271,Extraction[],2,FALSE)</f>
        <v/>
      </c>
      <c r="G271" s="32" t="str">
        <f>VLOOKUP(B271,Extraction[],7,FALSE)</f>
        <v/>
      </c>
      <c r="H271" s="32" t="str">
        <f>VLOOKUP(B271,Extraction[],8,FALSE)</f>
        <v/>
      </c>
      <c r="I271" s="32" t="str">
        <f>VLOOKUP(B271,Extraction[],9,FALSE)</f>
        <v/>
      </c>
      <c r="J271" s="32" t="str">
        <f>VLOOKUP(B271,Extraction[],10,FALSE)</f>
        <v/>
      </c>
      <c r="K271" s="17"/>
      <c r="L271" s="33"/>
      <c r="M271" s="34"/>
    </row>
    <row r="272" spans="2:13" ht="20.100000000000001" customHeight="1" thickBot="1" x14ac:dyDescent="0.3">
      <c r="B272" s="30" t="str">
        <f>IF('Copie extraction'!A255=0,"",$I$9&amp;"_"&amp;'Copie extraction'!A255)</f>
        <v/>
      </c>
      <c r="C272" s="31" t="str">
        <f>VLOOKUP(B272,Extraction[],5,FALSE)</f>
        <v/>
      </c>
      <c r="D272" s="31" t="str">
        <f>VLOOKUP(B272,Extraction[],3,FALSE)</f>
        <v/>
      </c>
      <c r="E272" s="31" t="str">
        <f>VLOOKUP(B272,Extraction[],4,FALSE)</f>
        <v/>
      </c>
      <c r="F272" s="31" t="str">
        <f>VLOOKUP(B272,Extraction[],2,FALSE)</f>
        <v/>
      </c>
      <c r="G272" s="32" t="str">
        <f>VLOOKUP(B272,Extraction[],7,FALSE)</f>
        <v/>
      </c>
      <c r="H272" s="32" t="str">
        <f>VLOOKUP(B272,Extraction[],8,FALSE)</f>
        <v/>
      </c>
      <c r="I272" s="32" t="str">
        <f>VLOOKUP(B272,Extraction[],9,FALSE)</f>
        <v/>
      </c>
      <c r="J272" s="32" t="str">
        <f>VLOOKUP(B272,Extraction[],10,FALSE)</f>
        <v/>
      </c>
      <c r="K272" s="17"/>
      <c r="L272" s="33"/>
      <c r="M272" s="34"/>
    </row>
    <row r="273" spans="2:13" ht="20.100000000000001" customHeight="1" thickBot="1" x14ac:dyDescent="0.3">
      <c r="B273" s="30" t="str">
        <f>IF('Copie extraction'!A256=0,"",$I$9&amp;"_"&amp;'Copie extraction'!A256)</f>
        <v/>
      </c>
      <c r="C273" s="31" t="str">
        <f>VLOOKUP(B273,Extraction[],5,FALSE)</f>
        <v/>
      </c>
      <c r="D273" s="31" t="str">
        <f>VLOOKUP(B273,Extraction[],3,FALSE)</f>
        <v/>
      </c>
      <c r="E273" s="31" t="str">
        <f>VLOOKUP(B273,Extraction[],4,FALSE)</f>
        <v/>
      </c>
      <c r="F273" s="31" t="str">
        <f>VLOOKUP(B273,Extraction[],2,FALSE)</f>
        <v/>
      </c>
      <c r="G273" s="32" t="str">
        <f>VLOOKUP(B273,Extraction[],7,FALSE)</f>
        <v/>
      </c>
      <c r="H273" s="32" t="str">
        <f>VLOOKUP(B273,Extraction[],8,FALSE)</f>
        <v/>
      </c>
      <c r="I273" s="32" t="str">
        <f>VLOOKUP(B273,Extraction[],9,FALSE)</f>
        <v/>
      </c>
      <c r="J273" s="32" t="str">
        <f>VLOOKUP(B273,Extraction[],10,FALSE)</f>
        <v/>
      </c>
      <c r="K273" s="17"/>
      <c r="L273" s="33"/>
      <c r="M273" s="34"/>
    </row>
    <row r="274" spans="2:13" ht="20.100000000000001" customHeight="1" thickBot="1" x14ac:dyDescent="0.3">
      <c r="B274" s="30" t="str">
        <f>IF('Copie extraction'!A257=0,"",$I$9&amp;"_"&amp;'Copie extraction'!A257)</f>
        <v/>
      </c>
      <c r="C274" s="31" t="str">
        <f>VLOOKUP(B274,Extraction[],5,FALSE)</f>
        <v/>
      </c>
      <c r="D274" s="31" t="str">
        <f>VLOOKUP(B274,Extraction[],3,FALSE)</f>
        <v/>
      </c>
      <c r="E274" s="31" t="str">
        <f>VLOOKUP(B274,Extraction[],4,FALSE)</f>
        <v/>
      </c>
      <c r="F274" s="31" t="str">
        <f>VLOOKUP(B274,Extraction[],2,FALSE)</f>
        <v/>
      </c>
      <c r="G274" s="32" t="str">
        <f>VLOOKUP(B274,Extraction[],7,FALSE)</f>
        <v/>
      </c>
      <c r="H274" s="32" t="str">
        <f>VLOOKUP(B274,Extraction[],8,FALSE)</f>
        <v/>
      </c>
      <c r="I274" s="32" t="str">
        <f>VLOOKUP(B274,Extraction[],9,FALSE)</f>
        <v/>
      </c>
      <c r="J274" s="32" t="str">
        <f>VLOOKUP(B274,Extraction[],10,FALSE)</f>
        <v/>
      </c>
      <c r="K274" s="17"/>
      <c r="L274" s="33"/>
      <c r="M274" s="34"/>
    </row>
    <row r="275" spans="2:13" ht="20.100000000000001" customHeight="1" thickBot="1" x14ac:dyDescent="0.3">
      <c r="B275" s="30" t="str">
        <f>IF('Copie extraction'!A258=0,"",$I$9&amp;"_"&amp;'Copie extraction'!A258)</f>
        <v/>
      </c>
      <c r="C275" s="31" t="str">
        <f>VLOOKUP(B275,Extraction[],5,FALSE)</f>
        <v/>
      </c>
      <c r="D275" s="31" t="str">
        <f>VLOOKUP(B275,Extraction[],3,FALSE)</f>
        <v/>
      </c>
      <c r="E275" s="31" t="str">
        <f>VLOOKUP(B275,Extraction[],4,FALSE)</f>
        <v/>
      </c>
      <c r="F275" s="31" t="str">
        <f>VLOOKUP(B275,Extraction[],2,FALSE)</f>
        <v/>
      </c>
      <c r="G275" s="32" t="str">
        <f>VLOOKUP(B275,Extraction[],7,FALSE)</f>
        <v/>
      </c>
      <c r="H275" s="32" t="str">
        <f>VLOOKUP(B275,Extraction[],8,FALSE)</f>
        <v/>
      </c>
      <c r="I275" s="32" t="str">
        <f>VLOOKUP(B275,Extraction[],9,FALSE)</f>
        <v/>
      </c>
      <c r="J275" s="32" t="str">
        <f>VLOOKUP(B275,Extraction[],10,FALSE)</f>
        <v/>
      </c>
      <c r="K275" s="17"/>
      <c r="L275" s="33"/>
      <c r="M275" s="34"/>
    </row>
    <row r="276" spans="2:13" ht="20.100000000000001" customHeight="1" thickBot="1" x14ac:dyDescent="0.3">
      <c r="B276" s="30" t="str">
        <f>IF('Copie extraction'!A259=0,"",$I$9&amp;"_"&amp;'Copie extraction'!A259)</f>
        <v/>
      </c>
      <c r="C276" s="31" t="str">
        <f>VLOOKUP(B276,Extraction[],5,FALSE)</f>
        <v/>
      </c>
      <c r="D276" s="31" t="str">
        <f>VLOOKUP(B276,Extraction[],3,FALSE)</f>
        <v/>
      </c>
      <c r="E276" s="31" t="str">
        <f>VLOOKUP(B276,Extraction[],4,FALSE)</f>
        <v/>
      </c>
      <c r="F276" s="31" t="str">
        <f>VLOOKUP(B276,Extraction[],2,FALSE)</f>
        <v/>
      </c>
      <c r="G276" s="32" t="str">
        <f>VLOOKUP(B276,Extraction[],7,FALSE)</f>
        <v/>
      </c>
      <c r="H276" s="32" t="str">
        <f>VLOOKUP(B276,Extraction[],8,FALSE)</f>
        <v/>
      </c>
      <c r="I276" s="32" t="str">
        <f>VLOOKUP(B276,Extraction[],9,FALSE)</f>
        <v/>
      </c>
      <c r="J276" s="32" t="str">
        <f>VLOOKUP(B276,Extraction[],10,FALSE)</f>
        <v/>
      </c>
      <c r="K276" s="17"/>
      <c r="L276" s="33"/>
      <c r="M276" s="34"/>
    </row>
    <row r="277" spans="2:13" ht="20.100000000000001" customHeight="1" thickBot="1" x14ac:dyDescent="0.3">
      <c r="B277" s="30" t="str">
        <f>IF('Copie extraction'!A260=0,"",$I$9&amp;"_"&amp;'Copie extraction'!A260)</f>
        <v/>
      </c>
      <c r="C277" s="31" t="str">
        <f>VLOOKUP(B277,Extraction[],5,FALSE)</f>
        <v/>
      </c>
      <c r="D277" s="31" t="str">
        <f>VLOOKUP(B277,Extraction[],3,FALSE)</f>
        <v/>
      </c>
      <c r="E277" s="31" t="str">
        <f>VLOOKUP(B277,Extraction[],4,FALSE)</f>
        <v/>
      </c>
      <c r="F277" s="31" t="str">
        <f>VLOOKUP(B277,Extraction[],2,FALSE)</f>
        <v/>
      </c>
      <c r="G277" s="32" t="str">
        <f>VLOOKUP(B277,Extraction[],7,FALSE)</f>
        <v/>
      </c>
      <c r="H277" s="32" t="str">
        <f>VLOOKUP(B277,Extraction[],8,FALSE)</f>
        <v/>
      </c>
      <c r="I277" s="32" t="str">
        <f>VLOOKUP(B277,Extraction[],9,FALSE)</f>
        <v/>
      </c>
      <c r="J277" s="32" t="str">
        <f>VLOOKUP(B277,Extraction[],10,FALSE)</f>
        <v/>
      </c>
      <c r="K277" s="17"/>
      <c r="L277" s="33"/>
      <c r="M277" s="34"/>
    </row>
    <row r="278" spans="2:13" ht="20.100000000000001" customHeight="1" thickBot="1" x14ac:dyDescent="0.3">
      <c r="B278" s="30" t="str">
        <f>IF('Copie extraction'!A261=0,"",$I$9&amp;"_"&amp;'Copie extraction'!A261)</f>
        <v/>
      </c>
      <c r="C278" s="31" t="str">
        <f>VLOOKUP(B278,Extraction[],5,FALSE)</f>
        <v/>
      </c>
      <c r="D278" s="31" t="str">
        <f>VLOOKUP(B278,Extraction[],3,FALSE)</f>
        <v/>
      </c>
      <c r="E278" s="31" t="str">
        <f>VLOOKUP(B278,Extraction[],4,FALSE)</f>
        <v/>
      </c>
      <c r="F278" s="31" t="str">
        <f>VLOOKUP(B278,Extraction[],2,FALSE)</f>
        <v/>
      </c>
      <c r="G278" s="32" t="str">
        <f>VLOOKUP(B278,Extraction[],7,FALSE)</f>
        <v/>
      </c>
      <c r="H278" s="32" t="str">
        <f>VLOOKUP(B278,Extraction[],8,FALSE)</f>
        <v/>
      </c>
      <c r="I278" s="32" t="str">
        <f>VLOOKUP(B278,Extraction[],9,FALSE)</f>
        <v/>
      </c>
      <c r="J278" s="32" t="str">
        <f>VLOOKUP(B278,Extraction[],10,FALSE)</f>
        <v/>
      </c>
      <c r="K278" s="17"/>
      <c r="L278" s="33"/>
      <c r="M278" s="34"/>
    </row>
    <row r="279" spans="2:13" ht="20.100000000000001" customHeight="1" thickBot="1" x14ac:dyDescent="0.3">
      <c r="B279" s="30" t="str">
        <f>IF('Copie extraction'!A262=0,"",$I$9&amp;"_"&amp;'Copie extraction'!A262)</f>
        <v/>
      </c>
      <c r="C279" s="31" t="str">
        <f>VLOOKUP(B279,Extraction[],5,FALSE)</f>
        <v/>
      </c>
      <c r="D279" s="31" t="str">
        <f>VLOOKUP(B279,Extraction[],3,FALSE)</f>
        <v/>
      </c>
      <c r="E279" s="31" t="str">
        <f>VLOOKUP(B279,Extraction[],4,FALSE)</f>
        <v/>
      </c>
      <c r="F279" s="31" t="str">
        <f>VLOOKUP(B279,Extraction[],2,FALSE)</f>
        <v/>
      </c>
      <c r="G279" s="32" t="str">
        <f>VLOOKUP(B279,Extraction[],7,FALSE)</f>
        <v/>
      </c>
      <c r="H279" s="32" t="str">
        <f>VLOOKUP(B279,Extraction[],8,FALSE)</f>
        <v/>
      </c>
      <c r="I279" s="32" t="str">
        <f>VLOOKUP(B279,Extraction[],9,FALSE)</f>
        <v/>
      </c>
      <c r="J279" s="32" t="str">
        <f>VLOOKUP(B279,Extraction[],10,FALSE)</f>
        <v/>
      </c>
      <c r="K279" s="17"/>
      <c r="L279" s="33"/>
      <c r="M279" s="34"/>
    </row>
    <row r="280" spans="2:13" ht="20.100000000000001" customHeight="1" thickBot="1" x14ac:dyDescent="0.3">
      <c r="B280" s="30" t="str">
        <f>IF('Copie extraction'!A263=0,"",$I$9&amp;"_"&amp;'Copie extraction'!A263)</f>
        <v/>
      </c>
      <c r="C280" s="31" t="str">
        <f>VLOOKUP(B280,Extraction[],5,FALSE)</f>
        <v/>
      </c>
      <c r="D280" s="31" t="str">
        <f>VLOOKUP(B280,Extraction[],3,FALSE)</f>
        <v/>
      </c>
      <c r="E280" s="31" t="str">
        <f>VLOOKUP(B280,Extraction[],4,FALSE)</f>
        <v/>
      </c>
      <c r="F280" s="31" t="str">
        <f>VLOOKUP(B280,Extraction[],2,FALSE)</f>
        <v/>
      </c>
      <c r="G280" s="32" t="str">
        <f>VLOOKUP(B280,Extraction[],7,FALSE)</f>
        <v/>
      </c>
      <c r="H280" s="32" t="str">
        <f>VLOOKUP(B280,Extraction[],8,FALSE)</f>
        <v/>
      </c>
      <c r="I280" s="32" t="str">
        <f>VLOOKUP(B280,Extraction[],9,FALSE)</f>
        <v/>
      </c>
      <c r="J280" s="32" t="str">
        <f>VLOOKUP(B280,Extraction[],10,FALSE)</f>
        <v/>
      </c>
      <c r="K280" s="17"/>
      <c r="L280" s="33"/>
      <c r="M280" s="34"/>
    </row>
    <row r="281" spans="2:13" ht="20.100000000000001" customHeight="1" thickBot="1" x14ac:dyDescent="0.3">
      <c r="B281" s="30" t="str">
        <f>IF('Copie extraction'!A264=0,"",$I$9&amp;"_"&amp;'Copie extraction'!A264)</f>
        <v/>
      </c>
      <c r="C281" s="31" t="str">
        <f>VLOOKUP(B281,Extraction[],5,FALSE)</f>
        <v/>
      </c>
      <c r="D281" s="31" t="str">
        <f>VLOOKUP(B281,Extraction[],3,FALSE)</f>
        <v/>
      </c>
      <c r="E281" s="31" t="str">
        <f>VLOOKUP(B281,Extraction[],4,FALSE)</f>
        <v/>
      </c>
      <c r="F281" s="31" t="str">
        <f>VLOOKUP(B281,Extraction[],2,FALSE)</f>
        <v/>
      </c>
      <c r="G281" s="32" t="str">
        <f>VLOOKUP(B281,Extraction[],7,FALSE)</f>
        <v/>
      </c>
      <c r="H281" s="32" t="str">
        <f>VLOOKUP(B281,Extraction[],8,FALSE)</f>
        <v/>
      </c>
      <c r="I281" s="32" t="str">
        <f>VLOOKUP(B281,Extraction[],9,FALSE)</f>
        <v/>
      </c>
      <c r="J281" s="32" t="str">
        <f>VLOOKUP(B281,Extraction[],10,FALSE)</f>
        <v/>
      </c>
      <c r="K281" s="17"/>
      <c r="L281" s="33"/>
      <c r="M281" s="34"/>
    </row>
    <row r="282" spans="2:13" ht="20.100000000000001" customHeight="1" thickBot="1" x14ac:dyDescent="0.3">
      <c r="B282" s="30" t="str">
        <f>IF('Copie extraction'!A265=0,"",$I$9&amp;"_"&amp;'Copie extraction'!A265)</f>
        <v/>
      </c>
      <c r="C282" s="31" t="str">
        <f>VLOOKUP(B282,Extraction[],5,FALSE)</f>
        <v/>
      </c>
      <c r="D282" s="31" t="str">
        <f>VLOOKUP(B282,Extraction[],3,FALSE)</f>
        <v/>
      </c>
      <c r="E282" s="31" t="str">
        <f>VLOOKUP(B282,Extraction[],4,FALSE)</f>
        <v/>
      </c>
      <c r="F282" s="31" t="str">
        <f>VLOOKUP(B282,Extraction[],2,FALSE)</f>
        <v/>
      </c>
      <c r="G282" s="32" t="str">
        <f>VLOOKUP(B282,Extraction[],7,FALSE)</f>
        <v/>
      </c>
      <c r="H282" s="32" t="str">
        <f>VLOOKUP(B282,Extraction[],8,FALSE)</f>
        <v/>
      </c>
      <c r="I282" s="32" t="str">
        <f>VLOOKUP(B282,Extraction[],9,FALSE)</f>
        <v/>
      </c>
      <c r="J282" s="32" t="str">
        <f>VLOOKUP(B282,Extraction[],10,FALSE)</f>
        <v/>
      </c>
      <c r="K282" s="17"/>
      <c r="L282" s="33"/>
      <c r="M282" s="34"/>
    </row>
    <row r="283" spans="2:13" ht="20.100000000000001" customHeight="1" thickBot="1" x14ac:dyDescent="0.3">
      <c r="B283" s="30" t="str">
        <f>IF('Copie extraction'!A266=0,"",$I$9&amp;"_"&amp;'Copie extraction'!A266)</f>
        <v/>
      </c>
      <c r="C283" s="31" t="str">
        <f>VLOOKUP(B283,Extraction[],5,FALSE)</f>
        <v/>
      </c>
      <c r="D283" s="31" t="str">
        <f>VLOOKUP(B283,Extraction[],3,FALSE)</f>
        <v/>
      </c>
      <c r="E283" s="31" t="str">
        <f>VLOOKUP(B283,Extraction[],4,FALSE)</f>
        <v/>
      </c>
      <c r="F283" s="31" t="str">
        <f>VLOOKUP(B283,Extraction[],2,FALSE)</f>
        <v/>
      </c>
      <c r="G283" s="32" t="str">
        <f>VLOOKUP(B283,Extraction[],7,FALSE)</f>
        <v/>
      </c>
      <c r="H283" s="32" t="str">
        <f>VLOOKUP(B283,Extraction[],8,FALSE)</f>
        <v/>
      </c>
      <c r="I283" s="32" t="str">
        <f>VLOOKUP(B283,Extraction[],9,FALSE)</f>
        <v/>
      </c>
      <c r="J283" s="32" t="str">
        <f>VLOOKUP(B283,Extraction[],10,FALSE)</f>
        <v/>
      </c>
      <c r="K283" s="17"/>
      <c r="L283" s="33"/>
      <c r="M283" s="34"/>
    </row>
    <row r="284" spans="2:13" ht="20.100000000000001" customHeight="1" thickBot="1" x14ac:dyDescent="0.3">
      <c r="B284" s="30" t="str">
        <f>IF('Copie extraction'!A267=0,"",$I$9&amp;"_"&amp;'Copie extraction'!A267)</f>
        <v/>
      </c>
      <c r="C284" s="31" t="str">
        <f>VLOOKUP(B284,Extraction[],5,FALSE)</f>
        <v/>
      </c>
      <c r="D284" s="31" t="str">
        <f>VLOOKUP(B284,Extraction[],3,FALSE)</f>
        <v/>
      </c>
      <c r="E284" s="31" t="str">
        <f>VLOOKUP(B284,Extraction[],4,FALSE)</f>
        <v/>
      </c>
      <c r="F284" s="31" t="str">
        <f>VLOOKUP(B284,Extraction[],2,FALSE)</f>
        <v/>
      </c>
      <c r="G284" s="32" t="str">
        <f>VLOOKUP(B284,Extraction[],7,FALSE)</f>
        <v/>
      </c>
      <c r="H284" s="32" t="str">
        <f>VLOOKUP(B284,Extraction[],8,FALSE)</f>
        <v/>
      </c>
      <c r="I284" s="32" t="str">
        <f>VLOOKUP(B284,Extraction[],9,FALSE)</f>
        <v/>
      </c>
      <c r="J284" s="32" t="str">
        <f>VLOOKUP(B284,Extraction[],10,FALSE)</f>
        <v/>
      </c>
      <c r="K284" s="17"/>
      <c r="L284" s="33"/>
      <c r="M284" s="34"/>
    </row>
    <row r="285" spans="2:13" ht="20.100000000000001" customHeight="1" thickBot="1" x14ac:dyDescent="0.3">
      <c r="B285" s="30" t="str">
        <f>IF('Copie extraction'!A268=0,"",$I$9&amp;"_"&amp;'Copie extraction'!A268)</f>
        <v/>
      </c>
      <c r="C285" s="31" t="str">
        <f>VLOOKUP(B285,Extraction[],5,FALSE)</f>
        <v/>
      </c>
      <c r="D285" s="31" t="str">
        <f>VLOOKUP(B285,Extraction[],3,FALSE)</f>
        <v/>
      </c>
      <c r="E285" s="31" t="str">
        <f>VLOOKUP(B285,Extraction[],4,FALSE)</f>
        <v/>
      </c>
      <c r="F285" s="31" t="str">
        <f>VLOOKUP(B285,Extraction[],2,FALSE)</f>
        <v/>
      </c>
      <c r="G285" s="32" t="str">
        <f>VLOOKUP(B285,Extraction[],7,FALSE)</f>
        <v/>
      </c>
      <c r="H285" s="32" t="str">
        <f>VLOOKUP(B285,Extraction[],8,FALSE)</f>
        <v/>
      </c>
      <c r="I285" s="32" t="str">
        <f>VLOOKUP(B285,Extraction[],9,FALSE)</f>
        <v/>
      </c>
      <c r="J285" s="32" t="str">
        <f>VLOOKUP(B285,Extraction[],10,FALSE)</f>
        <v/>
      </c>
      <c r="K285" s="17"/>
      <c r="L285" s="33"/>
      <c r="M285" s="34"/>
    </row>
    <row r="286" spans="2:13" ht="20.100000000000001" customHeight="1" thickBot="1" x14ac:dyDescent="0.3">
      <c r="B286" s="30" t="str">
        <f>IF('Copie extraction'!A269=0,"",$I$9&amp;"_"&amp;'Copie extraction'!A269)</f>
        <v/>
      </c>
      <c r="C286" s="31" t="str">
        <f>VLOOKUP(B286,Extraction[],5,FALSE)</f>
        <v/>
      </c>
      <c r="D286" s="31" t="str">
        <f>VLOOKUP(B286,Extraction[],3,FALSE)</f>
        <v/>
      </c>
      <c r="E286" s="31" t="str">
        <f>VLOOKUP(B286,Extraction[],4,FALSE)</f>
        <v/>
      </c>
      <c r="F286" s="31" t="str">
        <f>VLOOKUP(B286,Extraction[],2,FALSE)</f>
        <v/>
      </c>
      <c r="G286" s="32" t="str">
        <f>VLOOKUP(B286,Extraction[],7,FALSE)</f>
        <v/>
      </c>
      <c r="H286" s="32" t="str">
        <f>VLOOKUP(B286,Extraction[],8,FALSE)</f>
        <v/>
      </c>
      <c r="I286" s="32" t="str">
        <f>VLOOKUP(B286,Extraction[],9,FALSE)</f>
        <v/>
      </c>
      <c r="J286" s="32" t="str">
        <f>VLOOKUP(B286,Extraction[],10,FALSE)</f>
        <v/>
      </c>
      <c r="K286" s="17"/>
      <c r="L286" s="33"/>
      <c r="M286" s="34"/>
    </row>
    <row r="287" spans="2:13" ht="20.100000000000001" customHeight="1" thickBot="1" x14ac:dyDescent="0.3">
      <c r="B287" s="30" t="str">
        <f>IF('Copie extraction'!A270=0,"",$I$9&amp;"_"&amp;'Copie extraction'!A270)</f>
        <v/>
      </c>
      <c r="C287" s="31" t="str">
        <f>VLOOKUP(B287,Extraction[],5,FALSE)</f>
        <v/>
      </c>
      <c r="D287" s="31" t="str">
        <f>VLOOKUP(B287,Extraction[],3,FALSE)</f>
        <v/>
      </c>
      <c r="E287" s="31" t="str">
        <f>VLOOKUP(B287,Extraction[],4,FALSE)</f>
        <v/>
      </c>
      <c r="F287" s="31" t="str">
        <f>VLOOKUP(B287,Extraction[],2,FALSE)</f>
        <v/>
      </c>
      <c r="G287" s="32" t="str">
        <f>VLOOKUP(B287,Extraction[],7,FALSE)</f>
        <v/>
      </c>
      <c r="H287" s="32" t="str">
        <f>VLOOKUP(B287,Extraction[],8,FALSE)</f>
        <v/>
      </c>
      <c r="I287" s="32" t="str">
        <f>VLOOKUP(B287,Extraction[],9,FALSE)</f>
        <v/>
      </c>
      <c r="J287" s="32" t="str">
        <f>VLOOKUP(B287,Extraction[],10,FALSE)</f>
        <v/>
      </c>
      <c r="K287" s="17"/>
      <c r="L287" s="33"/>
      <c r="M287" s="34"/>
    </row>
    <row r="288" spans="2:13" ht="20.100000000000001" customHeight="1" thickBot="1" x14ac:dyDescent="0.3">
      <c r="B288" s="30" t="str">
        <f>IF('Copie extraction'!A271=0,"",$I$9&amp;"_"&amp;'Copie extraction'!A271)</f>
        <v/>
      </c>
      <c r="C288" s="31" t="str">
        <f>VLOOKUP(B288,Extraction[],5,FALSE)</f>
        <v/>
      </c>
      <c r="D288" s="31" t="str">
        <f>VLOOKUP(B288,Extraction[],3,FALSE)</f>
        <v/>
      </c>
      <c r="E288" s="31" t="str">
        <f>VLOOKUP(B288,Extraction[],4,FALSE)</f>
        <v/>
      </c>
      <c r="F288" s="31" t="str">
        <f>VLOOKUP(B288,Extraction[],2,FALSE)</f>
        <v/>
      </c>
      <c r="G288" s="32" t="str">
        <f>VLOOKUP(B288,Extraction[],7,FALSE)</f>
        <v/>
      </c>
      <c r="H288" s="32" t="str">
        <f>VLOOKUP(B288,Extraction[],8,FALSE)</f>
        <v/>
      </c>
      <c r="I288" s="32" t="str">
        <f>VLOOKUP(B288,Extraction[],9,FALSE)</f>
        <v/>
      </c>
      <c r="J288" s="32" t="str">
        <f>VLOOKUP(B288,Extraction[],10,FALSE)</f>
        <v/>
      </c>
      <c r="K288" s="17"/>
      <c r="L288" s="33"/>
      <c r="M288" s="34"/>
    </row>
    <row r="289" spans="2:13" ht="20.100000000000001" customHeight="1" thickBot="1" x14ac:dyDescent="0.3">
      <c r="B289" s="30" t="str">
        <f>IF('Copie extraction'!A272=0,"",$I$9&amp;"_"&amp;'Copie extraction'!A272)</f>
        <v/>
      </c>
      <c r="C289" s="31" t="str">
        <f>VLOOKUP(B289,Extraction[],5,FALSE)</f>
        <v/>
      </c>
      <c r="D289" s="31" t="str">
        <f>VLOOKUP(B289,Extraction[],3,FALSE)</f>
        <v/>
      </c>
      <c r="E289" s="31" t="str">
        <f>VLOOKUP(B289,Extraction[],4,FALSE)</f>
        <v/>
      </c>
      <c r="F289" s="31" t="str">
        <f>VLOOKUP(B289,Extraction[],2,FALSE)</f>
        <v/>
      </c>
      <c r="G289" s="32" t="str">
        <f>VLOOKUP(B289,Extraction[],7,FALSE)</f>
        <v/>
      </c>
      <c r="H289" s="32" t="str">
        <f>VLOOKUP(B289,Extraction[],8,FALSE)</f>
        <v/>
      </c>
      <c r="I289" s="32" t="str">
        <f>VLOOKUP(B289,Extraction[],9,FALSE)</f>
        <v/>
      </c>
      <c r="J289" s="32" t="str">
        <f>VLOOKUP(B289,Extraction[],10,FALSE)</f>
        <v/>
      </c>
      <c r="K289" s="17"/>
      <c r="L289" s="33"/>
      <c r="M289" s="34"/>
    </row>
    <row r="290" spans="2:13" ht="20.100000000000001" customHeight="1" thickBot="1" x14ac:dyDescent="0.3">
      <c r="B290" s="30" t="str">
        <f>IF('Copie extraction'!A273=0,"",$I$9&amp;"_"&amp;'Copie extraction'!A273)</f>
        <v/>
      </c>
      <c r="C290" s="31" t="str">
        <f>VLOOKUP(B290,Extraction[],5,FALSE)</f>
        <v/>
      </c>
      <c r="D290" s="31" t="str">
        <f>VLOOKUP(B290,Extraction[],3,FALSE)</f>
        <v/>
      </c>
      <c r="E290" s="31" t="str">
        <f>VLOOKUP(B290,Extraction[],4,FALSE)</f>
        <v/>
      </c>
      <c r="F290" s="31" t="str">
        <f>VLOOKUP(B290,Extraction[],2,FALSE)</f>
        <v/>
      </c>
      <c r="G290" s="32" t="str">
        <f>VLOOKUP(B290,Extraction[],7,FALSE)</f>
        <v/>
      </c>
      <c r="H290" s="32" t="str">
        <f>VLOOKUP(B290,Extraction[],8,FALSE)</f>
        <v/>
      </c>
      <c r="I290" s="32" t="str">
        <f>VLOOKUP(B290,Extraction[],9,FALSE)</f>
        <v/>
      </c>
      <c r="J290" s="32" t="str">
        <f>VLOOKUP(B290,Extraction[],10,FALSE)</f>
        <v/>
      </c>
      <c r="K290" s="17"/>
      <c r="L290" s="33"/>
      <c r="M290" s="34"/>
    </row>
    <row r="291" spans="2:13" ht="20.100000000000001" customHeight="1" thickBot="1" x14ac:dyDescent="0.3">
      <c r="B291" s="30" t="str">
        <f>IF('Copie extraction'!A274=0,"",$I$9&amp;"_"&amp;'Copie extraction'!A274)</f>
        <v/>
      </c>
      <c r="C291" s="31" t="str">
        <f>VLOOKUP(B291,Extraction[],5,FALSE)</f>
        <v/>
      </c>
      <c r="D291" s="31" t="str">
        <f>VLOOKUP(B291,Extraction[],3,FALSE)</f>
        <v/>
      </c>
      <c r="E291" s="31" t="str">
        <f>VLOOKUP(B291,Extraction[],4,FALSE)</f>
        <v/>
      </c>
      <c r="F291" s="31" t="str">
        <f>VLOOKUP(B291,Extraction[],2,FALSE)</f>
        <v/>
      </c>
      <c r="G291" s="32" t="str">
        <f>VLOOKUP(B291,Extraction[],7,FALSE)</f>
        <v/>
      </c>
      <c r="H291" s="32" t="str">
        <f>VLOOKUP(B291,Extraction[],8,FALSE)</f>
        <v/>
      </c>
      <c r="I291" s="32" t="str">
        <f>VLOOKUP(B291,Extraction[],9,FALSE)</f>
        <v/>
      </c>
      <c r="J291" s="32" t="str">
        <f>VLOOKUP(B291,Extraction[],10,FALSE)</f>
        <v/>
      </c>
      <c r="K291" s="17"/>
      <c r="L291" s="33"/>
      <c r="M291" s="34"/>
    </row>
    <row r="292" spans="2:13" ht="20.100000000000001" customHeight="1" thickBot="1" x14ac:dyDescent="0.3">
      <c r="B292" s="30" t="str">
        <f>IF('Copie extraction'!A275=0,"",$I$9&amp;"_"&amp;'Copie extraction'!A275)</f>
        <v/>
      </c>
      <c r="C292" s="31" t="str">
        <f>VLOOKUP(B292,Extraction[],5,FALSE)</f>
        <v/>
      </c>
      <c r="D292" s="31" t="str">
        <f>VLOOKUP(B292,Extraction[],3,FALSE)</f>
        <v/>
      </c>
      <c r="E292" s="31" t="str">
        <f>VLOOKUP(B292,Extraction[],4,FALSE)</f>
        <v/>
      </c>
      <c r="F292" s="31" t="str">
        <f>VLOOKUP(B292,Extraction[],2,FALSE)</f>
        <v/>
      </c>
      <c r="G292" s="32" t="str">
        <f>VLOOKUP(B292,Extraction[],7,FALSE)</f>
        <v/>
      </c>
      <c r="H292" s="32" t="str">
        <f>VLOOKUP(B292,Extraction[],8,FALSE)</f>
        <v/>
      </c>
      <c r="I292" s="32" t="str">
        <f>VLOOKUP(B292,Extraction[],9,FALSE)</f>
        <v/>
      </c>
      <c r="J292" s="32" t="str">
        <f>VLOOKUP(B292,Extraction[],10,FALSE)</f>
        <v/>
      </c>
      <c r="K292" s="17"/>
      <c r="L292" s="33"/>
      <c r="M292" s="34"/>
    </row>
    <row r="293" spans="2:13" ht="20.100000000000001" customHeight="1" thickBot="1" x14ac:dyDescent="0.3">
      <c r="B293" s="30" t="str">
        <f>IF('Copie extraction'!A276=0,"",$I$9&amp;"_"&amp;'Copie extraction'!A276)</f>
        <v/>
      </c>
      <c r="C293" s="31" t="str">
        <f>VLOOKUP(B293,Extraction[],5,FALSE)</f>
        <v/>
      </c>
      <c r="D293" s="31" t="str">
        <f>VLOOKUP(B293,Extraction[],3,FALSE)</f>
        <v/>
      </c>
      <c r="E293" s="31" t="str">
        <f>VLOOKUP(B293,Extraction[],4,FALSE)</f>
        <v/>
      </c>
      <c r="F293" s="31" t="str">
        <f>VLOOKUP(B293,Extraction[],2,FALSE)</f>
        <v/>
      </c>
      <c r="G293" s="32" t="str">
        <f>VLOOKUP(B293,Extraction[],7,FALSE)</f>
        <v/>
      </c>
      <c r="H293" s="32" t="str">
        <f>VLOOKUP(B293,Extraction[],8,FALSE)</f>
        <v/>
      </c>
      <c r="I293" s="32" t="str">
        <f>VLOOKUP(B293,Extraction[],9,FALSE)</f>
        <v/>
      </c>
      <c r="J293" s="32" t="str">
        <f>VLOOKUP(B293,Extraction[],10,FALSE)</f>
        <v/>
      </c>
      <c r="K293" s="17"/>
      <c r="L293" s="33"/>
      <c r="M293" s="34"/>
    </row>
    <row r="294" spans="2:13" ht="20.100000000000001" customHeight="1" thickBot="1" x14ac:dyDescent="0.3">
      <c r="B294" s="30" t="str">
        <f>IF('Copie extraction'!A277=0,"",$I$9&amp;"_"&amp;'Copie extraction'!A277)</f>
        <v/>
      </c>
      <c r="C294" s="31" t="str">
        <f>VLOOKUP(B294,Extraction[],5,FALSE)</f>
        <v/>
      </c>
      <c r="D294" s="31" t="str">
        <f>VLOOKUP(B294,Extraction[],3,FALSE)</f>
        <v/>
      </c>
      <c r="E294" s="31" t="str">
        <f>VLOOKUP(B294,Extraction[],4,FALSE)</f>
        <v/>
      </c>
      <c r="F294" s="31" t="str">
        <f>VLOOKUP(B294,Extraction[],2,FALSE)</f>
        <v/>
      </c>
      <c r="G294" s="32" t="str">
        <f>VLOOKUP(B294,Extraction[],7,FALSE)</f>
        <v/>
      </c>
      <c r="H294" s="32" t="str">
        <f>VLOOKUP(B294,Extraction[],8,FALSE)</f>
        <v/>
      </c>
      <c r="I294" s="32" t="str">
        <f>VLOOKUP(B294,Extraction[],9,FALSE)</f>
        <v/>
      </c>
      <c r="J294" s="32" t="str">
        <f>VLOOKUP(B294,Extraction[],10,FALSE)</f>
        <v/>
      </c>
      <c r="K294" s="17"/>
      <c r="L294" s="33"/>
      <c r="M294" s="34"/>
    </row>
    <row r="295" spans="2:13" ht="20.100000000000001" customHeight="1" thickBot="1" x14ac:dyDescent="0.3">
      <c r="B295" s="30" t="str">
        <f>IF('Copie extraction'!A278=0,"",$I$9&amp;"_"&amp;'Copie extraction'!A278)</f>
        <v/>
      </c>
      <c r="C295" s="31" t="str">
        <f>VLOOKUP(B295,Extraction[],5,FALSE)</f>
        <v/>
      </c>
      <c r="D295" s="31" t="str">
        <f>VLOOKUP(B295,Extraction[],3,FALSE)</f>
        <v/>
      </c>
      <c r="E295" s="31" t="str">
        <f>VLOOKUP(B295,Extraction[],4,FALSE)</f>
        <v/>
      </c>
      <c r="F295" s="31" t="str">
        <f>VLOOKUP(B295,Extraction[],2,FALSE)</f>
        <v/>
      </c>
      <c r="G295" s="32" t="str">
        <f>VLOOKUP(B295,Extraction[],7,FALSE)</f>
        <v/>
      </c>
      <c r="H295" s="32" t="str">
        <f>VLOOKUP(B295,Extraction[],8,FALSE)</f>
        <v/>
      </c>
      <c r="I295" s="32" t="str">
        <f>VLOOKUP(B295,Extraction[],9,FALSE)</f>
        <v/>
      </c>
      <c r="J295" s="32" t="str">
        <f>VLOOKUP(B295,Extraction[],10,FALSE)</f>
        <v/>
      </c>
      <c r="K295" s="17"/>
      <c r="L295" s="33"/>
      <c r="M295" s="34"/>
    </row>
    <row r="296" spans="2:13" ht="20.100000000000001" customHeight="1" thickBot="1" x14ac:dyDescent="0.3">
      <c r="B296" s="30" t="str">
        <f>IF('Copie extraction'!A279=0,"",$I$9&amp;"_"&amp;'Copie extraction'!A279)</f>
        <v/>
      </c>
      <c r="C296" s="31" t="str">
        <f>VLOOKUP(B296,Extraction[],5,FALSE)</f>
        <v/>
      </c>
      <c r="D296" s="31" t="str">
        <f>VLOOKUP(B296,Extraction[],3,FALSE)</f>
        <v/>
      </c>
      <c r="E296" s="31" t="str">
        <f>VLOOKUP(B296,Extraction[],4,FALSE)</f>
        <v/>
      </c>
      <c r="F296" s="31" t="str">
        <f>VLOOKUP(B296,Extraction[],2,FALSE)</f>
        <v/>
      </c>
      <c r="G296" s="32" t="str">
        <f>VLOOKUP(B296,Extraction[],7,FALSE)</f>
        <v/>
      </c>
      <c r="H296" s="32" t="str">
        <f>VLOOKUP(B296,Extraction[],8,FALSE)</f>
        <v/>
      </c>
      <c r="I296" s="32" t="str">
        <f>VLOOKUP(B296,Extraction[],9,FALSE)</f>
        <v/>
      </c>
      <c r="J296" s="32" t="str">
        <f>VLOOKUP(B296,Extraction[],10,FALSE)</f>
        <v/>
      </c>
      <c r="K296" s="17"/>
      <c r="L296" s="33"/>
      <c r="M296" s="34"/>
    </row>
    <row r="297" spans="2:13" ht="20.100000000000001" customHeight="1" thickBot="1" x14ac:dyDescent="0.3">
      <c r="B297" s="30" t="str">
        <f>IF('Copie extraction'!A280=0,"",$I$9&amp;"_"&amp;'Copie extraction'!A280)</f>
        <v/>
      </c>
      <c r="C297" s="31" t="str">
        <f>VLOOKUP(B297,Extraction[],5,FALSE)</f>
        <v/>
      </c>
      <c r="D297" s="31" t="str">
        <f>VLOOKUP(B297,Extraction[],3,FALSE)</f>
        <v/>
      </c>
      <c r="E297" s="31" t="str">
        <f>VLOOKUP(B297,Extraction[],4,FALSE)</f>
        <v/>
      </c>
      <c r="F297" s="31" t="str">
        <f>VLOOKUP(B297,Extraction[],2,FALSE)</f>
        <v/>
      </c>
      <c r="G297" s="32" t="str">
        <f>VLOOKUP(B297,Extraction[],7,FALSE)</f>
        <v/>
      </c>
      <c r="H297" s="32" t="str">
        <f>VLOOKUP(B297,Extraction[],8,FALSE)</f>
        <v/>
      </c>
      <c r="I297" s="32" t="str">
        <f>VLOOKUP(B297,Extraction[],9,FALSE)</f>
        <v/>
      </c>
      <c r="J297" s="32" t="str">
        <f>VLOOKUP(B297,Extraction[],10,FALSE)</f>
        <v/>
      </c>
      <c r="K297" s="17"/>
      <c r="L297" s="33"/>
      <c r="M297" s="34"/>
    </row>
    <row r="298" spans="2:13" ht="20.100000000000001" customHeight="1" thickBot="1" x14ac:dyDescent="0.3">
      <c r="B298" s="30" t="str">
        <f>IF('Copie extraction'!A281=0,"",$I$9&amp;"_"&amp;'Copie extraction'!A281)</f>
        <v/>
      </c>
      <c r="C298" s="31" t="str">
        <f>VLOOKUP(B298,Extraction[],5,FALSE)</f>
        <v/>
      </c>
      <c r="D298" s="31" t="str">
        <f>VLOOKUP(B298,Extraction[],3,FALSE)</f>
        <v/>
      </c>
      <c r="E298" s="31" t="str">
        <f>VLOOKUP(B298,Extraction[],4,FALSE)</f>
        <v/>
      </c>
      <c r="F298" s="31" t="str">
        <f>VLOOKUP(B298,Extraction[],2,FALSE)</f>
        <v/>
      </c>
      <c r="G298" s="32" t="str">
        <f>VLOOKUP(B298,Extraction[],7,FALSE)</f>
        <v/>
      </c>
      <c r="H298" s="32" t="str">
        <f>VLOOKUP(B298,Extraction[],8,FALSE)</f>
        <v/>
      </c>
      <c r="I298" s="32" t="str">
        <f>VLOOKUP(B298,Extraction[],9,FALSE)</f>
        <v/>
      </c>
      <c r="J298" s="32" t="str">
        <f>VLOOKUP(B298,Extraction[],10,FALSE)</f>
        <v/>
      </c>
      <c r="K298" s="17"/>
      <c r="L298" s="33"/>
      <c r="M298" s="34"/>
    </row>
    <row r="299" spans="2:13" ht="20.100000000000001" customHeight="1" thickBot="1" x14ac:dyDescent="0.3">
      <c r="B299" s="30" t="str">
        <f>IF('Copie extraction'!A282=0,"",$I$9&amp;"_"&amp;'Copie extraction'!A282)</f>
        <v/>
      </c>
      <c r="C299" s="31" t="str">
        <f>VLOOKUP(B299,Extraction[],5,FALSE)</f>
        <v/>
      </c>
      <c r="D299" s="31" t="str">
        <f>VLOOKUP(B299,Extraction[],3,FALSE)</f>
        <v/>
      </c>
      <c r="E299" s="31" t="str">
        <f>VLOOKUP(B299,Extraction[],4,FALSE)</f>
        <v/>
      </c>
      <c r="F299" s="31" t="str">
        <f>VLOOKUP(B299,Extraction[],2,FALSE)</f>
        <v/>
      </c>
      <c r="G299" s="32" t="str">
        <f>VLOOKUP(B299,Extraction[],7,FALSE)</f>
        <v/>
      </c>
      <c r="H299" s="32" t="str">
        <f>VLOOKUP(B299,Extraction[],8,FALSE)</f>
        <v/>
      </c>
      <c r="I299" s="32" t="str">
        <f>VLOOKUP(B299,Extraction[],9,FALSE)</f>
        <v/>
      </c>
      <c r="J299" s="32" t="str">
        <f>VLOOKUP(B299,Extraction[],10,FALSE)</f>
        <v/>
      </c>
      <c r="K299" s="17"/>
      <c r="L299" s="33"/>
      <c r="M299" s="34"/>
    </row>
    <row r="300" spans="2:13" ht="20.100000000000001" customHeight="1" thickBot="1" x14ac:dyDescent="0.3">
      <c r="B300" s="30" t="str">
        <f>IF('Copie extraction'!A283=0,"",$I$9&amp;"_"&amp;'Copie extraction'!A283)</f>
        <v/>
      </c>
      <c r="C300" s="31" t="str">
        <f>VLOOKUP(B300,Extraction[],5,FALSE)</f>
        <v/>
      </c>
      <c r="D300" s="31" t="str">
        <f>VLOOKUP(B300,Extraction[],3,FALSE)</f>
        <v/>
      </c>
      <c r="E300" s="31" t="str">
        <f>VLOOKUP(B300,Extraction[],4,FALSE)</f>
        <v/>
      </c>
      <c r="F300" s="31" t="str">
        <f>VLOOKUP(B300,Extraction[],2,FALSE)</f>
        <v/>
      </c>
      <c r="G300" s="32" t="str">
        <f>VLOOKUP(B300,Extraction[],7,FALSE)</f>
        <v/>
      </c>
      <c r="H300" s="32" t="str">
        <f>VLOOKUP(B300,Extraction[],8,FALSE)</f>
        <v/>
      </c>
      <c r="I300" s="32" t="str">
        <f>VLOOKUP(B300,Extraction[],9,FALSE)</f>
        <v/>
      </c>
      <c r="J300" s="32" t="str">
        <f>VLOOKUP(B300,Extraction[],10,FALSE)</f>
        <v/>
      </c>
      <c r="K300" s="17"/>
      <c r="L300" s="33"/>
      <c r="M300" s="34"/>
    </row>
  </sheetData>
  <mergeCells count="28">
    <mergeCell ref="F1:I1"/>
    <mergeCell ref="J1:L1"/>
    <mergeCell ref="F2:I6"/>
    <mergeCell ref="J2:L2"/>
    <mergeCell ref="F7:H7"/>
    <mergeCell ref="I7:M7"/>
    <mergeCell ref="F8:H8"/>
    <mergeCell ref="I8:M8"/>
    <mergeCell ref="F9:H9"/>
    <mergeCell ref="I9:M9"/>
    <mergeCell ref="F10:H10"/>
    <mergeCell ref="I10:M10"/>
    <mergeCell ref="B13:B14"/>
    <mergeCell ref="C13:F14"/>
    <mergeCell ref="G13:I13"/>
    <mergeCell ref="J13:K13"/>
    <mergeCell ref="L13:M13"/>
    <mergeCell ref="G14:H14"/>
    <mergeCell ref="J14:K14"/>
    <mergeCell ref="B15:B18"/>
    <mergeCell ref="C15:C18"/>
    <mergeCell ref="F15:F18"/>
    <mergeCell ref="G15:H15"/>
    <mergeCell ref="J15:K15"/>
    <mergeCell ref="G16:H16"/>
    <mergeCell ref="J16:K16"/>
    <mergeCell ref="G17:H17"/>
    <mergeCell ref="J17:K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Copie extraction</vt:lpstr>
      <vt:lpstr>PRE DEBIT</vt:lpstr>
      <vt:lpstr>PANOFRANCE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GUERIN</dc:creator>
  <cp:lastModifiedBy>Alex GUERIN</cp:lastModifiedBy>
  <dcterms:created xsi:type="dcterms:W3CDTF">2021-09-23T11:56:24Z</dcterms:created>
  <dcterms:modified xsi:type="dcterms:W3CDTF">2022-05-10T19:55:35Z</dcterms:modified>
</cp:coreProperties>
</file>