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Mon PC (Légion)\Downloads\"/>
    </mc:Choice>
  </mc:AlternateContent>
  <xr:revisionPtr revIDLastSave="0" documentId="13_ncr:1_{96D0D0D5-2179-4BB5-8773-19E977030BB1}" xr6:coauthVersionLast="47" xr6:coauthVersionMax="47" xr10:uidLastSave="{00000000-0000-0000-0000-000000000000}"/>
  <bookViews>
    <workbookView xWindow="-120" yWindow="-120" windowWidth="29040" windowHeight="15720" xr2:uid="{9260DC16-F25A-4435-9559-6F3FD423ADBA}"/>
  </bookViews>
  <sheets>
    <sheet name="export" sheetId="1" r:id="rId1"/>
    <sheet name="donnees" sheetId="2" r:id="rId2"/>
    <sheet name="modele" sheetId="4" r:id="rId3"/>
    <sheet name="Débit" sheetId="3" r:id="rId4"/>
    <sheet name="OptiCoupe" sheetId="5" r:id="rId5"/>
  </sheets>
  <functionGroups builtInGroupCount="19"/>
  <externalReferences>
    <externalReference r:id="rId6"/>
  </externalReferences>
  <definedNames>
    <definedName name="_xlnm._FilterDatabase" localSheetId="0" hidden="1">[1]Feuil1!$A$7:$J$20</definedName>
    <definedName name="A_">donnees!$A$6:$R$10</definedName>
    <definedName name="AA_">donnees!$T$6:$AK$10</definedName>
    <definedName name="AB_">donnees!$T$16:$AK$21</definedName>
    <definedName name="AC_">donnees!$T$26:$AK$30</definedName>
    <definedName name="AD_">donnees!$T$35:$AK$40</definedName>
    <definedName name="AE_">donnees!$T$45:$AK$50</definedName>
    <definedName name="AF_">donnees!$T$55:$AK$61</definedName>
    <definedName name="AG_">donnees!$BX$6:$CO$10</definedName>
    <definedName name="AH_">donnees!$BX$16:$CO$21</definedName>
    <definedName name="AI_">donnees!$BX$27:$CO$31</definedName>
    <definedName name="AJ_">donnees!$BX$37:$CO$42</definedName>
    <definedName name="AK_">donnees!$BX$48:$CO$53</definedName>
    <definedName name="AL_">donnees!$BX$59:$CO$65</definedName>
    <definedName name="AM_">donnees!$CQ$6:$DH$10</definedName>
    <definedName name="AN_">donnees!$CQ$16:$DH$21</definedName>
    <definedName name="AO_">donnees!$CQ$27:$DH$31</definedName>
    <definedName name="AP_">donnees!$CQ$37:$DH$42</definedName>
    <definedName name="AQ_">donnees!$CQ$48:$DH$53</definedName>
    <definedName name="AR_">donnees!$CQ$59:$DH$65</definedName>
    <definedName name="AS_">donnees!$EF$6:$EW$10</definedName>
    <definedName name="AT_">donnees!$EF$16:$EW$21</definedName>
    <definedName name="AU_">donnees!$EF$27:$EW$33</definedName>
    <definedName name="AV_">donnees!$EF$39:$EW$46</definedName>
    <definedName name="AW_">donnees!$BX$70:$CO$75</definedName>
    <definedName name="AX_">donnees!$BX$81:$CO$87</definedName>
    <definedName name="AY_">donnees!$CQ$70:$DH$75</definedName>
    <definedName name="AZ_">donnees!$CQ$81:$DH$87</definedName>
    <definedName name="B_">donnees!$A$16:$R$21</definedName>
    <definedName name="C_">donnees!$A$26:$R$30</definedName>
    <definedName name="calcul">modele!#REF!</definedName>
    <definedName name="D_">donnees!$A$35:$R$40</definedName>
    <definedName name="E_">donnees!$A$45:$R$50</definedName>
    <definedName name="F_">donnees!$A$55:$R$62</definedName>
    <definedName name="G_">donnees!$AL$6:$BC$10</definedName>
    <definedName name="H_">donnees!$AL$16:$BC$21</definedName>
    <definedName name="I_">donnees!$AL$27:$BC$31</definedName>
    <definedName name="J_">donnees!$AL$37:$BC$42</definedName>
    <definedName name="K_">donnees!$AL$48:$BC$53</definedName>
    <definedName name="L_">donnees!$AL$59:$BC$65</definedName>
    <definedName name="M_">donnees!$BE$6:$BV$10</definedName>
    <definedName name="modele">modele!$A$1:$R$30</definedName>
    <definedName name="N_">donnees!$BE$16:$BV$21</definedName>
    <definedName name="O_">donnees!$BE$27:$BV$31</definedName>
    <definedName name="P_">donnees!$BE$37:$BV$42</definedName>
    <definedName name="Q_">donnees!$BE$48:$BV$53</definedName>
    <definedName name="R_">donnees!$BE$59:$BV$65</definedName>
    <definedName name="S_">donnees!$DM$6:$ED$10</definedName>
    <definedName name="T_">donnees!$DM$16:$ED$21</definedName>
    <definedName name="TOP_col0">[1]Feuil1!$A$8</definedName>
    <definedName name="TOP_col1">[1]Feuil1!$B$7</definedName>
    <definedName name="TOP_col2">[1]Feuil1!$C$7</definedName>
    <definedName name="TOP_col3">[1]Feuil1!$D$7</definedName>
    <definedName name="TOP_col4">[1]Feuil1!$E$7</definedName>
    <definedName name="TOP_col5">[1]Feuil1!$F$7</definedName>
    <definedName name="TOP_col6">[1]Feuil1!$G$7</definedName>
    <definedName name="TOP_col7">[1]Feuil1!$H$7</definedName>
    <definedName name="TOP_col8">[1]Feuil1!$I$7</definedName>
    <definedName name="TOP_col9">[1]Feuil1!$J$15</definedName>
    <definedName name="U_">donnees!$DM$27:$ED$33</definedName>
    <definedName name="V_">donnees!$DM$39:$ED$46</definedName>
    <definedName name="W_">donnees!$AL$70:$BC$75</definedName>
    <definedName name="X_">donnees!$AL$81:$BC$87</definedName>
    <definedName name="Y_">donnees!$BE$70:$BV$75</definedName>
    <definedName name="Z_">donnees!$BE$81:$BV$87</definedName>
    <definedName name="_xlnm.Print_Area" localSheetId="3">Débit!#REF!</definedName>
    <definedName name="zone_debit">modele!$A$8:$R$28</definedName>
    <definedName name="zone_modele">modele!$T$8:$AK$28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U21" i="2" l="1"/>
  <c r="CU42" i="2"/>
  <c r="CS41" i="2"/>
  <c r="CU7" i="2"/>
  <c r="CT42" i="2"/>
  <c r="CU41" i="2"/>
  <c r="CT41" i="2"/>
  <c r="CU40" i="2"/>
  <c r="CT40" i="2"/>
  <c r="CU39" i="2"/>
  <c r="CT39" i="2"/>
  <c r="CT38" i="2"/>
  <c r="CT21" i="2"/>
  <c r="CU20" i="2"/>
  <c r="CT20" i="2"/>
  <c r="CU19" i="2"/>
  <c r="CT19" i="2"/>
  <c r="CU18" i="2"/>
  <c r="CT18" i="2"/>
  <c r="CU17" i="2"/>
  <c r="CT17" i="2"/>
  <c r="CU31" i="2"/>
  <c r="CT31" i="2"/>
  <c r="CU30" i="2"/>
  <c r="CT30" i="2"/>
  <c r="CU29" i="2"/>
  <c r="CT29" i="2"/>
  <c r="CT28" i="2"/>
  <c r="CU10" i="2"/>
  <c r="CT10" i="2"/>
  <c r="CT9" i="2"/>
  <c r="CU9" i="2"/>
  <c r="CU8" i="2"/>
  <c r="CT8" i="2"/>
  <c r="CT7" i="2"/>
  <c r="CB42" i="2"/>
  <c r="CA42" i="2"/>
  <c r="CB21" i="2"/>
  <c r="CA21" i="2"/>
  <c r="CB41" i="2"/>
  <c r="CA41" i="2"/>
  <c r="CB40" i="2"/>
  <c r="CA40" i="2"/>
  <c r="CB39" i="2"/>
  <c r="CA39" i="2"/>
  <c r="CB38" i="2"/>
  <c r="CA38" i="2"/>
  <c r="CB31" i="2"/>
  <c r="CA31" i="2"/>
  <c r="CB30" i="2"/>
  <c r="CA30" i="2"/>
  <c r="CB29" i="2"/>
  <c r="CB28" i="2"/>
  <c r="CB20" i="2"/>
  <c r="CA20" i="2"/>
  <c r="CB19" i="2"/>
  <c r="CA19" i="2"/>
  <c r="CB18" i="2"/>
  <c r="CB17" i="2"/>
  <c r="CA9" i="2"/>
  <c r="CB9" i="2"/>
  <c r="CB8" i="2"/>
  <c r="CA8" i="2"/>
  <c r="CB7" i="2"/>
  <c r="CA7" i="2"/>
  <c r="BH87" i="2"/>
  <c r="BH82" i="2"/>
  <c r="BH75" i="2"/>
  <c r="BH71" i="2"/>
  <c r="BH38" i="2"/>
  <c r="BH28" i="2"/>
  <c r="BH65" i="2"/>
  <c r="BI65" i="2"/>
  <c r="BI64" i="2"/>
  <c r="BI42" i="2"/>
  <c r="BI21" i="2"/>
  <c r="BH64" i="2"/>
  <c r="BH53" i="2"/>
  <c r="BH86" i="2"/>
  <c r="BH85" i="2"/>
  <c r="BI84" i="2"/>
  <c r="BH84" i="2"/>
  <c r="BI83" i="2"/>
  <c r="BH83" i="2"/>
  <c r="BI86" i="2"/>
  <c r="BH63" i="2"/>
  <c r="BI62" i="2"/>
  <c r="BH62" i="2"/>
  <c r="BI61" i="2"/>
  <c r="BH61" i="2"/>
  <c r="BI60" i="2"/>
  <c r="BH60" i="2"/>
  <c r="BG60" i="2"/>
  <c r="BG61" i="2"/>
  <c r="BG62" i="2"/>
  <c r="BI63" i="2" s="1"/>
  <c r="BG63" i="2"/>
  <c r="BH74" i="2"/>
  <c r="BG74" i="2"/>
  <c r="BI73" i="2"/>
  <c r="BH73" i="2"/>
  <c r="BG73" i="2"/>
  <c r="BI74" i="2" s="1"/>
  <c r="BI72" i="2"/>
  <c r="BH72" i="2"/>
  <c r="BG72" i="2"/>
  <c r="BG71" i="2"/>
  <c r="BH52" i="2"/>
  <c r="BG52" i="2"/>
  <c r="BI51" i="2"/>
  <c r="BH51" i="2"/>
  <c r="BG51" i="2"/>
  <c r="BI52" i="2" s="1"/>
  <c r="BI50" i="2"/>
  <c r="BH50" i="2"/>
  <c r="BG50" i="2"/>
  <c r="BI49" i="2"/>
  <c r="BH49" i="2"/>
  <c r="BG49" i="2"/>
  <c r="BH42" i="2"/>
  <c r="BH41" i="2"/>
  <c r="BI40" i="2"/>
  <c r="BH40" i="2"/>
  <c r="BI39" i="2"/>
  <c r="BH39" i="2"/>
  <c r="BH31" i="2"/>
  <c r="BI30" i="2"/>
  <c r="BH30" i="2"/>
  <c r="BI29" i="2"/>
  <c r="BH29" i="2"/>
  <c r="BH21" i="2"/>
  <c r="BI20" i="2"/>
  <c r="BH20" i="2"/>
  <c r="BI19" i="2"/>
  <c r="BH19" i="2"/>
  <c r="BI18" i="2"/>
  <c r="BI17" i="2"/>
  <c r="BI10" i="2"/>
  <c r="BH10" i="2"/>
  <c r="BI9" i="2"/>
  <c r="BH9" i="2"/>
  <c r="BI8" i="2"/>
  <c r="BI7" i="2"/>
  <c r="BH7" i="2"/>
  <c r="AO87" i="2"/>
  <c r="AP86" i="2"/>
  <c r="AO86" i="2"/>
  <c r="AP84" i="2"/>
  <c r="AO84" i="2"/>
  <c r="AP83" i="2"/>
  <c r="AO83" i="2"/>
  <c r="AO71" i="2"/>
  <c r="AO82" i="2"/>
  <c r="AO75" i="2"/>
  <c r="AP73" i="2"/>
  <c r="AO73" i="2"/>
  <c r="AP72" i="2"/>
  <c r="AO72" i="2"/>
  <c r="AO65" i="2"/>
  <c r="AO64" i="2"/>
  <c r="AP62" i="2"/>
  <c r="AO62" i="2"/>
  <c r="AP61" i="2"/>
  <c r="AO61" i="2"/>
  <c r="AP60" i="2"/>
  <c r="AO53" i="2"/>
  <c r="AP51" i="2"/>
  <c r="AO51" i="2"/>
  <c r="AP50" i="2"/>
  <c r="AO50" i="2"/>
  <c r="AP49" i="2"/>
  <c r="AP42" i="2"/>
  <c r="AO42" i="2"/>
  <c r="AP40" i="2"/>
  <c r="AO40" i="2"/>
  <c r="AP39" i="2"/>
  <c r="AO38" i="2"/>
  <c r="AP30" i="2"/>
  <c r="AO30" i="2"/>
  <c r="AP29" i="2"/>
  <c r="AO28" i="2"/>
  <c r="AP21" i="2"/>
  <c r="AO21" i="2"/>
  <c r="AP19" i="2"/>
  <c r="AO19" i="2"/>
  <c r="AP18" i="2"/>
  <c r="AP17" i="2"/>
  <c r="AP10" i="2"/>
  <c r="AO10" i="2"/>
  <c r="AP9" i="2"/>
  <c r="AO9" i="2"/>
  <c r="AP8" i="2"/>
  <c r="AP7" i="2"/>
  <c r="M1" i="4" l="1"/>
  <c r="G30" i="4"/>
  <c r="C30" i="4" l="1"/>
  <c r="K30" i="4"/>
  <c r="O30" i="4"/>
  <c r="BZ38" i="2" l="1"/>
  <c r="CS38" i="2"/>
  <c r="BZ39" i="2"/>
  <c r="CS39" i="2"/>
  <c r="BZ40" i="2"/>
  <c r="CS40" i="2"/>
  <c r="BZ41" i="2"/>
  <c r="BG7" i="2"/>
  <c r="BG8" i="2"/>
  <c r="BH8" i="2"/>
  <c r="BG9" i="2"/>
  <c r="BG10" i="2"/>
  <c r="BI87" i="2"/>
  <c r="BG87" i="2"/>
  <c r="BG85" i="2"/>
  <c r="BG84" i="2"/>
  <c r="BI85" i="2" s="1"/>
  <c r="BG83" i="2"/>
  <c r="BG82" i="2"/>
  <c r="BI75" i="2"/>
  <c r="BG75" i="2"/>
  <c r="AN82" i="2"/>
  <c r="AN71" i="2"/>
  <c r="AP87" i="2"/>
  <c r="AN87" i="2"/>
  <c r="AP85" i="2"/>
  <c r="AO85" i="2"/>
  <c r="AN85" i="2"/>
  <c r="AN84" i="2"/>
  <c r="AN83" i="2"/>
  <c r="AP75" i="2"/>
  <c r="AN75" i="2"/>
  <c r="AP74" i="2"/>
  <c r="AO74" i="2"/>
  <c r="AN74" i="2"/>
  <c r="AN73" i="2"/>
  <c r="AN72" i="2"/>
  <c r="X61" i="2" l="1"/>
  <c r="W61" i="2"/>
  <c r="V61" i="2"/>
  <c r="BG65" i="2"/>
  <c r="AP65" i="2"/>
  <c r="AN65" i="2"/>
  <c r="E62" i="2"/>
  <c r="D62" i="2"/>
  <c r="C62" i="2"/>
  <c r="W60" i="2"/>
  <c r="D61" i="2"/>
  <c r="D60" i="2"/>
  <c r="X59" i="2"/>
  <c r="W59" i="2"/>
  <c r="V59" i="2"/>
  <c r="AP63" i="2"/>
  <c r="AO63" i="2"/>
  <c r="AN63" i="2"/>
  <c r="E59" i="2"/>
  <c r="D59" i="2"/>
  <c r="C59" i="2"/>
  <c r="X58" i="2"/>
  <c r="W58" i="2"/>
  <c r="V58" i="2"/>
  <c r="AN62" i="2"/>
  <c r="E58" i="2"/>
  <c r="D58" i="2"/>
  <c r="C58" i="2"/>
  <c r="X57" i="2"/>
  <c r="W57" i="2"/>
  <c r="V57" i="2"/>
  <c r="AN61" i="2"/>
  <c r="E57" i="2"/>
  <c r="D57" i="2"/>
  <c r="C57" i="2"/>
  <c r="X56" i="2"/>
  <c r="W56" i="2"/>
  <c r="V56" i="2"/>
  <c r="AP64" i="2"/>
  <c r="AO60" i="2"/>
  <c r="AN60" i="2"/>
  <c r="E56" i="2"/>
  <c r="E60" i="2" s="1"/>
  <c r="D56" i="2"/>
  <c r="C56" i="2"/>
  <c r="X50" i="2"/>
  <c r="W50" i="2"/>
  <c r="V50" i="2"/>
  <c r="BI53" i="2"/>
  <c r="BG53" i="2"/>
  <c r="AP53" i="2"/>
  <c r="AN53" i="2"/>
  <c r="E50" i="2"/>
  <c r="D50" i="2"/>
  <c r="C50" i="2"/>
  <c r="X49" i="2"/>
  <c r="W49" i="2"/>
  <c r="V49" i="2"/>
  <c r="AP52" i="2"/>
  <c r="AO52" i="2"/>
  <c r="AN52" i="2"/>
  <c r="E49" i="2"/>
  <c r="D49" i="2"/>
  <c r="C49" i="2"/>
  <c r="X48" i="2"/>
  <c r="W48" i="2"/>
  <c r="V48" i="2"/>
  <c r="AN51" i="2"/>
  <c r="E48" i="2"/>
  <c r="D48" i="2"/>
  <c r="C48" i="2"/>
  <c r="X47" i="2"/>
  <c r="W47" i="2"/>
  <c r="V47" i="2"/>
  <c r="AN50" i="2"/>
  <c r="E47" i="2"/>
  <c r="D47" i="2"/>
  <c r="C47" i="2"/>
  <c r="X46" i="2"/>
  <c r="W46" i="2"/>
  <c r="V46" i="2"/>
  <c r="AO49" i="2"/>
  <c r="AN49" i="2"/>
  <c r="E46" i="2"/>
  <c r="D46" i="2"/>
  <c r="C46" i="2"/>
  <c r="EI44" i="2"/>
  <c r="DP44" i="2"/>
  <c r="EJ46" i="2"/>
  <c r="EI46" i="2"/>
  <c r="DQ46" i="2"/>
  <c r="DP46" i="2"/>
  <c r="EJ45" i="2"/>
  <c r="EI45" i="2"/>
  <c r="EH45" i="2"/>
  <c r="EH46" i="2" s="1"/>
  <c r="DQ45" i="2"/>
  <c r="DP45" i="2"/>
  <c r="DO45" i="2"/>
  <c r="DO46" i="2" s="1"/>
  <c r="EJ43" i="2"/>
  <c r="EI43" i="2"/>
  <c r="EH43" i="2"/>
  <c r="DQ43" i="2"/>
  <c r="DP43" i="2"/>
  <c r="DO43" i="2"/>
  <c r="EJ42" i="2"/>
  <c r="EJ44" i="2" s="1"/>
  <c r="EI42" i="2"/>
  <c r="EH42" i="2"/>
  <c r="X40" i="2"/>
  <c r="W40" i="2"/>
  <c r="DQ42" i="2"/>
  <c r="DQ44" i="2" s="1"/>
  <c r="DP42" i="2"/>
  <c r="DO42" i="2"/>
  <c r="E40" i="2"/>
  <c r="D40" i="2"/>
  <c r="EJ41" i="2"/>
  <c r="EI41" i="2"/>
  <c r="EH41" i="2"/>
  <c r="DQ41" i="2"/>
  <c r="DP41" i="2"/>
  <c r="DO41" i="2"/>
  <c r="EI40" i="2"/>
  <c r="EH40" i="2"/>
  <c r="X39" i="2"/>
  <c r="W39" i="2"/>
  <c r="V39" i="2"/>
  <c r="DP40" i="2"/>
  <c r="DO40" i="2"/>
  <c r="BG41" i="2"/>
  <c r="AP41" i="2"/>
  <c r="AO41" i="2"/>
  <c r="AN41" i="2"/>
  <c r="E39" i="2"/>
  <c r="D39" i="2"/>
  <c r="C39" i="2"/>
  <c r="X38" i="2"/>
  <c r="W38" i="2"/>
  <c r="V38" i="2"/>
  <c r="BG40" i="2"/>
  <c r="BI41" i="2" s="1"/>
  <c r="AN40" i="2"/>
  <c r="E38" i="2"/>
  <c r="D38" i="2"/>
  <c r="C38" i="2"/>
  <c r="X37" i="2"/>
  <c r="W37" i="2"/>
  <c r="V37" i="2"/>
  <c r="BG39" i="2"/>
  <c r="AO39" i="2"/>
  <c r="AN39" i="2"/>
  <c r="E37" i="2"/>
  <c r="D37" i="2"/>
  <c r="C37" i="2"/>
  <c r="W36" i="2"/>
  <c r="V36" i="2"/>
  <c r="BG38" i="2"/>
  <c r="AN38" i="2"/>
  <c r="D36" i="2"/>
  <c r="C36" i="2"/>
  <c r="EI32" i="2"/>
  <c r="DP32" i="2"/>
  <c r="EJ33" i="2"/>
  <c r="EI33" i="2"/>
  <c r="EH33" i="2"/>
  <c r="DQ33" i="2"/>
  <c r="DP33" i="2"/>
  <c r="DO33" i="2"/>
  <c r="EJ31" i="2"/>
  <c r="EI31" i="2"/>
  <c r="DQ31" i="2"/>
  <c r="DP31" i="2"/>
  <c r="EJ30" i="2"/>
  <c r="EI30" i="2"/>
  <c r="EH30" i="2"/>
  <c r="CS31" i="2"/>
  <c r="BZ31" i="2"/>
  <c r="X30" i="2"/>
  <c r="W30" i="2"/>
  <c r="V30" i="2"/>
  <c r="DQ30" i="2"/>
  <c r="DP30" i="2"/>
  <c r="DO30" i="2"/>
  <c r="BG31" i="2"/>
  <c r="AP31" i="2"/>
  <c r="AO31" i="2"/>
  <c r="AN31" i="2"/>
  <c r="E30" i="2"/>
  <c r="D30" i="2"/>
  <c r="C30" i="2"/>
  <c r="EJ29" i="2"/>
  <c r="EJ32" i="2" s="1"/>
  <c r="EI29" i="2"/>
  <c r="EH29" i="2"/>
  <c r="CS30" i="2"/>
  <c r="BZ30" i="2"/>
  <c r="X29" i="2"/>
  <c r="W29" i="2"/>
  <c r="V29" i="2"/>
  <c r="DQ29" i="2"/>
  <c r="DQ32" i="2" s="1"/>
  <c r="DP29" i="2"/>
  <c r="DO29" i="2"/>
  <c r="BG30" i="2"/>
  <c r="BI31" i="2" s="1"/>
  <c r="AN30" i="2"/>
  <c r="E29" i="2"/>
  <c r="D29" i="2"/>
  <c r="C29" i="2"/>
  <c r="EI28" i="2"/>
  <c r="EH28" i="2"/>
  <c r="CS29" i="2"/>
  <c r="BZ29" i="2"/>
  <c r="X28" i="2"/>
  <c r="W28" i="2"/>
  <c r="V28" i="2"/>
  <c r="DP28" i="2"/>
  <c r="DO28" i="2"/>
  <c r="BG29" i="2"/>
  <c r="AO29" i="2"/>
  <c r="AN29" i="2"/>
  <c r="E28" i="2"/>
  <c r="D28" i="2"/>
  <c r="C28" i="2"/>
  <c r="CS28" i="2"/>
  <c r="BZ28" i="2"/>
  <c r="W27" i="2"/>
  <c r="V27" i="2"/>
  <c r="BG28" i="2"/>
  <c r="AN28" i="2"/>
  <c r="D27" i="2"/>
  <c r="C27" i="2"/>
  <c r="X21" i="2"/>
  <c r="W21" i="2"/>
  <c r="E21" i="2"/>
  <c r="D21" i="2"/>
  <c r="EJ21" i="2"/>
  <c r="EI21" i="2"/>
  <c r="EH21" i="2"/>
  <c r="DQ21" i="2"/>
  <c r="DP21" i="2"/>
  <c r="DO21" i="2"/>
  <c r="EJ20" i="2"/>
  <c r="EI20" i="2"/>
  <c r="EH20" i="2"/>
  <c r="CS20" i="2"/>
  <c r="BZ20" i="2"/>
  <c r="X20" i="2"/>
  <c r="W20" i="2"/>
  <c r="V20" i="2"/>
  <c r="DQ20" i="2"/>
  <c r="DP20" i="2"/>
  <c r="DO20" i="2"/>
  <c r="BG20" i="2"/>
  <c r="AP20" i="2"/>
  <c r="AO20" i="2"/>
  <c r="AN20" i="2"/>
  <c r="E20" i="2"/>
  <c r="D20" i="2"/>
  <c r="C20" i="2"/>
  <c r="EJ19" i="2"/>
  <c r="EI19" i="2"/>
  <c r="EH19" i="2"/>
  <c r="CS19" i="2"/>
  <c r="BZ19" i="2"/>
  <c r="X19" i="2"/>
  <c r="W19" i="2"/>
  <c r="V19" i="2"/>
  <c r="DQ19" i="2"/>
  <c r="DP19" i="2"/>
  <c r="DO19" i="2"/>
  <c r="BG19" i="2"/>
  <c r="AN19" i="2"/>
  <c r="E19" i="2"/>
  <c r="D19" i="2"/>
  <c r="C19" i="2"/>
  <c r="EJ18" i="2"/>
  <c r="EI18" i="2"/>
  <c r="EH18" i="2"/>
  <c r="CS18" i="2"/>
  <c r="BZ18" i="2"/>
  <c r="X18" i="2"/>
  <c r="W18" i="2"/>
  <c r="V18" i="2"/>
  <c r="DQ18" i="2"/>
  <c r="DP18" i="2"/>
  <c r="DO18" i="2"/>
  <c r="BH18" i="2"/>
  <c r="BG18" i="2"/>
  <c r="AO18" i="2"/>
  <c r="AN18" i="2"/>
  <c r="E18" i="2"/>
  <c r="D18" i="2"/>
  <c r="C18" i="2"/>
  <c r="EI17" i="2"/>
  <c r="EH17" i="2"/>
  <c r="CS17" i="2"/>
  <c r="BZ17" i="2"/>
  <c r="X17" i="2"/>
  <c r="W17" i="2"/>
  <c r="V17" i="2"/>
  <c r="DP17" i="2"/>
  <c r="DO17" i="2"/>
  <c r="BH17" i="2"/>
  <c r="BG17" i="2"/>
  <c r="AO17" i="2"/>
  <c r="AN17" i="2"/>
  <c r="E17" i="2"/>
  <c r="D17" i="2"/>
  <c r="C17" i="2"/>
  <c r="EJ10" i="2"/>
  <c r="EI10" i="2"/>
  <c r="EH10" i="2"/>
  <c r="CS10" i="2"/>
  <c r="CB10" i="2"/>
  <c r="CA10" i="2"/>
  <c r="BZ10" i="2"/>
  <c r="X10" i="2"/>
  <c r="W10" i="2"/>
  <c r="V10" i="2"/>
  <c r="DQ10" i="2"/>
  <c r="DP10" i="2"/>
  <c r="DO10" i="2"/>
  <c r="AN10" i="2"/>
  <c r="E10" i="2"/>
  <c r="D10" i="2"/>
  <c r="C10" i="2"/>
  <c r="A10" i="2"/>
  <c r="EJ9" i="2"/>
  <c r="EI9" i="2"/>
  <c r="EH9" i="2"/>
  <c r="CS9" i="2"/>
  <c r="BZ9" i="2"/>
  <c r="X9" i="2"/>
  <c r="W9" i="2"/>
  <c r="V9" i="2"/>
  <c r="DQ9" i="2"/>
  <c r="DP9" i="2"/>
  <c r="DO9" i="2"/>
  <c r="AN9" i="2"/>
  <c r="E9" i="2"/>
  <c r="D9" i="2"/>
  <c r="C9" i="2"/>
  <c r="A9" i="2"/>
  <c r="EJ8" i="2"/>
  <c r="EI8" i="2"/>
  <c r="EH8" i="2"/>
  <c r="CS8" i="2"/>
  <c r="BZ8" i="2"/>
  <c r="X8" i="2"/>
  <c r="W8" i="2"/>
  <c r="V8" i="2"/>
  <c r="DQ8" i="2"/>
  <c r="DP8" i="2"/>
  <c r="DO8" i="2"/>
  <c r="AO8" i="2"/>
  <c r="AN8" i="2"/>
  <c r="E8" i="2"/>
  <c r="D8" i="2"/>
  <c r="C8" i="2"/>
  <c r="A8" i="2"/>
  <c r="EI7" i="2"/>
  <c r="EH7" i="2"/>
  <c r="CS7" i="2"/>
  <c r="BZ7" i="2"/>
  <c r="X7" i="2"/>
  <c r="W7" i="2"/>
  <c r="V7" i="2"/>
  <c r="DP7" i="2"/>
  <c r="DO7" i="2"/>
  <c r="AO7" i="2"/>
  <c r="AN7" i="2"/>
  <c r="E7" i="2"/>
  <c r="D7" i="2"/>
  <c r="C7" i="2"/>
  <c r="A7" i="2"/>
  <c r="CA29" i="2" l="1"/>
  <c r="CA28" i="2"/>
  <c r="CA17" i="2"/>
  <c r="CA18" i="2"/>
  <c r="T60" i="2"/>
  <c r="E61" i="2"/>
  <c r="DM19" i="2"/>
  <c r="T8" i="2"/>
  <c r="DM21" i="2"/>
  <c r="A56" i="2"/>
  <c r="A38" i="2"/>
  <c r="DM40" i="2"/>
  <c r="DM7" i="2"/>
  <c r="T10" i="2"/>
  <c r="EF18" i="2"/>
  <c r="DM44" i="2"/>
  <c r="T58" i="2"/>
  <c r="A60" i="2"/>
  <c r="T61" i="2"/>
  <c r="EF17" i="2"/>
  <c r="X60" i="2"/>
  <c r="T7" i="2"/>
  <c r="T37" i="2"/>
  <c r="T9" i="2"/>
  <c r="EF20" i="2"/>
  <c r="DM18" i="2"/>
  <c r="DM20" i="2"/>
  <c r="T56" i="2"/>
  <c r="A58" i="2"/>
  <c r="DM32" i="2"/>
  <c r="EF19" i="2"/>
  <c r="A21" i="2"/>
  <c r="DM33" i="2"/>
  <c r="EF40" i="2"/>
  <c r="EF42" i="2"/>
  <c r="EF45" i="2"/>
  <c r="A47" i="2"/>
  <c r="A49" i="2"/>
  <c r="T27" i="2"/>
  <c r="DM31" i="2"/>
  <c r="EF32" i="2"/>
  <c r="EF29" i="2"/>
  <c r="T48" i="2"/>
  <c r="A61" i="2"/>
  <c r="EF30" i="2"/>
  <c r="EF33" i="2"/>
  <c r="T46" i="2"/>
  <c r="EF28" i="2"/>
  <c r="T39" i="2"/>
  <c r="EF44" i="2"/>
  <c r="DM29" i="2"/>
  <c r="A36" i="2"/>
  <c r="DM43" i="2"/>
  <c r="A18" i="2"/>
  <c r="T18" i="2"/>
  <c r="A19" i="2"/>
  <c r="T19" i="2"/>
  <c r="A20" i="2"/>
  <c r="T20" i="2"/>
  <c r="DM28" i="2"/>
  <c r="A37" i="2"/>
  <c r="A39" i="2"/>
  <c r="DM42" i="2"/>
  <c r="T50" i="2"/>
  <c r="T57" i="2"/>
  <c r="T59" i="2"/>
  <c r="A62" i="2"/>
  <c r="DM17" i="2"/>
  <c r="DM30" i="2"/>
  <c r="DM46" i="2"/>
  <c r="T17" i="2"/>
  <c r="A17" i="2"/>
  <c r="A27" i="2"/>
  <c r="A29" i="2"/>
  <c r="T29" i="2"/>
  <c r="A30" i="2"/>
  <c r="T30" i="2"/>
  <c r="EF43" i="2"/>
  <c r="EF46" i="2"/>
  <c r="A46" i="2"/>
  <c r="A48" i="2"/>
  <c r="T28" i="2"/>
  <c r="EF41" i="2"/>
  <c r="A28" i="2"/>
  <c r="T38" i="2"/>
  <c r="T40" i="2"/>
  <c r="A50" i="2"/>
  <c r="A57" i="2"/>
  <c r="A59" i="2"/>
  <c r="DM8" i="2"/>
  <c r="EF8" i="2"/>
  <c r="DM9" i="2"/>
  <c r="EF9" i="2"/>
  <c r="DM10" i="2"/>
  <c r="EF10" i="2"/>
  <c r="EF21" i="2"/>
  <c r="T21" i="2"/>
  <c r="DM41" i="2"/>
  <c r="DM45" i="2"/>
  <c r="T47" i="2"/>
  <c r="T49" i="2"/>
  <c r="EF7" i="2"/>
  <c r="EF31" i="2"/>
  <c r="T36" i="2"/>
  <c r="A40" i="2"/>
</calcChain>
</file>

<file path=xl/sharedStrings.xml><?xml version="1.0" encoding="utf-8"?>
<sst xmlns="http://schemas.openxmlformats.org/spreadsheetml/2006/main" count="2188" uniqueCount="175">
  <si>
    <t>MELA-BLANC-19</t>
  </si>
  <si>
    <t>Fond applique 19mm</t>
  </si>
  <si>
    <t>Fond applique 8mm</t>
  </si>
  <si>
    <t>Fond en œuvre 19mm</t>
  </si>
  <si>
    <t>Fond démontable</t>
  </si>
  <si>
    <t>Caisson bas type cuisine  1 fond sans tiroirs</t>
  </si>
  <si>
    <t xml:space="preserve">Côté filant sans separation + 2 portes </t>
  </si>
  <si>
    <t>Côté filant bas type cuisine  1 fond sans tiroirs</t>
  </si>
  <si>
    <t>reference</t>
  </si>
  <si>
    <t>A_</t>
  </si>
  <si>
    <t>dimensions caisson  NBR</t>
  </si>
  <si>
    <t>Haut</t>
  </si>
  <si>
    <t>Larg</t>
  </si>
  <si>
    <t>Prof</t>
  </si>
  <si>
    <t>AA_</t>
  </si>
  <si>
    <t>x</t>
  </si>
  <si>
    <t>Dessus</t>
  </si>
  <si>
    <t>Bande</t>
  </si>
  <si>
    <t>Dessous</t>
  </si>
  <si>
    <t>Côté</t>
  </si>
  <si>
    <t>Côté Filants</t>
  </si>
  <si>
    <t>Fond</t>
  </si>
  <si>
    <t>Tablette</t>
  </si>
  <si>
    <t>Caisson bas type cuisine  1 fond avec tiroirs</t>
  </si>
  <si>
    <t xml:space="preserve">Côté filant avec separation + 2 portes </t>
  </si>
  <si>
    <t>Côté filant bas type cuisine  1 fond avec tiroirs</t>
  </si>
  <si>
    <t>B_</t>
  </si>
  <si>
    <t>Bande tiroir</t>
  </si>
  <si>
    <t>Séparation</t>
  </si>
  <si>
    <t>Côté filant bas type cuisine  sans separation + 2 portes</t>
  </si>
  <si>
    <t>Caisson bas type cuisine  2 fond sans tiroirs</t>
  </si>
  <si>
    <t>Côté filant bas type cuisine  2 fond sans tiroirs</t>
  </si>
  <si>
    <t>C_</t>
  </si>
  <si>
    <t>UU_</t>
  </si>
  <si>
    <t>Fond fixe</t>
  </si>
  <si>
    <t>Côté filant bas type cuisine  avec separation + 2 portes</t>
  </si>
  <si>
    <t>D_</t>
  </si>
  <si>
    <t>AD_</t>
  </si>
  <si>
    <t>Caisson bas type cuisine  2 fond avec tiroirs</t>
  </si>
  <si>
    <t>Côté filant bas type cuisine  2 fond avec tiroirs</t>
  </si>
  <si>
    <t>V_</t>
  </si>
  <si>
    <t xml:space="preserve">Côté filant avec plinthe 57 mm sans separation + 2 portes </t>
  </si>
  <si>
    <t>E_</t>
  </si>
  <si>
    <t xml:space="preserve"> EE_</t>
  </si>
  <si>
    <t>Plinthe</t>
  </si>
  <si>
    <t xml:space="preserve">Côté filant avec plinthe 57 mm avec separation + 2 portes </t>
  </si>
  <si>
    <t>F_</t>
  </si>
  <si>
    <t>AF_</t>
  </si>
  <si>
    <t>Caisson bas type cuisine  sans separation</t>
  </si>
  <si>
    <t>Caisson bas type cuisine  avec separation</t>
  </si>
  <si>
    <t>Dessus/Dessous filants sans separation</t>
  </si>
  <si>
    <t>Dessus/Dessous filants avec separation</t>
  </si>
  <si>
    <t>Dessus/Dessous filants avec plinthe 57 mm sans separation</t>
  </si>
  <si>
    <t xml:space="preserve">Dessus/Dessous filants avec plinthe 57 mm avec separation + 2 portes </t>
  </si>
  <si>
    <t xml:space="preserve">Dessus/Dessous filants | </t>
  </si>
  <si>
    <t xml:space="preserve">Dessus/Dessous filants avec separation </t>
  </si>
  <si>
    <t>Dessus/Dessous filants | 1 | 1 | 0</t>
  </si>
  <si>
    <t>Caisson bas type cuisine avec separation</t>
  </si>
  <si>
    <t>Dessus/Dessous filants | 1 | 1 | 1</t>
  </si>
  <si>
    <t>Dessus/Dessous filants avec plinthe 57 mm avec separation</t>
  </si>
  <si>
    <t>Fond 8mm</t>
  </si>
  <si>
    <t>Nbr</t>
  </si>
  <si>
    <t>Unité</t>
  </si>
  <si>
    <t>M2</t>
  </si>
  <si>
    <t>ML</t>
  </si>
  <si>
    <t>Chantier</t>
  </si>
  <si>
    <t>ref</t>
  </si>
  <si>
    <t>Total</t>
  </si>
  <si>
    <t>Dimension Fini</t>
  </si>
  <si>
    <t>Plan</t>
  </si>
  <si>
    <t>Indice</t>
  </si>
  <si>
    <t>CHT PVC 2mm</t>
  </si>
  <si>
    <t>CHT PVC 1mm</t>
  </si>
  <si>
    <t>CHT stratifié</t>
  </si>
  <si>
    <t>Nb</t>
  </si>
  <si>
    <t>Long</t>
  </si>
  <si>
    <t>Ep</t>
  </si>
  <si>
    <t>cht1 Av</t>
  </si>
  <si>
    <t>cht2 Ar</t>
  </si>
  <si>
    <t>cht4 D</t>
  </si>
  <si>
    <t>Code</t>
  </si>
  <si>
    <t xml:space="preserve">
Désignation
</t>
  </si>
  <si>
    <t>Dessus/Dessous filants | 1 | 0 | 0</t>
  </si>
  <si>
    <t>Dessus/Dessous filants | 1 | 0 | 1</t>
  </si>
  <si>
    <t>Caisson bas type cuisine avec plinthe 57 mm sans separation</t>
  </si>
  <si>
    <t>Caisson bas type cuisine avec plinthe 57 mm avec separation</t>
  </si>
  <si>
    <t>Bandes</t>
  </si>
  <si>
    <t>Dessus/Dessous filants | 0 | 0 | 0</t>
  </si>
  <si>
    <t>Dessus/Dessous filants | 0 | 0 | 1</t>
  </si>
  <si>
    <t>Dessus/Dessous filants | 0 | 1 | 1</t>
  </si>
  <si>
    <t>Plinthe 57 | 0 |0 |0</t>
  </si>
  <si>
    <t>Plinthe 57 | 0 |0 |1</t>
  </si>
  <si>
    <t>Plinthe 57 | 0 |1 |0</t>
  </si>
  <si>
    <t>Plinthe 57 | 0 |1 |1</t>
  </si>
  <si>
    <t>Plinthe 57 | 1 |1 |1</t>
  </si>
  <si>
    <t>Plinthe 57 | 1 |1 |0</t>
  </si>
  <si>
    <t>Plinthe 57 | 1 |0 |1</t>
  </si>
  <si>
    <t>Plinthe 57 | 1 |0 |0</t>
  </si>
  <si>
    <t>Dessus/Dessous filants | 0 | 1 | 0</t>
  </si>
  <si>
    <t>Côtés filants sans separation</t>
  </si>
  <si>
    <t>Côtés filants | 1 | 0 | 0</t>
  </si>
  <si>
    <t>Côtés filants | 0 | 0 | 0</t>
  </si>
  <si>
    <t xml:space="preserve">Côtés filants avec separation </t>
  </si>
  <si>
    <t>Côtés filants | 1 | 0 | 1</t>
  </si>
  <si>
    <t>Côtés filants | 0 | 0 | 1</t>
  </si>
  <si>
    <t>Côtés filants | 1 | 1 | 0</t>
  </si>
  <si>
    <t>Côtés filants | 0 | 1 | 0</t>
  </si>
  <si>
    <t>Côtés filants | 1 | 1 | 1</t>
  </si>
  <si>
    <t>Côtés filants | 0 | 1 | 1</t>
  </si>
  <si>
    <t xml:space="preserve">Fond démontable | </t>
  </si>
  <si>
    <t>Feuille de débit</t>
  </si>
  <si>
    <t>cht3 G</t>
  </si>
  <si>
    <t xml:space="preserve">Réf px : </t>
  </si>
  <si>
    <t>AGLO-CTBH-10</t>
  </si>
  <si>
    <t>AGLO-CTBH-19</t>
  </si>
  <si>
    <t>AGLO-CTBH-22</t>
  </si>
  <si>
    <t>AGLO-CTBH-30</t>
  </si>
  <si>
    <t>AGLO-STAND-10</t>
  </si>
  <si>
    <t>AGLO-STAND-19</t>
  </si>
  <si>
    <t>AGLO-STAND-30</t>
  </si>
  <si>
    <t>CP-CTBX-05</t>
  </si>
  <si>
    <t>CP-CTBX-10</t>
  </si>
  <si>
    <t>CP-CTBX-12</t>
  </si>
  <si>
    <t>CP-CTBX-15</t>
  </si>
  <si>
    <t>CP-CTBX-18</t>
  </si>
  <si>
    <t>CP-CTBX-22</t>
  </si>
  <si>
    <t>CP-CTBX-25</t>
  </si>
  <si>
    <t>CP-CTBX-30</t>
  </si>
  <si>
    <t>CP-PEUPLIER-18</t>
  </si>
  <si>
    <t>CP-STAND-03</t>
  </si>
  <si>
    <t>CP-STAND-05</t>
  </si>
  <si>
    <t>CP-STAND-08</t>
  </si>
  <si>
    <t>CP-STAND-10</t>
  </si>
  <si>
    <t>CP-STAND-12</t>
  </si>
  <si>
    <t>CP-STAND-15</t>
  </si>
  <si>
    <t>CP-STAND-18</t>
  </si>
  <si>
    <t>CP-STAND-22</t>
  </si>
  <si>
    <t>CP-STAND-30</t>
  </si>
  <si>
    <t>ESS-FINE-19</t>
  </si>
  <si>
    <t>MDF-BLANC-12</t>
  </si>
  <si>
    <t>MDF-BLANC-19</t>
  </si>
  <si>
    <t>MDF-BLANC-30</t>
  </si>
  <si>
    <t>MDF-STAND-12</t>
  </si>
  <si>
    <t>MDF-STAND-19</t>
  </si>
  <si>
    <t>MDF-STAND-30</t>
  </si>
  <si>
    <t>MELA-BLANC-8</t>
  </si>
  <si>
    <t>MELA-BLANC-16</t>
  </si>
  <si>
    <t>MELA-BLANC-22</t>
  </si>
  <si>
    <t>MELA-BLANC-30</t>
  </si>
  <si>
    <t>MELA-DECO-19</t>
  </si>
  <si>
    <t>MELA-DECO-8</t>
  </si>
  <si>
    <t>MELA-HETRE-19</t>
  </si>
  <si>
    <t>MELA-HETRE-30</t>
  </si>
  <si>
    <t>MELA-HETRE-8</t>
  </si>
  <si>
    <t>MELA-NOYER-19</t>
  </si>
  <si>
    <t>MELA-NOYER-30</t>
  </si>
  <si>
    <t>MELA-NOYER-8</t>
  </si>
  <si>
    <t>OSB-DALLE-18</t>
  </si>
  <si>
    <t>OSB-9</t>
  </si>
  <si>
    <t>OSB-18</t>
  </si>
  <si>
    <t>OSB-15</t>
  </si>
  <si>
    <t>OSB-22</t>
  </si>
  <si>
    <t>STRAT 1 COULEUR</t>
  </si>
  <si>
    <t>STRAT 2 COULEUR</t>
  </si>
  <si>
    <t>STRAT 3 COULEUR</t>
  </si>
  <si>
    <t>Dessus/Dessous filants | 1 | 1000x800x600 | 0 | 0</t>
  </si>
  <si>
    <t>H430 - Pin aland blanc transversal</t>
  </si>
  <si>
    <t>Dessus/Dessous filants | 1 | 2000x1200x600 | 0 | 7</t>
  </si>
  <si>
    <t>H1133 - Chêne hamilton naturel transversal</t>
  </si>
  <si>
    <t>H433 - Pin aland polaire transversal</t>
  </si>
  <si>
    <t>H1163 - Chêne bardolino naturel transversal</t>
  </si>
  <si>
    <t>Joue1</t>
  </si>
  <si>
    <t>Socle</t>
  </si>
  <si>
    <t>Corniche</t>
  </si>
  <si>
    <t>Bandeau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</si>
</sst>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4"/>
      <color rgb="FF000118"/>
      <name val="Calibri"/>
      <family val="2"/>
      <scheme val="minor"/>
    </font>
    <font>
      <sz val="14"/>
      <color indexed="22"/>
      <name val="Arial"/>
      <family val="2"/>
    </font>
    <font>
      <sz val="14"/>
      <color theme="0"/>
      <name val="Arial"/>
      <family val="2"/>
    </font>
    <font>
      <sz val="14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Arial"/>
      <family val="2"/>
    </font>
    <font>
      <sz val="14"/>
      <color rgb="FFC0C0C0"/>
      <name val="Arial"/>
      <family val="2"/>
    </font>
    <font>
      <sz val="10"/>
      <name val="Arial"/>
      <family val="2"/>
    </font>
    <font>
      <sz val="2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22" fillId="0" borderId="0"/>
  </cellStyleXfs>
  <cellXfs count="22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/>
    </xf>
    <xf numFmtId="0" fontId="3" fillId="0" borderId="3" xfId="0" applyFont="1" applyBorder="1"/>
    <xf numFmtId="0" fontId="3" fillId="3" borderId="1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2" fillId="0" borderId="11" xfId="1" applyNumberFormat="1" applyFont="1" applyFill="1" applyBorder="1" applyAlignment="1" applyProtection="1">
      <alignment horizontal="center" vertical="center"/>
      <protection locked="0"/>
    </xf>
    <xf numFmtId="0" fontId="2" fillId="0" borderId="12" xfId="1" applyNumberFormat="1" applyFont="1" applyFill="1" applyBorder="1" applyAlignment="1" applyProtection="1">
      <alignment horizontal="center" vertical="center"/>
      <protection locked="0"/>
    </xf>
    <xf numFmtId="1" fontId="2" fillId="0" borderId="13" xfId="1" applyNumberFormat="1" applyFont="1" applyFill="1" applyBorder="1" applyAlignment="1" applyProtection="1">
      <alignment horizontal="center" vertical="center"/>
      <protection locked="0"/>
    </xf>
    <xf numFmtId="1" fontId="2" fillId="0" borderId="14" xfId="1" applyNumberFormat="1" applyFont="1" applyFill="1" applyBorder="1" applyAlignment="1" applyProtection="1">
      <alignment horizontal="center" vertical="center"/>
      <protection locked="0"/>
    </xf>
    <xf numFmtId="0" fontId="2" fillId="0" borderId="15" xfId="1" applyNumberFormat="1" applyFont="1" applyFill="1" applyBorder="1" applyAlignment="1" applyProtection="1">
      <alignment horizontal="center" vertical="center"/>
      <protection locked="0"/>
    </xf>
    <xf numFmtId="165" fontId="2" fillId="0" borderId="16" xfId="1" applyNumberFormat="1" applyFont="1" applyFill="1" applyBorder="1" applyAlignment="1" applyProtection="1">
      <alignment horizontal="center" vertical="center"/>
      <protection locked="0"/>
    </xf>
    <xf numFmtId="165" fontId="2" fillId="0" borderId="14" xfId="1" applyNumberFormat="1" applyFont="1" applyFill="1" applyBorder="1" applyAlignment="1" applyProtection="1">
      <alignment horizontal="center" vertical="center"/>
      <protection locked="0"/>
    </xf>
    <xf numFmtId="165" fontId="2" fillId="0" borderId="17" xfId="1" applyNumberFormat="1" applyFont="1" applyFill="1" applyBorder="1" applyAlignment="1" applyProtection="1">
      <alignment horizontal="center" vertical="center"/>
      <protection locked="0"/>
    </xf>
    <xf numFmtId="165" fontId="2" fillId="0" borderId="13" xfId="1" applyNumberFormat="1" applyFont="1" applyFill="1" applyBorder="1" applyAlignment="1" applyProtection="1">
      <alignment horizontal="center" vertical="center"/>
      <protection locked="0"/>
    </xf>
    <xf numFmtId="165" fontId="2" fillId="0" borderId="15" xfId="1" applyNumberFormat="1" applyFont="1" applyFill="1" applyBorder="1" applyAlignment="1" applyProtection="1">
      <alignment horizontal="center" vertical="center"/>
      <protection locked="0"/>
    </xf>
    <xf numFmtId="165" fontId="5" fillId="0" borderId="16" xfId="1" applyNumberFormat="1" applyFont="1" applyFill="1" applyBorder="1" applyAlignment="1" applyProtection="1">
      <alignment horizontal="center" vertical="center"/>
      <protection locked="0"/>
    </xf>
    <xf numFmtId="165" fontId="5" fillId="0" borderId="14" xfId="1" applyNumberFormat="1" applyFont="1" applyFill="1" applyBorder="1" applyAlignment="1" applyProtection="1">
      <alignment horizontal="center" vertical="center"/>
      <protection locked="0"/>
    </xf>
    <xf numFmtId="165" fontId="5" fillId="0" borderId="15" xfId="1" applyNumberFormat="1" applyFont="1" applyFill="1" applyBorder="1" applyAlignment="1" applyProtection="1">
      <alignment horizontal="center" vertical="center"/>
      <protection locked="0"/>
    </xf>
    <xf numFmtId="165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2" fillId="0" borderId="18" xfId="1" applyNumberFormat="1" applyFont="1" applyFill="1" applyBorder="1" applyAlignment="1" applyProtection="1">
      <alignment horizontal="center" vertical="center"/>
      <protection locked="0"/>
    </xf>
    <xf numFmtId="0" fontId="2" fillId="0" borderId="19" xfId="1" applyNumberFormat="1" applyFont="1" applyFill="1" applyBorder="1" applyAlignment="1" applyProtection="1">
      <alignment horizontal="center" vertical="center"/>
      <protection locked="0"/>
    </xf>
    <xf numFmtId="1" fontId="2" fillId="0" borderId="20" xfId="1" applyNumberFormat="1" applyFont="1" applyFill="1" applyBorder="1" applyAlignment="1" applyProtection="1">
      <alignment horizontal="center" vertical="center"/>
      <protection locked="0"/>
    </xf>
    <xf numFmtId="1" fontId="2" fillId="0" borderId="21" xfId="1" applyNumberFormat="1" applyFont="1" applyFill="1" applyBorder="1" applyAlignment="1" applyProtection="1">
      <alignment horizontal="center" vertical="center"/>
      <protection locked="0"/>
    </xf>
    <xf numFmtId="0" fontId="2" fillId="0" borderId="22" xfId="1" applyNumberFormat="1" applyFont="1" applyFill="1" applyBorder="1" applyAlignment="1" applyProtection="1">
      <alignment horizontal="center" vertical="center"/>
      <protection locked="0"/>
    </xf>
    <xf numFmtId="165" fontId="2" fillId="0" borderId="23" xfId="1" applyNumberFormat="1" applyFont="1" applyFill="1" applyBorder="1" applyAlignment="1" applyProtection="1">
      <alignment horizontal="center" vertical="center"/>
      <protection locked="0"/>
    </xf>
    <xf numFmtId="165" fontId="2" fillId="0" borderId="21" xfId="1" applyNumberFormat="1" applyFont="1" applyFill="1" applyBorder="1" applyAlignment="1" applyProtection="1">
      <alignment horizontal="center" vertical="center"/>
      <protection locked="0"/>
    </xf>
    <xf numFmtId="165" fontId="2" fillId="0" borderId="24" xfId="1" applyNumberFormat="1" applyFont="1" applyFill="1" applyBorder="1" applyAlignment="1" applyProtection="1">
      <alignment horizontal="center" vertical="center"/>
      <protection locked="0"/>
    </xf>
    <xf numFmtId="165" fontId="2" fillId="0" borderId="20" xfId="1" applyNumberFormat="1" applyFont="1" applyFill="1" applyBorder="1" applyAlignment="1" applyProtection="1">
      <alignment horizontal="center" vertical="center"/>
      <protection locked="0"/>
    </xf>
    <xf numFmtId="165" fontId="2" fillId="0" borderId="22" xfId="1" applyNumberFormat="1" applyFont="1" applyFill="1" applyBorder="1" applyAlignment="1" applyProtection="1">
      <alignment horizontal="center" vertical="center"/>
      <protection locked="0"/>
    </xf>
    <xf numFmtId="165" fontId="5" fillId="0" borderId="23" xfId="1" applyNumberFormat="1" applyFont="1" applyFill="1" applyBorder="1" applyAlignment="1" applyProtection="1">
      <alignment horizontal="center" vertical="center"/>
      <protection locked="0"/>
    </xf>
    <xf numFmtId="165" fontId="5" fillId="0" borderId="21" xfId="1" applyNumberFormat="1" applyFont="1" applyFill="1" applyBorder="1" applyAlignment="1" applyProtection="1">
      <alignment horizontal="center" vertical="center"/>
      <protection locked="0"/>
    </xf>
    <xf numFmtId="165" fontId="5" fillId="0" borderId="22" xfId="1" applyNumberFormat="1" applyFont="1" applyFill="1" applyBorder="1" applyAlignment="1" applyProtection="1">
      <alignment horizontal="center" vertical="center"/>
      <protection locked="0"/>
    </xf>
    <xf numFmtId="164" fontId="2" fillId="0" borderId="25" xfId="1" applyNumberFormat="1" applyFont="1" applyFill="1" applyBorder="1" applyAlignment="1" applyProtection="1">
      <alignment horizontal="center" vertical="center"/>
      <protection locked="0"/>
    </xf>
    <xf numFmtId="0" fontId="2" fillId="0" borderId="26" xfId="1" applyNumberFormat="1" applyFont="1" applyFill="1" applyBorder="1" applyAlignment="1" applyProtection="1">
      <alignment horizontal="center" vertical="center"/>
      <protection locked="0"/>
    </xf>
    <xf numFmtId="1" fontId="2" fillId="0" borderId="27" xfId="1" applyNumberFormat="1" applyFont="1" applyFill="1" applyBorder="1" applyAlignment="1" applyProtection="1">
      <alignment horizontal="center" vertical="center"/>
      <protection locked="0"/>
    </xf>
    <xf numFmtId="1" fontId="2" fillId="0" borderId="28" xfId="1" applyNumberFormat="1" applyFont="1" applyFill="1" applyBorder="1" applyAlignment="1" applyProtection="1">
      <alignment horizontal="center" vertical="center"/>
      <protection locked="0"/>
    </xf>
    <xf numFmtId="0" fontId="2" fillId="0" borderId="29" xfId="1" applyNumberFormat="1" applyFont="1" applyFill="1" applyBorder="1" applyAlignment="1" applyProtection="1">
      <alignment horizontal="center" vertical="center"/>
      <protection locked="0"/>
    </xf>
    <xf numFmtId="165" fontId="2" fillId="0" borderId="30" xfId="1" applyNumberFormat="1" applyFont="1" applyFill="1" applyBorder="1" applyAlignment="1" applyProtection="1">
      <alignment horizontal="center" vertical="center"/>
      <protection locked="0"/>
    </xf>
    <xf numFmtId="165" fontId="2" fillId="0" borderId="28" xfId="1" applyNumberFormat="1" applyFont="1" applyFill="1" applyBorder="1" applyAlignment="1" applyProtection="1">
      <alignment horizontal="center" vertical="center"/>
      <protection locked="0"/>
    </xf>
    <xf numFmtId="165" fontId="2" fillId="0" borderId="31" xfId="1" applyNumberFormat="1" applyFont="1" applyFill="1" applyBorder="1" applyAlignment="1" applyProtection="1">
      <alignment horizontal="center" vertical="center"/>
      <protection locked="0"/>
    </xf>
    <xf numFmtId="165" fontId="2" fillId="0" borderId="27" xfId="1" applyNumberFormat="1" applyFont="1" applyFill="1" applyBorder="1" applyAlignment="1" applyProtection="1">
      <alignment horizontal="center" vertical="center"/>
      <protection locked="0"/>
    </xf>
    <xf numFmtId="165" fontId="2" fillId="0" borderId="29" xfId="1" applyNumberFormat="1" applyFont="1" applyFill="1" applyBorder="1" applyAlignment="1" applyProtection="1">
      <alignment horizontal="center" vertical="center"/>
      <protection locked="0"/>
    </xf>
    <xf numFmtId="165" fontId="5" fillId="0" borderId="30" xfId="1" applyNumberFormat="1" applyFont="1" applyFill="1" applyBorder="1" applyAlignment="1" applyProtection="1">
      <alignment horizontal="center" vertical="center"/>
      <protection locked="0"/>
    </xf>
    <xf numFmtId="165" fontId="5" fillId="0" borderId="28" xfId="1" applyNumberFormat="1" applyFont="1" applyFill="1" applyBorder="1" applyAlignment="1" applyProtection="1">
      <alignment horizontal="center" vertical="center"/>
      <protection locked="0"/>
    </xf>
    <xf numFmtId="165" fontId="5" fillId="0" borderId="29" xfId="1" applyNumberFormat="1" applyFont="1" applyFill="1" applyBorder="1" applyAlignment="1" applyProtection="1">
      <alignment horizontal="center" vertical="center"/>
      <protection locked="0"/>
    </xf>
    <xf numFmtId="16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1" fontId="2" fillId="0" borderId="0" xfId="1" applyNumberFormat="1" applyFont="1" applyFill="1" applyBorder="1" applyAlignment="1" applyProtection="1">
      <alignment horizontal="center" vertical="center"/>
      <protection locked="0"/>
    </xf>
    <xf numFmtId="165" fontId="2" fillId="0" borderId="0" xfId="1" applyNumberFormat="1" applyFont="1" applyFill="1" applyBorder="1" applyAlignment="1" applyProtection="1">
      <alignment horizontal="center" vertical="center"/>
      <protection locked="0"/>
    </xf>
    <xf numFmtId="164" fontId="6" fillId="0" borderId="0" xfId="1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164" fontId="2" fillId="0" borderId="32" xfId="1" applyNumberFormat="1" applyFont="1" applyFill="1" applyBorder="1" applyAlignment="1" applyProtection="1">
      <alignment horizontal="center" vertical="center"/>
      <protection locked="0"/>
    </xf>
    <xf numFmtId="164" fontId="2" fillId="0" borderId="33" xfId="1" applyNumberFormat="1" applyFont="1" applyFill="1" applyBorder="1" applyAlignment="1" applyProtection="1">
      <alignment horizontal="center" vertical="center"/>
      <protection locked="0"/>
    </xf>
    <xf numFmtId="164" fontId="2" fillId="0" borderId="34" xfId="1" applyNumberFormat="1" applyFont="1" applyFill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>
      <alignment horizontal="center" vertical="center"/>
    </xf>
    <xf numFmtId="0" fontId="2" fillId="0" borderId="17" xfId="1" applyNumberFormat="1" applyFont="1" applyFill="1" applyBorder="1" applyAlignment="1" applyProtection="1">
      <alignment horizontal="center" vertical="center"/>
      <protection locked="0"/>
    </xf>
    <xf numFmtId="0" fontId="2" fillId="0" borderId="24" xfId="1" applyNumberFormat="1" applyFont="1" applyFill="1" applyBorder="1" applyAlignment="1" applyProtection="1">
      <alignment horizontal="center" vertical="center"/>
      <protection locked="0"/>
    </xf>
    <xf numFmtId="0" fontId="4" fillId="2" borderId="36" xfId="0" applyFont="1" applyFill="1" applyBorder="1" applyAlignment="1">
      <alignment horizontal="center"/>
    </xf>
    <xf numFmtId="0" fontId="2" fillId="4" borderId="29" xfId="1" applyNumberFormat="1" applyFont="1" applyFill="1" applyBorder="1" applyAlignment="1" applyProtection="1">
      <alignment horizontal="center" vertical="center"/>
      <protection locked="0"/>
    </xf>
    <xf numFmtId="0" fontId="2" fillId="4" borderId="22" xfId="1" applyNumberFormat="1" applyFont="1" applyFill="1" applyBorder="1" applyAlignment="1" applyProtection="1">
      <alignment horizontal="center" vertical="center"/>
      <protection locked="0"/>
    </xf>
    <xf numFmtId="0" fontId="2" fillId="0" borderId="35" xfId="1" applyNumberFormat="1" applyFont="1" applyFill="1" applyBorder="1" applyAlignment="1" applyProtection="1">
      <alignment horizontal="center" vertical="center"/>
      <protection locked="0"/>
    </xf>
    <xf numFmtId="0" fontId="2" fillId="0" borderId="20" xfId="1" applyNumberFormat="1" applyFont="1" applyFill="1" applyBorder="1" applyAlignment="1" applyProtection="1">
      <alignment horizontal="center" vertical="center"/>
      <protection locked="0"/>
    </xf>
    <xf numFmtId="0" fontId="2" fillId="0" borderId="21" xfId="1" applyNumberFormat="1" applyFont="1" applyFill="1" applyBorder="1" applyAlignment="1" applyProtection="1">
      <alignment horizontal="center" vertical="center"/>
      <protection locked="0"/>
    </xf>
    <xf numFmtId="164" fontId="2" fillId="0" borderId="0" xfId="1" applyNumberFormat="1" applyFont="1" applyFill="1" applyBorder="1" applyAlignment="1" applyProtection="1">
      <alignment horizontal="center"/>
      <protection locked="0"/>
    </xf>
    <xf numFmtId="164" fontId="2" fillId="0" borderId="0" xfId="1" applyNumberFormat="1" applyFont="1" applyFill="1" applyBorder="1" applyAlignment="1" applyProtection="1">
      <alignment horizontal="left"/>
      <protection locked="0"/>
    </xf>
    <xf numFmtId="0" fontId="2" fillId="0" borderId="0" xfId="1" applyNumberFormat="1" applyFont="1" applyFill="1" applyBorder="1" applyAlignment="1" applyProtection="1">
      <alignment horizontal="center"/>
      <protection locked="0"/>
    </xf>
    <xf numFmtId="1" fontId="2" fillId="0" borderId="0" xfId="1" applyNumberFormat="1" applyFont="1" applyFill="1" applyBorder="1" applyAlignment="1" applyProtection="1">
      <alignment horizontal="center"/>
      <protection locked="0"/>
    </xf>
    <xf numFmtId="165" fontId="2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3" fillId="0" borderId="0" xfId="0" applyFont="1"/>
    <xf numFmtId="0" fontId="2" fillId="0" borderId="0" xfId="0" applyFont="1"/>
    <xf numFmtId="0" fontId="2" fillId="0" borderId="2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/>
    </xf>
    <xf numFmtId="164" fontId="2" fillId="0" borderId="11" xfId="1" applyNumberFormat="1" applyFont="1" applyFill="1" applyBorder="1" applyAlignment="1" applyProtection="1">
      <alignment horizontal="left" vertical="center"/>
      <protection locked="0"/>
    </xf>
    <xf numFmtId="164" fontId="2" fillId="0" borderId="18" xfId="1" applyNumberFormat="1" applyFont="1" applyFill="1" applyBorder="1" applyAlignment="1" applyProtection="1">
      <alignment horizontal="left" vertical="center"/>
      <protection locked="0"/>
    </xf>
    <xf numFmtId="164" fontId="2" fillId="4" borderId="25" xfId="1" applyNumberFormat="1" applyFont="1" applyFill="1" applyBorder="1" applyAlignment="1" applyProtection="1">
      <alignment horizontal="left" vertical="center"/>
      <protection locked="0"/>
    </xf>
    <xf numFmtId="0" fontId="2" fillId="0" borderId="35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9" fillId="0" borderId="4" xfId="2" applyFont="1" applyBorder="1" applyAlignment="1">
      <alignment vertical="center"/>
    </xf>
    <xf numFmtId="164" fontId="2" fillId="0" borderId="25" xfId="1" applyNumberFormat="1" applyFont="1" applyFill="1" applyBorder="1" applyAlignment="1" applyProtection="1">
      <alignment horizontal="left" vertical="center"/>
      <protection locked="0"/>
    </xf>
    <xf numFmtId="0" fontId="2" fillId="0" borderId="23" xfId="1" applyNumberFormat="1" applyFont="1" applyFill="1" applyBorder="1" applyAlignment="1" applyProtection="1">
      <alignment horizontal="center" vertical="center"/>
      <protection locked="0"/>
    </xf>
    <xf numFmtId="0" fontId="2" fillId="0" borderId="22" xfId="1" applyNumberFormat="1" applyFont="1" applyFill="1" applyBorder="1" applyAlignment="1" applyProtection="1">
      <alignment horizontal="left" vertical="center"/>
      <protection locked="0"/>
    </xf>
    <xf numFmtId="0" fontId="2" fillId="0" borderId="46" xfId="1" applyNumberFormat="1" applyFont="1" applyFill="1" applyBorder="1" applyAlignment="1" applyProtection="1">
      <alignment horizontal="center" vertical="center"/>
      <protection locked="0"/>
    </xf>
    <xf numFmtId="0" fontId="2" fillId="0" borderId="13" xfId="1" applyNumberFormat="1" applyFont="1" applyFill="1" applyBorder="1" applyAlignment="1" applyProtection="1">
      <alignment horizontal="center" vertical="center"/>
      <protection locked="0"/>
    </xf>
    <xf numFmtId="0" fontId="2" fillId="0" borderId="15" xfId="1" applyNumberFormat="1" applyFont="1" applyFill="1" applyBorder="1" applyAlignment="1" applyProtection="1">
      <alignment horizontal="left" vertical="center"/>
      <protection locked="0"/>
    </xf>
    <xf numFmtId="0" fontId="2" fillId="0" borderId="16" xfId="1" applyNumberFormat="1" applyFont="1" applyFill="1" applyBorder="1" applyAlignment="1" applyProtection="1">
      <alignment horizontal="center" vertical="center"/>
      <protection locked="0"/>
    </xf>
    <xf numFmtId="0" fontId="2" fillId="0" borderId="14" xfId="1" applyNumberFormat="1" applyFont="1" applyFill="1" applyBorder="1" applyAlignment="1" applyProtection="1">
      <alignment horizontal="center" vertical="center"/>
      <protection locked="0"/>
    </xf>
    <xf numFmtId="164" fontId="2" fillId="4" borderId="18" xfId="1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164" fontId="2" fillId="0" borderId="0" xfId="1" applyNumberFormat="1" applyFont="1" applyFill="1" applyBorder="1" applyAlignment="1" applyProtection="1">
      <alignment horizontal="left" vertical="center"/>
      <protection locked="0"/>
    </xf>
    <xf numFmtId="164" fontId="6" fillId="0" borderId="0" xfId="1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65" fontId="5" fillId="0" borderId="0" xfId="1" applyNumberFormat="1" applyFont="1" applyFill="1" applyBorder="1" applyAlignment="1" applyProtection="1">
      <alignment horizontal="left" vertical="center"/>
      <protection locked="0"/>
    </xf>
    <xf numFmtId="0" fontId="3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7" xfId="0" applyFont="1" applyBorder="1"/>
    <xf numFmtId="1" fontId="2" fillId="0" borderId="45" xfId="1" applyNumberFormat="1" applyFont="1" applyFill="1" applyBorder="1" applyAlignment="1" applyProtection="1">
      <alignment horizontal="center" vertical="center"/>
      <protection locked="0"/>
    </xf>
    <xf numFmtId="165" fontId="2" fillId="0" borderId="45" xfId="1" applyNumberFormat="1" applyFont="1" applyFill="1" applyBorder="1" applyAlignment="1" applyProtection="1">
      <alignment horizontal="center" vertical="center"/>
      <protection locked="0"/>
    </xf>
    <xf numFmtId="165" fontId="5" fillId="0" borderId="45" xfId="1" applyNumberFormat="1" applyFont="1" applyFill="1" applyBorder="1" applyAlignment="1" applyProtection="1">
      <alignment horizontal="center" vertical="center"/>
      <protection locked="0"/>
    </xf>
    <xf numFmtId="165" fontId="5" fillId="0" borderId="46" xfId="1" applyNumberFormat="1" applyFont="1" applyFill="1" applyBorder="1" applyAlignment="1" applyProtection="1">
      <alignment horizontal="center" vertical="center"/>
      <protection locked="0"/>
    </xf>
    <xf numFmtId="164" fontId="2" fillId="0" borderId="55" xfId="1" applyNumberFormat="1" applyFont="1" applyFill="1" applyBorder="1" applyAlignment="1" applyProtection="1">
      <alignment horizontal="center" vertical="center"/>
      <protection locked="0"/>
    </xf>
    <xf numFmtId="0" fontId="2" fillId="0" borderId="58" xfId="1" applyNumberFormat="1" applyFont="1" applyFill="1" applyBorder="1" applyAlignment="1" applyProtection="1">
      <alignment horizontal="center" vertical="center"/>
      <protection locked="0"/>
    </xf>
    <xf numFmtId="165" fontId="2" fillId="0" borderId="59" xfId="1" applyNumberFormat="1" applyFont="1" applyFill="1" applyBorder="1" applyAlignment="1" applyProtection="1">
      <alignment horizontal="center" vertical="center"/>
      <protection locked="0"/>
    </xf>
    <xf numFmtId="165" fontId="2" fillId="0" borderId="56" xfId="1" applyNumberFormat="1" applyFont="1" applyFill="1" applyBorder="1" applyAlignment="1" applyProtection="1">
      <alignment horizontal="center" vertical="center"/>
      <protection locked="0"/>
    </xf>
    <xf numFmtId="165" fontId="5" fillId="0" borderId="56" xfId="1" applyNumberFormat="1" applyFont="1" applyFill="1" applyBorder="1" applyAlignment="1" applyProtection="1">
      <alignment horizontal="center" vertical="center"/>
      <protection locked="0"/>
    </xf>
    <xf numFmtId="1" fontId="2" fillId="0" borderId="44" xfId="1" applyNumberFormat="1" applyFont="1" applyFill="1" applyBorder="1" applyAlignment="1" applyProtection="1">
      <alignment horizontal="center" vertical="center"/>
      <protection locked="0"/>
    </xf>
    <xf numFmtId="165" fontId="2" fillId="0" borderId="44" xfId="1" applyNumberFormat="1" applyFont="1" applyFill="1" applyBorder="1" applyAlignment="1" applyProtection="1">
      <alignment horizontal="center" vertical="center"/>
      <protection locked="0"/>
    </xf>
    <xf numFmtId="165" fontId="2" fillId="0" borderId="46" xfId="1" applyNumberFormat="1" applyFont="1" applyFill="1" applyBorder="1" applyAlignment="1" applyProtection="1">
      <alignment horizontal="center" vertical="center"/>
      <protection locked="0"/>
    </xf>
    <xf numFmtId="0" fontId="2" fillId="7" borderId="22" xfId="1" applyNumberFormat="1" applyFont="1" applyFill="1" applyBorder="1" applyAlignment="1" applyProtection="1">
      <alignment horizontal="center" vertical="center"/>
      <protection locked="0"/>
    </xf>
    <xf numFmtId="0" fontId="2" fillId="0" borderId="36" xfId="0" applyFont="1" applyBorder="1" applyAlignment="1">
      <alignment vertical="center"/>
    </xf>
    <xf numFmtId="164" fontId="2" fillId="0" borderId="57" xfId="1" applyNumberFormat="1" applyFont="1" applyFill="1" applyBorder="1" applyAlignment="1" applyProtection="1">
      <alignment horizontal="left" vertical="center"/>
      <protection locked="0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20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left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center" vertical="center"/>
      <protection locked="0"/>
    </xf>
    <xf numFmtId="0" fontId="21" fillId="0" borderId="13" xfId="1" applyNumberFormat="1" applyFont="1" applyFill="1" applyBorder="1" applyAlignment="1" applyProtection="1">
      <alignment horizontal="center" vertical="center"/>
      <protection locked="0"/>
    </xf>
    <xf numFmtId="0" fontId="21" fillId="0" borderId="14" xfId="1" applyNumberFormat="1" applyFont="1" applyFill="1" applyBorder="1" applyAlignment="1" applyProtection="1">
      <alignment horizontal="center" vertical="center"/>
      <protection locked="0"/>
    </xf>
    <xf numFmtId="0" fontId="21" fillId="0" borderId="15" xfId="1" applyNumberFormat="1" applyFont="1" applyFill="1" applyBorder="1" applyAlignment="1" applyProtection="1">
      <alignment horizontal="center" vertical="center"/>
      <protection locked="0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0" xfId="1" applyNumberFormat="1" applyFont="1" applyFill="1" applyBorder="1" applyAlignment="1" applyProtection="1">
      <alignment horizontal="center" vertical="center"/>
      <protection locked="0"/>
    </xf>
    <xf numFmtId="0" fontId="21" fillId="0" borderId="21" xfId="1" applyNumberFormat="1" applyFont="1" applyFill="1" applyBorder="1" applyAlignment="1" applyProtection="1">
      <alignment horizontal="center" vertical="center"/>
      <protection locked="0"/>
    </xf>
    <xf numFmtId="0" fontId="21" fillId="0" borderId="47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15" fontId="9" fillId="0" borderId="0" xfId="2" applyNumberFormat="1" applyFont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1" fontId="22" fillId="0" borderId="0" xfId="3" applyNumberFormat="1"/>
    <xf numFmtId="0" fontId="22" fillId="0" borderId="0" xfId="3"/>
    <xf numFmtId="0" fontId="3" fillId="0" borderId="36" xfId="0" applyFont="1" applyBorder="1"/>
    <xf numFmtId="0" fontId="3" fillId="0" borderId="4" xfId="0" applyFont="1" applyBorder="1"/>
    <xf numFmtId="0" fontId="3" fillId="0" borderId="38" xfId="0" applyFont="1" applyBorder="1"/>
    <xf numFmtId="0" fontId="3" fillId="0" borderId="0" xfId="0" applyFont="1"/>
    <xf numFmtId="0" fontId="3" fillId="0" borderId="60" xfId="0" applyFont="1" applyBorder="1"/>
    <xf numFmtId="164" fontId="2" fillId="0" borderId="57" xfId="1" applyNumberFormat="1" applyFont="1" applyFill="1" applyBorder="1" applyAlignment="1" applyProtection="1">
      <alignment horizontal="center" vertical="center"/>
      <protection locked="0"/>
    </xf>
    <xf numFmtId="164" fontId="2" fillId="0" borderId="60" xfId="1" applyNumberFormat="1" applyFont="1" applyFill="1" applyBorder="1" applyAlignment="1" applyProtection="1">
      <alignment horizontal="center" vertical="center"/>
      <protection locked="0"/>
    </xf>
    <xf numFmtId="164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1" fontId="2" fillId="0" borderId="1" xfId="1" applyNumberFormat="1" applyFont="1" applyFill="1" applyBorder="1" applyAlignment="1" applyProtection="1">
      <alignment horizontal="center" vertical="center"/>
      <protection locked="0"/>
    </xf>
    <xf numFmtId="165" fontId="2" fillId="0" borderId="1" xfId="1" applyNumberFormat="1" applyFont="1" applyFill="1" applyBorder="1" applyAlignment="1" applyProtection="1">
      <alignment horizontal="center" vertical="center"/>
      <protection locked="0"/>
    </xf>
    <xf numFmtId="165" fontId="5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36" xfId="0" applyFont="1" applyBorder="1" applyAlignment="1">
      <alignment horizontal="right" vertical="center"/>
    </xf>
    <xf numFmtId="0" fontId="2" fillId="0" borderId="37" xfId="0" applyFont="1" applyBorder="1" applyAlignment="1">
      <alignment horizontal="right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15" fontId="9" fillId="0" borderId="2" xfId="2" applyNumberFormat="1" applyFont="1" applyBorder="1" applyAlignment="1">
      <alignment horizontal="center" vertical="center"/>
    </xf>
    <xf numFmtId="15" fontId="9" fillId="0" borderId="10" xfId="2" applyNumberFormat="1" applyFont="1" applyBorder="1" applyAlignment="1">
      <alignment horizontal="center" vertical="center"/>
    </xf>
    <xf numFmtId="15" fontId="9" fillId="0" borderId="3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3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6" fontId="10" fillId="0" borderId="2" xfId="0" applyNumberFormat="1" applyFont="1" applyBorder="1" applyAlignment="1">
      <alignment horizontal="center"/>
    </xf>
    <xf numFmtId="166" fontId="10" fillId="0" borderId="10" xfId="0" applyNumberFormat="1" applyFont="1" applyBorder="1" applyAlignment="1">
      <alignment horizontal="center"/>
    </xf>
    <xf numFmtId="166" fontId="10" fillId="0" borderId="3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3" xfId="0" applyFont="1" applyBorder="1" applyAlignment="1">
      <alignment horizontal="center"/>
    </xf>
  </cellXfs>
  <cellStyles count="4">
    <cellStyle name="Milliers" xfId="1" builtinId="3"/>
    <cellStyle name="Normal" xfId="0" builtinId="0"/>
    <cellStyle name="Normal 2" xfId="3" xr:uid="{6E61078A-49A5-4E6F-8DB8-D5A2BCA36E8E}"/>
    <cellStyle name="Normal 2 2" xfId="2" xr:uid="{CCFAEE67-B296-4777-B38A-C499CEE7989A}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85725</xdr:colOff>
          <xdr:row>0</xdr:row>
          <xdr:rowOff>38100</xdr:rowOff>
        </xdr:from>
        <xdr:to>
          <xdr:col>34</xdr:col>
          <xdr:colOff>638175</xdr:colOff>
          <xdr:row>9</xdr:row>
          <xdr:rowOff>19050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Générer Opticoupe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638175</xdr:colOff>
          <xdr:row>0</xdr:row>
          <xdr:rowOff>38100</xdr:rowOff>
        </xdr:from>
        <xdr:to>
          <xdr:col>29</xdr:col>
          <xdr:colOff>428625</xdr:colOff>
          <xdr:row>7</xdr:row>
          <xdr:rowOff>152400</xdr:rowOff>
        </xdr:to>
        <xdr:sp macro="" textlink="">
          <xdr:nvSpPr>
            <xdr:cNvPr id="4100" name="CommandButton2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otin\OneDrive\Bureau\D&#233;bit%202024\Nouveau%20Feuille%20de%20calcul%20Microsoft%20Excel.xlsm" TargetMode="External"/><Relationship Id="rId1" Type="http://schemas.openxmlformats.org/officeDocument/2006/relationships/externalLinkPath" Target="/Users/sotin/OneDrive/Bureau/D&#233;bit%202024/Nouveau%20Feuille%20de%20calcul%20Microsoft%20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7">
          <cell r="A7" t="str">
            <v>Bande</v>
          </cell>
          <cell r="B7">
            <v>4</v>
          </cell>
          <cell r="C7">
            <v>42</v>
          </cell>
          <cell r="D7">
            <v>456</v>
          </cell>
          <cell r="E7">
            <v>20</v>
          </cell>
          <cell r="F7" t="str">
            <v>x</v>
          </cell>
          <cell r="G7" t="str">
            <v>x</v>
          </cell>
          <cell r="H7" t="str">
            <v>x</v>
          </cell>
          <cell r="J7" t="str">
            <v>MELA-BLANC-19</v>
          </cell>
        </row>
        <row r="8">
          <cell r="A8" t="str">
            <v>Bandeau</v>
          </cell>
          <cell r="B8">
            <v>57</v>
          </cell>
          <cell r="C8">
            <v>233</v>
          </cell>
          <cell r="D8">
            <v>25</v>
          </cell>
          <cell r="E8">
            <v>14</v>
          </cell>
          <cell r="F8" t="str">
            <v>x</v>
          </cell>
          <cell r="H8" t="str">
            <v>x</v>
          </cell>
          <cell r="J8" t="str">
            <v>H433 - Pin aland polaire transversal</v>
          </cell>
        </row>
        <row r="9">
          <cell r="A9" t="str">
            <v>Corniche</v>
          </cell>
          <cell r="B9">
            <v>1</v>
          </cell>
          <cell r="C9">
            <v>233</v>
          </cell>
          <cell r="D9">
            <v>25</v>
          </cell>
          <cell r="E9">
            <v>14</v>
          </cell>
          <cell r="F9" t="str">
            <v>x</v>
          </cell>
          <cell r="H9" t="str">
            <v>x</v>
          </cell>
          <cell r="J9" t="str">
            <v>H433 - Pin aland polaire transversal</v>
          </cell>
        </row>
        <row r="10">
          <cell r="A10" t="str">
            <v>Joue1</v>
          </cell>
          <cell r="B10">
            <v>21</v>
          </cell>
          <cell r="C10">
            <v>458</v>
          </cell>
          <cell r="D10">
            <v>258</v>
          </cell>
          <cell r="E10">
            <v>22</v>
          </cell>
          <cell r="J10" t="str">
            <v>H433 - Pin aland polaire transversal</v>
          </cell>
        </row>
        <row r="11">
          <cell r="A11" t="str">
            <v>Bande</v>
          </cell>
          <cell r="B11">
            <v>1</v>
          </cell>
          <cell r="C11">
            <v>953</v>
          </cell>
          <cell r="D11">
            <v>608</v>
          </cell>
          <cell r="E11">
            <v>30</v>
          </cell>
          <cell r="G11" t="str">
            <v>x</v>
          </cell>
          <cell r="J11" t="str">
            <v>MELA-BLANC-19</v>
          </cell>
        </row>
        <row r="12">
          <cell r="A12" t="str">
            <v>Bande</v>
          </cell>
          <cell r="B12">
            <v>1</v>
          </cell>
          <cell r="C12">
            <v>953</v>
          </cell>
          <cell r="D12">
            <v>608</v>
          </cell>
          <cell r="E12">
            <v>30</v>
          </cell>
          <cell r="G12" t="str">
            <v>x</v>
          </cell>
          <cell r="J12" t="str">
            <v>H433 - Pin aland polaire transversal</v>
          </cell>
        </row>
        <row r="13">
          <cell r="A13" t="str">
            <v>Bande</v>
          </cell>
          <cell r="B13">
            <v>36</v>
          </cell>
          <cell r="C13">
            <v>25</v>
          </cell>
          <cell r="D13">
            <v>159</v>
          </cell>
          <cell r="E13">
            <v>58</v>
          </cell>
          <cell r="F13" t="str">
            <v>x</v>
          </cell>
          <cell r="H13" t="str">
            <v>x</v>
          </cell>
          <cell r="I13" t="str">
            <v>x</v>
          </cell>
          <cell r="J13" t="str">
            <v>H433 - Pin aland polaire transversal</v>
          </cell>
        </row>
        <row r="14">
          <cell r="A14" t="str">
            <v>Joue1</v>
          </cell>
          <cell r="B14">
            <v>36</v>
          </cell>
          <cell r="C14">
            <v>25</v>
          </cell>
          <cell r="D14">
            <v>159</v>
          </cell>
          <cell r="E14">
            <v>58</v>
          </cell>
          <cell r="F14" t="str">
            <v>x</v>
          </cell>
          <cell r="H14" t="str">
            <v>x</v>
          </cell>
          <cell r="I14" t="str">
            <v>x</v>
          </cell>
          <cell r="J14" t="str">
            <v>MELA-BLANC-19</v>
          </cell>
        </row>
        <row r="15">
          <cell r="A15" t="str">
            <v>Corniche</v>
          </cell>
          <cell r="B15">
            <v>4</v>
          </cell>
          <cell r="C15">
            <v>953</v>
          </cell>
          <cell r="D15">
            <v>608</v>
          </cell>
          <cell r="E15">
            <v>30</v>
          </cell>
          <cell r="H15" t="str">
            <v>x</v>
          </cell>
          <cell r="J15" t="str">
            <v>H433 - Pin aland polaire transversal</v>
          </cell>
        </row>
        <row r="16">
          <cell r="A16" t="str">
            <v>Joue1</v>
          </cell>
          <cell r="B16">
            <v>57</v>
          </cell>
          <cell r="C16">
            <v>233</v>
          </cell>
          <cell r="D16">
            <v>25</v>
          </cell>
          <cell r="E16">
            <v>14</v>
          </cell>
          <cell r="F16" t="str">
            <v>x</v>
          </cell>
          <cell r="H16" t="str">
            <v>x</v>
          </cell>
          <cell r="J16" t="str">
            <v>MELA-DECO-19</v>
          </cell>
        </row>
        <row r="17">
          <cell r="A17" t="str">
            <v>Joue1</v>
          </cell>
          <cell r="B17">
            <v>1</v>
          </cell>
          <cell r="C17">
            <v>953</v>
          </cell>
          <cell r="D17">
            <v>608</v>
          </cell>
          <cell r="E17">
            <v>30</v>
          </cell>
          <cell r="G17" t="str">
            <v>x</v>
          </cell>
          <cell r="J17" t="str">
            <v>H433 - Pin aland polaire transversal</v>
          </cell>
        </row>
        <row r="18">
          <cell r="A18" t="str">
            <v>Socle</v>
          </cell>
          <cell r="B18">
            <v>3</v>
          </cell>
          <cell r="J18" t="str">
            <v>H1163 - Chêne bardolino naturel transversal</v>
          </cell>
        </row>
        <row r="19">
          <cell r="A19" t="str">
            <v>Socle</v>
          </cell>
          <cell r="B19">
            <v>1</v>
          </cell>
          <cell r="C19">
            <v>25</v>
          </cell>
          <cell r="D19">
            <v>159</v>
          </cell>
          <cell r="E19">
            <v>58</v>
          </cell>
          <cell r="J19" t="str">
            <v>MELA-BLANC-19</v>
          </cell>
        </row>
        <row r="20">
          <cell r="A20" t="str">
            <v>Joue1</v>
          </cell>
          <cell r="B20">
            <v>1</v>
          </cell>
          <cell r="C20">
            <v>953</v>
          </cell>
          <cell r="D20">
            <v>608</v>
          </cell>
          <cell r="E20">
            <v>30</v>
          </cell>
          <cell r="G20" t="str">
            <v>x</v>
          </cell>
          <cell r="J20" t="str">
            <v>H1163 - Chêne bardolino naturel transversal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D13E-97AE-4C75-A6F4-EFB49FEA3A70}">
  <sheetPr codeName="Feuil1"/>
  <dimension ref="A1:M44"/>
  <sheetViews>
    <sheetView tabSelected="1" topLeftCell="A4" workbookViewId="0">
      <selection activeCell="A23" sqref="A23"/>
    </sheetView>
  </sheetViews>
  <sheetFormatPr baseColWidth="10" defaultRowHeight="15" x14ac:dyDescent="0.25"/>
  <cols>
    <col min="1" max="1" width="49.7109375" customWidth="1"/>
    <col min="10" max="10" width="40.28515625" bestFit="1" customWidth="1"/>
  </cols>
  <sheetData>
    <row r="1" spans="1:13" x14ac:dyDescent="0.25">
      <c r="A1" s="134" t="s">
        <v>165</v>
      </c>
      <c r="B1" s="134">
        <v>1</v>
      </c>
      <c r="C1" s="134"/>
      <c r="D1" s="134"/>
      <c r="E1" s="134"/>
      <c r="F1" s="134"/>
      <c r="G1" s="134"/>
      <c r="H1" s="134"/>
      <c r="I1" s="134"/>
      <c r="J1" s="134" t="s">
        <v>166</v>
      </c>
      <c r="K1" s="134"/>
      <c r="L1" s="134"/>
      <c r="M1" s="134"/>
    </row>
    <row r="2" spans="1:13" x14ac:dyDescent="0.25">
      <c r="A2" s="134" t="s">
        <v>165</v>
      </c>
      <c r="B2" s="134">
        <v>1</v>
      </c>
      <c r="C2" s="134"/>
      <c r="D2" s="134"/>
      <c r="E2" s="134"/>
      <c r="F2" s="134"/>
      <c r="G2" s="134"/>
      <c r="H2" s="134"/>
      <c r="I2" s="134"/>
      <c r="J2" s="134" t="s">
        <v>170</v>
      </c>
      <c r="K2" s="134"/>
      <c r="L2" s="134"/>
    </row>
    <row r="3" spans="1:13" x14ac:dyDescent="0.25">
      <c r="A3" s="134" t="s">
        <v>165</v>
      </c>
      <c r="B3" s="134">
        <v>1</v>
      </c>
      <c r="C3" s="134"/>
      <c r="D3" s="134"/>
      <c r="E3" s="134"/>
      <c r="F3" s="134"/>
      <c r="G3" s="134"/>
      <c r="H3" s="134"/>
      <c r="I3" s="134"/>
      <c r="J3" s="134" t="s">
        <v>0</v>
      </c>
      <c r="K3" s="134"/>
      <c r="L3" s="134"/>
    </row>
    <row r="4" spans="1:13" x14ac:dyDescent="0.25">
      <c r="A4" s="134" t="s">
        <v>167</v>
      </c>
      <c r="B4" s="134">
        <v>1</v>
      </c>
      <c r="C4" s="134"/>
      <c r="D4" s="134"/>
      <c r="E4" s="134"/>
      <c r="F4" s="134"/>
      <c r="G4" s="134"/>
      <c r="H4" s="134"/>
      <c r="I4" s="134"/>
      <c r="J4" s="134" t="s">
        <v>168</v>
      </c>
      <c r="K4" s="134"/>
      <c r="L4" s="134"/>
    </row>
    <row r="5" spans="1:13" x14ac:dyDescent="0.25">
      <c r="A5" s="134" t="s">
        <v>167</v>
      </c>
      <c r="B5" s="134">
        <v>1</v>
      </c>
      <c r="C5" s="134"/>
      <c r="D5" s="134"/>
      <c r="E5" s="134"/>
      <c r="F5" s="134"/>
      <c r="G5" s="134"/>
      <c r="H5" s="134"/>
      <c r="I5" s="134"/>
      <c r="J5" s="134" t="s">
        <v>0</v>
      </c>
      <c r="K5" s="134"/>
      <c r="L5" s="134"/>
    </row>
    <row r="6" spans="1:13" x14ac:dyDescent="0.25">
      <c r="A6" s="134" t="s">
        <v>167</v>
      </c>
      <c r="B6" s="134">
        <v>1</v>
      </c>
      <c r="C6" s="134"/>
      <c r="D6" s="134"/>
      <c r="E6" s="134"/>
      <c r="F6" s="134"/>
      <c r="G6" s="134"/>
      <c r="H6" s="134"/>
      <c r="I6" s="134"/>
      <c r="J6" s="134" t="s">
        <v>170</v>
      </c>
      <c r="K6" s="134"/>
      <c r="L6" s="134"/>
    </row>
    <row r="7" spans="1:13" x14ac:dyDescent="0.25">
      <c r="A7" s="134" t="s">
        <v>167</v>
      </c>
      <c r="B7" s="134">
        <v>1</v>
      </c>
      <c r="C7" s="134"/>
      <c r="D7" s="134"/>
      <c r="E7" s="134"/>
      <c r="F7" s="134"/>
      <c r="G7" s="134"/>
      <c r="H7" s="134"/>
      <c r="I7" s="134"/>
      <c r="J7" s="134" t="s">
        <v>0</v>
      </c>
      <c r="K7" s="134"/>
      <c r="L7" s="134"/>
    </row>
    <row r="8" spans="1:13" x14ac:dyDescent="0.25">
      <c r="A8" s="134" t="s">
        <v>165</v>
      </c>
      <c r="B8" s="134">
        <v>1</v>
      </c>
      <c r="C8" s="134"/>
      <c r="D8" s="134"/>
      <c r="E8" s="134"/>
      <c r="F8" s="134"/>
      <c r="G8" s="134"/>
      <c r="H8" s="134"/>
      <c r="I8" s="134"/>
      <c r="J8" s="134" t="s">
        <v>168</v>
      </c>
      <c r="K8" s="134"/>
      <c r="L8" s="134"/>
    </row>
    <row r="9" spans="1:13" x14ac:dyDescent="0.25">
      <c r="A9" s="134" t="s">
        <v>165</v>
      </c>
      <c r="B9" s="134">
        <v>1</v>
      </c>
      <c r="C9" s="134"/>
      <c r="D9" s="134"/>
      <c r="E9" s="134"/>
      <c r="F9" s="134"/>
      <c r="G9" s="134"/>
      <c r="H9" s="134"/>
      <c r="I9" s="134"/>
      <c r="J9" s="134" t="s">
        <v>0</v>
      </c>
      <c r="K9" s="134"/>
      <c r="L9" s="134"/>
    </row>
    <row r="10" spans="1:13" x14ac:dyDescent="0.25">
      <c r="A10" s="134" t="s">
        <v>167</v>
      </c>
      <c r="B10" s="134">
        <v>1</v>
      </c>
      <c r="C10" s="134"/>
      <c r="D10" s="134"/>
      <c r="E10" s="134"/>
      <c r="F10" s="134"/>
      <c r="G10" s="134"/>
      <c r="H10" s="134"/>
      <c r="I10" s="134"/>
      <c r="J10" s="134" t="s">
        <v>168</v>
      </c>
    </row>
    <row r="11" spans="1:13" x14ac:dyDescent="0.25">
      <c r="A11" s="134" t="s">
        <v>165</v>
      </c>
      <c r="B11" s="134">
        <v>1</v>
      </c>
      <c r="C11" s="134"/>
      <c r="D11" s="134"/>
      <c r="E11" s="134"/>
      <c r="F11" s="134"/>
      <c r="G11" s="134"/>
      <c r="H11" s="134"/>
      <c r="I11" s="134"/>
      <c r="J11" s="134" t="s">
        <v>168</v>
      </c>
      <c r="K11" s="134"/>
      <c r="L11" s="134"/>
      <c r="M11" s="134"/>
    </row>
    <row r="12" spans="1:13" x14ac:dyDescent="0.25">
      <c r="A12" s="134" t="s">
        <v>165</v>
      </c>
      <c r="B12" s="134">
        <v>1</v>
      </c>
      <c r="C12" s="134"/>
      <c r="D12" s="134"/>
      <c r="E12" s="134"/>
      <c r="F12" s="134"/>
      <c r="G12" s="134"/>
      <c r="H12" s="134"/>
      <c r="I12" s="134"/>
      <c r="J12" s="134" t="s">
        <v>169</v>
      </c>
      <c r="K12" s="134"/>
      <c r="L12" s="134"/>
    </row>
    <row r="13" spans="1:13" x14ac:dyDescent="0.25">
      <c r="A13" s="134" t="s">
        <v>165</v>
      </c>
      <c r="B13" s="134">
        <v>1</v>
      </c>
      <c r="C13" s="134"/>
      <c r="D13" s="134"/>
      <c r="E13" s="134"/>
      <c r="F13" s="134"/>
      <c r="G13" s="134"/>
      <c r="H13" s="134"/>
      <c r="I13" s="134"/>
      <c r="J13" s="134" t="s">
        <v>0</v>
      </c>
      <c r="K13" s="134"/>
      <c r="L13" s="134"/>
    </row>
    <row r="14" spans="1:13" x14ac:dyDescent="0.25">
      <c r="A14" s="134" t="s">
        <v>167</v>
      </c>
      <c r="B14" s="134">
        <v>1</v>
      </c>
      <c r="C14" s="134"/>
      <c r="D14" s="134"/>
      <c r="E14" s="134"/>
      <c r="F14" s="134"/>
      <c r="G14" s="134"/>
      <c r="H14" s="134"/>
      <c r="I14" s="134"/>
      <c r="J14" s="134" t="s">
        <v>169</v>
      </c>
      <c r="K14" s="134"/>
      <c r="L14" s="134"/>
    </row>
    <row r="15" spans="1:13" x14ac:dyDescent="0.25">
      <c r="A15" s="134" t="s">
        <v>167</v>
      </c>
      <c r="B15" s="134">
        <v>1</v>
      </c>
      <c r="C15" s="134"/>
      <c r="D15" s="134"/>
      <c r="E15" s="134"/>
      <c r="F15" s="134"/>
      <c r="G15" s="134"/>
      <c r="H15" s="134"/>
      <c r="I15" s="134"/>
      <c r="J15" s="134" t="s">
        <v>170</v>
      </c>
      <c r="K15" s="134"/>
      <c r="L15" s="134"/>
    </row>
    <row r="16" spans="1:13" x14ac:dyDescent="0.25">
      <c r="A16" s="134" t="s">
        <v>165</v>
      </c>
      <c r="B16" s="134">
        <v>1</v>
      </c>
      <c r="C16" s="134"/>
      <c r="D16" s="134"/>
      <c r="E16" s="134"/>
      <c r="F16" s="134"/>
      <c r="G16" s="134"/>
      <c r="H16" s="134"/>
      <c r="I16" s="134"/>
      <c r="J16" s="134" t="s">
        <v>170</v>
      </c>
      <c r="K16" s="134"/>
      <c r="L16" s="134"/>
      <c r="M16" s="134"/>
    </row>
    <row r="17" spans="1:13" x14ac:dyDescent="0.25">
      <c r="A17" s="134" t="s">
        <v>165</v>
      </c>
      <c r="B17" s="134">
        <v>1</v>
      </c>
      <c r="C17" s="134">
        <v>953</v>
      </c>
      <c r="D17" s="134">
        <v>608</v>
      </c>
      <c r="E17" s="134">
        <v>30</v>
      </c>
      <c r="F17" s="134"/>
      <c r="G17" s="134" t="s">
        <v>15</v>
      </c>
      <c r="H17" s="134"/>
      <c r="I17" s="134"/>
      <c r="J17" s="134" t="s">
        <v>168</v>
      </c>
      <c r="K17" s="134"/>
      <c r="L17" s="134"/>
    </row>
    <row r="18" spans="1:13" x14ac:dyDescent="0.25">
      <c r="A18" s="134" t="s">
        <v>165</v>
      </c>
      <c r="B18" s="134">
        <v>1</v>
      </c>
      <c r="C18" s="134">
        <v>953</v>
      </c>
      <c r="D18" s="134">
        <v>608</v>
      </c>
      <c r="E18" s="134">
        <v>30</v>
      </c>
      <c r="F18" s="134"/>
      <c r="G18" s="134" t="s">
        <v>15</v>
      </c>
      <c r="H18" s="134"/>
      <c r="I18" s="134"/>
      <c r="J18" s="134" t="s">
        <v>0</v>
      </c>
      <c r="K18" s="134"/>
      <c r="L18" s="134"/>
    </row>
    <row r="19" spans="1:13" x14ac:dyDescent="0.25">
      <c r="A19" s="134" t="s">
        <v>167</v>
      </c>
      <c r="B19" s="134">
        <v>1</v>
      </c>
      <c r="C19" s="134">
        <v>953</v>
      </c>
      <c r="D19" s="134">
        <v>608</v>
      </c>
      <c r="E19" s="134">
        <v>30</v>
      </c>
      <c r="F19" s="134"/>
      <c r="G19" s="134" t="s">
        <v>15</v>
      </c>
      <c r="H19" s="134"/>
      <c r="I19" s="134"/>
      <c r="J19" s="134" t="s">
        <v>170</v>
      </c>
      <c r="K19" s="134"/>
      <c r="L19" s="134"/>
    </row>
    <row r="20" spans="1:13" x14ac:dyDescent="0.25">
      <c r="A20" s="134" t="s">
        <v>167</v>
      </c>
      <c r="B20" s="134">
        <v>1</v>
      </c>
      <c r="C20" s="134">
        <v>25</v>
      </c>
      <c r="D20" s="134">
        <v>159</v>
      </c>
      <c r="E20" s="134">
        <v>58</v>
      </c>
      <c r="F20" s="134"/>
      <c r="G20" s="134"/>
      <c r="H20" s="134"/>
      <c r="I20" s="134"/>
      <c r="J20" s="134" t="s">
        <v>0</v>
      </c>
    </row>
    <row r="21" spans="1:13" x14ac:dyDescent="0.25">
      <c r="A21" s="134" t="s">
        <v>167</v>
      </c>
      <c r="B21" s="134">
        <v>1</v>
      </c>
      <c r="C21" s="134">
        <v>953</v>
      </c>
      <c r="D21" s="134">
        <v>608</v>
      </c>
      <c r="E21" s="134">
        <v>30</v>
      </c>
      <c r="F21" s="134"/>
      <c r="G21" s="134" t="s">
        <v>15</v>
      </c>
      <c r="H21" s="134"/>
      <c r="I21" s="134"/>
      <c r="J21" s="134" t="s">
        <v>170</v>
      </c>
      <c r="K21" s="134"/>
      <c r="L21" s="134"/>
    </row>
    <row r="22" spans="1:13" x14ac:dyDescent="0.25">
      <c r="A22" s="134" t="s">
        <v>171</v>
      </c>
      <c r="B22" s="134">
        <v>1</v>
      </c>
      <c r="C22" s="134">
        <v>953</v>
      </c>
      <c r="D22" s="134">
        <v>608</v>
      </c>
      <c r="E22" s="134">
        <v>30</v>
      </c>
      <c r="F22" s="134"/>
      <c r="G22" s="134" t="s">
        <v>15</v>
      </c>
      <c r="H22" s="134"/>
      <c r="I22" s="134"/>
      <c r="J22" s="134" t="s">
        <v>0</v>
      </c>
      <c r="K22" s="134"/>
      <c r="L22" s="134"/>
    </row>
    <row r="23" spans="1:13" x14ac:dyDescent="0.25">
      <c r="A23" s="134" t="s">
        <v>17</v>
      </c>
      <c r="B23" s="134">
        <v>4</v>
      </c>
      <c r="C23" s="134">
        <v>42</v>
      </c>
      <c r="D23" s="134">
        <v>456</v>
      </c>
      <c r="E23" s="134">
        <v>20</v>
      </c>
      <c r="F23" s="134" t="s">
        <v>15</v>
      </c>
      <c r="G23" s="134" t="s">
        <v>15</v>
      </c>
      <c r="H23" s="134" t="s">
        <v>15</v>
      </c>
      <c r="I23" s="134"/>
      <c r="J23" s="134" t="s">
        <v>170</v>
      </c>
    </row>
    <row r="24" spans="1:13" x14ac:dyDescent="0.25">
      <c r="A24" s="134" t="s">
        <v>17</v>
      </c>
      <c r="B24" s="134">
        <v>4</v>
      </c>
      <c r="C24" s="134">
        <v>42</v>
      </c>
      <c r="D24" s="134">
        <v>456</v>
      </c>
      <c r="E24" s="134">
        <v>20</v>
      </c>
      <c r="F24" s="134" t="s">
        <v>15</v>
      </c>
      <c r="G24" s="134" t="s">
        <v>15</v>
      </c>
      <c r="H24" s="134" t="s">
        <v>15</v>
      </c>
      <c r="I24" s="134"/>
      <c r="J24" s="134" t="s">
        <v>0</v>
      </c>
      <c r="K24" s="134"/>
      <c r="L24" s="134"/>
    </row>
    <row r="25" spans="1:13" x14ac:dyDescent="0.25">
      <c r="A25" s="134" t="s">
        <v>17</v>
      </c>
      <c r="B25" s="134">
        <v>4</v>
      </c>
      <c r="C25" s="134">
        <v>953</v>
      </c>
      <c r="D25" s="134">
        <v>608</v>
      </c>
      <c r="E25" s="134">
        <v>30</v>
      </c>
      <c r="F25" s="134"/>
      <c r="G25" s="134"/>
      <c r="H25" s="134" t="s">
        <v>15</v>
      </c>
      <c r="I25" s="134"/>
      <c r="J25" s="134" t="s">
        <v>0</v>
      </c>
    </row>
    <row r="26" spans="1:13" x14ac:dyDescent="0.25">
      <c r="A26" s="134" t="s">
        <v>17</v>
      </c>
      <c r="B26" s="134">
        <v>4</v>
      </c>
      <c r="C26" s="134">
        <v>42</v>
      </c>
      <c r="D26" s="134">
        <v>456</v>
      </c>
      <c r="E26" s="134">
        <v>20</v>
      </c>
      <c r="F26" s="134" t="s">
        <v>15</v>
      </c>
      <c r="G26" s="134" t="s">
        <v>15</v>
      </c>
      <c r="H26" s="134" t="s">
        <v>15</v>
      </c>
      <c r="I26" s="134"/>
      <c r="J26" s="134" t="s">
        <v>170</v>
      </c>
    </row>
    <row r="27" spans="1:13" x14ac:dyDescent="0.25">
      <c r="A27" s="134" t="s">
        <v>173</v>
      </c>
      <c r="B27" s="134">
        <v>21</v>
      </c>
      <c r="C27" s="134">
        <v>458</v>
      </c>
      <c r="D27" s="134">
        <v>258</v>
      </c>
      <c r="E27" s="134">
        <v>22</v>
      </c>
      <c r="F27" s="134"/>
      <c r="G27" s="134"/>
      <c r="H27" s="134"/>
      <c r="I27" s="134"/>
      <c r="J27" s="134" t="s">
        <v>0</v>
      </c>
    </row>
    <row r="28" spans="1:13" s="131" customFormat="1" x14ac:dyDescent="0.25">
      <c r="A28" s="134" t="s">
        <v>172</v>
      </c>
      <c r="B28" s="134">
        <v>36</v>
      </c>
      <c r="C28" s="134">
        <v>25</v>
      </c>
      <c r="D28" s="134">
        <v>159</v>
      </c>
      <c r="E28" s="134">
        <v>58</v>
      </c>
      <c r="F28" s="134" t="s">
        <v>15</v>
      </c>
      <c r="G28" s="134"/>
      <c r="H28" s="134" t="s">
        <v>15</v>
      </c>
      <c r="I28" s="134" t="s">
        <v>15</v>
      </c>
      <c r="J28" s="134" t="s">
        <v>168</v>
      </c>
      <c r="K28" s="134"/>
      <c r="L28" s="134"/>
    </row>
    <row r="29" spans="1:13" x14ac:dyDescent="0.25">
      <c r="A29" s="134" t="s">
        <v>171</v>
      </c>
      <c r="B29" s="134">
        <v>1</v>
      </c>
      <c r="C29" s="134">
        <v>953</v>
      </c>
      <c r="D29" s="134">
        <v>608</v>
      </c>
      <c r="E29" s="134">
        <v>30</v>
      </c>
      <c r="F29" s="134"/>
      <c r="G29" s="134" t="s">
        <v>15</v>
      </c>
      <c r="H29" s="134"/>
      <c r="I29" s="134"/>
      <c r="J29" s="134" t="s">
        <v>170</v>
      </c>
      <c r="K29" s="134"/>
      <c r="L29" s="134"/>
      <c r="M29" s="134"/>
    </row>
    <row r="30" spans="1:13" s="132" customFormat="1" x14ac:dyDescent="0.25">
      <c r="A30" s="134" t="s">
        <v>17</v>
      </c>
      <c r="B30" s="134">
        <v>4</v>
      </c>
      <c r="C30" s="134">
        <v>42</v>
      </c>
      <c r="D30" s="134">
        <v>456</v>
      </c>
      <c r="E30" s="134">
        <v>20</v>
      </c>
      <c r="F30" s="134" t="s">
        <v>15</v>
      </c>
      <c r="G30" s="134" t="s">
        <v>15</v>
      </c>
      <c r="H30" s="134" t="s">
        <v>15</v>
      </c>
      <c r="I30" s="134"/>
      <c r="J30" s="134" t="s">
        <v>170</v>
      </c>
      <c r="K30" s="134"/>
      <c r="L30" s="134"/>
    </row>
    <row r="31" spans="1:13" s="133" customFormat="1" x14ac:dyDescent="0.25">
      <c r="A31" s="134" t="s">
        <v>173</v>
      </c>
      <c r="B31" s="134">
        <v>21</v>
      </c>
      <c r="C31" s="134">
        <v>458</v>
      </c>
      <c r="D31" s="134">
        <v>258</v>
      </c>
      <c r="E31" s="134">
        <v>22</v>
      </c>
      <c r="F31" s="134"/>
      <c r="G31" s="134"/>
      <c r="H31" s="134"/>
      <c r="I31" s="134"/>
      <c r="J31" s="134" t="s">
        <v>170</v>
      </c>
      <c r="K31" s="134"/>
      <c r="L31" s="134"/>
    </row>
    <row r="32" spans="1:13" s="130" customFormat="1" x14ac:dyDescent="0.25">
      <c r="A32" s="134" t="s">
        <v>173</v>
      </c>
      <c r="B32" s="134">
        <v>21</v>
      </c>
      <c r="C32" s="134">
        <v>458</v>
      </c>
      <c r="D32" s="134">
        <v>258</v>
      </c>
      <c r="E32" s="134">
        <v>22</v>
      </c>
      <c r="F32" s="134"/>
      <c r="G32" s="134"/>
      <c r="H32" s="134"/>
      <c r="I32" s="134"/>
      <c r="J32" s="134" t="s">
        <v>170</v>
      </c>
      <c r="K32" s="134"/>
      <c r="L32" s="134"/>
    </row>
    <row r="33" spans="1:12" x14ac:dyDescent="0.25">
      <c r="A33" s="134" t="s">
        <v>174</v>
      </c>
      <c r="B33" s="134">
        <v>57</v>
      </c>
      <c r="C33" s="134">
        <v>233</v>
      </c>
      <c r="D33" s="134">
        <v>25</v>
      </c>
      <c r="E33" s="134">
        <v>14</v>
      </c>
      <c r="F33" s="134" t="s">
        <v>15</v>
      </c>
      <c r="G33" s="134"/>
      <c r="H33" s="134" t="s">
        <v>15</v>
      </c>
      <c r="I33" s="134"/>
      <c r="J33" s="134" t="s">
        <v>170</v>
      </c>
      <c r="K33" s="134"/>
      <c r="L33" s="134"/>
    </row>
    <row r="34" spans="1:12" x14ac:dyDescent="0.25">
      <c r="A34" s="134" t="s">
        <v>171</v>
      </c>
      <c r="B34" s="134">
        <v>1</v>
      </c>
      <c r="C34" s="134">
        <v>953</v>
      </c>
      <c r="D34" s="134">
        <v>608</v>
      </c>
      <c r="E34" s="134">
        <v>30</v>
      </c>
      <c r="F34" s="134"/>
      <c r="G34" s="134" t="s">
        <v>15</v>
      </c>
      <c r="H34" s="134"/>
      <c r="I34" s="134"/>
      <c r="J34" s="134" t="s">
        <v>166</v>
      </c>
      <c r="K34" s="134"/>
      <c r="L34" s="134"/>
    </row>
    <row r="35" spans="1:12" x14ac:dyDescent="0.25">
      <c r="A35" s="134" t="s">
        <v>173</v>
      </c>
      <c r="B35" s="134">
        <v>21</v>
      </c>
      <c r="C35" s="134">
        <v>458</v>
      </c>
      <c r="D35" s="134">
        <v>258</v>
      </c>
      <c r="E35" s="134">
        <v>22</v>
      </c>
      <c r="F35" s="134"/>
      <c r="G35" s="134"/>
      <c r="H35" s="134"/>
      <c r="I35" s="134"/>
      <c r="J35" s="134" t="s">
        <v>168</v>
      </c>
      <c r="K35" s="134"/>
      <c r="L35" s="134"/>
    </row>
    <row r="36" spans="1:12" s="129" customFormat="1" x14ac:dyDescent="0.25">
      <c r="A36" s="134" t="s">
        <v>174</v>
      </c>
      <c r="B36" s="134">
        <v>57</v>
      </c>
      <c r="C36" s="134">
        <v>233</v>
      </c>
      <c r="D36" s="134">
        <v>25</v>
      </c>
      <c r="E36" s="134">
        <v>14</v>
      </c>
      <c r="F36" s="134" t="s">
        <v>15</v>
      </c>
      <c r="G36" s="134"/>
      <c r="H36" s="134" t="s">
        <v>15</v>
      </c>
      <c r="I36" s="134"/>
      <c r="J36" s="134" t="s">
        <v>166</v>
      </c>
      <c r="K36" s="134"/>
      <c r="L36" s="134"/>
    </row>
    <row r="37" spans="1:12" x14ac:dyDescent="0.25">
      <c r="A37" s="134" t="s">
        <v>174</v>
      </c>
      <c r="B37" s="134">
        <v>1</v>
      </c>
      <c r="C37" s="134">
        <v>233</v>
      </c>
      <c r="D37" s="134">
        <v>25</v>
      </c>
      <c r="E37" s="134">
        <v>14</v>
      </c>
      <c r="F37" s="134" t="s">
        <v>15</v>
      </c>
      <c r="G37" s="134"/>
      <c r="H37" s="134" t="s">
        <v>15</v>
      </c>
      <c r="I37" s="134"/>
      <c r="J37" s="134" t="s">
        <v>166</v>
      </c>
      <c r="K37" s="134"/>
      <c r="L37" s="134"/>
    </row>
    <row r="38" spans="1:12" x14ac:dyDescent="0.25">
      <c r="A38" s="134" t="s">
        <v>172</v>
      </c>
      <c r="B38" s="134">
        <v>36</v>
      </c>
      <c r="C38" s="134">
        <v>25</v>
      </c>
      <c r="D38" s="134">
        <v>159</v>
      </c>
      <c r="E38" s="134">
        <v>58</v>
      </c>
      <c r="F38" s="134" t="s">
        <v>15</v>
      </c>
      <c r="G38" s="134"/>
      <c r="H38" s="134" t="s">
        <v>15</v>
      </c>
      <c r="I38" s="134" t="s">
        <v>15</v>
      </c>
      <c r="J38" s="134" t="s">
        <v>168</v>
      </c>
      <c r="K38" s="134"/>
      <c r="L38" s="134"/>
    </row>
    <row r="39" spans="1:12" x14ac:dyDescent="0.25">
      <c r="A39" s="134" t="s">
        <v>172</v>
      </c>
      <c r="B39" s="134">
        <v>36</v>
      </c>
      <c r="C39" s="134">
        <v>42</v>
      </c>
      <c r="D39" s="134">
        <v>456</v>
      </c>
      <c r="E39" s="134">
        <v>20</v>
      </c>
      <c r="F39" s="134"/>
      <c r="G39" s="134"/>
      <c r="H39" s="134" t="s">
        <v>15</v>
      </c>
      <c r="I39" s="134" t="s">
        <v>15</v>
      </c>
      <c r="J39" s="134" t="s">
        <v>168</v>
      </c>
    </row>
    <row r="40" spans="1:12" x14ac:dyDescent="0.25">
      <c r="A40" s="134" t="s">
        <v>171</v>
      </c>
      <c r="B40" s="134">
        <v>1</v>
      </c>
      <c r="C40" s="134">
        <v>953</v>
      </c>
      <c r="D40" s="134">
        <v>608</v>
      </c>
      <c r="E40" s="134">
        <v>30</v>
      </c>
      <c r="F40" s="134"/>
      <c r="G40" s="134" t="s">
        <v>15</v>
      </c>
      <c r="H40" s="134"/>
      <c r="I40" s="134"/>
      <c r="J40" s="134" t="s">
        <v>168</v>
      </c>
      <c r="K40" s="134"/>
      <c r="L40" s="134"/>
    </row>
    <row r="41" spans="1:12" x14ac:dyDescent="0.25">
      <c r="A41" s="134" t="s">
        <v>171</v>
      </c>
      <c r="B41" s="134">
        <v>1</v>
      </c>
      <c r="C41" s="134">
        <v>953</v>
      </c>
      <c r="D41" s="134">
        <v>608</v>
      </c>
      <c r="E41" s="134">
        <v>30</v>
      </c>
      <c r="F41" s="134"/>
      <c r="G41" s="134" t="s">
        <v>15</v>
      </c>
      <c r="H41" s="134"/>
      <c r="I41" s="134"/>
      <c r="J41" s="134" t="s">
        <v>168</v>
      </c>
    </row>
    <row r="42" spans="1:12" x14ac:dyDescent="0.25">
      <c r="A42" s="134" t="s">
        <v>171</v>
      </c>
      <c r="B42" s="134">
        <v>1</v>
      </c>
      <c r="C42" s="134">
        <v>953</v>
      </c>
      <c r="D42" s="134">
        <v>608</v>
      </c>
      <c r="E42" s="134">
        <v>30</v>
      </c>
      <c r="F42" s="134"/>
      <c r="G42" s="134" t="s">
        <v>15</v>
      </c>
      <c r="H42" s="134"/>
      <c r="I42" s="134"/>
      <c r="J42" s="134" t="s">
        <v>168</v>
      </c>
      <c r="K42" s="134"/>
      <c r="L42" s="134"/>
    </row>
    <row r="43" spans="1:12" x14ac:dyDescent="0.25">
      <c r="A43" s="134" t="s">
        <v>17</v>
      </c>
      <c r="B43" s="134">
        <v>4</v>
      </c>
      <c r="C43" s="134">
        <v>42</v>
      </c>
      <c r="D43" s="134">
        <v>456</v>
      </c>
      <c r="E43" s="134">
        <v>20</v>
      </c>
      <c r="F43" s="134" t="s">
        <v>15</v>
      </c>
      <c r="G43" s="134" t="s">
        <v>15</v>
      </c>
      <c r="H43" s="134" t="s">
        <v>15</v>
      </c>
      <c r="I43" s="134"/>
      <c r="J43" s="134" t="s">
        <v>169</v>
      </c>
      <c r="K43" s="134"/>
      <c r="L43" s="134"/>
    </row>
    <row r="44" spans="1:12" x14ac:dyDescent="0.25">
      <c r="A44" s="134" t="s">
        <v>174</v>
      </c>
      <c r="B44" s="134">
        <v>57</v>
      </c>
      <c r="C44" s="134">
        <v>233</v>
      </c>
      <c r="D44" s="134">
        <v>25</v>
      </c>
      <c r="E44" s="134">
        <v>14</v>
      </c>
      <c r="F44" s="134" t="s">
        <v>15</v>
      </c>
      <c r="G44" s="134"/>
      <c r="H44" s="134" t="s">
        <v>15</v>
      </c>
      <c r="I44" s="134"/>
      <c r="J44" s="134" t="s">
        <v>169</v>
      </c>
      <c r="K44" s="134"/>
      <c r="L44" s="13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74779-FD1B-4CA0-B542-DE589AB64497}">
  <sheetPr codeName="Feuil2"/>
  <dimension ref="A1:EW92"/>
  <sheetViews>
    <sheetView topLeftCell="AL1" zoomScale="40" zoomScaleNormal="40" workbookViewId="0">
      <selection activeCell="AL16" sqref="AL16:BC21"/>
    </sheetView>
  </sheetViews>
  <sheetFormatPr baseColWidth="10" defaultRowHeight="18.75" x14ac:dyDescent="0.25"/>
  <cols>
    <col min="1" max="1" width="8.7109375" style="2" hidden="1" customWidth="1"/>
    <col min="2" max="2" width="20.140625" style="2" hidden="1" customWidth="1"/>
    <col min="3" max="3" width="10.7109375" style="2" hidden="1" customWidth="1"/>
    <col min="4" max="5" width="14.85546875" style="2" hidden="1" customWidth="1"/>
    <col min="6" max="18" width="7.140625" style="2" hidden="1" customWidth="1"/>
    <col min="19" max="19" width="11.42578125" style="2" hidden="1" customWidth="1"/>
    <col min="20" max="20" width="0" style="2" hidden="1" customWidth="1"/>
    <col min="21" max="21" width="17.5703125" style="2" hidden="1" customWidth="1"/>
    <col min="22" max="22" width="0" style="2" hidden="1" customWidth="1"/>
    <col min="23" max="23" width="8.7109375" style="2" hidden="1" customWidth="1"/>
    <col min="24" max="24" width="19.7109375" style="2" hidden="1" customWidth="1"/>
    <col min="25" max="25" width="10.7109375" style="2" hidden="1" customWidth="1"/>
    <col min="26" max="27" width="14.85546875" style="2" hidden="1" customWidth="1"/>
    <col min="28" max="37" width="7.140625" style="2" hidden="1" customWidth="1"/>
    <col min="38" max="38" width="11.42578125" style="2" customWidth="1"/>
    <col min="39" max="39" width="27.5703125" style="2" customWidth="1"/>
    <col min="40" max="40" width="11.42578125" style="2"/>
    <col min="41" max="41" width="18.140625" style="2" customWidth="1"/>
    <col min="42" max="42" width="21.28515625" style="2" customWidth="1"/>
    <col min="43" max="55" width="7.140625" style="2" customWidth="1"/>
    <col min="56" max="57" width="11.42578125" style="2" customWidth="1"/>
    <col min="58" max="58" width="27.5703125" style="102" customWidth="1"/>
    <col min="59" max="59" width="11.42578125" style="2"/>
    <col min="60" max="60" width="11" style="2" customWidth="1"/>
    <col min="61" max="61" width="21.28515625" style="2" customWidth="1"/>
    <col min="62" max="74" width="7.140625" style="2" customWidth="1"/>
    <col min="75" max="76" width="11.42578125" style="2"/>
    <col min="77" max="77" width="27.140625" style="102" customWidth="1"/>
    <col min="78" max="78" width="11.42578125" style="2" customWidth="1"/>
    <col min="79" max="79" width="11.42578125" style="2"/>
    <col min="80" max="80" width="27.5703125" style="2" customWidth="1"/>
    <col min="81" max="81" width="11.42578125" style="2"/>
    <col min="82" max="82" width="8.42578125" style="2" customWidth="1"/>
    <col min="83" max="83" width="7.28515625" style="2" customWidth="1"/>
    <col min="84" max="93" width="7.140625" style="2" customWidth="1"/>
    <col min="94" max="95" width="11.42578125" style="2"/>
    <col min="96" max="96" width="27.5703125" style="102" customWidth="1"/>
    <col min="97" max="98" width="11.42578125" style="2"/>
    <col min="99" max="99" width="27.5703125" style="2" customWidth="1"/>
    <col min="100" max="100" width="11.42578125" style="2"/>
    <col min="101" max="101" width="11" style="2" customWidth="1"/>
    <col min="102" max="102" width="10.5703125" style="2" customWidth="1"/>
    <col min="103" max="116" width="7.140625" style="2" customWidth="1"/>
    <col min="117" max="117" width="11.42578125" style="2"/>
    <col min="118" max="118" width="27.5703125" style="102" customWidth="1"/>
    <col min="119" max="120" width="11.42578125" style="2"/>
    <col min="121" max="121" width="21.42578125" style="2" customWidth="1"/>
    <col min="122" max="122" width="11.42578125" style="2"/>
    <col min="123" max="135" width="7.140625" style="2" customWidth="1"/>
    <col min="136" max="136" width="11.42578125" style="2"/>
    <col min="137" max="137" width="24.5703125" style="102" bestFit="1" customWidth="1"/>
    <col min="138" max="139" width="11.42578125" style="2"/>
    <col min="140" max="140" width="27.5703125" style="2" customWidth="1"/>
    <col min="141" max="144" width="11.42578125" style="2"/>
    <col min="145" max="156" width="7.140625" style="2" customWidth="1"/>
    <col min="157" max="16384" width="11.42578125" style="2"/>
  </cols>
  <sheetData>
    <row r="1" spans="1:153" x14ac:dyDescent="0.25">
      <c r="A1" s="177" t="s">
        <v>1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T1" s="177" t="s">
        <v>1</v>
      </c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 t="s">
        <v>2</v>
      </c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7"/>
      <c r="BA1" s="177"/>
      <c r="BB1" s="177"/>
      <c r="BC1" s="177"/>
      <c r="BE1" s="177" t="s">
        <v>3</v>
      </c>
      <c r="BF1" s="177"/>
      <c r="BG1" s="177"/>
      <c r="BH1" s="177"/>
      <c r="BI1" s="177"/>
      <c r="BJ1" s="177"/>
      <c r="BK1" s="177"/>
      <c r="BL1" s="177"/>
      <c r="BM1" s="177"/>
      <c r="BN1" s="177"/>
      <c r="BO1" s="177"/>
      <c r="BP1" s="177"/>
      <c r="BQ1" s="177"/>
      <c r="BR1" s="177"/>
      <c r="BS1" s="177"/>
      <c r="BT1" s="177"/>
      <c r="BU1" s="177"/>
      <c r="BV1" s="177"/>
      <c r="BX1" s="177" t="s">
        <v>2</v>
      </c>
      <c r="BY1" s="177"/>
      <c r="BZ1" s="177"/>
      <c r="CA1" s="177"/>
      <c r="CB1" s="177"/>
      <c r="CC1" s="177"/>
      <c r="CD1" s="177"/>
      <c r="CE1" s="177"/>
      <c r="CF1" s="177"/>
      <c r="CG1" s="177"/>
      <c r="CH1" s="177"/>
      <c r="CI1" s="177"/>
      <c r="CJ1" s="177"/>
      <c r="CK1" s="177"/>
      <c r="CL1" s="177"/>
      <c r="CM1" s="177"/>
      <c r="CN1" s="177"/>
      <c r="CO1" s="177"/>
      <c r="CQ1" s="177" t="s">
        <v>3</v>
      </c>
      <c r="CR1" s="177"/>
      <c r="CS1" s="177"/>
      <c r="CT1" s="177"/>
      <c r="CU1" s="177"/>
      <c r="CV1" s="177"/>
      <c r="CW1" s="177"/>
      <c r="CX1" s="177"/>
      <c r="CY1" s="177"/>
      <c r="CZ1" s="177"/>
      <c r="DA1" s="177"/>
      <c r="DB1" s="177"/>
      <c r="DC1" s="177"/>
      <c r="DD1" s="177"/>
      <c r="DE1" s="177"/>
      <c r="DF1" s="177"/>
      <c r="DG1" s="177"/>
      <c r="DH1" s="177"/>
      <c r="DI1" s="1"/>
      <c r="DJ1" s="1"/>
      <c r="DK1" s="1"/>
      <c r="DM1" s="177" t="s">
        <v>4</v>
      </c>
      <c r="DN1" s="177"/>
      <c r="DO1" s="177"/>
      <c r="DP1" s="177"/>
      <c r="DQ1" s="177"/>
      <c r="DR1" s="177"/>
      <c r="DS1" s="177"/>
      <c r="DT1" s="177"/>
      <c r="DU1" s="177"/>
      <c r="DV1" s="177"/>
      <c r="DW1" s="177"/>
      <c r="DX1" s="177"/>
      <c r="DY1" s="177"/>
      <c r="DZ1" s="177"/>
      <c r="EA1" s="177"/>
      <c r="EB1" s="177"/>
      <c r="EC1" s="177"/>
      <c r="ED1" s="177"/>
      <c r="EF1" s="177" t="s">
        <v>4</v>
      </c>
      <c r="EG1" s="177"/>
      <c r="EH1" s="177"/>
      <c r="EI1" s="177"/>
      <c r="EJ1" s="177"/>
      <c r="EK1" s="177"/>
      <c r="EL1" s="177"/>
      <c r="EM1" s="177"/>
      <c r="EN1" s="177"/>
      <c r="EO1" s="177"/>
      <c r="EP1" s="177"/>
      <c r="EQ1" s="177"/>
      <c r="ER1" s="177"/>
      <c r="ES1" s="177"/>
      <c r="ET1" s="177"/>
      <c r="EU1" s="177"/>
      <c r="EV1" s="177"/>
      <c r="EW1" s="177"/>
    </row>
    <row r="3" spans="1:153" x14ac:dyDescent="0.25">
      <c r="A3" s="177" t="s">
        <v>50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T3" s="177" t="s">
        <v>6</v>
      </c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 t="s">
        <v>50</v>
      </c>
      <c r="AM3" s="177"/>
      <c r="AN3" s="177"/>
      <c r="AO3" s="177"/>
      <c r="AP3" s="177"/>
      <c r="AQ3" s="177"/>
      <c r="AR3" s="177"/>
      <c r="AS3" s="177"/>
      <c r="AT3" s="177"/>
      <c r="AU3" s="177"/>
      <c r="AV3" s="177"/>
      <c r="AW3" s="177"/>
      <c r="AX3" s="177"/>
      <c r="AY3" s="177"/>
      <c r="AZ3" s="177"/>
      <c r="BA3" s="177"/>
      <c r="BB3" s="177"/>
      <c r="BC3" s="177"/>
      <c r="BE3" s="177" t="s">
        <v>50</v>
      </c>
      <c r="BF3" s="177"/>
      <c r="BG3" s="177"/>
      <c r="BH3" s="177"/>
      <c r="BI3" s="177"/>
      <c r="BJ3" s="177"/>
      <c r="BK3" s="177"/>
      <c r="BL3" s="177"/>
      <c r="BM3" s="177"/>
      <c r="BN3" s="177"/>
      <c r="BO3" s="177"/>
      <c r="BP3" s="177"/>
      <c r="BQ3" s="177"/>
      <c r="BR3" s="177"/>
      <c r="BS3" s="177"/>
      <c r="BT3" s="177"/>
      <c r="BU3" s="177"/>
      <c r="BV3" s="177"/>
      <c r="BX3" s="177" t="s">
        <v>99</v>
      </c>
      <c r="BY3" s="177"/>
      <c r="BZ3" s="177"/>
      <c r="CA3" s="177"/>
      <c r="CB3" s="177"/>
      <c r="CC3" s="177"/>
      <c r="CD3" s="177"/>
      <c r="CE3" s="177"/>
      <c r="CF3" s="177"/>
      <c r="CG3" s="177"/>
      <c r="CH3" s="177"/>
      <c r="CI3" s="177"/>
      <c r="CJ3" s="177"/>
      <c r="CK3" s="177"/>
      <c r="CL3" s="177"/>
      <c r="CM3" s="177"/>
      <c r="CN3" s="177"/>
      <c r="CO3" s="177"/>
      <c r="CQ3" s="177" t="s">
        <v>99</v>
      </c>
      <c r="CR3" s="177"/>
      <c r="CS3" s="177"/>
      <c r="CT3" s="177"/>
      <c r="CU3" s="177"/>
      <c r="CV3" s="177"/>
      <c r="CW3" s="177"/>
      <c r="CX3" s="177"/>
      <c r="CY3" s="177"/>
      <c r="CZ3" s="177"/>
      <c r="DA3" s="177"/>
      <c r="DB3" s="177"/>
      <c r="DC3" s="177"/>
      <c r="DD3" s="177"/>
      <c r="DE3" s="177"/>
      <c r="DF3" s="177"/>
      <c r="DG3" s="177"/>
      <c r="DH3" s="177"/>
      <c r="DI3" s="1"/>
      <c r="DJ3" s="1"/>
      <c r="DK3" s="1"/>
      <c r="DM3" s="177" t="s">
        <v>5</v>
      </c>
      <c r="DN3" s="177"/>
      <c r="DO3" s="177"/>
      <c r="DP3" s="177"/>
      <c r="DQ3" s="177"/>
      <c r="DR3" s="177"/>
      <c r="DS3" s="177"/>
      <c r="DT3" s="177"/>
      <c r="DU3" s="177"/>
      <c r="DV3" s="177"/>
      <c r="DW3" s="177"/>
      <c r="DX3" s="177"/>
      <c r="DY3" s="177"/>
      <c r="DZ3" s="177"/>
      <c r="EA3" s="177"/>
      <c r="EB3" s="177"/>
      <c r="EC3" s="177"/>
      <c r="ED3" s="177"/>
      <c r="EF3" s="177" t="s">
        <v>7</v>
      </c>
      <c r="EG3" s="177"/>
      <c r="EH3" s="177"/>
      <c r="EI3" s="177"/>
      <c r="EJ3" s="177"/>
      <c r="EK3" s="177"/>
      <c r="EL3" s="177"/>
      <c r="EM3" s="177"/>
      <c r="EN3" s="177"/>
      <c r="EO3" s="177"/>
      <c r="EP3" s="177"/>
      <c r="EQ3" s="177"/>
      <c r="ER3" s="177"/>
      <c r="ES3" s="177"/>
      <c r="ET3" s="177"/>
      <c r="EU3" s="177"/>
      <c r="EV3" s="177"/>
      <c r="EW3" s="177"/>
    </row>
    <row r="4" spans="1:153" x14ac:dyDescent="0.25">
      <c r="A4" s="177" t="s">
        <v>54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T4" s="177"/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177"/>
      <c r="AJ4" s="177"/>
      <c r="AK4" s="177"/>
      <c r="AL4" s="177" t="s">
        <v>82</v>
      </c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7"/>
      <c r="AY4" s="177"/>
      <c r="AZ4" s="177"/>
      <c r="BA4" s="177"/>
      <c r="BB4" s="177"/>
      <c r="BC4" s="177"/>
      <c r="BE4" s="177" t="s">
        <v>87</v>
      </c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/>
      <c r="BQ4" s="177"/>
      <c r="BR4" s="177"/>
      <c r="BS4" s="177"/>
      <c r="BT4" s="177"/>
      <c r="BU4" s="177"/>
      <c r="BV4" s="177"/>
      <c r="BX4" s="177" t="s">
        <v>100</v>
      </c>
      <c r="BY4" s="177"/>
      <c r="BZ4" s="177"/>
      <c r="CA4" s="177"/>
      <c r="CB4" s="177"/>
      <c r="CC4" s="177"/>
      <c r="CD4" s="177"/>
      <c r="CE4" s="177"/>
      <c r="CF4" s="177"/>
      <c r="CG4" s="177"/>
      <c r="CH4" s="177"/>
      <c r="CI4" s="177"/>
      <c r="CJ4" s="177"/>
      <c r="CK4" s="177"/>
      <c r="CL4" s="177"/>
      <c r="CM4" s="177"/>
      <c r="CN4" s="177"/>
      <c r="CO4" s="177"/>
      <c r="CQ4" s="177" t="s">
        <v>101</v>
      </c>
      <c r="CR4" s="177"/>
      <c r="CS4" s="177"/>
      <c r="CT4" s="177"/>
      <c r="CU4" s="177"/>
      <c r="CV4" s="177"/>
      <c r="CW4" s="177"/>
      <c r="CX4" s="177"/>
      <c r="CY4" s="177"/>
      <c r="CZ4" s="177"/>
      <c r="DA4" s="177"/>
      <c r="DB4" s="177"/>
      <c r="DC4" s="177"/>
      <c r="DD4" s="177"/>
      <c r="DE4" s="177"/>
      <c r="DF4" s="177"/>
      <c r="DG4" s="177"/>
      <c r="DH4" s="177"/>
      <c r="DI4" s="1"/>
      <c r="DJ4" s="1"/>
      <c r="DK4" s="1"/>
      <c r="DM4" s="177" t="s">
        <v>109</v>
      </c>
      <c r="DN4" s="177"/>
      <c r="DO4" s="177"/>
      <c r="DP4" s="177"/>
      <c r="DQ4" s="177"/>
      <c r="DR4" s="177"/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/>
      <c r="ED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  <c r="EP4" s="177"/>
      <c r="EQ4" s="177"/>
      <c r="ER4" s="177"/>
      <c r="ES4" s="177"/>
      <c r="ET4" s="177"/>
      <c r="EU4" s="177"/>
      <c r="EV4" s="177"/>
      <c r="EW4" s="177"/>
    </row>
    <row r="5" spans="1:153" ht="19.5" thickBot="1" x14ac:dyDescent="0.3">
      <c r="C5" s="3"/>
    </row>
    <row r="6" spans="1:153" ht="19.5" thickBot="1" x14ac:dyDescent="0.35">
      <c r="A6" s="187" t="s">
        <v>8</v>
      </c>
      <c r="B6" s="188"/>
      <c r="C6" s="6" t="s">
        <v>9</v>
      </c>
      <c r="D6" s="182" t="s">
        <v>10</v>
      </c>
      <c r="E6" s="180"/>
      <c r="F6" s="7">
        <v>1</v>
      </c>
      <c r="G6" s="179" t="s">
        <v>11</v>
      </c>
      <c r="H6" s="180"/>
      <c r="I6" s="180">
        <v>1000</v>
      </c>
      <c r="J6" s="181"/>
      <c r="K6" s="182" t="s">
        <v>12</v>
      </c>
      <c r="L6" s="180"/>
      <c r="M6" s="180">
        <v>800</v>
      </c>
      <c r="N6" s="183"/>
      <c r="O6" s="179" t="s">
        <v>13</v>
      </c>
      <c r="P6" s="180"/>
      <c r="Q6" s="180">
        <v>600</v>
      </c>
      <c r="R6" s="183"/>
      <c r="T6" s="187" t="s">
        <v>8</v>
      </c>
      <c r="U6" s="188"/>
      <c r="V6" s="8" t="s">
        <v>14</v>
      </c>
      <c r="W6" s="182" t="s">
        <v>10</v>
      </c>
      <c r="X6" s="180"/>
      <c r="Y6" s="9">
        <v>55</v>
      </c>
      <c r="Z6" s="179" t="s">
        <v>11</v>
      </c>
      <c r="AA6" s="180"/>
      <c r="AB6" s="180">
        <v>50</v>
      </c>
      <c r="AC6" s="181"/>
      <c r="AD6" s="182" t="s">
        <v>12</v>
      </c>
      <c r="AE6" s="180"/>
      <c r="AF6" s="180">
        <v>120</v>
      </c>
      <c r="AG6" s="183"/>
      <c r="AH6" s="179" t="s">
        <v>13</v>
      </c>
      <c r="AI6" s="180"/>
      <c r="AJ6" s="180">
        <v>689</v>
      </c>
      <c r="AK6" s="183"/>
      <c r="AL6" s="89"/>
      <c r="AM6" s="4" t="s">
        <v>8</v>
      </c>
      <c r="AN6" s="59"/>
      <c r="AO6" s="182" t="s">
        <v>10</v>
      </c>
      <c r="AP6" s="181"/>
      <c r="AQ6" s="65">
        <v>1</v>
      </c>
      <c r="AR6" s="179" t="s">
        <v>11</v>
      </c>
      <c r="AS6" s="180"/>
      <c r="AT6" s="180">
        <v>1000</v>
      </c>
      <c r="AU6" s="181"/>
      <c r="AV6" s="182" t="s">
        <v>12</v>
      </c>
      <c r="AW6" s="180"/>
      <c r="AX6" s="180">
        <v>1000</v>
      </c>
      <c r="AY6" s="183"/>
      <c r="AZ6" s="179" t="s">
        <v>13</v>
      </c>
      <c r="BA6" s="180"/>
      <c r="BB6" s="180">
        <v>1000</v>
      </c>
      <c r="BC6" s="183"/>
      <c r="BE6" s="78"/>
      <c r="BF6" s="4" t="s">
        <v>8</v>
      </c>
      <c r="BG6" s="59"/>
      <c r="BH6" s="182" t="s">
        <v>10</v>
      </c>
      <c r="BI6" s="180"/>
      <c r="BJ6" s="9">
        <v>1</v>
      </c>
      <c r="BK6" s="179" t="s">
        <v>11</v>
      </c>
      <c r="BL6" s="180"/>
      <c r="BM6" s="180">
        <v>1000</v>
      </c>
      <c r="BN6" s="181"/>
      <c r="BO6" s="182" t="s">
        <v>12</v>
      </c>
      <c r="BP6" s="180"/>
      <c r="BQ6" s="180">
        <v>1000</v>
      </c>
      <c r="BR6" s="183"/>
      <c r="BS6" s="179" t="s">
        <v>13</v>
      </c>
      <c r="BT6" s="180"/>
      <c r="BU6" s="180">
        <v>1000</v>
      </c>
      <c r="BV6" s="183"/>
      <c r="BX6" s="78"/>
      <c r="BY6" s="4" t="s">
        <v>8</v>
      </c>
      <c r="BZ6" s="59"/>
      <c r="CA6" s="182" t="s">
        <v>10</v>
      </c>
      <c r="CB6" s="180"/>
      <c r="CC6" s="9">
        <v>1</v>
      </c>
      <c r="CD6" s="179" t="s">
        <v>11</v>
      </c>
      <c r="CE6" s="180"/>
      <c r="CF6" s="180">
        <v>1000</v>
      </c>
      <c r="CG6" s="181"/>
      <c r="CH6" s="182" t="s">
        <v>12</v>
      </c>
      <c r="CI6" s="180"/>
      <c r="CJ6" s="180">
        <v>1000</v>
      </c>
      <c r="CK6" s="183"/>
      <c r="CL6" s="179" t="s">
        <v>13</v>
      </c>
      <c r="CM6" s="180"/>
      <c r="CN6" s="180">
        <v>1000</v>
      </c>
      <c r="CO6" s="183"/>
      <c r="CQ6" s="78"/>
      <c r="CR6" s="4" t="s">
        <v>8</v>
      </c>
      <c r="CS6" s="59"/>
      <c r="CT6" s="182" t="s">
        <v>10</v>
      </c>
      <c r="CU6" s="180"/>
      <c r="CV6" s="9">
        <v>1</v>
      </c>
      <c r="CW6" s="179" t="s">
        <v>11</v>
      </c>
      <c r="CX6" s="180"/>
      <c r="CY6" s="180">
        <v>1000</v>
      </c>
      <c r="CZ6" s="181"/>
      <c r="DA6" s="182" t="s">
        <v>12</v>
      </c>
      <c r="DB6" s="180"/>
      <c r="DC6" s="180">
        <v>1000</v>
      </c>
      <c r="DD6" s="183"/>
      <c r="DE6" s="179" t="s">
        <v>13</v>
      </c>
      <c r="DF6" s="180"/>
      <c r="DG6" s="180">
        <v>1000</v>
      </c>
      <c r="DH6" s="183"/>
      <c r="DI6" s="1"/>
      <c r="DJ6" s="1"/>
      <c r="DK6" s="1"/>
      <c r="DM6" s="78"/>
      <c r="DN6" s="5" t="s">
        <v>8</v>
      </c>
      <c r="DO6" s="8"/>
      <c r="DP6" s="182" t="s">
        <v>10</v>
      </c>
      <c r="DQ6" s="180"/>
      <c r="DR6" s="9">
        <v>1</v>
      </c>
      <c r="DS6" s="179" t="s">
        <v>11</v>
      </c>
      <c r="DT6" s="180"/>
      <c r="DU6" s="180">
        <v>2330</v>
      </c>
      <c r="DV6" s="181"/>
      <c r="DW6" s="182" t="s">
        <v>12</v>
      </c>
      <c r="DX6" s="180"/>
      <c r="DY6" s="180">
        <v>190</v>
      </c>
      <c r="DZ6" s="183"/>
      <c r="EA6" s="179" t="s">
        <v>13</v>
      </c>
      <c r="EB6" s="180"/>
      <c r="EC6" s="180">
        <v>5880</v>
      </c>
      <c r="ED6" s="183"/>
      <c r="EF6" s="78"/>
      <c r="EG6" s="5" t="s">
        <v>8</v>
      </c>
      <c r="EH6" s="8"/>
      <c r="EI6" s="182" t="s">
        <v>10</v>
      </c>
      <c r="EJ6" s="180"/>
      <c r="EK6" s="9">
        <v>1</v>
      </c>
      <c r="EL6" s="179" t="s">
        <v>11</v>
      </c>
      <c r="EM6" s="180"/>
      <c r="EN6" s="180">
        <v>2330</v>
      </c>
      <c r="EO6" s="181"/>
      <c r="EP6" s="182" t="s">
        <v>12</v>
      </c>
      <c r="EQ6" s="180"/>
      <c r="ER6" s="180">
        <v>190</v>
      </c>
      <c r="ES6" s="183"/>
      <c r="ET6" s="179" t="s">
        <v>13</v>
      </c>
      <c r="EU6" s="180"/>
      <c r="EV6" s="180">
        <v>5880</v>
      </c>
      <c r="EW6" s="183"/>
    </row>
    <row r="7" spans="1:153" x14ac:dyDescent="0.25">
      <c r="A7" s="10" t="str">
        <f>$M$5&amp;"/"&amp;$C$6</f>
        <v>/A_</v>
      </c>
      <c r="B7" s="10" t="s">
        <v>16</v>
      </c>
      <c r="C7" s="11">
        <f>F6</f>
        <v>1</v>
      </c>
      <c r="D7" s="12">
        <f>M6</f>
        <v>800</v>
      </c>
      <c r="E7" s="13">
        <f>Q6-39</f>
        <v>561</v>
      </c>
      <c r="F7" s="14">
        <v>19</v>
      </c>
      <c r="G7" s="15"/>
      <c r="H7" s="16"/>
      <c r="I7" s="16"/>
      <c r="J7" s="17"/>
      <c r="K7" s="18" t="s">
        <v>15</v>
      </c>
      <c r="L7" s="16"/>
      <c r="M7" s="16" t="s">
        <v>15</v>
      </c>
      <c r="N7" s="19" t="s">
        <v>15</v>
      </c>
      <c r="O7" s="20" t="s">
        <v>15</v>
      </c>
      <c r="P7" s="21" t="s">
        <v>15</v>
      </c>
      <c r="Q7" s="21" t="s">
        <v>15</v>
      </c>
      <c r="R7" s="22" t="s">
        <v>15</v>
      </c>
      <c r="T7" s="10" t="str">
        <f>$M$13&amp;"/"&amp;$C$17</f>
        <v>/3</v>
      </c>
      <c r="U7" s="10" t="s">
        <v>16</v>
      </c>
      <c r="V7" s="11">
        <f>Y6</f>
        <v>55</v>
      </c>
      <c r="W7" s="12">
        <f>AF6</f>
        <v>120</v>
      </c>
      <c r="X7" s="13">
        <f>AJ6-39</f>
        <v>650</v>
      </c>
      <c r="Y7" s="14">
        <v>19</v>
      </c>
      <c r="Z7" s="15"/>
      <c r="AA7" s="16"/>
      <c r="AB7" s="16"/>
      <c r="AC7" s="17"/>
      <c r="AD7" s="18" t="s">
        <v>15</v>
      </c>
      <c r="AE7" s="16"/>
      <c r="AF7" s="16" t="s">
        <v>15</v>
      </c>
      <c r="AG7" s="19" t="s">
        <v>15</v>
      </c>
      <c r="AH7" s="20" t="s">
        <v>15</v>
      </c>
      <c r="AI7" s="21" t="s">
        <v>15</v>
      </c>
      <c r="AJ7" s="21" t="s">
        <v>15</v>
      </c>
      <c r="AK7" s="22" t="s">
        <v>15</v>
      </c>
      <c r="AL7" s="10"/>
      <c r="AM7" s="86" t="s">
        <v>16</v>
      </c>
      <c r="AN7" s="11">
        <f>AQ6</f>
        <v>1</v>
      </c>
      <c r="AO7" s="12">
        <f>AX6</f>
        <v>1000</v>
      </c>
      <c r="AP7" s="13">
        <f>BB6-AQ10</f>
        <v>992</v>
      </c>
      <c r="AQ7" s="14">
        <v>19</v>
      </c>
      <c r="AR7" s="15"/>
      <c r="AS7" s="16"/>
      <c r="AT7" s="16"/>
      <c r="AU7" s="17"/>
      <c r="AV7" s="18" t="s">
        <v>15</v>
      </c>
      <c r="AW7" s="16"/>
      <c r="AX7" s="16" t="s">
        <v>15</v>
      </c>
      <c r="AY7" s="19" t="s">
        <v>15</v>
      </c>
      <c r="AZ7" s="20" t="s">
        <v>15</v>
      </c>
      <c r="BA7" s="21" t="s">
        <v>15</v>
      </c>
      <c r="BB7" s="21" t="s">
        <v>15</v>
      </c>
      <c r="BC7" s="22" t="s">
        <v>15</v>
      </c>
      <c r="BE7" s="10"/>
      <c r="BF7" s="86" t="s">
        <v>16</v>
      </c>
      <c r="BG7" s="11">
        <f>BJ6</f>
        <v>1</v>
      </c>
      <c r="BH7" s="12">
        <f>BQ6</f>
        <v>1000</v>
      </c>
      <c r="BI7" s="13">
        <f>BU6</f>
        <v>1000</v>
      </c>
      <c r="BJ7" s="14">
        <v>19</v>
      </c>
      <c r="BK7" s="15"/>
      <c r="BL7" s="16"/>
      <c r="BM7" s="16"/>
      <c r="BN7" s="17"/>
      <c r="BO7" s="18" t="s">
        <v>15</v>
      </c>
      <c r="BP7" s="16" t="s">
        <v>15</v>
      </c>
      <c r="BQ7" s="16" t="s">
        <v>15</v>
      </c>
      <c r="BR7" s="19" t="s">
        <v>15</v>
      </c>
      <c r="BS7" s="20" t="s">
        <v>15</v>
      </c>
      <c r="BT7" s="21" t="s">
        <v>15</v>
      </c>
      <c r="BU7" s="21" t="s">
        <v>15</v>
      </c>
      <c r="BV7" s="22" t="s">
        <v>15</v>
      </c>
      <c r="BX7" s="10"/>
      <c r="BY7" s="86" t="s">
        <v>16</v>
      </c>
      <c r="BZ7" s="11">
        <f>CC6</f>
        <v>1</v>
      </c>
      <c r="CA7" s="12">
        <f>CJ6-(CC9*BZ9)</f>
        <v>962</v>
      </c>
      <c r="CB7" s="13">
        <f>CN6-CC10</f>
        <v>992</v>
      </c>
      <c r="CC7" s="14">
        <v>19</v>
      </c>
      <c r="CD7" s="15"/>
      <c r="CE7" s="16"/>
      <c r="CF7" s="16"/>
      <c r="CG7" s="17"/>
      <c r="CH7" s="18" t="s">
        <v>15</v>
      </c>
      <c r="CI7" s="16"/>
      <c r="CJ7" s="16" t="s">
        <v>15</v>
      </c>
      <c r="CK7" s="19" t="s">
        <v>15</v>
      </c>
      <c r="CL7" s="20" t="s">
        <v>15</v>
      </c>
      <c r="CM7" s="21" t="s">
        <v>15</v>
      </c>
      <c r="CN7" s="21" t="s">
        <v>15</v>
      </c>
      <c r="CO7" s="22" t="s">
        <v>15</v>
      </c>
      <c r="CQ7" s="10"/>
      <c r="CR7" s="86" t="s">
        <v>16</v>
      </c>
      <c r="CS7" s="11">
        <f>CV6</f>
        <v>1</v>
      </c>
      <c r="CT7" s="12">
        <f>DC6-(CV9*CS9)</f>
        <v>962</v>
      </c>
      <c r="CU7" s="13">
        <f>DG6</f>
        <v>1000</v>
      </c>
      <c r="CV7" s="14">
        <v>19</v>
      </c>
      <c r="CW7" s="15"/>
      <c r="CX7" s="16"/>
      <c r="CY7" s="16"/>
      <c r="CZ7" s="17"/>
      <c r="DA7" s="18" t="s">
        <v>15</v>
      </c>
      <c r="DB7" s="16" t="s">
        <v>15</v>
      </c>
      <c r="DC7" s="16" t="s">
        <v>15</v>
      </c>
      <c r="DD7" s="19" t="s">
        <v>15</v>
      </c>
      <c r="DE7" s="20" t="s">
        <v>15</v>
      </c>
      <c r="DF7" s="21" t="s">
        <v>15</v>
      </c>
      <c r="DG7" s="21" t="s">
        <v>15</v>
      </c>
      <c r="DH7" s="22" t="s">
        <v>15</v>
      </c>
      <c r="DI7" s="23"/>
      <c r="DJ7" s="23"/>
      <c r="DK7" s="23"/>
      <c r="DM7" s="10" t="str">
        <f>$M$13&amp;"/"&amp;$C$17</f>
        <v>/3</v>
      </c>
      <c r="DN7" s="86" t="s">
        <v>17</v>
      </c>
      <c r="DO7" s="11">
        <f>DR6*2</f>
        <v>2</v>
      </c>
      <c r="DP7" s="12">
        <f>DY6-38</f>
        <v>152</v>
      </c>
      <c r="DQ7" s="13">
        <v>120</v>
      </c>
      <c r="DR7" s="14">
        <v>19</v>
      </c>
      <c r="DS7" s="15"/>
      <c r="DT7" s="16"/>
      <c r="DU7" s="16"/>
      <c r="DV7" s="17"/>
      <c r="DW7" s="18" t="s">
        <v>15</v>
      </c>
      <c r="DX7" s="16" t="s">
        <v>15</v>
      </c>
      <c r="DY7" s="16"/>
      <c r="DZ7" s="19"/>
      <c r="EA7" s="20" t="s">
        <v>15</v>
      </c>
      <c r="EB7" s="21" t="s">
        <v>15</v>
      </c>
      <c r="EC7" s="21" t="s">
        <v>15</v>
      </c>
      <c r="ED7" s="22" t="s">
        <v>15</v>
      </c>
      <c r="EF7" s="10" t="str">
        <f>$M$13&amp;"/"&amp;$C$17</f>
        <v>/3</v>
      </c>
      <c r="EG7" s="86" t="s">
        <v>17</v>
      </c>
      <c r="EH7" s="11">
        <f>EK6*2</f>
        <v>2</v>
      </c>
      <c r="EI7" s="12">
        <f>ER6-38</f>
        <v>152</v>
      </c>
      <c r="EJ7" s="13">
        <v>120</v>
      </c>
      <c r="EK7" s="14">
        <v>19</v>
      </c>
      <c r="EL7" s="15"/>
      <c r="EM7" s="16"/>
      <c r="EN7" s="16"/>
      <c r="EO7" s="17"/>
      <c r="EP7" s="18" t="s">
        <v>15</v>
      </c>
      <c r="EQ7" s="16" t="s">
        <v>15</v>
      </c>
      <c r="ER7" s="16"/>
      <c r="ES7" s="19"/>
      <c r="ET7" s="20" t="s">
        <v>15</v>
      </c>
      <c r="EU7" s="21" t="s">
        <v>15</v>
      </c>
      <c r="EV7" s="21" t="s">
        <v>15</v>
      </c>
      <c r="EW7" s="22" t="s">
        <v>15</v>
      </c>
    </row>
    <row r="8" spans="1:153" x14ac:dyDescent="0.25">
      <c r="A8" s="24" t="str">
        <f>$M$5&amp;"/"&amp;$C$6</f>
        <v>/A_</v>
      </c>
      <c r="B8" s="24" t="s">
        <v>18</v>
      </c>
      <c r="C8" s="25">
        <f>F6</f>
        <v>1</v>
      </c>
      <c r="D8" s="26">
        <f>M6</f>
        <v>800</v>
      </c>
      <c r="E8" s="27">
        <f>Q6-39</f>
        <v>561</v>
      </c>
      <c r="F8" s="28">
        <v>19</v>
      </c>
      <c r="G8" s="29"/>
      <c r="H8" s="30"/>
      <c r="I8" s="30"/>
      <c r="J8" s="31"/>
      <c r="K8" s="32" t="s">
        <v>15</v>
      </c>
      <c r="L8" s="30"/>
      <c r="M8" s="30" t="s">
        <v>15</v>
      </c>
      <c r="N8" s="33" t="s">
        <v>15</v>
      </c>
      <c r="O8" s="34" t="s">
        <v>15</v>
      </c>
      <c r="P8" s="35" t="s">
        <v>15</v>
      </c>
      <c r="Q8" s="35" t="s">
        <v>15</v>
      </c>
      <c r="R8" s="36" t="s">
        <v>15</v>
      </c>
      <c r="T8" s="24" t="str">
        <f>$M$13&amp;"/"&amp;$C$17</f>
        <v>/3</v>
      </c>
      <c r="U8" s="24" t="s">
        <v>18</v>
      </c>
      <c r="V8" s="25">
        <f>Y6</f>
        <v>55</v>
      </c>
      <c r="W8" s="26">
        <f>AF6</f>
        <v>120</v>
      </c>
      <c r="X8" s="27">
        <f>AJ6-39</f>
        <v>650</v>
      </c>
      <c r="Y8" s="28">
        <v>19</v>
      </c>
      <c r="Z8" s="29"/>
      <c r="AA8" s="30"/>
      <c r="AB8" s="30"/>
      <c r="AC8" s="31"/>
      <c r="AD8" s="32" t="s">
        <v>15</v>
      </c>
      <c r="AE8" s="30"/>
      <c r="AF8" s="30" t="s">
        <v>15</v>
      </c>
      <c r="AG8" s="33" t="s">
        <v>15</v>
      </c>
      <c r="AH8" s="34" t="s">
        <v>15</v>
      </c>
      <c r="AI8" s="35" t="s">
        <v>15</v>
      </c>
      <c r="AJ8" s="35" t="s">
        <v>15</v>
      </c>
      <c r="AK8" s="36" t="s">
        <v>15</v>
      </c>
      <c r="AL8" s="24"/>
      <c r="AM8" s="87" t="s">
        <v>18</v>
      </c>
      <c r="AN8" s="25">
        <f>AQ6</f>
        <v>1</v>
      </c>
      <c r="AO8" s="26">
        <f>AX6</f>
        <v>1000</v>
      </c>
      <c r="AP8" s="27">
        <f>BB6-AQ10</f>
        <v>992</v>
      </c>
      <c r="AQ8" s="28">
        <v>19</v>
      </c>
      <c r="AR8" s="29"/>
      <c r="AS8" s="30"/>
      <c r="AT8" s="30"/>
      <c r="AU8" s="31"/>
      <c r="AV8" s="32" t="s">
        <v>15</v>
      </c>
      <c r="AW8" s="30"/>
      <c r="AX8" s="30" t="s">
        <v>15</v>
      </c>
      <c r="AY8" s="33" t="s">
        <v>15</v>
      </c>
      <c r="AZ8" s="34" t="s">
        <v>15</v>
      </c>
      <c r="BA8" s="35" t="s">
        <v>15</v>
      </c>
      <c r="BB8" s="35" t="s">
        <v>15</v>
      </c>
      <c r="BC8" s="36" t="s">
        <v>15</v>
      </c>
      <c r="BE8" s="24"/>
      <c r="BF8" s="87" t="s">
        <v>18</v>
      </c>
      <c r="BG8" s="25">
        <f>BJ6</f>
        <v>1</v>
      </c>
      <c r="BH8" s="26">
        <f>BQ6</f>
        <v>1000</v>
      </c>
      <c r="BI8" s="27">
        <f>BU6</f>
        <v>1000</v>
      </c>
      <c r="BJ8" s="28">
        <v>19</v>
      </c>
      <c r="BK8" s="29"/>
      <c r="BL8" s="30"/>
      <c r="BM8" s="30"/>
      <c r="BN8" s="31"/>
      <c r="BO8" s="32" t="s">
        <v>15</v>
      </c>
      <c r="BP8" s="30" t="s">
        <v>15</v>
      </c>
      <c r="BQ8" s="30" t="s">
        <v>15</v>
      </c>
      <c r="BR8" s="33" t="s">
        <v>15</v>
      </c>
      <c r="BS8" s="34" t="s">
        <v>15</v>
      </c>
      <c r="BT8" s="35" t="s">
        <v>15</v>
      </c>
      <c r="BU8" s="35" t="s">
        <v>15</v>
      </c>
      <c r="BV8" s="36" t="s">
        <v>15</v>
      </c>
      <c r="BX8" s="24"/>
      <c r="BY8" s="87" t="s">
        <v>18</v>
      </c>
      <c r="BZ8" s="25">
        <f>CC6</f>
        <v>1</v>
      </c>
      <c r="CA8" s="26">
        <f>CJ6-(CC9*BZ9)</f>
        <v>962</v>
      </c>
      <c r="CB8" s="27">
        <f>CN6-CC10</f>
        <v>992</v>
      </c>
      <c r="CC8" s="28">
        <v>19</v>
      </c>
      <c r="CD8" s="29"/>
      <c r="CE8" s="30"/>
      <c r="CF8" s="30"/>
      <c r="CG8" s="31"/>
      <c r="CH8" s="32" t="s">
        <v>15</v>
      </c>
      <c r="CI8" s="30"/>
      <c r="CJ8" s="30" t="s">
        <v>15</v>
      </c>
      <c r="CK8" s="33" t="s">
        <v>15</v>
      </c>
      <c r="CL8" s="34" t="s">
        <v>15</v>
      </c>
      <c r="CM8" s="35" t="s">
        <v>15</v>
      </c>
      <c r="CN8" s="35" t="s">
        <v>15</v>
      </c>
      <c r="CO8" s="36" t="s">
        <v>15</v>
      </c>
      <c r="CQ8" s="24"/>
      <c r="CR8" s="87" t="s">
        <v>18</v>
      </c>
      <c r="CS8" s="25">
        <f>CV6</f>
        <v>1</v>
      </c>
      <c r="CT8" s="26">
        <f>DC6-(CV9*CS9)</f>
        <v>962</v>
      </c>
      <c r="CU8" s="27">
        <f>DG6</f>
        <v>1000</v>
      </c>
      <c r="CV8" s="28">
        <v>19</v>
      </c>
      <c r="CW8" s="29"/>
      <c r="CX8" s="30"/>
      <c r="CY8" s="30"/>
      <c r="CZ8" s="31"/>
      <c r="DA8" s="32" t="s">
        <v>15</v>
      </c>
      <c r="DB8" s="30" t="s">
        <v>15</v>
      </c>
      <c r="DC8" s="30" t="s">
        <v>15</v>
      </c>
      <c r="DD8" s="33" t="s">
        <v>15</v>
      </c>
      <c r="DE8" s="34" t="s">
        <v>15</v>
      </c>
      <c r="DF8" s="35" t="s">
        <v>15</v>
      </c>
      <c r="DG8" s="35" t="s">
        <v>15</v>
      </c>
      <c r="DH8" s="36" t="s">
        <v>15</v>
      </c>
      <c r="DI8" s="23"/>
      <c r="DJ8" s="23"/>
      <c r="DK8" s="23"/>
      <c r="DM8" s="24" t="str">
        <f>$M$13&amp;"/"&amp;$C$17</f>
        <v>/3</v>
      </c>
      <c r="DN8" s="87" t="s">
        <v>18</v>
      </c>
      <c r="DO8" s="25">
        <f>DR6</f>
        <v>1</v>
      </c>
      <c r="DP8" s="26">
        <f>DY6</f>
        <v>190</v>
      </c>
      <c r="DQ8" s="27">
        <f>EC6-20</f>
        <v>5860</v>
      </c>
      <c r="DR8" s="28">
        <v>19</v>
      </c>
      <c r="DS8" s="29"/>
      <c r="DT8" s="30"/>
      <c r="DU8" s="30"/>
      <c r="DV8" s="31"/>
      <c r="DW8" s="32" t="s">
        <v>15</v>
      </c>
      <c r="DX8" s="30" t="s">
        <v>15</v>
      </c>
      <c r="DY8" s="30" t="s">
        <v>15</v>
      </c>
      <c r="DZ8" s="33" t="s">
        <v>15</v>
      </c>
      <c r="EA8" s="34" t="s">
        <v>15</v>
      </c>
      <c r="EB8" s="35" t="s">
        <v>15</v>
      </c>
      <c r="EC8" s="35" t="s">
        <v>15</v>
      </c>
      <c r="ED8" s="36" t="s">
        <v>15</v>
      </c>
      <c r="EF8" s="24" t="str">
        <f>$M$13&amp;"/"&amp;$C$17</f>
        <v>/3</v>
      </c>
      <c r="EG8" s="87" t="s">
        <v>18</v>
      </c>
      <c r="EH8" s="25">
        <f>EK6</f>
        <v>1</v>
      </c>
      <c r="EI8" s="26">
        <f>ER6</f>
        <v>190</v>
      </c>
      <c r="EJ8" s="27">
        <f>EV6-20</f>
        <v>5860</v>
      </c>
      <c r="EK8" s="28">
        <v>19</v>
      </c>
      <c r="EL8" s="29"/>
      <c r="EM8" s="30"/>
      <c r="EN8" s="30"/>
      <c r="EO8" s="31"/>
      <c r="EP8" s="32" t="s">
        <v>15</v>
      </c>
      <c r="EQ8" s="30" t="s">
        <v>15</v>
      </c>
      <c r="ER8" s="30" t="s">
        <v>15</v>
      </c>
      <c r="ES8" s="33" t="s">
        <v>15</v>
      </c>
      <c r="ET8" s="34" t="s">
        <v>15</v>
      </c>
      <c r="EU8" s="35" t="s">
        <v>15</v>
      </c>
      <c r="EV8" s="35" t="s">
        <v>15</v>
      </c>
      <c r="EW8" s="36" t="s">
        <v>15</v>
      </c>
    </row>
    <row r="9" spans="1:153" x14ac:dyDescent="0.25">
      <c r="A9" s="24" t="str">
        <f>$M$5&amp;"/"&amp;$C$6</f>
        <v>/A_</v>
      </c>
      <c r="B9" s="24" t="s">
        <v>19</v>
      </c>
      <c r="C9" s="25">
        <f>F6*2</f>
        <v>2</v>
      </c>
      <c r="D9" s="26">
        <f>I6-38</f>
        <v>962</v>
      </c>
      <c r="E9" s="27">
        <f>Q6-39</f>
        <v>561</v>
      </c>
      <c r="F9" s="28">
        <v>19</v>
      </c>
      <c r="G9" s="29"/>
      <c r="H9" s="30"/>
      <c r="I9" s="30"/>
      <c r="J9" s="31"/>
      <c r="K9" s="32" t="s">
        <v>15</v>
      </c>
      <c r="L9" s="30"/>
      <c r="M9" s="30"/>
      <c r="N9" s="33"/>
      <c r="O9" s="34" t="s">
        <v>15</v>
      </c>
      <c r="P9" s="35" t="s">
        <v>15</v>
      </c>
      <c r="Q9" s="35" t="s">
        <v>15</v>
      </c>
      <c r="R9" s="36" t="s">
        <v>15</v>
      </c>
      <c r="T9" s="24" t="str">
        <f>$M$13&amp;"/"&amp;$C$17</f>
        <v>/3</v>
      </c>
      <c r="U9" s="24" t="s">
        <v>20</v>
      </c>
      <c r="V9" s="25">
        <f>Y6*2</f>
        <v>110</v>
      </c>
      <c r="W9" s="26">
        <f>AB6-38</f>
        <v>12</v>
      </c>
      <c r="X9" s="27">
        <f>AJ6-39</f>
        <v>650</v>
      </c>
      <c r="Y9" s="28">
        <v>19</v>
      </c>
      <c r="Z9" s="29"/>
      <c r="AA9" s="30"/>
      <c r="AB9" s="30"/>
      <c r="AC9" s="31"/>
      <c r="AD9" s="32" t="s">
        <v>15</v>
      </c>
      <c r="AE9" s="30"/>
      <c r="AF9" s="30"/>
      <c r="AG9" s="33"/>
      <c r="AH9" s="34" t="s">
        <v>15</v>
      </c>
      <c r="AI9" s="35" t="s">
        <v>15</v>
      </c>
      <c r="AJ9" s="35" t="s">
        <v>15</v>
      </c>
      <c r="AK9" s="36" t="s">
        <v>15</v>
      </c>
      <c r="AL9" s="24"/>
      <c r="AM9" s="87" t="s">
        <v>19</v>
      </c>
      <c r="AN9" s="25">
        <f>AQ6*2</f>
        <v>2</v>
      </c>
      <c r="AO9" s="26">
        <f>AT6-(AQ9*AN9)</f>
        <v>962</v>
      </c>
      <c r="AP9" s="27">
        <f>BB6-AQ10</f>
        <v>992</v>
      </c>
      <c r="AQ9" s="28">
        <v>19</v>
      </c>
      <c r="AR9" s="29"/>
      <c r="AS9" s="30"/>
      <c r="AT9" s="30"/>
      <c r="AU9" s="31"/>
      <c r="AV9" s="32" t="s">
        <v>15</v>
      </c>
      <c r="AW9" s="30"/>
      <c r="AX9" s="30"/>
      <c r="AY9" s="33"/>
      <c r="AZ9" s="34" t="s">
        <v>15</v>
      </c>
      <c r="BA9" s="35" t="s">
        <v>15</v>
      </c>
      <c r="BB9" s="35" t="s">
        <v>15</v>
      </c>
      <c r="BC9" s="36" t="s">
        <v>15</v>
      </c>
      <c r="BE9" s="24"/>
      <c r="BF9" s="87" t="s">
        <v>19</v>
      </c>
      <c r="BG9" s="25">
        <f>BJ6*2</f>
        <v>2</v>
      </c>
      <c r="BH9" s="26">
        <f>BM6-BJ7-BJ8</f>
        <v>962</v>
      </c>
      <c r="BI9" s="27">
        <f>BU6</f>
        <v>1000</v>
      </c>
      <c r="BJ9" s="28">
        <v>19</v>
      </c>
      <c r="BK9" s="29"/>
      <c r="BL9" s="30"/>
      <c r="BM9" s="30"/>
      <c r="BN9" s="31"/>
      <c r="BO9" s="32" t="s">
        <v>15</v>
      </c>
      <c r="BP9" s="30" t="s">
        <v>15</v>
      </c>
      <c r="BQ9" s="30"/>
      <c r="BR9" s="33"/>
      <c r="BS9" s="34" t="s">
        <v>15</v>
      </c>
      <c r="BT9" s="35" t="s">
        <v>15</v>
      </c>
      <c r="BU9" s="35" t="s">
        <v>15</v>
      </c>
      <c r="BV9" s="36" t="s">
        <v>15</v>
      </c>
      <c r="BX9" s="24"/>
      <c r="BY9" s="87" t="s">
        <v>19</v>
      </c>
      <c r="BZ9" s="25">
        <f>CC6*2</f>
        <v>2</v>
      </c>
      <c r="CA9" s="26">
        <f>CF6</f>
        <v>1000</v>
      </c>
      <c r="CB9" s="27">
        <f>CN6-CC10</f>
        <v>992</v>
      </c>
      <c r="CC9" s="28">
        <v>19</v>
      </c>
      <c r="CD9" s="29"/>
      <c r="CE9" s="30"/>
      <c r="CF9" s="30"/>
      <c r="CG9" s="31"/>
      <c r="CH9" s="32" t="s">
        <v>15</v>
      </c>
      <c r="CI9" s="30"/>
      <c r="CJ9" s="30"/>
      <c r="CK9" s="33"/>
      <c r="CL9" s="34" t="s">
        <v>15</v>
      </c>
      <c r="CM9" s="35" t="s">
        <v>15</v>
      </c>
      <c r="CN9" s="35" t="s">
        <v>15</v>
      </c>
      <c r="CO9" s="36" t="s">
        <v>15</v>
      </c>
      <c r="CQ9" s="24"/>
      <c r="CR9" s="87" t="s">
        <v>19</v>
      </c>
      <c r="CS9" s="25">
        <f>CV6*2</f>
        <v>2</v>
      </c>
      <c r="CT9" s="26">
        <f>CY6</f>
        <v>1000</v>
      </c>
      <c r="CU9" s="27">
        <f>DG6</f>
        <v>1000</v>
      </c>
      <c r="CV9" s="28">
        <v>19</v>
      </c>
      <c r="CW9" s="29"/>
      <c r="CX9" s="30"/>
      <c r="CY9" s="30"/>
      <c r="CZ9" s="31"/>
      <c r="DA9" s="32" t="s">
        <v>15</v>
      </c>
      <c r="DB9" s="30" t="s">
        <v>15</v>
      </c>
      <c r="DC9" s="30"/>
      <c r="DD9" s="33"/>
      <c r="DE9" s="34" t="s">
        <v>15</v>
      </c>
      <c r="DF9" s="35" t="s">
        <v>15</v>
      </c>
      <c r="DG9" s="35" t="s">
        <v>15</v>
      </c>
      <c r="DH9" s="36" t="s">
        <v>15</v>
      </c>
      <c r="DI9" s="23"/>
      <c r="DJ9" s="23"/>
      <c r="DK9" s="23"/>
      <c r="DM9" s="24" t="str">
        <f>$M$13&amp;"/"&amp;$C$17</f>
        <v>/3</v>
      </c>
      <c r="DN9" s="87" t="s">
        <v>19</v>
      </c>
      <c r="DO9" s="25">
        <f>DR6*2</f>
        <v>2</v>
      </c>
      <c r="DP9" s="26">
        <f>DU6-19</f>
        <v>2311</v>
      </c>
      <c r="DQ9" s="27">
        <f>EC6-20</f>
        <v>5860</v>
      </c>
      <c r="DR9" s="28">
        <v>19</v>
      </c>
      <c r="DS9" s="29"/>
      <c r="DT9" s="30"/>
      <c r="DU9" s="30"/>
      <c r="DV9" s="31"/>
      <c r="DW9" s="32" t="s">
        <v>15</v>
      </c>
      <c r="DX9" s="30" t="s">
        <v>15</v>
      </c>
      <c r="DY9" s="30"/>
      <c r="DZ9" s="33"/>
      <c r="EA9" s="34" t="s">
        <v>15</v>
      </c>
      <c r="EB9" s="35" t="s">
        <v>15</v>
      </c>
      <c r="EC9" s="35" t="s">
        <v>15</v>
      </c>
      <c r="ED9" s="36" t="s">
        <v>15</v>
      </c>
      <c r="EF9" s="24" t="str">
        <f>$M$13&amp;"/"&amp;$C$17</f>
        <v>/3</v>
      </c>
      <c r="EG9" s="87" t="s">
        <v>19</v>
      </c>
      <c r="EH9" s="25">
        <f>EK6*2</f>
        <v>2</v>
      </c>
      <c r="EI9" s="26">
        <f>EN6-19</f>
        <v>2311</v>
      </c>
      <c r="EJ9" s="27">
        <f>EV6-20</f>
        <v>5860</v>
      </c>
      <c r="EK9" s="28">
        <v>19</v>
      </c>
      <c r="EL9" s="29"/>
      <c r="EM9" s="30"/>
      <c r="EN9" s="30"/>
      <c r="EO9" s="31"/>
      <c r="EP9" s="32" t="s">
        <v>15</v>
      </c>
      <c r="EQ9" s="30" t="s">
        <v>15</v>
      </c>
      <c r="ER9" s="30"/>
      <c r="ES9" s="33"/>
      <c r="ET9" s="34" t="s">
        <v>15</v>
      </c>
      <c r="EU9" s="35" t="s">
        <v>15</v>
      </c>
      <c r="EV9" s="35" t="s">
        <v>15</v>
      </c>
      <c r="EW9" s="36" t="s">
        <v>15</v>
      </c>
    </row>
    <row r="10" spans="1:153" ht="19.5" thickBot="1" x14ac:dyDescent="0.3">
      <c r="A10" s="37" t="str">
        <f>$M$5&amp;"/"&amp;$C$6</f>
        <v>/A_</v>
      </c>
      <c r="B10" s="37" t="s">
        <v>21</v>
      </c>
      <c r="C10" s="38">
        <f>F6</f>
        <v>1</v>
      </c>
      <c r="D10" s="39">
        <f>I6</f>
        <v>1000</v>
      </c>
      <c r="E10" s="40">
        <f>M6</f>
        <v>800</v>
      </c>
      <c r="F10" s="41">
        <v>19</v>
      </c>
      <c r="G10" s="42"/>
      <c r="H10" s="43"/>
      <c r="I10" s="43"/>
      <c r="J10" s="44"/>
      <c r="K10" s="45" t="s">
        <v>15</v>
      </c>
      <c r="L10" s="43" t="s">
        <v>15</v>
      </c>
      <c r="M10" s="43" t="s">
        <v>15</v>
      </c>
      <c r="N10" s="46" t="s">
        <v>15</v>
      </c>
      <c r="O10" s="47" t="s">
        <v>15</v>
      </c>
      <c r="P10" s="48" t="s">
        <v>15</v>
      </c>
      <c r="Q10" s="48" t="s">
        <v>15</v>
      </c>
      <c r="R10" s="49" t="s">
        <v>15</v>
      </c>
      <c r="T10" s="24" t="str">
        <f>$M$13&amp;"/"&amp;$C$17</f>
        <v>/3</v>
      </c>
      <c r="U10" s="24" t="s">
        <v>21</v>
      </c>
      <c r="V10" s="25">
        <f>Y6</f>
        <v>55</v>
      </c>
      <c r="W10" s="26">
        <f>AB6</f>
        <v>50</v>
      </c>
      <c r="X10" s="27">
        <f>AF6</f>
        <v>120</v>
      </c>
      <c r="Y10" s="28">
        <v>19</v>
      </c>
      <c r="Z10" s="29"/>
      <c r="AA10" s="30"/>
      <c r="AB10" s="30"/>
      <c r="AC10" s="31"/>
      <c r="AD10" s="32" t="s">
        <v>15</v>
      </c>
      <c r="AE10" s="30" t="s">
        <v>15</v>
      </c>
      <c r="AF10" s="30" t="s">
        <v>15</v>
      </c>
      <c r="AG10" s="33" t="s">
        <v>15</v>
      </c>
      <c r="AH10" s="34" t="s">
        <v>15</v>
      </c>
      <c r="AI10" s="35" t="s">
        <v>15</v>
      </c>
      <c r="AJ10" s="35" t="s">
        <v>15</v>
      </c>
      <c r="AK10" s="36" t="s">
        <v>15</v>
      </c>
      <c r="AL10" s="37"/>
      <c r="AM10" s="88" t="s">
        <v>60</v>
      </c>
      <c r="AN10" s="38">
        <f>AQ6</f>
        <v>1</v>
      </c>
      <c r="AO10" s="39">
        <f>AT6</f>
        <v>1000</v>
      </c>
      <c r="AP10" s="40">
        <f>AX6</f>
        <v>1000</v>
      </c>
      <c r="AQ10" s="63">
        <v>8</v>
      </c>
      <c r="AR10" s="42"/>
      <c r="AS10" s="43"/>
      <c r="AT10" s="43"/>
      <c r="AU10" s="44"/>
      <c r="AV10" s="45"/>
      <c r="AW10" s="43"/>
      <c r="AX10" s="43"/>
      <c r="AY10" s="46"/>
      <c r="AZ10" s="47" t="s">
        <v>15</v>
      </c>
      <c r="BA10" s="48" t="s">
        <v>15</v>
      </c>
      <c r="BB10" s="48" t="s">
        <v>15</v>
      </c>
      <c r="BC10" s="49" t="s">
        <v>15</v>
      </c>
      <c r="BE10" s="37"/>
      <c r="BF10" s="93" t="s">
        <v>21</v>
      </c>
      <c r="BG10" s="38">
        <f>BJ6</f>
        <v>1</v>
      </c>
      <c r="BH10" s="39">
        <f>BM6-BJ7-BJ8</f>
        <v>962</v>
      </c>
      <c r="BI10" s="40">
        <f>BQ6-(BJ9*BG9)</f>
        <v>962</v>
      </c>
      <c r="BJ10" s="41">
        <v>19</v>
      </c>
      <c r="BK10" s="42"/>
      <c r="BL10" s="43"/>
      <c r="BM10" s="43"/>
      <c r="BN10" s="44"/>
      <c r="BO10" s="45"/>
      <c r="BP10" s="43"/>
      <c r="BQ10" s="43"/>
      <c r="BR10" s="46"/>
      <c r="BS10" s="47" t="s">
        <v>15</v>
      </c>
      <c r="BT10" s="48" t="s">
        <v>15</v>
      </c>
      <c r="BU10" s="48" t="s">
        <v>15</v>
      </c>
      <c r="BV10" s="49" t="s">
        <v>15</v>
      </c>
      <c r="BX10" s="37"/>
      <c r="BY10" s="88" t="s">
        <v>60</v>
      </c>
      <c r="BZ10" s="38">
        <f>CC6</f>
        <v>1</v>
      </c>
      <c r="CA10" s="39">
        <f>CF6</f>
        <v>1000</v>
      </c>
      <c r="CB10" s="40">
        <f>CJ6</f>
        <v>1000</v>
      </c>
      <c r="CC10" s="63">
        <v>8</v>
      </c>
      <c r="CD10" s="42"/>
      <c r="CE10" s="43"/>
      <c r="CF10" s="43"/>
      <c r="CG10" s="44"/>
      <c r="CH10" s="45"/>
      <c r="CI10" s="43"/>
      <c r="CJ10" s="43"/>
      <c r="CK10" s="46"/>
      <c r="CL10" s="47" t="s">
        <v>15</v>
      </c>
      <c r="CM10" s="48" t="s">
        <v>15</v>
      </c>
      <c r="CN10" s="48" t="s">
        <v>15</v>
      </c>
      <c r="CO10" s="49" t="s">
        <v>15</v>
      </c>
      <c r="CQ10" s="37"/>
      <c r="CR10" s="93" t="s">
        <v>21</v>
      </c>
      <c r="CS10" s="38">
        <f>CV6</f>
        <v>1</v>
      </c>
      <c r="CT10" s="39">
        <f>CY6-CV7-CV8</f>
        <v>962</v>
      </c>
      <c r="CU10" s="40">
        <f>DC6-(CV9*CS9)</f>
        <v>962</v>
      </c>
      <c r="CV10" s="41">
        <v>19</v>
      </c>
      <c r="CW10" s="42"/>
      <c r="CX10" s="43"/>
      <c r="CY10" s="43"/>
      <c r="CZ10" s="44"/>
      <c r="DA10" s="45"/>
      <c r="DB10" s="43"/>
      <c r="DC10" s="43"/>
      <c r="DD10" s="46"/>
      <c r="DE10" s="47" t="s">
        <v>15</v>
      </c>
      <c r="DF10" s="48" t="s">
        <v>15</v>
      </c>
      <c r="DG10" s="48" t="s">
        <v>15</v>
      </c>
      <c r="DH10" s="49" t="s">
        <v>15</v>
      </c>
      <c r="DI10" s="23"/>
      <c r="DJ10" s="23"/>
      <c r="DK10" s="23"/>
      <c r="DM10" s="24" t="str">
        <f>$M$13&amp;"/"&amp;$C$17</f>
        <v>/3</v>
      </c>
      <c r="DN10" s="87" t="s">
        <v>4</v>
      </c>
      <c r="DO10" s="25">
        <f>DR6</f>
        <v>1</v>
      </c>
      <c r="DP10" s="26">
        <f>DU6-38</f>
        <v>2292</v>
      </c>
      <c r="DQ10" s="27">
        <f>DY6-38-2</f>
        <v>150</v>
      </c>
      <c r="DR10" s="126">
        <v>16</v>
      </c>
      <c r="DS10" s="29"/>
      <c r="DT10" s="30"/>
      <c r="DU10" s="30"/>
      <c r="DV10" s="31"/>
      <c r="DW10" s="32" t="s">
        <v>15</v>
      </c>
      <c r="DX10" s="30" t="s">
        <v>15</v>
      </c>
      <c r="DY10" s="30"/>
      <c r="DZ10" s="33"/>
      <c r="EA10" s="34" t="s">
        <v>15</v>
      </c>
      <c r="EB10" s="35" t="s">
        <v>15</v>
      </c>
      <c r="EC10" s="35" t="s">
        <v>15</v>
      </c>
      <c r="ED10" s="36" t="s">
        <v>15</v>
      </c>
      <c r="EF10" s="24" t="str">
        <f>$M$13&amp;"/"&amp;$C$17</f>
        <v>/3</v>
      </c>
      <c r="EG10" s="87" t="s">
        <v>4</v>
      </c>
      <c r="EH10" s="25">
        <f>EK6</f>
        <v>1</v>
      </c>
      <c r="EI10" s="26">
        <f>EN6-38</f>
        <v>2292</v>
      </c>
      <c r="EJ10" s="27">
        <f>ER6-38-2</f>
        <v>150</v>
      </c>
      <c r="EK10" s="126">
        <v>16</v>
      </c>
      <c r="EL10" s="29"/>
      <c r="EM10" s="30"/>
      <c r="EN10" s="30"/>
      <c r="EO10" s="31"/>
      <c r="EP10" s="32" t="s">
        <v>15</v>
      </c>
      <c r="EQ10" s="30" t="s">
        <v>15</v>
      </c>
      <c r="ER10" s="30"/>
      <c r="ES10" s="33"/>
      <c r="ET10" s="34" t="s">
        <v>15</v>
      </c>
      <c r="EU10" s="35" t="s">
        <v>15</v>
      </c>
      <c r="EV10" s="35" t="s">
        <v>15</v>
      </c>
      <c r="EW10" s="36" t="s">
        <v>15</v>
      </c>
    </row>
    <row r="11" spans="1:153" x14ac:dyDescent="0.25">
      <c r="A11" s="50"/>
      <c r="B11" s="50"/>
      <c r="C11" s="51"/>
      <c r="D11" s="52"/>
      <c r="E11" s="52"/>
      <c r="F11" s="51"/>
      <c r="G11" s="53"/>
      <c r="H11" s="53"/>
      <c r="I11" s="53"/>
      <c r="J11" s="53"/>
      <c r="K11" s="53"/>
      <c r="L11" s="53"/>
      <c r="M11" s="53"/>
      <c r="N11" s="53"/>
      <c r="O11" s="23"/>
      <c r="P11" s="23"/>
      <c r="Q11" s="23"/>
      <c r="R11" s="23"/>
      <c r="T11" s="50"/>
      <c r="U11" s="50"/>
      <c r="V11" s="51"/>
      <c r="W11" s="52"/>
      <c r="X11" s="52"/>
      <c r="Y11" s="51"/>
      <c r="Z11" s="53"/>
      <c r="AA11" s="53"/>
      <c r="AB11" s="53"/>
      <c r="AC11" s="53"/>
      <c r="AD11" s="53"/>
      <c r="AE11" s="53"/>
      <c r="AF11" s="53"/>
      <c r="AG11" s="53"/>
      <c r="AH11" s="23"/>
      <c r="AI11" s="23"/>
      <c r="AJ11" s="23"/>
      <c r="AK11" s="23"/>
      <c r="AL11" s="50"/>
      <c r="AM11" s="50"/>
      <c r="AN11" s="51"/>
      <c r="AO11" s="52"/>
      <c r="AP11" s="52"/>
      <c r="AQ11" s="51"/>
      <c r="AR11" s="53"/>
      <c r="AS11" s="53"/>
      <c r="AT11" s="53"/>
      <c r="AU11" s="53"/>
      <c r="AV11" s="53"/>
      <c r="AW11" s="53"/>
      <c r="AX11" s="53"/>
      <c r="AY11" s="53"/>
      <c r="AZ11" s="23"/>
      <c r="BA11" s="23"/>
      <c r="BB11" s="23"/>
      <c r="BC11" s="23"/>
      <c r="BE11" s="50"/>
      <c r="BF11" s="103"/>
      <c r="BG11" s="51"/>
      <c r="BH11" s="52"/>
      <c r="BI11" s="52"/>
      <c r="BJ11" s="51"/>
      <c r="BK11" s="53"/>
      <c r="BL11" s="53"/>
      <c r="BM11" s="53"/>
      <c r="BN11" s="53"/>
      <c r="BO11" s="53"/>
      <c r="BP11" s="53"/>
      <c r="BQ11" s="53"/>
      <c r="BR11" s="53"/>
      <c r="BS11" s="23"/>
      <c r="BT11" s="23"/>
      <c r="BU11" s="23"/>
      <c r="BV11" s="23"/>
      <c r="BX11" s="50"/>
      <c r="BY11" s="103"/>
      <c r="BZ11" s="51"/>
      <c r="CA11" s="52"/>
      <c r="CB11" s="52"/>
      <c r="CC11" s="51"/>
      <c r="CD11" s="53"/>
      <c r="CE11" s="53"/>
      <c r="CF11" s="53"/>
      <c r="CG11" s="53"/>
      <c r="CH11" s="53"/>
      <c r="CI11" s="53"/>
      <c r="CJ11" s="53"/>
      <c r="CK11" s="53"/>
      <c r="CL11" s="23"/>
      <c r="CM11" s="23"/>
      <c r="CN11" s="23"/>
      <c r="CO11" s="23"/>
      <c r="CQ11" s="50"/>
      <c r="CR11" s="103"/>
      <c r="CS11" s="51"/>
      <c r="CT11" s="52"/>
      <c r="CU11" s="52"/>
      <c r="CV11" s="51"/>
      <c r="CW11" s="53"/>
      <c r="CX11" s="53"/>
      <c r="CY11" s="53"/>
      <c r="CZ11" s="53"/>
      <c r="DA11" s="53"/>
      <c r="DB11" s="53"/>
      <c r="DC11" s="53"/>
      <c r="DD11" s="53"/>
      <c r="DE11" s="23"/>
      <c r="DF11" s="23"/>
      <c r="DG11" s="23"/>
      <c r="DH11" s="23"/>
      <c r="DI11" s="23"/>
      <c r="DJ11" s="23"/>
      <c r="DK11" s="23"/>
      <c r="DM11" s="50"/>
      <c r="DN11" s="103"/>
      <c r="DO11" s="51"/>
      <c r="DP11" s="52"/>
      <c r="DQ11" s="52"/>
      <c r="DR11" s="51"/>
      <c r="DS11" s="53"/>
      <c r="DT11" s="53"/>
      <c r="DU11" s="53"/>
      <c r="DV11" s="53"/>
      <c r="DW11" s="53"/>
      <c r="DX11" s="53"/>
      <c r="DY11" s="53"/>
      <c r="DZ11" s="53"/>
      <c r="EA11" s="23"/>
      <c r="EB11" s="23"/>
      <c r="EC11" s="23"/>
      <c r="ED11" s="23"/>
      <c r="EF11" s="50"/>
      <c r="EG11" s="103"/>
      <c r="EH11" s="51"/>
      <c r="EI11" s="52"/>
      <c r="EJ11" s="52"/>
      <c r="EK11" s="51"/>
      <c r="EL11" s="53"/>
      <c r="EM11" s="53"/>
      <c r="EN11" s="53"/>
      <c r="EO11" s="53"/>
      <c r="EP11" s="53"/>
      <c r="EQ11" s="53"/>
      <c r="ER11" s="53"/>
      <c r="ES11" s="53"/>
      <c r="ET11" s="23"/>
      <c r="EU11" s="23"/>
      <c r="EV11" s="23"/>
      <c r="EW11" s="23"/>
    </row>
    <row r="12" spans="1:153" x14ac:dyDescent="0.25">
      <c r="A12" s="50"/>
      <c r="B12" s="54"/>
      <c r="C12" s="51"/>
      <c r="D12" s="52"/>
      <c r="E12" s="52"/>
      <c r="F12" s="51"/>
      <c r="G12" s="53"/>
      <c r="H12" s="53"/>
      <c r="I12" s="53"/>
      <c r="J12" s="53"/>
      <c r="K12" s="53"/>
      <c r="L12" s="53"/>
      <c r="M12" s="53"/>
      <c r="N12" s="53"/>
      <c r="O12" s="23"/>
      <c r="P12" s="23"/>
      <c r="Q12" s="23"/>
      <c r="R12" s="23"/>
      <c r="T12" s="50"/>
      <c r="U12" s="54" t="s">
        <v>8</v>
      </c>
      <c r="V12" s="51"/>
      <c r="W12" s="52"/>
      <c r="X12" s="52"/>
      <c r="Y12" s="51"/>
      <c r="Z12" s="53"/>
      <c r="AA12" s="53"/>
      <c r="AB12" s="53"/>
      <c r="AC12" s="53"/>
      <c r="AD12" s="53"/>
      <c r="AE12" s="53"/>
      <c r="AF12" s="53"/>
      <c r="AG12" s="53"/>
      <c r="AH12" s="23"/>
      <c r="AI12" s="23"/>
      <c r="AJ12" s="23"/>
      <c r="AK12" s="23"/>
      <c r="AL12" s="50"/>
      <c r="AM12" s="54" t="s">
        <v>8</v>
      </c>
      <c r="AN12" s="51"/>
      <c r="AO12" s="52"/>
      <c r="AP12" s="52"/>
      <c r="AQ12" s="51"/>
      <c r="AR12" s="53"/>
      <c r="AS12" s="53"/>
      <c r="AT12" s="53"/>
      <c r="AU12" s="53"/>
      <c r="AV12" s="53"/>
      <c r="AW12" s="53"/>
      <c r="AX12" s="53"/>
      <c r="AY12" s="53"/>
      <c r="AZ12" s="23"/>
      <c r="BA12" s="23"/>
      <c r="BB12" s="23"/>
      <c r="BC12" s="23"/>
      <c r="BE12" s="50"/>
      <c r="BF12" s="104" t="s">
        <v>8</v>
      </c>
      <c r="BG12" s="51"/>
      <c r="BH12" s="52"/>
      <c r="BI12" s="52"/>
      <c r="BJ12" s="51"/>
      <c r="BK12" s="53"/>
      <c r="BL12" s="53"/>
      <c r="BM12" s="53"/>
      <c r="BN12" s="53"/>
      <c r="BO12" s="53"/>
      <c r="BP12" s="53"/>
      <c r="BQ12" s="53"/>
      <c r="BR12" s="53"/>
      <c r="BS12" s="23"/>
      <c r="BT12" s="23"/>
      <c r="BU12" s="23"/>
      <c r="BV12" s="23"/>
      <c r="BX12" s="50"/>
      <c r="BY12" s="104" t="s">
        <v>8</v>
      </c>
      <c r="BZ12" s="51"/>
      <c r="CA12" s="52"/>
      <c r="CB12" s="52"/>
      <c r="CC12" s="51"/>
      <c r="CD12" s="53"/>
      <c r="CE12" s="53"/>
      <c r="CF12" s="53"/>
      <c r="CG12" s="53"/>
      <c r="CH12" s="53"/>
      <c r="CI12" s="53"/>
      <c r="CJ12" s="53"/>
      <c r="CK12" s="53"/>
      <c r="CL12" s="23"/>
      <c r="CM12" s="23"/>
      <c r="CN12" s="23"/>
      <c r="CO12" s="23"/>
      <c r="CQ12" s="50"/>
      <c r="CR12" s="104" t="s">
        <v>8</v>
      </c>
      <c r="CS12" s="51"/>
      <c r="CT12" s="52"/>
      <c r="CU12" s="52"/>
      <c r="CV12" s="51"/>
      <c r="CW12" s="53"/>
      <c r="CX12" s="53"/>
      <c r="CY12" s="53"/>
      <c r="CZ12" s="53"/>
      <c r="DA12" s="53"/>
      <c r="DB12" s="53"/>
      <c r="DC12" s="53"/>
      <c r="DD12" s="53"/>
      <c r="DE12" s="23"/>
      <c r="DF12" s="23"/>
      <c r="DG12" s="23"/>
      <c r="DH12" s="23"/>
      <c r="DI12" s="23"/>
      <c r="DJ12" s="23"/>
      <c r="DK12" s="23"/>
      <c r="DM12" s="50"/>
      <c r="DN12" s="104" t="s">
        <v>8</v>
      </c>
      <c r="DO12" s="51"/>
      <c r="DP12" s="52"/>
      <c r="DQ12" s="52"/>
      <c r="DR12" s="51"/>
      <c r="DS12" s="53"/>
      <c r="DT12" s="53"/>
      <c r="DU12" s="53"/>
      <c r="DV12" s="53"/>
      <c r="DW12" s="53"/>
      <c r="DX12" s="53"/>
      <c r="DY12" s="53"/>
      <c r="DZ12" s="53"/>
      <c r="EA12" s="23"/>
      <c r="EB12" s="23"/>
      <c r="EC12" s="23"/>
      <c r="ED12" s="23"/>
      <c r="EF12" s="50"/>
      <c r="EG12" s="104" t="s">
        <v>8</v>
      </c>
      <c r="EH12" s="51"/>
      <c r="EI12" s="52"/>
      <c r="EJ12" s="52"/>
      <c r="EK12" s="51"/>
      <c r="EL12" s="53"/>
      <c r="EM12" s="53"/>
      <c r="EN12" s="53"/>
      <c r="EO12" s="53"/>
      <c r="EP12" s="53"/>
      <c r="EQ12" s="53"/>
      <c r="ER12" s="53"/>
      <c r="ES12" s="53"/>
      <c r="ET12" s="23"/>
      <c r="EU12" s="23"/>
      <c r="EV12" s="23"/>
      <c r="EW12" s="23"/>
    </row>
    <row r="13" spans="1:153" x14ac:dyDescent="0.25">
      <c r="A13" s="178" t="s">
        <v>51</v>
      </c>
      <c r="B13" s="178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T13" s="178" t="s">
        <v>24</v>
      </c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178"/>
      <c r="AL13" s="178" t="s">
        <v>55</v>
      </c>
      <c r="AM13" s="178"/>
      <c r="AN13" s="178"/>
      <c r="AO13" s="178"/>
      <c r="AP13" s="178"/>
      <c r="AQ13" s="178"/>
      <c r="AR13" s="178"/>
      <c r="AS13" s="178"/>
      <c r="AT13" s="178"/>
      <c r="AU13" s="178"/>
      <c r="AV13" s="178"/>
      <c r="AW13" s="178"/>
      <c r="AX13" s="178"/>
      <c r="AY13" s="178"/>
      <c r="AZ13" s="178"/>
      <c r="BA13" s="178"/>
      <c r="BB13" s="178"/>
      <c r="BC13" s="178"/>
      <c r="BE13" s="178" t="s">
        <v>55</v>
      </c>
      <c r="BF13" s="178"/>
      <c r="BG13" s="178"/>
      <c r="BH13" s="178"/>
      <c r="BI13" s="178"/>
      <c r="BJ13" s="178"/>
      <c r="BK13" s="178"/>
      <c r="BL13" s="178"/>
      <c r="BM13" s="178"/>
      <c r="BN13" s="178"/>
      <c r="BO13" s="178"/>
      <c r="BP13" s="178"/>
      <c r="BQ13" s="178"/>
      <c r="BR13" s="178"/>
      <c r="BS13" s="178"/>
      <c r="BT13" s="178"/>
      <c r="BU13" s="178"/>
      <c r="BV13" s="178"/>
      <c r="BX13" s="178" t="s">
        <v>102</v>
      </c>
      <c r="BY13" s="178"/>
      <c r="BZ13" s="178"/>
      <c r="CA13" s="178"/>
      <c r="CB13" s="178"/>
      <c r="CC13" s="178"/>
      <c r="CD13" s="178"/>
      <c r="CE13" s="178"/>
      <c r="CF13" s="178"/>
      <c r="CG13" s="178"/>
      <c r="CH13" s="178"/>
      <c r="CI13" s="178"/>
      <c r="CJ13" s="178"/>
      <c r="CK13" s="178"/>
      <c r="CL13" s="178"/>
      <c r="CM13" s="178"/>
      <c r="CN13" s="178"/>
      <c r="CO13" s="178"/>
      <c r="CQ13" s="178" t="s">
        <v>102</v>
      </c>
      <c r="CR13" s="178"/>
      <c r="CS13" s="178"/>
      <c r="CT13" s="178"/>
      <c r="CU13" s="178"/>
      <c r="CV13" s="178"/>
      <c r="CW13" s="178"/>
      <c r="CX13" s="178"/>
      <c r="CY13" s="178"/>
      <c r="CZ13" s="178"/>
      <c r="DA13" s="178"/>
      <c r="DB13" s="178"/>
      <c r="DC13" s="178"/>
      <c r="DD13" s="178"/>
      <c r="DE13" s="178"/>
      <c r="DF13" s="178"/>
      <c r="DG13" s="178"/>
      <c r="DH13" s="178"/>
      <c r="DI13" s="55"/>
      <c r="DJ13" s="55"/>
      <c r="DK13" s="55"/>
      <c r="DM13" s="178" t="s">
        <v>23</v>
      </c>
      <c r="DN13" s="178"/>
      <c r="DO13" s="178"/>
      <c r="DP13" s="178"/>
      <c r="DQ13" s="178"/>
      <c r="DR13" s="178"/>
      <c r="DS13" s="178"/>
      <c r="DT13" s="178"/>
      <c r="DU13" s="178"/>
      <c r="DV13" s="178"/>
      <c r="DW13" s="178"/>
      <c r="DX13" s="178"/>
      <c r="DY13" s="178"/>
      <c r="DZ13" s="178"/>
      <c r="EA13" s="178"/>
      <c r="EB13" s="178"/>
      <c r="EC13" s="178"/>
      <c r="ED13" s="178"/>
      <c r="EF13" s="178" t="s">
        <v>25</v>
      </c>
      <c r="EG13" s="178"/>
      <c r="EH13" s="178"/>
      <c r="EI13" s="178"/>
      <c r="EJ13" s="178"/>
      <c r="EK13" s="178"/>
      <c r="EL13" s="178"/>
      <c r="EM13" s="178"/>
      <c r="EN13" s="178"/>
      <c r="EO13" s="178"/>
      <c r="EP13" s="178"/>
      <c r="EQ13" s="178"/>
      <c r="ER13" s="178"/>
      <c r="ES13" s="178"/>
      <c r="ET13" s="178"/>
      <c r="EU13" s="178"/>
      <c r="EV13" s="178"/>
      <c r="EW13" s="178"/>
    </row>
    <row r="14" spans="1:153" x14ac:dyDescent="0.25">
      <c r="A14" s="178"/>
      <c r="B14" s="178"/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T14" s="178"/>
      <c r="U14" s="178"/>
      <c r="V14" s="178"/>
      <c r="W14" s="178"/>
      <c r="X14" s="178"/>
      <c r="Y14" s="178"/>
      <c r="Z14" s="178"/>
      <c r="AA14" s="178"/>
      <c r="AB14" s="178"/>
      <c r="AC14" s="178"/>
      <c r="AD14" s="178"/>
      <c r="AE14" s="178"/>
      <c r="AF14" s="178"/>
      <c r="AG14" s="178"/>
      <c r="AH14" s="178"/>
      <c r="AI14" s="178"/>
      <c r="AJ14" s="178"/>
      <c r="AK14" s="178"/>
      <c r="AL14" s="177" t="s">
        <v>83</v>
      </c>
      <c r="AM14" s="177"/>
      <c r="AN14" s="177"/>
      <c r="AO14" s="177"/>
      <c r="AP14" s="177"/>
      <c r="AQ14" s="177"/>
      <c r="AR14" s="177"/>
      <c r="AS14" s="177"/>
      <c r="AT14" s="177"/>
      <c r="AU14" s="177"/>
      <c r="AV14" s="177"/>
      <c r="AW14" s="177"/>
      <c r="AX14" s="177"/>
      <c r="AY14" s="177"/>
      <c r="AZ14" s="177"/>
      <c r="BA14" s="177"/>
      <c r="BB14" s="177"/>
      <c r="BC14" s="177"/>
      <c r="BE14" s="177" t="s">
        <v>88</v>
      </c>
      <c r="BF14" s="177"/>
      <c r="BG14" s="177"/>
      <c r="BH14" s="177"/>
      <c r="BI14" s="177"/>
      <c r="BJ14" s="177"/>
      <c r="BK14" s="177"/>
      <c r="BL14" s="177"/>
      <c r="BM14" s="177"/>
      <c r="BN14" s="177"/>
      <c r="BO14" s="177"/>
      <c r="BP14" s="177"/>
      <c r="BQ14" s="177"/>
      <c r="BR14" s="177"/>
      <c r="BS14" s="177"/>
      <c r="BT14" s="177"/>
      <c r="BU14" s="177"/>
      <c r="BV14" s="177"/>
      <c r="BX14" s="177" t="s">
        <v>103</v>
      </c>
      <c r="BY14" s="177"/>
      <c r="BZ14" s="177"/>
      <c r="CA14" s="177"/>
      <c r="CB14" s="177"/>
      <c r="CC14" s="177"/>
      <c r="CD14" s="177"/>
      <c r="CE14" s="177"/>
      <c r="CF14" s="177"/>
      <c r="CG14" s="177"/>
      <c r="CH14" s="177"/>
      <c r="CI14" s="177"/>
      <c r="CJ14" s="177"/>
      <c r="CK14" s="177"/>
      <c r="CL14" s="177"/>
      <c r="CM14" s="177"/>
      <c r="CN14" s="177"/>
      <c r="CO14" s="177"/>
      <c r="CQ14" s="177" t="s">
        <v>104</v>
      </c>
      <c r="CR14" s="177"/>
      <c r="CS14" s="177"/>
      <c r="CT14" s="177"/>
      <c r="CU14" s="177"/>
      <c r="CV14" s="177"/>
      <c r="CW14" s="177"/>
      <c r="CX14" s="177"/>
      <c r="CY14" s="177"/>
      <c r="CZ14" s="177"/>
      <c r="DA14" s="177"/>
      <c r="DB14" s="177"/>
      <c r="DC14" s="177"/>
      <c r="DD14" s="177"/>
      <c r="DE14" s="177"/>
      <c r="DF14" s="177"/>
      <c r="DG14" s="177"/>
      <c r="DH14" s="177"/>
      <c r="DI14" s="1"/>
      <c r="DJ14" s="1"/>
      <c r="DK14" s="1"/>
      <c r="DM14" s="178"/>
      <c r="DN14" s="178"/>
      <c r="DO14" s="178"/>
      <c r="DP14" s="178"/>
      <c r="DQ14" s="178"/>
      <c r="DR14" s="178"/>
      <c r="DS14" s="178"/>
      <c r="DT14" s="178"/>
      <c r="DU14" s="178"/>
      <c r="DV14" s="178"/>
      <c r="DW14" s="178"/>
      <c r="DX14" s="178"/>
      <c r="DY14" s="178"/>
      <c r="DZ14" s="178"/>
      <c r="EA14" s="178"/>
      <c r="EB14" s="178"/>
      <c r="EC14" s="178"/>
      <c r="ED14" s="178"/>
      <c r="EF14" s="178"/>
      <c r="EG14" s="178"/>
      <c r="EH14" s="178"/>
      <c r="EI14" s="178"/>
      <c r="EJ14" s="178"/>
      <c r="EK14" s="178"/>
      <c r="EL14" s="178"/>
      <c r="EM14" s="178"/>
      <c r="EN14" s="178"/>
      <c r="EO14" s="178"/>
      <c r="EP14" s="178"/>
      <c r="EQ14" s="178"/>
      <c r="ER14" s="178"/>
      <c r="ES14" s="178"/>
      <c r="ET14" s="178"/>
      <c r="EU14" s="178"/>
      <c r="EV14" s="178"/>
      <c r="EW14" s="178"/>
    </row>
    <row r="15" spans="1:153" ht="19.5" thickBot="1" x14ac:dyDescent="0.3"/>
    <row r="16" spans="1:153" ht="19.5" thickBot="1" x14ac:dyDescent="0.35">
      <c r="A16" s="187" t="s">
        <v>8</v>
      </c>
      <c r="B16" s="188"/>
      <c r="C16" s="6" t="s">
        <v>26</v>
      </c>
      <c r="D16" s="185" t="s">
        <v>10</v>
      </c>
      <c r="E16" s="179"/>
      <c r="F16" s="7">
        <v>3</v>
      </c>
      <c r="G16" s="184" t="s">
        <v>11</v>
      </c>
      <c r="H16" s="179"/>
      <c r="I16" s="181">
        <v>1000</v>
      </c>
      <c r="J16" s="184"/>
      <c r="K16" s="185" t="s">
        <v>12</v>
      </c>
      <c r="L16" s="179"/>
      <c r="M16" s="181">
        <v>800</v>
      </c>
      <c r="N16" s="186"/>
      <c r="O16" s="184" t="s">
        <v>13</v>
      </c>
      <c r="P16" s="179"/>
      <c r="Q16" s="181">
        <v>600</v>
      </c>
      <c r="R16" s="186"/>
      <c r="T16" s="187" t="s">
        <v>8</v>
      </c>
      <c r="U16" s="188"/>
      <c r="V16" s="8"/>
      <c r="W16" s="185" t="s">
        <v>10</v>
      </c>
      <c r="X16" s="179"/>
      <c r="Y16" s="9">
        <v>1</v>
      </c>
      <c r="Z16" s="184" t="s">
        <v>11</v>
      </c>
      <c r="AA16" s="179"/>
      <c r="AB16" s="181">
        <v>400</v>
      </c>
      <c r="AC16" s="184"/>
      <c r="AD16" s="185" t="s">
        <v>12</v>
      </c>
      <c r="AE16" s="179"/>
      <c r="AF16" s="181">
        <v>855</v>
      </c>
      <c r="AG16" s="186"/>
      <c r="AH16" s="184" t="s">
        <v>13</v>
      </c>
      <c r="AI16" s="179"/>
      <c r="AJ16" s="181">
        <v>400</v>
      </c>
      <c r="AK16" s="186"/>
      <c r="AL16" s="89"/>
      <c r="AM16" s="4" t="s">
        <v>8</v>
      </c>
      <c r="AN16" s="85"/>
      <c r="AO16" s="185" t="s">
        <v>10</v>
      </c>
      <c r="AP16" s="179"/>
      <c r="AQ16" s="65">
        <v>1</v>
      </c>
      <c r="AR16" s="184" t="s">
        <v>11</v>
      </c>
      <c r="AS16" s="179"/>
      <c r="AT16" s="181">
        <v>1000</v>
      </c>
      <c r="AU16" s="184"/>
      <c r="AV16" s="185" t="s">
        <v>12</v>
      </c>
      <c r="AW16" s="179"/>
      <c r="AX16" s="181">
        <v>1000</v>
      </c>
      <c r="AY16" s="186"/>
      <c r="AZ16" s="184" t="s">
        <v>13</v>
      </c>
      <c r="BA16" s="179"/>
      <c r="BB16" s="181">
        <v>1000</v>
      </c>
      <c r="BC16" s="186"/>
      <c r="BE16" s="78"/>
      <c r="BF16" s="4" t="s">
        <v>8</v>
      </c>
      <c r="BG16" s="59"/>
      <c r="BH16" s="185" t="s">
        <v>10</v>
      </c>
      <c r="BI16" s="179"/>
      <c r="BJ16" s="9">
        <v>1</v>
      </c>
      <c r="BK16" s="184" t="s">
        <v>11</v>
      </c>
      <c r="BL16" s="179"/>
      <c r="BM16" s="181">
        <v>1000</v>
      </c>
      <c r="BN16" s="184"/>
      <c r="BO16" s="185" t="s">
        <v>12</v>
      </c>
      <c r="BP16" s="179"/>
      <c r="BQ16" s="181">
        <v>1000</v>
      </c>
      <c r="BR16" s="186"/>
      <c r="BS16" s="184" t="s">
        <v>13</v>
      </c>
      <c r="BT16" s="179"/>
      <c r="BU16" s="181">
        <v>1000</v>
      </c>
      <c r="BV16" s="186"/>
      <c r="BX16" s="78"/>
      <c r="BY16" s="4" t="s">
        <v>8</v>
      </c>
      <c r="BZ16" s="85"/>
      <c r="CA16" s="185" t="s">
        <v>10</v>
      </c>
      <c r="CB16" s="179"/>
      <c r="CC16" s="108">
        <v>1</v>
      </c>
      <c r="CD16" s="184" t="s">
        <v>11</v>
      </c>
      <c r="CE16" s="179"/>
      <c r="CF16" s="181">
        <v>1000</v>
      </c>
      <c r="CG16" s="184"/>
      <c r="CH16" s="185" t="s">
        <v>12</v>
      </c>
      <c r="CI16" s="179"/>
      <c r="CJ16" s="181">
        <v>1000</v>
      </c>
      <c r="CK16" s="186"/>
      <c r="CL16" s="184" t="s">
        <v>13</v>
      </c>
      <c r="CM16" s="179"/>
      <c r="CN16" s="181">
        <v>1000</v>
      </c>
      <c r="CO16" s="186"/>
      <c r="CQ16" s="78"/>
      <c r="CR16" s="4" t="s">
        <v>8</v>
      </c>
      <c r="CS16" s="59"/>
      <c r="CT16" s="185" t="s">
        <v>10</v>
      </c>
      <c r="CU16" s="179"/>
      <c r="CV16" s="9">
        <v>1</v>
      </c>
      <c r="CW16" s="184" t="s">
        <v>11</v>
      </c>
      <c r="CX16" s="179"/>
      <c r="CY16" s="181">
        <v>1000</v>
      </c>
      <c r="CZ16" s="184"/>
      <c r="DA16" s="185" t="s">
        <v>12</v>
      </c>
      <c r="DB16" s="179"/>
      <c r="DC16" s="181">
        <v>1000</v>
      </c>
      <c r="DD16" s="186"/>
      <c r="DE16" s="184" t="s">
        <v>13</v>
      </c>
      <c r="DF16" s="179"/>
      <c r="DG16" s="181">
        <v>1000</v>
      </c>
      <c r="DH16" s="186"/>
      <c r="DI16" s="1"/>
      <c r="DJ16" s="1"/>
      <c r="DK16" s="1"/>
      <c r="DM16" s="78"/>
      <c r="DN16" s="5" t="s">
        <v>8</v>
      </c>
      <c r="DO16" s="8"/>
      <c r="DP16" s="185" t="s">
        <v>10</v>
      </c>
      <c r="DQ16" s="179"/>
      <c r="DR16" s="9">
        <v>1</v>
      </c>
      <c r="DS16" s="184" t="s">
        <v>11</v>
      </c>
      <c r="DT16" s="179"/>
      <c r="DU16" s="181">
        <v>2330</v>
      </c>
      <c r="DV16" s="184"/>
      <c r="DW16" s="185" t="s">
        <v>12</v>
      </c>
      <c r="DX16" s="179"/>
      <c r="DY16" s="181">
        <v>190</v>
      </c>
      <c r="DZ16" s="186"/>
      <c r="EA16" s="184" t="s">
        <v>13</v>
      </c>
      <c r="EB16" s="179"/>
      <c r="EC16" s="181">
        <v>5880</v>
      </c>
      <c r="ED16" s="186"/>
      <c r="EF16" s="78"/>
      <c r="EG16" s="5" t="s">
        <v>8</v>
      </c>
      <c r="EH16" s="8"/>
      <c r="EI16" s="185" t="s">
        <v>10</v>
      </c>
      <c r="EJ16" s="179"/>
      <c r="EK16" s="9">
        <v>1</v>
      </c>
      <c r="EL16" s="184" t="s">
        <v>11</v>
      </c>
      <c r="EM16" s="179"/>
      <c r="EN16" s="181">
        <v>2330</v>
      </c>
      <c r="EO16" s="184"/>
      <c r="EP16" s="185" t="s">
        <v>12</v>
      </c>
      <c r="EQ16" s="179"/>
      <c r="ER16" s="181">
        <v>190</v>
      </c>
      <c r="ES16" s="186"/>
      <c r="ET16" s="184" t="s">
        <v>13</v>
      </c>
      <c r="EU16" s="179"/>
      <c r="EV16" s="181">
        <v>5880</v>
      </c>
      <c r="EW16" s="186"/>
    </row>
    <row r="17" spans="1:153" x14ac:dyDescent="0.25">
      <c r="A17" s="56" t="str">
        <f>$M$13&amp;"/"&amp;$C$17</f>
        <v>/3</v>
      </c>
      <c r="B17" s="10" t="s">
        <v>16</v>
      </c>
      <c r="C17" s="11">
        <f>F16</f>
        <v>3</v>
      </c>
      <c r="D17" s="12">
        <f>M16</f>
        <v>800</v>
      </c>
      <c r="E17" s="13">
        <f>Q16-39</f>
        <v>561</v>
      </c>
      <c r="F17" s="14">
        <v>19</v>
      </c>
      <c r="G17" s="15"/>
      <c r="H17" s="16"/>
      <c r="I17" s="16"/>
      <c r="J17" s="17"/>
      <c r="K17" s="18" t="s">
        <v>15</v>
      </c>
      <c r="L17" s="16"/>
      <c r="M17" s="16" t="s">
        <v>15</v>
      </c>
      <c r="N17" s="19" t="s">
        <v>15</v>
      </c>
      <c r="O17" s="20" t="s">
        <v>15</v>
      </c>
      <c r="P17" s="21" t="s">
        <v>15</v>
      </c>
      <c r="Q17" s="21" t="s">
        <v>15</v>
      </c>
      <c r="R17" s="22" t="s">
        <v>15</v>
      </c>
      <c r="T17" s="56" t="str">
        <f>$M$13&amp;"/"&amp;$C$17</f>
        <v>/3</v>
      </c>
      <c r="U17" s="10" t="s">
        <v>16</v>
      </c>
      <c r="V17" s="11">
        <f>Y16</f>
        <v>1</v>
      </c>
      <c r="W17" s="12">
        <f>AF16</f>
        <v>855</v>
      </c>
      <c r="X17" s="13">
        <f>AJ16-39</f>
        <v>361</v>
      </c>
      <c r="Y17" s="14">
        <v>19</v>
      </c>
      <c r="Z17" s="15"/>
      <c r="AA17" s="16"/>
      <c r="AB17" s="16"/>
      <c r="AC17" s="17"/>
      <c r="AD17" s="18" t="s">
        <v>15</v>
      </c>
      <c r="AE17" s="16"/>
      <c r="AF17" s="16" t="s">
        <v>15</v>
      </c>
      <c r="AG17" s="19" t="s">
        <v>15</v>
      </c>
      <c r="AH17" s="20" t="s">
        <v>15</v>
      </c>
      <c r="AI17" s="21" t="s">
        <v>15</v>
      </c>
      <c r="AJ17" s="21" t="s">
        <v>15</v>
      </c>
      <c r="AK17" s="22" t="s">
        <v>15</v>
      </c>
      <c r="AL17" s="56"/>
      <c r="AM17" s="86" t="s">
        <v>16</v>
      </c>
      <c r="AN17" s="11">
        <f>AQ16</f>
        <v>1</v>
      </c>
      <c r="AO17" s="12">
        <f>AX16</f>
        <v>1000</v>
      </c>
      <c r="AP17" s="13">
        <f>BB16-AQ20</f>
        <v>992</v>
      </c>
      <c r="AQ17" s="14">
        <v>19</v>
      </c>
      <c r="AR17" s="15"/>
      <c r="AS17" s="16"/>
      <c r="AT17" s="16"/>
      <c r="AU17" s="17"/>
      <c r="AV17" s="18" t="s">
        <v>15</v>
      </c>
      <c r="AW17" s="16"/>
      <c r="AX17" s="16" t="s">
        <v>15</v>
      </c>
      <c r="AY17" s="19" t="s">
        <v>15</v>
      </c>
      <c r="AZ17" s="20" t="s">
        <v>15</v>
      </c>
      <c r="BA17" s="21" t="s">
        <v>15</v>
      </c>
      <c r="BB17" s="21" t="s">
        <v>15</v>
      </c>
      <c r="BC17" s="22" t="s">
        <v>15</v>
      </c>
      <c r="BE17" s="56"/>
      <c r="BF17" s="86" t="s">
        <v>16</v>
      </c>
      <c r="BG17" s="11">
        <f>BJ16</f>
        <v>1</v>
      </c>
      <c r="BH17" s="12">
        <f>BQ16</f>
        <v>1000</v>
      </c>
      <c r="BI17" s="13">
        <f>BU16</f>
        <v>1000</v>
      </c>
      <c r="BJ17" s="14">
        <v>19</v>
      </c>
      <c r="BK17" s="15"/>
      <c r="BL17" s="16"/>
      <c r="BM17" s="16"/>
      <c r="BN17" s="17"/>
      <c r="BO17" s="18" t="s">
        <v>15</v>
      </c>
      <c r="BP17" s="16" t="s">
        <v>15</v>
      </c>
      <c r="BQ17" s="16" t="s">
        <v>15</v>
      </c>
      <c r="BR17" s="19" t="s">
        <v>15</v>
      </c>
      <c r="BS17" s="20" t="s">
        <v>15</v>
      </c>
      <c r="BT17" s="21" t="s">
        <v>15</v>
      </c>
      <c r="BU17" s="21" t="s">
        <v>15</v>
      </c>
      <c r="BV17" s="22" t="s">
        <v>15</v>
      </c>
      <c r="BX17" s="56"/>
      <c r="BY17" s="86" t="s">
        <v>16</v>
      </c>
      <c r="BZ17" s="11">
        <f>CC16</f>
        <v>1</v>
      </c>
      <c r="CA17" s="12">
        <f>CJ16-(CC19*BZ19)</f>
        <v>962</v>
      </c>
      <c r="CB17" s="13">
        <f>CN16-CC20</f>
        <v>992</v>
      </c>
      <c r="CC17" s="14">
        <v>19</v>
      </c>
      <c r="CD17" s="15"/>
      <c r="CE17" s="16"/>
      <c r="CF17" s="16"/>
      <c r="CG17" s="17"/>
      <c r="CH17" s="18" t="s">
        <v>15</v>
      </c>
      <c r="CI17" s="16"/>
      <c r="CJ17" s="16" t="s">
        <v>15</v>
      </c>
      <c r="CK17" s="19" t="s">
        <v>15</v>
      </c>
      <c r="CL17" s="20" t="s">
        <v>15</v>
      </c>
      <c r="CM17" s="21" t="s">
        <v>15</v>
      </c>
      <c r="CN17" s="21" t="s">
        <v>15</v>
      </c>
      <c r="CO17" s="22" t="s">
        <v>15</v>
      </c>
      <c r="CQ17" s="56"/>
      <c r="CR17" s="86" t="s">
        <v>16</v>
      </c>
      <c r="CS17" s="11">
        <f>CV16</f>
        <v>1</v>
      </c>
      <c r="CT17" s="12">
        <f>DC16-(CV19*CS19)</f>
        <v>962</v>
      </c>
      <c r="CU17" s="13">
        <f>DG16</f>
        <v>1000</v>
      </c>
      <c r="CV17" s="14">
        <v>19</v>
      </c>
      <c r="CW17" s="15"/>
      <c r="CX17" s="16"/>
      <c r="CY17" s="16"/>
      <c r="CZ17" s="17"/>
      <c r="DA17" s="18" t="s">
        <v>15</v>
      </c>
      <c r="DB17" s="16" t="s">
        <v>15</v>
      </c>
      <c r="DC17" s="16" t="s">
        <v>15</v>
      </c>
      <c r="DD17" s="19" t="s">
        <v>15</v>
      </c>
      <c r="DE17" s="20" t="s">
        <v>15</v>
      </c>
      <c r="DF17" s="21" t="s">
        <v>15</v>
      </c>
      <c r="DG17" s="21" t="s">
        <v>15</v>
      </c>
      <c r="DH17" s="22" t="s">
        <v>15</v>
      </c>
      <c r="DI17" s="23"/>
      <c r="DJ17" s="23"/>
      <c r="DK17" s="23"/>
      <c r="DM17" s="56" t="str">
        <f>$M$13&amp;"/"&amp;$C$17</f>
        <v>/3</v>
      </c>
      <c r="DN17" s="86" t="s">
        <v>17</v>
      </c>
      <c r="DO17" s="11">
        <f>DR16*2</f>
        <v>2</v>
      </c>
      <c r="DP17" s="12">
        <f>DY16-38</f>
        <v>152</v>
      </c>
      <c r="DQ17" s="13">
        <v>120</v>
      </c>
      <c r="DR17" s="14">
        <v>19</v>
      </c>
      <c r="DS17" s="15"/>
      <c r="DT17" s="16"/>
      <c r="DU17" s="16"/>
      <c r="DV17" s="17"/>
      <c r="DW17" s="18" t="s">
        <v>15</v>
      </c>
      <c r="DX17" s="16" t="s">
        <v>15</v>
      </c>
      <c r="DY17" s="16"/>
      <c r="DZ17" s="19"/>
      <c r="EA17" s="20" t="s">
        <v>15</v>
      </c>
      <c r="EB17" s="21" t="s">
        <v>15</v>
      </c>
      <c r="EC17" s="21" t="s">
        <v>15</v>
      </c>
      <c r="ED17" s="22" t="s">
        <v>15</v>
      </c>
      <c r="EF17" s="56" t="str">
        <f>$M$13&amp;"/"&amp;$C$17</f>
        <v>/3</v>
      </c>
      <c r="EG17" s="86" t="s">
        <v>17</v>
      </c>
      <c r="EH17" s="11">
        <f>EK16*2</f>
        <v>2</v>
      </c>
      <c r="EI17" s="12">
        <f>ER16-38</f>
        <v>152</v>
      </c>
      <c r="EJ17" s="13">
        <v>120</v>
      </c>
      <c r="EK17" s="14">
        <v>19</v>
      </c>
      <c r="EL17" s="15"/>
      <c r="EM17" s="16"/>
      <c r="EN17" s="16"/>
      <c r="EO17" s="17"/>
      <c r="EP17" s="18" t="s">
        <v>15</v>
      </c>
      <c r="EQ17" s="16" t="s">
        <v>15</v>
      </c>
      <c r="ER17" s="16"/>
      <c r="ES17" s="19"/>
      <c r="ET17" s="20" t="s">
        <v>15</v>
      </c>
      <c r="EU17" s="21" t="s">
        <v>15</v>
      </c>
      <c r="EV17" s="21" t="s">
        <v>15</v>
      </c>
      <c r="EW17" s="22" t="s">
        <v>15</v>
      </c>
    </row>
    <row r="18" spans="1:153" x14ac:dyDescent="0.25">
      <c r="A18" s="57" t="str">
        <f>$M$13&amp;"/"&amp;$C$17</f>
        <v>/3</v>
      </c>
      <c r="B18" s="24" t="s">
        <v>18</v>
      </c>
      <c r="C18" s="25">
        <f>F16</f>
        <v>3</v>
      </c>
      <c r="D18" s="26">
        <f>M16</f>
        <v>800</v>
      </c>
      <c r="E18" s="27">
        <f>Q16-39</f>
        <v>561</v>
      </c>
      <c r="F18" s="28">
        <v>19</v>
      </c>
      <c r="G18" s="29"/>
      <c r="H18" s="30"/>
      <c r="I18" s="30"/>
      <c r="J18" s="31"/>
      <c r="K18" s="32" t="s">
        <v>15</v>
      </c>
      <c r="L18" s="30"/>
      <c r="M18" s="30" t="s">
        <v>15</v>
      </c>
      <c r="N18" s="33" t="s">
        <v>15</v>
      </c>
      <c r="O18" s="34" t="s">
        <v>15</v>
      </c>
      <c r="P18" s="35" t="s">
        <v>15</v>
      </c>
      <c r="Q18" s="35" t="s">
        <v>15</v>
      </c>
      <c r="R18" s="36" t="s">
        <v>15</v>
      </c>
      <c r="T18" s="57" t="str">
        <f>$M$13&amp;"/"&amp;$C$17</f>
        <v>/3</v>
      </c>
      <c r="U18" s="24" t="s">
        <v>18</v>
      </c>
      <c r="V18" s="25">
        <f>Y16</f>
        <v>1</v>
      </c>
      <c r="W18" s="26">
        <f>AF16</f>
        <v>855</v>
      </c>
      <c r="X18" s="27">
        <f>AJ16-39</f>
        <v>361</v>
      </c>
      <c r="Y18" s="28">
        <v>19</v>
      </c>
      <c r="Z18" s="29"/>
      <c r="AA18" s="30"/>
      <c r="AB18" s="30"/>
      <c r="AC18" s="31"/>
      <c r="AD18" s="32" t="s">
        <v>15</v>
      </c>
      <c r="AE18" s="30"/>
      <c r="AF18" s="30" t="s">
        <v>15</v>
      </c>
      <c r="AG18" s="33" t="s">
        <v>15</v>
      </c>
      <c r="AH18" s="34" t="s">
        <v>15</v>
      </c>
      <c r="AI18" s="35" t="s">
        <v>15</v>
      </c>
      <c r="AJ18" s="35" t="s">
        <v>15</v>
      </c>
      <c r="AK18" s="36" t="s">
        <v>15</v>
      </c>
      <c r="AL18" s="57"/>
      <c r="AM18" s="87" t="s">
        <v>18</v>
      </c>
      <c r="AN18" s="25">
        <f>AQ16</f>
        <v>1</v>
      </c>
      <c r="AO18" s="26">
        <f>AX16</f>
        <v>1000</v>
      </c>
      <c r="AP18" s="27">
        <f>BB16-AQ20</f>
        <v>992</v>
      </c>
      <c r="AQ18" s="28">
        <v>19</v>
      </c>
      <c r="AR18" s="29"/>
      <c r="AS18" s="30"/>
      <c r="AT18" s="30"/>
      <c r="AU18" s="31"/>
      <c r="AV18" s="32" t="s">
        <v>15</v>
      </c>
      <c r="AW18" s="30"/>
      <c r="AX18" s="30" t="s">
        <v>15</v>
      </c>
      <c r="AY18" s="33" t="s">
        <v>15</v>
      </c>
      <c r="AZ18" s="34" t="s">
        <v>15</v>
      </c>
      <c r="BA18" s="35" t="s">
        <v>15</v>
      </c>
      <c r="BB18" s="35" t="s">
        <v>15</v>
      </c>
      <c r="BC18" s="36" t="s">
        <v>15</v>
      </c>
      <c r="BE18" s="57"/>
      <c r="BF18" s="87" t="s">
        <v>18</v>
      </c>
      <c r="BG18" s="25">
        <f>BJ16</f>
        <v>1</v>
      </c>
      <c r="BH18" s="26">
        <f>BQ16</f>
        <v>1000</v>
      </c>
      <c r="BI18" s="27">
        <f>BU16</f>
        <v>1000</v>
      </c>
      <c r="BJ18" s="28">
        <v>19</v>
      </c>
      <c r="BK18" s="29"/>
      <c r="BL18" s="30"/>
      <c r="BM18" s="30"/>
      <c r="BN18" s="31"/>
      <c r="BO18" s="32" t="s">
        <v>15</v>
      </c>
      <c r="BP18" s="30" t="s">
        <v>15</v>
      </c>
      <c r="BQ18" s="30" t="s">
        <v>15</v>
      </c>
      <c r="BR18" s="33" t="s">
        <v>15</v>
      </c>
      <c r="BS18" s="34" t="s">
        <v>15</v>
      </c>
      <c r="BT18" s="35" t="s">
        <v>15</v>
      </c>
      <c r="BU18" s="35" t="s">
        <v>15</v>
      </c>
      <c r="BV18" s="36" t="s">
        <v>15</v>
      </c>
      <c r="BX18" s="57"/>
      <c r="BY18" s="87" t="s">
        <v>18</v>
      </c>
      <c r="BZ18" s="25">
        <f>CC16</f>
        <v>1</v>
      </c>
      <c r="CA18" s="26">
        <f>CJ16-(CC19*BZ19)</f>
        <v>962</v>
      </c>
      <c r="CB18" s="27">
        <f>CN16-CC20</f>
        <v>992</v>
      </c>
      <c r="CC18" s="28">
        <v>19</v>
      </c>
      <c r="CD18" s="29"/>
      <c r="CE18" s="30"/>
      <c r="CF18" s="30"/>
      <c r="CG18" s="31"/>
      <c r="CH18" s="32" t="s">
        <v>15</v>
      </c>
      <c r="CI18" s="30"/>
      <c r="CJ18" s="30" t="s">
        <v>15</v>
      </c>
      <c r="CK18" s="33" t="s">
        <v>15</v>
      </c>
      <c r="CL18" s="34" t="s">
        <v>15</v>
      </c>
      <c r="CM18" s="35" t="s">
        <v>15</v>
      </c>
      <c r="CN18" s="35" t="s">
        <v>15</v>
      </c>
      <c r="CO18" s="36" t="s">
        <v>15</v>
      </c>
      <c r="CQ18" s="57"/>
      <c r="CR18" s="87" t="s">
        <v>18</v>
      </c>
      <c r="CS18" s="25">
        <f>CV16</f>
        <v>1</v>
      </c>
      <c r="CT18" s="26">
        <f>DC16-(CV19*CS19)</f>
        <v>962</v>
      </c>
      <c r="CU18" s="27">
        <f>DG16</f>
        <v>1000</v>
      </c>
      <c r="CV18" s="28">
        <v>19</v>
      </c>
      <c r="CW18" s="29"/>
      <c r="CX18" s="30"/>
      <c r="CY18" s="30"/>
      <c r="CZ18" s="31"/>
      <c r="DA18" s="32" t="s">
        <v>15</v>
      </c>
      <c r="DB18" s="30" t="s">
        <v>15</v>
      </c>
      <c r="DC18" s="30" t="s">
        <v>15</v>
      </c>
      <c r="DD18" s="33" t="s">
        <v>15</v>
      </c>
      <c r="DE18" s="34" t="s">
        <v>15</v>
      </c>
      <c r="DF18" s="35" t="s">
        <v>15</v>
      </c>
      <c r="DG18" s="35" t="s">
        <v>15</v>
      </c>
      <c r="DH18" s="36" t="s">
        <v>15</v>
      </c>
      <c r="DI18" s="23"/>
      <c r="DJ18" s="23"/>
      <c r="DK18" s="23"/>
      <c r="DM18" s="57" t="str">
        <f>$M$13&amp;"/"&amp;$C$17</f>
        <v>/3</v>
      </c>
      <c r="DN18" s="87" t="s">
        <v>18</v>
      </c>
      <c r="DO18" s="25">
        <f>DR16</f>
        <v>1</v>
      </c>
      <c r="DP18" s="26">
        <f>DY16</f>
        <v>190</v>
      </c>
      <c r="DQ18" s="27">
        <f>EC16-20</f>
        <v>5860</v>
      </c>
      <c r="DR18" s="28">
        <v>19</v>
      </c>
      <c r="DS18" s="29"/>
      <c r="DT18" s="30"/>
      <c r="DU18" s="30"/>
      <c r="DV18" s="31"/>
      <c r="DW18" s="32" t="s">
        <v>15</v>
      </c>
      <c r="DX18" s="30" t="s">
        <v>15</v>
      </c>
      <c r="DY18" s="30" t="s">
        <v>15</v>
      </c>
      <c r="DZ18" s="33" t="s">
        <v>15</v>
      </c>
      <c r="EA18" s="34" t="s">
        <v>15</v>
      </c>
      <c r="EB18" s="35" t="s">
        <v>15</v>
      </c>
      <c r="EC18" s="35" t="s">
        <v>15</v>
      </c>
      <c r="ED18" s="36" t="s">
        <v>15</v>
      </c>
      <c r="EF18" s="57" t="str">
        <f>$M$13&amp;"/"&amp;$C$17</f>
        <v>/3</v>
      </c>
      <c r="EG18" s="87" t="s">
        <v>18</v>
      </c>
      <c r="EH18" s="25">
        <f>EK16</f>
        <v>1</v>
      </c>
      <c r="EI18" s="26">
        <f>ER16</f>
        <v>190</v>
      </c>
      <c r="EJ18" s="27">
        <f>EV16-20</f>
        <v>5860</v>
      </c>
      <c r="EK18" s="28">
        <v>19</v>
      </c>
      <c r="EL18" s="29"/>
      <c r="EM18" s="30"/>
      <c r="EN18" s="30"/>
      <c r="EO18" s="31"/>
      <c r="EP18" s="32" t="s">
        <v>15</v>
      </c>
      <c r="EQ18" s="30" t="s">
        <v>15</v>
      </c>
      <c r="ER18" s="30" t="s">
        <v>15</v>
      </c>
      <c r="ES18" s="33" t="s">
        <v>15</v>
      </c>
      <c r="ET18" s="34" t="s">
        <v>15</v>
      </c>
      <c r="EU18" s="35" t="s">
        <v>15</v>
      </c>
      <c r="EV18" s="35" t="s">
        <v>15</v>
      </c>
      <c r="EW18" s="36" t="s">
        <v>15</v>
      </c>
    </row>
    <row r="19" spans="1:153" x14ac:dyDescent="0.25">
      <c r="A19" s="57" t="str">
        <f>$M$13&amp;"/"&amp;$C$17</f>
        <v>/3</v>
      </c>
      <c r="B19" s="24" t="s">
        <v>19</v>
      </c>
      <c r="C19" s="25">
        <f>F16*2</f>
        <v>6</v>
      </c>
      <c r="D19" s="26">
        <f>I16-38</f>
        <v>962</v>
      </c>
      <c r="E19" s="27">
        <f>Q16-39</f>
        <v>561</v>
      </c>
      <c r="F19" s="28">
        <v>19</v>
      </c>
      <c r="G19" s="29"/>
      <c r="H19" s="30"/>
      <c r="I19" s="30"/>
      <c r="J19" s="31"/>
      <c r="K19" s="32" t="s">
        <v>15</v>
      </c>
      <c r="L19" s="30"/>
      <c r="M19" s="30"/>
      <c r="N19" s="33"/>
      <c r="O19" s="34" t="s">
        <v>15</v>
      </c>
      <c r="P19" s="35" t="s">
        <v>15</v>
      </c>
      <c r="Q19" s="35" t="s">
        <v>15</v>
      </c>
      <c r="R19" s="36" t="s">
        <v>15</v>
      </c>
      <c r="T19" s="57" t="str">
        <f>$M$13&amp;"/"&amp;$C$17</f>
        <v>/3</v>
      </c>
      <c r="U19" s="24" t="s">
        <v>19</v>
      </c>
      <c r="V19" s="25">
        <f>Y16*2</f>
        <v>2</v>
      </c>
      <c r="W19" s="26">
        <f>AB16-38</f>
        <v>362</v>
      </c>
      <c r="X19" s="27">
        <f>AJ16-39</f>
        <v>361</v>
      </c>
      <c r="Y19" s="28">
        <v>19</v>
      </c>
      <c r="Z19" s="29"/>
      <c r="AA19" s="30"/>
      <c r="AB19" s="30"/>
      <c r="AC19" s="31"/>
      <c r="AD19" s="32" t="s">
        <v>15</v>
      </c>
      <c r="AE19" s="30"/>
      <c r="AF19" s="30"/>
      <c r="AG19" s="33"/>
      <c r="AH19" s="34" t="s">
        <v>15</v>
      </c>
      <c r="AI19" s="35" t="s">
        <v>15</v>
      </c>
      <c r="AJ19" s="35" t="s">
        <v>15</v>
      </c>
      <c r="AK19" s="36" t="s">
        <v>15</v>
      </c>
      <c r="AL19" s="57"/>
      <c r="AM19" s="87" t="s">
        <v>19</v>
      </c>
      <c r="AN19" s="25">
        <f>AQ16*2</f>
        <v>2</v>
      </c>
      <c r="AO19" s="26">
        <f>AT16-(AQ19*AN19)</f>
        <v>962</v>
      </c>
      <c r="AP19" s="27">
        <f>BB16-AQ20</f>
        <v>992</v>
      </c>
      <c r="AQ19" s="28">
        <v>19</v>
      </c>
      <c r="AR19" s="29"/>
      <c r="AS19" s="30"/>
      <c r="AT19" s="30"/>
      <c r="AU19" s="31"/>
      <c r="AV19" s="32" t="s">
        <v>15</v>
      </c>
      <c r="AW19" s="30"/>
      <c r="AX19" s="30"/>
      <c r="AY19" s="33"/>
      <c r="AZ19" s="34" t="s">
        <v>15</v>
      </c>
      <c r="BA19" s="35" t="s">
        <v>15</v>
      </c>
      <c r="BB19" s="35" t="s">
        <v>15</v>
      </c>
      <c r="BC19" s="36" t="s">
        <v>15</v>
      </c>
      <c r="BE19" s="57"/>
      <c r="BF19" s="87" t="s">
        <v>19</v>
      </c>
      <c r="BG19" s="25">
        <f>BJ16*2</f>
        <v>2</v>
      </c>
      <c r="BH19" s="26">
        <f>BM16-BJ17-BJ18</f>
        <v>962</v>
      </c>
      <c r="BI19" s="27">
        <f>BU16</f>
        <v>1000</v>
      </c>
      <c r="BJ19" s="28">
        <v>19</v>
      </c>
      <c r="BK19" s="29"/>
      <c r="BL19" s="30"/>
      <c r="BM19" s="30"/>
      <c r="BN19" s="31"/>
      <c r="BO19" s="32" t="s">
        <v>15</v>
      </c>
      <c r="BP19" s="30" t="s">
        <v>15</v>
      </c>
      <c r="BQ19" s="30"/>
      <c r="BR19" s="33"/>
      <c r="BS19" s="34" t="s">
        <v>15</v>
      </c>
      <c r="BT19" s="35" t="s">
        <v>15</v>
      </c>
      <c r="BU19" s="35" t="s">
        <v>15</v>
      </c>
      <c r="BV19" s="36" t="s">
        <v>15</v>
      </c>
      <c r="BX19" s="57"/>
      <c r="BY19" s="87" t="s">
        <v>19</v>
      </c>
      <c r="BZ19" s="25">
        <f>CC16*2</f>
        <v>2</v>
      </c>
      <c r="CA19" s="26">
        <f>CF16</f>
        <v>1000</v>
      </c>
      <c r="CB19" s="27">
        <f>CN16-CC20</f>
        <v>992</v>
      </c>
      <c r="CC19" s="28">
        <v>19</v>
      </c>
      <c r="CD19" s="29"/>
      <c r="CE19" s="30"/>
      <c r="CF19" s="30"/>
      <c r="CG19" s="31"/>
      <c r="CH19" s="32" t="s">
        <v>15</v>
      </c>
      <c r="CI19" s="30"/>
      <c r="CJ19" s="30"/>
      <c r="CK19" s="33"/>
      <c r="CL19" s="34" t="s">
        <v>15</v>
      </c>
      <c r="CM19" s="35" t="s">
        <v>15</v>
      </c>
      <c r="CN19" s="35" t="s">
        <v>15</v>
      </c>
      <c r="CO19" s="36" t="s">
        <v>15</v>
      </c>
      <c r="CQ19" s="57"/>
      <c r="CR19" s="87" t="s">
        <v>19</v>
      </c>
      <c r="CS19" s="25">
        <f>CV16*2</f>
        <v>2</v>
      </c>
      <c r="CT19" s="26">
        <f>CY16</f>
        <v>1000</v>
      </c>
      <c r="CU19" s="27">
        <f>DG16</f>
        <v>1000</v>
      </c>
      <c r="CV19" s="28">
        <v>19</v>
      </c>
      <c r="CW19" s="29"/>
      <c r="CX19" s="30"/>
      <c r="CY19" s="30"/>
      <c r="CZ19" s="31"/>
      <c r="DA19" s="32" t="s">
        <v>15</v>
      </c>
      <c r="DB19" s="30" t="s">
        <v>15</v>
      </c>
      <c r="DC19" s="30"/>
      <c r="DD19" s="33"/>
      <c r="DE19" s="34" t="s">
        <v>15</v>
      </c>
      <c r="DF19" s="35" t="s">
        <v>15</v>
      </c>
      <c r="DG19" s="35" t="s">
        <v>15</v>
      </c>
      <c r="DH19" s="36" t="s">
        <v>15</v>
      </c>
      <c r="DI19" s="23"/>
      <c r="DJ19" s="23"/>
      <c r="DK19" s="23"/>
      <c r="DM19" s="57" t="str">
        <f>$M$13&amp;"/"&amp;$C$17</f>
        <v>/3</v>
      </c>
      <c r="DN19" s="87" t="s">
        <v>19</v>
      </c>
      <c r="DO19" s="25">
        <f>DR16*2</f>
        <v>2</v>
      </c>
      <c r="DP19" s="26">
        <f>DU16-19</f>
        <v>2311</v>
      </c>
      <c r="DQ19" s="27">
        <f>EC16-20</f>
        <v>5860</v>
      </c>
      <c r="DR19" s="28">
        <v>19</v>
      </c>
      <c r="DS19" s="29"/>
      <c r="DT19" s="30"/>
      <c r="DU19" s="30"/>
      <c r="DV19" s="31"/>
      <c r="DW19" s="32" t="s">
        <v>15</v>
      </c>
      <c r="DX19" s="30" t="s">
        <v>15</v>
      </c>
      <c r="DY19" s="30"/>
      <c r="DZ19" s="33"/>
      <c r="EA19" s="34" t="s">
        <v>15</v>
      </c>
      <c r="EB19" s="35" t="s">
        <v>15</v>
      </c>
      <c r="EC19" s="35" t="s">
        <v>15</v>
      </c>
      <c r="ED19" s="36" t="s">
        <v>15</v>
      </c>
      <c r="EF19" s="57" t="str">
        <f>$M$13&amp;"/"&amp;$C$17</f>
        <v>/3</v>
      </c>
      <c r="EG19" s="87" t="s">
        <v>19</v>
      </c>
      <c r="EH19" s="25">
        <f>EK16*2</f>
        <v>2</v>
      </c>
      <c r="EI19" s="26">
        <f>EN16-19</f>
        <v>2311</v>
      </c>
      <c r="EJ19" s="27">
        <f>EV16-20</f>
        <v>5860</v>
      </c>
      <c r="EK19" s="28">
        <v>19</v>
      </c>
      <c r="EL19" s="29"/>
      <c r="EM19" s="30"/>
      <c r="EN19" s="30"/>
      <c r="EO19" s="31"/>
      <c r="EP19" s="32" t="s">
        <v>15</v>
      </c>
      <c r="EQ19" s="30" t="s">
        <v>15</v>
      </c>
      <c r="ER19" s="30"/>
      <c r="ES19" s="33"/>
      <c r="ET19" s="34" t="s">
        <v>15</v>
      </c>
      <c r="EU19" s="35" t="s">
        <v>15</v>
      </c>
      <c r="EV19" s="35" t="s">
        <v>15</v>
      </c>
      <c r="EW19" s="36" t="s">
        <v>15</v>
      </c>
    </row>
    <row r="20" spans="1:153" x14ac:dyDescent="0.25">
      <c r="A20" s="57" t="str">
        <f>$M$13&amp;"/"&amp;$C$17</f>
        <v>/3</v>
      </c>
      <c r="B20" s="24" t="s">
        <v>21</v>
      </c>
      <c r="C20" s="25">
        <f>F16</f>
        <v>3</v>
      </c>
      <c r="D20" s="26">
        <f>I16</f>
        <v>1000</v>
      </c>
      <c r="E20" s="27">
        <f>M16</f>
        <v>800</v>
      </c>
      <c r="F20" s="28">
        <v>19</v>
      </c>
      <c r="G20" s="29"/>
      <c r="H20" s="30"/>
      <c r="I20" s="30"/>
      <c r="J20" s="31"/>
      <c r="K20" s="32" t="s">
        <v>15</v>
      </c>
      <c r="L20" s="30" t="s">
        <v>15</v>
      </c>
      <c r="M20" s="30" t="s">
        <v>15</v>
      </c>
      <c r="N20" s="33" t="s">
        <v>15</v>
      </c>
      <c r="O20" s="34" t="s">
        <v>15</v>
      </c>
      <c r="P20" s="35" t="s">
        <v>15</v>
      </c>
      <c r="Q20" s="35" t="s">
        <v>15</v>
      </c>
      <c r="R20" s="36" t="s">
        <v>15</v>
      </c>
      <c r="T20" s="57" t="str">
        <f>$M$13&amp;"/"&amp;$C$17</f>
        <v>/3</v>
      </c>
      <c r="U20" s="24" t="s">
        <v>21</v>
      </c>
      <c r="V20" s="25">
        <f>Y16</f>
        <v>1</v>
      </c>
      <c r="W20" s="26">
        <f>AB16</f>
        <v>400</v>
      </c>
      <c r="X20" s="27">
        <f>AF16</f>
        <v>855</v>
      </c>
      <c r="Y20" s="28">
        <v>19</v>
      </c>
      <c r="Z20" s="29"/>
      <c r="AA20" s="30"/>
      <c r="AB20" s="30"/>
      <c r="AC20" s="31"/>
      <c r="AD20" s="32" t="s">
        <v>15</v>
      </c>
      <c r="AE20" s="30" t="s">
        <v>15</v>
      </c>
      <c r="AF20" s="30" t="s">
        <v>15</v>
      </c>
      <c r="AG20" s="33" t="s">
        <v>15</v>
      </c>
      <c r="AH20" s="34" t="s">
        <v>15</v>
      </c>
      <c r="AI20" s="35" t="s">
        <v>15</v>
      </c>
      <c r="AJ20" s="35" t="s">
        <v>15</v>
      </c>
      <c r="AK20" s="36" t="s">
        <v>15</v>
      </c>
      <c r="AL20" s="57"/>
      <c r="AM20" s="101" t="s">
        <v>60</v>
      </c>
      <c r="AN20" s="25">
        <f>AQ16</f>
        <v>1</v>
      </c>
      <c r="AO20" s="26">
        <f>AT16</f>
        <v>1000</v>
      </c>
      <c r="AP20" s="27">
        <f>AX16</f>
        <v>1000</v>
      </c>
      <c r="AQ20" s="64">
        <v>8</v>
      </c>
      <c r="AR20" s="29"/>
      <c r="AS20" s="30"/>
      <c r="AT20" s="30"/>
      <c r="AU20" s="31"/>
      <c r="AV20" s="32"/>
      <c r="AW20" s="30"/>
      <c r="AX20" s="30"/>
      <c r="AY20" s="33"/>
      <c r="AZ20" s="34" t="s">
        <v>15</v>
      </c>
      <c r="BA20" s="35" t="s">
        <v>15</v>
      </c>
      <c r="BB20" s="35" t="s">
        <v>15</v>
      </c>
      <c r="BC20" s="36" t="s">
        <v>15</v>
      </c>
      <c r="BE20" s="57"/>
      <c r="BF20" s="87" t="s">
        <v>21</v>
      </c>
      <c r="BG20" s="25">
        <f>BJ16</f>
        <v>1</v>
      </c>
      <c r="BH20" s="26">
        <f>BM16-BJ17-BJ18</f>
        <v>962</v>
      </c>
      <c r="BI20" s="27">
        <f>BQ16-(BJ19*BG19)</f>
        <v>962</v>
      </c>
      <c r="BJ20" s="28">
        <v>19</v>
      </c>
      <c r="BK20" s="29"/>
      <c r="BL20" s="30"/>
      <c r="BM20" s="30"/>
      <c r="BN20" s="31"/>
      <c r="BO20" s="32"/>
      <c r="BP20" s="30"/>
      <c r="BQ20" s="30"/>
      <c r="BR20" s="33"/>
      <c r="BS20" s="34" t="s">
        <v>15</v>
      </c>
      <c r="BT20" s="35" t="s">
        <v>15</v>
      </c>
      <c r="BU20" s="35" t="s">
        <v>15</v>
      </c>
      <c r="BV20" s="36" t="s">
        <v>15</v>
      </c>
      <c r="BX20" s="57"/>
      <c r="BY20" s="101" t="s">
        <v>60</v>
      </c>
      <c r="BZ20" s="25">
        <f>CC16</f>
        <v>1</v>
      </c>
      <c r="CA20" s="26">
        <f>CF16</f>
        <v>1000</v>
      </c>
      <c r="CB20" s="27">
        <f>CJ16</f>
        <v>1000</v>
      </c>
      <c r="CC20" s="64">
        <v>8</v>
      </c>
      <c r="CD20" s="29"/>
      <c r="CE20" s="30"/>
      <c r="CF20" s="30"/>
      <c r="CG20" s="31"/>
      <c r="CH20" s="32"/>
      <c r="CI20" s="30"/>
      <c r="CJ20" s="30"/>
      <c r="CK20" s="33"/>
      <c r="CL20" s="34" t="s">
        <v>15</v>
      </c>
      <c r="CM20" s="35" t="s">
        <v>15</v>
      </c>
      <c r="CN20" s="35" t="s">
        <v>15</v>
      </c>
      <c r="CO20" s="36" t="s">
        <v>15</v>
      </c>
      <c r="CQ20" s="57"/>
      <c r="CR20" s="87" t="s">
        <v>21</v>
      </c>
      <c r="CS20" s="25">
        <f>CV16</f>
        <v>1</v>
      </c>
      <c r="CT20" s="26">
        <f>CY16-CV17-CV18</f>
        <v>962</v>
      </c>
      <c r="CU20" s="27">
        <f>DC16-(CV19*CS19)</f>
        <v>962</v>
      </c>
      <c r="CV20" s="28">
        <v>19</v>
      </c>
      <c r="CW20" s="29"/>
      <c r="CX20" s="30"/>
      <c r="CY20" s="30"/>
      <c r="CZ20" s="31"/>
      <c r="DA20" s="32"/>
      <c r="DB20" s="30"/>
      <c r="DC20" s="30"/>
      <c r="DD20" s="33"/>
      <c r="DE20" s="34" t="s">
        <v>15</v>
      </c>
      <c r="DF20" s="35" t="s">
        <v>15</v>
      </c>
      <c r="DG20" s="35" t="s">
        <v>15</v>
      </c>
      <c r="DH20" s="36" t="s">
        <v>15</v>
      </c>
      <c r="DI20" s="23"/>
      <c r="DJ20" s="23"/>
      <c r="DK20" s="23"/>
      <c r="DM20" s="57" t="str">
        <f>$M$13&amp;"/"&amp;$C$17</f>
        <v>/3</v>
      </c>
      <c r="DN20" s="87" t="s">
        <v>27</v>
      </c>
      <c r="DO20" s="25">
        <f>DR16*2</f>
        <v>2</v>
      </c>
      <c r="DP20" s="26">
        <f>DU16-38</f>
        <v>2292</v>
      </c>
      <c r="DQ20" s="27">
        <f>50</f>
        <v>50</v>
      </c>
      <c r="DR20" s="28">
        <v>19</v>
      </c>
      <c r="DS20" s="29"/>
      <c r="DT20" s="30"/>
      <c r="DU20" s="30"/>
      <c r="DV20" s="31"/>
      <c r="DW20" s="32" t="s">
        <v>15</v>
      </c>
      <c r="DX20" s="30" t="s">
        <v>15</v>
      </c>
      <c r="DY20" s="30"/>
      <c r="DZ20" s="33"/>
      <c r="EA20" s="34" t="s">
        <v>15</v>
      </c>
      <c r="EB20" s="35" t="s">
        <v>15</v>
      </c>
      <c r="EC20" s="35" t="s">
        <v>15</v>
      </c>
      <c r="ED20" s="36" t="s">
        <v>15</v>
      </c>
      <c r="EF20" s="57" t="str">
        <f>$M$13&amp;"/"&amp;$C$17</f>
        <v>/3</v>
      </c>
      <c r="EG20" s="87" t="s">
        <v>27</v>
      </c>
      <c r="EH20" s="25">
        <f>EK16*2</f>
        <v>2</v>
      </c>
      <c r="EI20" s="26">
        <f>EN16-38</f>
        <v>2292</v>
      </c>
      <c r="EJ20" s="27">
        <f>50</f>
        <v>50</v>
      </c>
      <c r="EK20" s="28">
        <v>19</v>
      </c>
      <c r="EL20" s="29"/>
      <c r="EM20" s="30"/>
      <c r="EN20" s="30"/>
      <c r="EO20" s="31"/>
      <c r="EP20" s="32" t="s">
        <v>15</v>
      </c>
      <c r="EQ20" s="30" t="s">
        <v>15</v>
      </c>
      <c r="ER20" s="30"/>
      <c r="ES20" s="33"/>
      <c r="ET20" s="34" t="s">
        <v>15</v>
      </c>
      <c r="EU20" s="35" t="s">
        <v>15</v>
      </c>
      <c r="EV20" s="35" t="s">
        <v>15</v>
      </c>
      <c r="EW20" s="36" t="s">
        <v>15</v>
      </c>
    </row>
    <row r="21" spans="1:153" ht="19.5" thickBot="1" x14ac:dyDescent="0.3">
      <c r="A21" s="58" t="str">
        <f>$M$13&amp;"/"&amp;$C$17</f>
        <v>/3</v>
      </c>
      <c r="B21" s="37" t="s">
        <v>28</v>
      </c>
      <c r="C21" s="38">
        <v>56</v>
      </c>
      <c r="D21" s="39">
        <f>I16-38</f>
        <v>962</v>
      </c>
      <c r="E21" s="40">
        <f>Q16-39</f>
        <v>561</v>
      </c>
      <c r="F21" s="41">
        <v>19</v>
      </c>
      <c r="G21" s="42"/>
      <c r="H21" s="43"/>
      <c r="I21" s="43"/>
      <c r="J21" s="44"/>
      <c r="K21" s="45" t="s">
        <v>15</v>
      </c>
      <c r="L21" s="43"/>
      <c r="M21" s="43"/>
      <c r="N21" s="46"/>
      <c r="O21" s="47" t="s">
        <v>15</v>
      </c>
      <c r="P21" s="48" t="s">
        <v>15</v>
      </c>
      <c r="Q21" s="48" t="s">
        <v>15</v>
      </c>
      <c r="R21" s="49" t="s">
        <v>15</v>
      </c>
      <c r="T21" s="58" t="str">
        <f>$M$13&amp;"/"&amp;$C$17</f>
        <v>/3</v>
      </c>
      <c r="U21" s="37" t="s">
        <v>28</v>
      </c>
      <c r="V21" s="38">
        <v>5</v>
      </c>
      <c r="W21" s="39">
        <f>AB16-38</f>
        <v>362</v>
      </c>
      <c r="X21" s="40">
        <f>AJ16-39</f>
        <v>361</v>
      </c>
      <c r="Y21" s="41">
        <v>19</v>
      </c>
      <c r="Z21" s="42"/>
      <c r="AA21" s="43"/>
      <c r="AB21" s="43"/>
      <c r="AC21" s="44"/>
      <c r="AD21" s="45" t="s">
        <v>15</v>
      </c>
      <c r="AE21" s="43"/>
      <c r="AF21" s="43"/>
      <c r="AG21" s="46"/>
      <c r="AH21" s="47" t="s">
        <v>15</v>
      </c>
      <c r="AI21" s="48" t="s">
        <v>15</v>
      </c>
      <c r="AJ21" s="48" t="s">
        <v>15</v>
      </c>
      <c r="AK21" s="49" t="s">
        <v>15</v>
      </c>
      <c r="AL21" s="58"/>
      <c r="AM21" s="93" t="s">
        <v>28</v>
      </c>
      <c r="AN21" s="38">
        <v>1</v>
      </c>
      <c r="AO21" s="39">
        <f>AT16-AQ17-AQ18</f>
        <v>962</v>
      </c>
      <c r="AP21" s="40">
        <f>BB16-AQ20</f>
        <v>992</v>
      </c>
      <c r="AQ21" s="41">
        <v>19</v>
      </c>
      <c r="AR21" s="42"/>
      <c r="AS21" s="43"/>
      <c r="AT21" s="43"/>
      <c r="AU21" s="44"/>
      <c r="AV21" s="45" t="s">
        <v>15</v>
      </c>
      <c r="AW21" s="43"/>
      <c r="AX21" s="43"/>
      <c r="AY21" s="46"/>
      <c r="AZ21" s="47" t="s">
        <v>15</v>
      </c>
      <c r="BA21" s="48" t="s">
        <v>15</v>
      </c>
      <c r="BB21" s="48" t="s">
        <v>15</v>
      </c>
      <c r="BC21" s="49" t="s">
        <v>15</v>
      </c>
      <c r="BE21" s="58"/>
      <c r="BF21" s="93" t="s">
        <v>28</v>
      </c>
      <c r="BG21" s="38">
        <v>1</v>
      </c>
      <c r="BH21" s="39">
        <f>BM16-BJ17-BJ18</f>
        <v>962</v>
      </c>
      <c r="BI21" s="40">
        <f>BU16-BJ20</f>
        <v>981</v>
      </c>
      <c r="BJ21" s="41">
        <v>19</v>
      </c>
      <c r="BK21" s="42"/>
      <c r="BL21" s="43"/>
      <c r="BM21" s="43"/>
      <c r="BN21" s="44"/>
      <c r="BO21" s="45" t="s">
        <v>15</v>
      </c>
      <c r="BP21" s="43"/>
      <c r="BQ21" s="43"/>
      <c r="BR21" s="46"/>
      <c r="BS21" s="47" t="s">
        <v>15</v>
      </c>
      <c r="BT21" s="48" t="s">
        <v>15</v>
      </c>
      <c r="BU21" s="48" t="s">
        <v>15</v>
      </c>
      <c r="BV21" s="49" t="s">
        <v>15</v>
      </c>
      <c r="BX21" s="58"/>
      <c r="BY21" s="93" t="s">
        <v>28</v>
      </c>
      <c r="BZ21" s="38">
        <v>1</v>
      </c>
      <c r="CA21" s="39">
        <f>CF16-CC17-CC18</f>
        <v>962</v>
      </c>
      <c r="CB21" s="40">
        <f>CN16-CC20</f>
        <v>992</v>
      </c>
      <c r="CC21" s="41">
        <v>19</v>
      </c>
      <c r="CD21" s="42"/>
      <c r="CE21" s="43"/>
      <c r="CF21" s="43"/>
      <c r="CG21" s="44"/>
      <c r="CH21" s="45" t="s">
        <v>15</v>
      </c>
      <c r="CI21" s="43"/>
      <c r="CJ21" s="43"/>
      <c r="CK21" s="46"/>
      <c r="CL21" s="47" t="s">
        <v>15</v>
      </c>
      <c r="CM21" s="48" t="s">
        <v>15</v>
      </c>
      <c r="CN21" s="48" t="s">
        <v>15</v>
      </c>
      <c r="CO21" s="49" t="s">
        <v>15</v>
      </c>
      <c r="CQ21" s="58"/>
      <c r="CR21" s="93" t="s">
        <v>28</v>
      </c>
      <c r="CS21" s="38">
        <v>1</v>
      </c>
      <c r="CT21" s="39">
        <f>CY16-CV17-CV18</f>
        <v>962</v>
      </c>
      <c r="CU21" s="40">
        <f>DG16-(CV19*CS19)</f>
        <v>962</v>
      </c>
      <c r="CV21" s="41">
        <v>19</v>
      </c>
      <c r="CW21" s="42"/>
      <c r="CX21" s="43"/>
      <c r="CY21" s="43"/>
      <c r="CZ21" s="44"/>
      <c r="DA21" s="45" t="s">
        <v>15</v>
      </c>
      <c r="DB21" s="43"/>
      <c r="DC21" s="43"/>
      <c r="DD21" s="46"/>
      <c r="DE21" s="47" t="s">
        <v>15</v>
      </c>
      <c r="DF21" s="48" t="s">
        <v>15</v>
      </c>
      <c r="DG21" s="48" t="s">
        <v>15</v>
      </c>
      <c r="DH21" s="49" t="s">
        <v>15</v>
      </c>
      <c r="DI21" s="23"/>
      <c r="DJ21" s="23"/>
      <c r="DK21" s="23"/>
      <c r="DM21" s="57" t="str">
        <f>$M$13&amp;"/"&amp;$C$17</f>
        <v>/3</v>
      </c>
      <c r="DN21" s="87" t="s">
        <v>4</v>
      </c>
      <c r="DO21" s="25">
        <f>DR16</f>
        <v>1</v>
      </c>
      <c r="DP21" s="26">
        <f>DU16-38</f>
        <v>2292</v>
      </c>
      <c r="DQ21" s="27">
        <f>DY16-38-2</f>
        <v>150</v>
      </c>
      <c r="DR21" s="126">
        <v>16</v>
      </c>
      <c r="DS21" s="29"/>
      <c r="DT21" s="30"/>
      <c r="DU21" s="30"/>
      <c r="DV21" s="31"/>
      <c r="DW21" s="32" t="s">
        <v>15</v>
      </c>
      <c r="DX21" s="30" t="s">
        <v>15</v>
      </c>
      <c r="DY21" s="30"/>
      <c r="DZ21" s="33"/>
      <c r="EA21" s="34" t="s">
        <v>15</v>
      </c>
      <c r="EB21" s="35" t="s">
        <v>15</v>
      </c>
      <c r="EC21" s="35" t="s">
        <v>15</v>
      </c>
      <c r="ED21" s="36" t="s">
        <v>15</v>
      </c>
      <c r="EF21" s="57" t="str">
        <f>$M$13&amp;"/"&amp;$C$17</f>
        <v>/3</v>
      </c>
      <c r="EG21" s="87" t="s">
        <v>4</v>
      </c>
      <c r="EH21" s="25">
        <f>EK16</f>
        <v>1</v>
      </c>
      <c r="EI21" s="26">
        <f>EN16-38</f>
        <v>2292</v>
      </c>
      <c r="EJ21" s="27">
        <f>ER16-38-2</f>
        <v>150</v>
      </c>
      <c r="EK21" s="126">
        <v>16</v>
      </c>
      <c r="EL21" s="29"/>
      <c r="EM21" s="30"/>
      <c r="EN21" s="30"/>
      <c r="EO21" s="31"/>
      <c r="EP21" s="32" t="s">
        <v>15</v>
      </c>
      <c r="EQ21" s="30" t="s">
        <v>15</v>
      </c>
      <c r="ER21" s="30"/>
      <c r="ES21" s="33"/>
      <c r="ET21" s="34" t="s">
        <v>15</v>
      </c>
      <c r="EU21" s="35" t="s">
        <v>15</v>
      </c>
      <c r="EV21" s="35" t="s">
        <v>15</v>
      </c>
      <c r="EW21" s="36" t="s">
        <v>15</v>
      </c>
    </row>
    <row r="22" spans="1:153" x14ac:dyDescent="0.25">
      <c r="A22" s="50"/>
      <c r="B22" s="50"/>
      <c r="C22" s="51"/>
      <c r="D22" s="52"/>
      <c r="E22" s="52"/>
      <c r="F22" s="51"/>
      <c r="G22" s="53"/>
      <c r="H22" s="53"/>
      <c r="I22" s="53"/>
      <c r="J22" s="53"/>
      <c r="K22" s="53"/>
      <c r="L22" s="53"/>
      <c r="M22" s="53"/>
      <c r="N22" s="53"/>
      <c r="O22" s="23"/>
      <c r="P22" s="23"/>
      <c r="Q22" s="23"/>
      <c r="R22" s="23"/>
      <c r="T22" s="50"/>
      <c r="U22" s="50"/>
      <c r="V22" s="51"/>
      <c r="W22" s="52"/>
      <c r="X22" s="52"/>
      <c r="Y22" s="51"/>
      <c r="Z22" s="53"/>
      <c r="AA22" s="53"/>
      <c r="AB22" s="53"/>
      <c r="AC22" s="53"/>
      <c r="AD22" s="53"/>
      <c r="AE22" s="53"/>
      <c r="AF22" s="53"/>
      <c r="AG22" s="53"/>
      <c r="AH22" s="23"/>
      <c r="AI22" s="23"/>
      <c r="AJ22" s="23"/>
      <c r="AK22" s="23"/>
      <c r="AL22" s="50"/>
      <c r="AM22" s="50"/>
      <c r="AN22" s="51"/>
      <c r="AO22" s="52"/>
      <c r="AP22" s="52"/>
      <c r="AQ22" s="51"/>
      <c r="AR22" s="53"/>
      <c r="AS22" s="53"/>
      <c r="AT22" s="53"/>
      <c r="AU22" s="53"/>
      <c r="AV22" s="53"/>
      <c r="AW22" s="53"/>
      <c r="AX22" s="53"/>
      <c r="AY22" s="53"/>
      <c r="AZ22" s="23"/>
      <c r="BA22" s="23"/>
      <c r="BB22" s="23"/>
      <c r="BC22" s="23"/>
      <c r="BE22" s="50"/>
      <c r="BF22" s="103"/>
      <c r="BG22" s="51"/>
      <c r="BH22" s="52"/>
      <c r="BI22" s="52"/>
      <c r="BJ22" s="51"/>
      <c r="BK22" s="53"/>
      <c r="BL22" s="53"/>
      <c r="BM22" s="53"/>
      <c r="BN22" s="53"/>
      <c r="BO22" s="53"/>
      <c r="BP22" s="53"/>
      <c r="BQ22" s="53"/>
      <c r="BR22" s="53"/>
      <c r="BS22" s="23"/>
      <c r="BT22" s="23"/>
      <c r="BU22" s="23"/>
      <c r="BV22" s="23"/>
      <c r="BX22" s="50"/>
      <c r="BY22" s="103"/>
      <c r="BZ22" s="51"/>
      <c r="CA22" s="52"/>
      <c r="CB22" s="52"/>
      <c r="CC22" s="51"/>
      <c r="CD22" s="53"/>
      <c r="CE22" s="53"/>
      <c r="CF22" s="53"/>
      <c r="CG22" s="53"/>
      <c r="CH22" s="53"/>
      <c r="CI22" s="53"/>
      <c r="CJ22" s="53"/>
      <c r="CK22" s="53"/>
      <c r="CL22" s="23"/>
      <c r="CM22" s="23"/>
      <c r="CN22" s="23"/>
      <c r="CO22" s="23"/>
      <c r="CQ22" s="50"/>
      <c r="CR22" s="103"/>
      <c r="CS22" s="51"/>
      <c r="CT22" s="52"/>
      <c r="CU22" s="52"/>
      <c r="CV22" s="51"/>
      <c r="CW22" s="53"/>
      <c r="CX22" s="53"/>
      <c r="CY22" s="53"/>
      <c r="CZ22" s="53"/>
      <c r="DA22" s="53"/>
      <c r="DB22" s="53"/>
      <c r="DC22" s="53"/>
      <c r="DD22" s="53"/>
      <c r="DE22" s="23"/>
      <c r="DF22" s="23"/>
      <c r="DG22" s="23"/>
      <c r="DH22" s="23"/>
      <c r="DI22" s="23"/>
      <c r="DJ22" s="23"/>
      <c r="DK22" s="23"/>
      <c r="DM22" s="50"/>
      <c r="DN22" s="103"/>
      <c r="DO22" s="51"/>
      <c r="DP22" s="52"/>
      <c r="DQ22" s="52"/>
      <c r="DR22" s="51"/>
      <c r="DS22" s="53"/>
      <c r="DT22" s="53"/>
      <c r="DU22" s="53"/>
      <c r="DV22" s="53"/>
      <c r="DW22" s="53"/>
      <c r="DX22" s="53"/>
      <c r="DY22" s="53"/>
      <c r="DZ22" s="53"/>
      <c r="EA22" s="23"/>
      <c r="EB22" s="23"/>
      <c r="EC22" s="23"/>
      <c r="ED22" s="23"/>
      <c r="EF22" s="50"/>
      <c r="EG22" s="103"/>
      <c r="EH22" s="51"/>
      <c r="EI22" s="52"/>
      <c r="EJ22" s="52"/>
      <c r="EK22" s="51"/>
      <c r="EL22" s="53"/>
      <c r="EM22" s="53"/>
      <c r="EN22" s="53"/>
      <c r="EO22" s="53"/>
      <c r="EP22" s="53"/>
      <c r="EQ22" s="53"/>
      <c r="ER22" s="53"/>
      <c r="ES22" s="53"/>
      <c r="ET22" s="23"/>
      <c r="EU22" s="23"/>
      <c r="EV22" s="23"/>
      <c r="EW22" s="23"/>
    </row>
    <row r="23" spans="1:153" x14ac:dyDescent="0.25">
      <c r="A23" s="50"/>
      <c r="B23" s="54" t="s">
        <v>8</v>
      </c>
      <c r="C23" s="51"/>
      <c r="D23" s="52"/>
      <c r="E23" s="52"/>
      <c r="F23" s="51"/>
      <c r="G23" s="53"/>
      <c r="H23" s="53"/>
      <c r="I23" s="53"/>
      <c r="J23" s="53"/>
      <c r="K23" s="53"/>
      <c r="L23" s="53"/>
      <c r="M23" s="53"/>
      <c r="N23" s="53"/>
      <c r="O23" s="23"/>
      <c r="P23" s="23"/>
      <c r="Q23" s="23"/>
      <c r="R23" s="23"/>
      <c r="T23" s="50"/>
      <c r="U23" s="54"/>
      <c r="V23" s="51"/>
      <c r="W23" s="52"/>
      <c r="X23" s="52"/>
      <c r="Y23" s="51"/>
      <c r="Z23" s="53"/>
      <c r="AA23" s="53"/>
      <c r="AB23" s="53"/>
      <c r="AC23" s="53"/>
      <c r="AD23" s="53"/>
      <c r="AE23" s="53"/>
      <c r="AF23" s="53"/>
      <c r="AG23" s="53"/>
      <c r="AH23" s="23"/>
      <c r="AI23" s="23"/>
      <c r="AJ23" s="23"/>
      <c r="AK23" s="23"/>
      <c r="AL23" s="50"/>
      <c r="AM23" s="54" t="s">
        <v>8</v>
      </c>
      <c r="AN23" s="51"/>
      <c r="AO23" s="52"/>
      <c r="AP23" s="52"/>
      <c r="AQ23" s="51"/>
      <c r="AR23" s="53"/>
      <c r="AS23" s="53"/>
      <c r="AT23" s="53"/>
      <c r="AU23" s="53"/>
      <c r="AV23" s="53"/>
      <c r="AW23" s="53"/>
      <c r="AX23" s="53"/>
      <c r="AY23" s="53"/>
      <c r="AZ23" s="23"/>
      <c r="BA23" s="23"/>
      <c r="BB23" s="23"/>
      <c r="BC23" s="23"/>
      <c r="BE23" s="50"/>
      <c r="BF23" s="104" t="s">
        <v>8</v>
      </c>
      <c r="BG23" s="51"/>
      <c r="BH23" s="52"/>
      <c r="BI23" s="52"/>
      <c r="BJ23" s="51"/>
      <c r="BK23" s="53"/>
      <c r="BL23" s="53"/>
      <c r="BM23" s="53"/>
      <c r="BN23" s="53"/>
      <c r="BO23" s="53"/>
      <c r="BP23" s="53"/>
      <c r="BQ23" s="53"/>
      <c r="BR23" s="53"/>
      <c r="BS23" s="23"/>
      <c r="BT23" s="23"/>
      <c r="BU23" s="23"/>
      <c r="BV23" s="23"/>
      <c r="BX23" s="50"/>
      <c r="BY23" s="104"/>
      <c r="BZ23" s="51"/>
      <c r="CA23" s="52"/>
      <c r="CB23" s="52"/>
      <c r="CC23" s="51"/>
      <c r="CD23" s="53"/>
      <c r="CE23" s="53"/>
      <c r="CF23" s="53"/>
      <c r="CG23" s="53"/>
      <c r="CH23" s="53"/>
      <c r="CI23" s="53"/>
      <c r="CJ23" s="53"/>
      <c r="CK23" s="53"/>
      <c r="CL23" s="23"/>
      <c r="CM23" s="23"/>
      <c r="CN23" s="23"/>
      <c r="CO23" s="23"/>
      <c r="CQ23" s="50"/>
      <c r="CR23" s="104" t="s">
        <v>8</v>
      </c>
      <c r="CS23" s="51"/>
      <c r="CT23" s="52"/>
      <c r="CU23" s="52"/>
      <c r="CV23" s="51"/>
      <c r="CW23" s="53"/>
      <c r="CX23" s="53"/>
      <c r="CY23" s="53"/>
      <c r="CZ23" s="53"/>
      <c r="DA23" s="53"/>
      <c r="DB23" s="53"/>
      <c r="DC23" s="53"/>
      <c r="DD23" s="53"/>
      <c r="DE23" s="23"/>
      <c r="DF23" s="23"/>
      <c r="DG23" s="23"/>
      <c r="DH23" s="23"/>
      <c r="DI23" s="23"/>
      <c r="DJ23" s="23"/>
      <c r="DK23" s="23"/>
      <c r="DM23" s="50"/>
      <c r="DN23" s="103"/>
      <c r="DO23" s="51"/>
      <c r="DP23" s="52"/>
      <c r="DQ23" s="52"/>
      <c r="DR23" s="51"/>
      <c r="DS23" s="53"/>
      <c r="DT23" s="53"/>
      <c r="DU23" s="53"/>
      <c r="DV23" s="53"/>
      <c r="DW23" s="53"/>
      <c r="DX23" s="53"/>
      <c r="DY23" s="53"/>
      <c r="DZ23" s="53"/>
      <c r="EA23" s="23"/>
      <c r="EB23" s="23"/>
      <c r="EC23" s="23"/>
      <c r="ED23" s="23"/>
      <c r="EF23" s="50"/>
      <c r="EG23" s="103"/>
      <c r="EH23" s="51"/>
      <c r="EI23" s="52"/>
      <c r="EJ23" s="52"/>
      <c r="EK23" s="51"/>
      <c r="EL23" s="53"/>
      <c r="EM23" s="53"/>
      <c r="EN23" s="53"/>
      <c r="EO23" s="53"/>
      <c r="EP23" s="53"/>
      <c r="EQ23" s="53"/>
      <c r="ER23" s="53"/>
      <c r="ES23" s="53"/>
      <c r="ET23" s="23"/>
      <c r="EU23" s="23"/>
      <c r="EV23" s="23"/>
      <c r="EW23" s="23"/>
    </row>
    <row r="24" spans="1:153" x14ac:dyDescent="0.25">
      <c r="A24" s="177" t="s">
        <v>48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T24" s="177" t="s">
        <v>29</v>
      </c>
      <c r="U24" s="177"/>
      <c r="V24" s="177"/>
      <c r="W24" s="177"/>
      <c r="X24" s="177"/>
      <c r="Y24" s="177"/>
      <c r="Z24" s="177"/>
      <c r="AA24" s="177"/>
      <c r="AB24" s="177"/>
      <c r="AC24" s="177"/>
      <c r="AD24" s="177"/>
      <c r="AE24" s="177"/>
      <c r="AF24" s="177"/>
      <c r="AG24" s="177"/>
      <c r="AH24" s="177"/>
      <c r="AI24" s="177"/>
      <c r="AJ24" s="177"/>
      <c r="AK24" s="177"/>
      <c r="AL24" s="177" t="s">
        <v>48</v>
      </c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E24" s="177" t="s">
        <v>48</v>
      </c>
      <c r="BF24" s="177"/>
      <c r="BG24" s="177"/>
      <c r="BH24" s="177"/>
      <c r="BI24" s="177"/>
      <c r="BJ24" s="177"/>
      <c r="BK24" s="177"/>
      <c r="BL24" s="177"/>
      <c r="BM24" s="177"/>
      <c r="BN24" s="177"/>
      <c r="BO24" s="177"/>
      <c r="BP24" s="177"/>
      <c r="BQ24" s="177"/>
      <c r="BR24" s="177"/>
      <c r="BS24" s="177"/>
      <c r="BT24" s="177"/>
      <c r="BU24" s="177"/>
      <c r="BV24" s="177"/>
      <c r="BX24" s="177" t="s">
        <v>48</v>
      </c>
      <c r="BY24" s="177"/>
      <c r="BZ24" s="177"/>
      <c r="CA24" s="177"/>
      <c r="CB24" s="177"/>
      <c r="CC24" s="177"/>
      <c r="CD24" s="177"/>
      <c r="CE24" s="177"/>
      <c r="CF24" s="177"/>
      <c r="CG24" s="177"/>
      <c r="CH24" s="177"/>
      <c r="CI24" s="177"/>
      <c r="CJ24" s="177"/>
      <c r="CK24" s="177"/>
      <c r="CL24" s="177"/>
      <c r="CM24" s="177"/>
      <c r="CN24" s="177"/>
      <c r="CO24" s="177"/>
      <c r="CQ24" s="177" t="s">
        <v>48</v>
      </c>
      <c r="CR24" s="177"/>
      <c r="CS24" s="177"/>
      <c r="CT24" s="177"/>
      <c r="CU24" s="177"/>
      <c r="CV24" s="177"/>
      <c r="CW24" s="177"/>
      <c r="CX24" s="177"/>
      <c r="CY24" s="177"/>
      <c r="CZ24" s="177"/>
      <c r="DA24" s="177"/>
      <c r="DB24" s="177"/>
      <c r="DC24" s="177"/>
      <c r="DD24" s="177"/>
      <c r="DE24" s="177"/>
      <c r="DF24" s="177"/>
      <c r="DG24" s="177"/>
      <c r="DH24" s="177"/>
      <c r="DI24" s="1"/>
      <c r="DJ24" s="1"/>
      <c r="DK24" s="1"/>
      <c r="DM24" s="177" t="s">
        <v>30</v>
      </c>
      <c r="DN24" s="177"/>
      <c r="DO24" s="177"/>
      <c r="DP24" s="177"/>
      <c r="DQ24" s="177"/>
      <c r="DR24" s="177"/>
      <c r="DS24" s="177"/>
      <c r="DT24" s="177"/>
      <c r="DU24" s="177"/>
      <c r="DV24" s="177"/>
      <c r="DW24" s="177"/>
      <c r="DX24" s="177"/>
      <c r="DY24" s="177"/>
      <c r="DZ24" s="177"/>
      <c r="EA24" s="177"/>
      <c r="EB24" s="177"/>
      <c r="EC24" s="177"/>
      <c r="ED24" s="177"/>
      <c r="EF24" s="177" t="s">
        <v>31</v>
      </c>
      <c r="EG24" s="177"/>
      <c r="EH24" s="177"/>
      <c r="EI24" s="177"/>
      <c r="EJ24" s="177"/>
      <c r="EK24" s="177"/>
      <c r="EL24" s="177"/>
      <c r="EM24" s="177"/>
      <c r="EN24" s="177"/>
      <c r="EO24" s="177"/>
      <c r="EP24" s="177"/>
      <c r="EQ24" s="177"/>
      <c r="ER24" s="177"/>
      <c r="ES24" s="177"/>
      <c r="ET24" s="177"/>
      <c r="EU24" s="177"/>
      <c r="EV24" s="177"/>
      <c r="EW24" s="177"/>
    </row>
    <row r="25" spans="1:153" ht="19.5" thickBot="1" x14ac:dyDescent="0.3">
      <c r="AL25" s="177" t="s">
        <v>56</v>
      </c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E25" s="177" t="s">
        <v>98</v>
      </c>
      <c r="BF25" s="177"/>
      <c r="BG25" s="177"/>
      <c r="BH25" s="177"/>
      <c r="BI25" s="177"/>
      <c r="BJ25" s="177"/>
      <c r="BK25" s="177"/>
      <c r="BL25" s="177"/>
      <c r="BM25" s="177"/>
      <c r="BN25" s="177"/>
      <c r="BO25" s="177"/>
      <c r="BP25" s="177"/>
      <c r="BQ25" s="177"/>
      <c r="BR25" s="177"/>
      <c r="BS25" s="177"/>
      <c r="BT25" s="177"/>
      <c r="BU25" s="177"/>
      <c r="BV25" s="177"/>
      <c r="BX25" s="177" t="s">
        <v>105</v>
      </c>
      <c r="BY25" s="177"/>
      <c r="BZ25" s="177"/>
      <c r="CA25" s="177"/>
      <c r="CB25" s="177"/>
      <c r="CC25" s="177"/>
      <c r="CD25" s="177"/>
      <c r="CE25" s="177"/>
      <c r="CF25" s="177"/>
      <c r="CG25" s="177"/>
      <c r="CH25" s="177"/>
      <c r="CI25" s="177"/>
      <c r="CJ25" s="177"/>
      <c r="CK25" s="177"/>
      <c r="CL25" s="177"/>
      <c r="CM25" s="177"/>
      <c r="CN25" s="177"/>
      <c r="CO25" s="177"/>
      <c r="CQ25" s="177" t="s">
        <v>106</v>
      </c>
      <c r="CR25" s="177"/>
      <c r="CS25" s="177"/>
      <c r="CT25" s="177"/>
      <c r="CU25" s="177"/>
      <c r="CV25" s="177"/>
      <c r="CW25" s="177"/>
      <c r="CX25" s="177"/>
      <c r="CY25" s="177"/>
      <c r="CZ25" s="177"/>
      <c r="DA25" s="177"/>
      <c r="DB25" s="177"/>
      <c r="DC25" s="177"/>
      <c r="DD25" s="177"/>
      <c r="DE25" s="177"/>
      <c r="DF25" s="177"/>
      <c r="DG25" s="177"/>
      <c r="DH25" s="177"/>
      <c r="DM25" s="177"/>
      <c r="DN25" s="177"/>
      <c r="DO25" s="177"/>
      <c r="DP25" s="177"/>
      <c r="DQ25" s="177"/>
      <c r="DR25" s="177"/>
      <c r="DS25" s="177"/>
      <c r="DT25" s="177"/>
      <c r="DU25" s="177"/>
      <c r="DV25" s="177"/>
      <c r="DW25" s="177"/>
      <c r="DX25" s="177"/>
      <c r="DY25" s="177"/>
      <c r="DZ25" s="177"/>
      <c r="EA25" s="177"/>
      <c r="EB25" s="177"/>
      <c r="EC25" s="177"/>
      <c r="ED25" s="177"/>
      <c r="EF25" s="177"/>
      <c r="EG25" s="177"/>
      <c r="EH25" s="177"/>
      <c r="EI25" s="177"/>
      <c r="EJ25" s="177"/>
      <c r="EK25" s="177"/>
      <c r="EL25" s="177"/>
      <c r="EM25" s="177"/>
      <c r="EN25" s="177"/>
      <c r="EO25" s="177"/>
      <c r="EP25" s="177"/>
      <c r="EQ25" s="177"/>
      <c r="ER25" s="177"/>
      <c r="ES25" s="177"/>
      <c r="ET25" s="177"/>
      <c r="EU25" s="177"/>
      <c r="EV25" s="177"/>
      <c r="EW25" s="177"/>
    </row>
    <row r="26" spans="1:153" ht="19.5" thickBot="1" x14ac:dyDescent="0.35">
      <c r="A26" s="189" t="s">
        <v>8</v>
      </c>
      <c r="B26" s="190"/>
      <c r="C26" s="6" t="s">
        <v>32</v>
      </c>
      <c r="D26" s="191" t="s">
        <v>10</v>
      </c>
      <c r="E26" s="192"/>
      <c r="F26" s="113">
        <v>7</v>
      </c>
      <c r="G26" s="193" t="s">
        <v>11</v>
      </c>
      <c r="H26" s="192"/>
      <c r="I26" s="192">
        <v>1000</v>
      </c>
      <c r="J26" s="194"/>
      <c r="K26" s="191" t="s">
        <v>12</v>
      </c>
      <c r="L26" s="192"/>
      <c r="M26" s="192">
        <v>800</v>
      </c>
      <c r="N26" s="195"/>
      <c r="O26" s="193" t="s">
        <v>13</v>
      </c>
      <c r="P26" s="192"/>
      <c r="Q26" s="192">
        <v>600</v>
      </c>
      <c r="R26" s="195"/>
      <c r="T26" s="189" t="s">
        <v>8</v>
      </c>
      <c r="U26" s="190"/>
      <c r="V26" s="109"/>
      <c r="W26" s="191" t="s">
        <v>10</v>
      </c>
      <c r="X26" s="192"/>
      <c r="Y26" s="110">
        <v>1</v>
      </c>
      <c r="Z26" s="193" t="s">
        <v>11</v>
      </c>
      <c r="AA26" s="192"/>
      <c r="AB26" s="192">
        <v>500</v>
      </c>
      <c r="AC26" s="194"/>
      <c r="AD26" s="191" t="s">
        <v>12</v>
      </c>
      <c r="AE26" s="192"/>
      <c r="AF26" s="192">
        <v>1200</v>
      </c>
      <c r="AG26" s="195"/>
      <c r="AH26" s="193" t="s">
        <v>13</v>
      </c>
      <c r="AI26" s="192"/>
      <c r="AJ26" s="192">
        <v>899</v>
      </c>
      <c r="AK26" s="195"/>
      <c r="DI26" s="1"/>
      <c r="DJ26" s="1"/>
      <c r="DK26" s="1"/>
    </row>
    <row r="27" spans="1:153" ht="19.5" thickBot="1" x14ac:dyDescent="0.35">
      <c r="A27" s="170" t="str">
        <f>$M$13&amp;"/"&amp;$C$17</f>
        <v>/3</v>
      </c>
      <c r="B27" s="170" t="s">
        <v>17</v>
      </c>
      <c r="C27" s="119">
        <f>F26*2</f>
        <v>14</v>
      </c>
      <c r="D27" s="123">
        <f>M26-38</f>
        <v>762</v>
      </c>
      <c r="E27" s="114">
        <v>120</v>
      </c>
      <c r="F27" s="96">
        <v>19</v>
      </c>
      <c r="G27" s="121"/>
      <c r="H27" s="115"/>
      <c r="I27" s="115"/>
      <c r="J27" s="120"/>
      <c r="K27" s="124" t="s">
        <v>15</v>
      </c>
      <c r="L27" s="115" t="s">
        <v>15</v>
      </c>
      <c r="M27" s="115"/>
      <c r="N27" s="125"/>
      <c r="O27" s="122" t="s">
        <v>15</v>
      </c>
      <c r="P27" s="116" t="s">
        <v>15</v>
      </c>
      <c r="Q27" s="116" t="s">
        <v>15</v>
      </c>
      <c r="R27" s="117" t="s">
        <v>15</v>
      </c>
      <c r="S27" s="112"/>
      <c r="T27" s="170" t="str">
        <f>$M$13&amp;"/"&amp;$C$17</f>
        <v>/3</v>
      </c>
      <c r="U27" s="170" t="s">
        <v>17</v>
      </c>
      <c r="V27" s="119">
        <f>Y26*2</f>
        <v>2</v>
      </c>
      <c r="W27" s="123">
        <f>AF26-38</f>
        <v>1162</v>
      </c>
      <c r="X27" s="114">
        <v>120</v>
      </c>
      <c r="Y27" s="96">
        <v>19</v>
      </c>
      <c r="Z27" s="121"/>
      <c r="AA27" s="115"/>
      <c r="AB27" s="115"/>
      <c r="AC27" s="120"/>
      <c r="AD27" s="124" t="s">
        <v>15</v>
      </c>
      <c r="AE27" s="115" t="s">
        <v>15</v>
      </c>
      <c r="AF27" s="115"/>
      <c r="AG27" s="125"/>
      <c r="AH27" s="122" t="s">
        <v>15</v>
      </c>
      <c r="AI27" s="116" t="s">
        <v>15</v>
      </c>
      <c r="AJ27" s="116" t="s">
        <v>15</v>
      </c>
      <c r="AK27" s="117" t="s">
        <v>15</v>
      </c>
      <c r="AL27" s="89"/>
      <c r="AM27" s="4" t="s">
        <v>8</v>
      </c>
      <c r="AN27" s="85"/>
      <c r="AO27" s="182" t="s">
        <v>10</v>
      </c>
      <c r="AP27" s="180"/>
      <c r="AQ27" s="65">
        <v>1</v>
      </c>
      <c r="AR27" s="179" t="s">
        <v>11</v>
      </c>
      <c r="AS27" s="180"/>
      <c r="AT27" s="180">
        <v>1000</v>
      </c>
      <c r="AU27" s="181"/>
      <c r="AV27" s="182" t="s">
        <v>12</v>
      </c>
      <c r="AW27" s="180"/>
      <c r="AX27" s="180">
        <v>1000</v>
      </c>
      <c r="AY27" s="183"/>
      <c r="AZ27" s="179" t="s">
        <v>13</v>
      </c>
      <c r="BA27" s="180"/>
      <c r="BB27" s="180">
        <v>1000</v>
      </c>
      <c r="BC27" s="183"/>
      <c r="BE27" s="78"/>
      <c r="BF27" s="4" t="s">
        <v>8</v>
      </c>
      <c r="BG27" s="59"/>
      <c r="BH27" s="182" t="s">
        <v>10</v>
      </c>
      <c r="BI27" s="180"/>
      <c r="BJ27" s="9">
        <v>1</v>
      </c>
      <c r="BK27" s="179" t="s">
        <v>11</v>
      </c>
      <c r="BL27" s="180"/>
      <c r="BM27" s="180">
        <v>1000</v>
      </c>
      <c r="BN27" s="181"/>
      <c r="BO27" s="182" t="s">
        <v>12</v>
      </c>
      <c r="BP27" s="180"/>
      <c r="BQ27" s="180">
        <v>1000</v>
      </c>
      <c r="BR27" s="183"/>
      <c r="BS27" s="179" t="s">
        <v>13</v>
      </c>
      <c r="BT27" s="180"/>
      <c r="BU27" s="180">
        <v>1000</v>
      </c>
      <c r="BV27" s="183"/>
      <c r="BX27" s="78"/>
      <c r="BY27" s="4" t="s">
        <v>8</v>
      </c>
      <c r="BZ27" s="85"/>
      <c r="CA27" s="182" t="s">
        <v>10</v>
      </c>
      <c r="CB27" s="180"/>
      <c r="CC27" s="108">
        <v>1</v>
      </c>
      <c r="CD27" s="179" t="s">
        <v>11</v>
      </c>
      <c r="CE27" s="180"/>
      <c r="CF27" s="180">
        <v>1000</v>
      </c>
      <c r="CG27" s="181"/>
      <c r="CH27" s="182" t="s">
        <v>12</v>
      </c>
      <c r="CI27" s="180"/>
      <c r="CJ27" s="180">
        <v>1000</v>
      </c>
      <c r="CK27" s="183"/>
      <c r="CL27" s="179" t="s">
        <v>13</v>
      </c>
      <c r="CM27" s="180"/>
      <c r="CN27" s="180">
        <v>1000</v>
      </c>
      <c r="CO27" s="183"/>
      <c r="CQ27" s="78"/>
      <c r="CR27" s="4" t="s">
        <v>8</v>
      </c>
      <c r="CS27" s="59"/>
      <c r="CT27" s="182" t="s">
        <v>10</v>
      </c>
      <c r="CU27" s="180"/>
      <c r="CV27" s="9">
        <v>1</v>
      </c>
      <c r="CW27" s="179" t="s">
        <v>11</v>
      </c>
      <c r="CX27" s="180"/>
      <c r="CY27" s="180">
        <v>1000</v>
      </c>
      <c r="CZ27" s="181"/>
      <c r="DA27" s="182" t="s">
        <v>12</v>
      </c>
      <c r="DB27" s="180"/>
      <c r="DC27" s="180">
        <v>1000</v>
      </c>
      <c r="DD27" s="183"/>
      <c r="DE27" s="179" t="s">
        <v>13</v>
      </c>
      <c r="DF27" s="180"/>
      <c r="DG27" s="180">
        <v>1000</v>
      </c>
      <c r="DH27" s="183"/>
      <c r="DI27" s="23"/>
      <c r="DJ27" s="23"/>
      <c r="DK27" s="23"/>
      <c r="DM27" s="127"/>
      <c r="DN27" s="5" t="s">
        <v>8</v>
      </c>
      <c r="DO27" s="109"/>
      <c r="DP27" s="191" t="s">
        <v>10</v>
      </c>
      <c r="DQ27" s="192"/>
      <c r="DR27" s="110">
        <v>1</v>
      </c>
      <c r="DS27" s="193" t="s">
        <v>11</v>
      </c>
      <c r="DT27" s="192"/>
      <c r="DU27" s="192">
        <v>350</v>
      </c>
      <c r="DV27" s="194"/>
      <c r="DW27" s="191" t="s">
        <v>12</v>
      </c>
      <c r="DX27" s="192"/>
      <c r="DY27" s="192">
        <v>1500</v>
      </c>
      <c r="DZ27" s="195"/>
      <c r="EA27" s="193" t="s">
        <v>13</v>
      </c>
      <c r="EB27" s="192"/>
      <c r="EC27" s="192">
        <v>588</v>
      </c>
      <c r="ED27" s="195"/>
      <c r="EF27" s="127"/>
      <c r="EG27" s="5" t="s">
        <v>8</v>
      </c>
      <c r="EH27" s="109" t="s">
        <v>33</v>
      </c>
      <c r="EI27" s="191" t="s">
        <v>10</v>
      </c>
      <c r="EJ27" s="192"/>
      <c r="EK27" s="110">
        <v>20</v>
      </c>
      <c r="EL27" s="193" t="s">
        <v>11</v>
      </c>
      <c r="EM27" s="192"/>
      <c r="EN27" s="192">
        <v>500</v>
      </c>
      <c r="EO27" s="194"/>
      <c r="EP27" s="191" t="s">
        <v>12</v>
      </c>
      <c r="EQ27" s="192"/>
      <c r="ER27" s="192">
        <v>1200</v>
      </c>
      <c r="ES27" s="195"/>
      <c r="ET27" s="193" t="s">
        <v>13</v>
      </c>
      <c r="EU27" s="192"/>
      <c r="EV27" s="192">
        <v>899</v>
      </c>
      <c r="EW27" s="195"/>
    </row>
    <row r="28" spans="1:153" x14ac:dyDescent="0.25">
      <c r="A28" s="24" t="str">
        <f>$M$13&amp;"/"&amp;$C$17</f>
        <v>/3</v>
      </c>
      <c r="B28" s="24" t="s">
        <v>18</v>
      </c>
      <c r="C28" s="25">
        <f>F26</f>
        <v>7</v>
      </c>
      <c r="D28" s="26">
        <f>M26</f>
        <v>800</v>
      </c>
      <c r="E28" s="27">
        <f>Q26-38</f>
        <v>562</v>
      </c>
      <c r="F28" s="28">
        <v>19</v>
      </c>
      <c r="G28" s="29"/>
      <c r="H28" s="30"/>
      <c r="I28" s="30"/>
      <c r="J28" s="31"/>
      <c r="K28" s="32" t="s">
        <v>15</v>
      </c>
      <c r="L28" s="30"/>
      <c r="M28" s="30" t="s">
        <v>15</v>
      </c>
      <c r="N28" s="33" t="s">
        <v>15</v>
      </c>
      <c r="O28" s="34" t="s">
        <v>15</v>
      </c>
      <c r="P28" s="35" t="s">
        <v>15</v>
      </c>
      <c r="Q28" s="35" t="s">
        <v>15</v>
      </c>
      <c r="R28" s="36" t="s">
        <v>15</v>
      </c>
      <c r="T28" s="24" t="str">
        <f>$M$13&amp;"/"&amp;$C$17</f>
        <v>/3</v>
      </c>
      <c r="U28" s="24" t="s">
        <v>18</v>
      </c>
      <c r="V28" s="25">
        <f>Y26</f>
        <v>1</v>
      </c>
      <c r="W28" s="26">
        <f>AF26</f>
        <v>1200</v>
      </c>
      <c r="X28" s="27">
        <f>AJ26-38</f>
        <v>861</v>
      </c>
      <c r="Y28" s="28">
        <v>19</v>
      </c>
      <c r="Z28" s="29"/>
      <c r="AA28" s="30"/>
      <c r="AB28" s="30"/>
      <c r="AC28" s="31"/>
      <c r="AD28" s="32" t="s">
        <v>15</v>
      </c>
      <c r="AE28" s="30"/>
      <c r="AF28" s="30" t="s">
        <v>15</v>
      </c>
      <c r="AG28" s="33" t="s">
        <v>15</v>
      </c>
      <c r="AH28" s="34" t="s">
        <v>15</v>
      </c>
      <c r="AI28" s="35" t="s">
        <v>15</v>
      </c>
      <c r="AJ28" s="35" t="s">
        <v>15</v>
      </c>
      <c r="AK28" s="36" t="s">
        <v>15</v>
      </c>
      <c r="AL28" s="10"/>
      <c r="AM28" s="86" t="s">
        <v>17</v>
      </c>
      <c r="AN28" s="11">
        <f>AQ27*2</f>
        <v>2</v>
      </c>
      <c r="AO28" s="12">
        <f>AX27-(AQ30*AN30)</f>
        <v>962</v>
      </c>
      <c r="AP28" s="13">
        <v>120</v>
      </c>
      <c r="AQ28" s="14">
        <v>19</v>
      </c>
      <c r="AR28" s="15"/>
      <c r="AS28" s="16"/>
      <c r="AT28" s="16"/>
      <c r="AU28" s="17"/>
      <c r="AV28" s="18" t="s">
        <v>15</v>
      </c>
      <c r="AW28" s="16" t="s">
        <v>15</v>
      </c>
      <c r="AX28" s="16"/>
      <c r="AY28" s="19"/>
      <c r="AZ28" s="20" t="s">
        <v>15</v>
      </c>
      <c r="BA28" s="21" t="s">
        <v>15</v>
      </c>
      <c r="BB28" s="21" t="s">
        <v>15</v>
      </c>
      <c r="BC28" s="22" t="s">
        <v>15</v>
      </c>
      <c r="BE28" s="10"/>
      <c r="BF28" s="86" t="s">
        <v>17</v>
      </c>
      <c r="BG28" s="11">
        <f>BJ27*2</f>
        <v>2</v>
      </c>
      <c r="BH28" s="12">
        <f>BQ27-(BJ30*BG30)</f>
        <v>962</v>
      </c>
      <c r="BI28" s="13">
        <v>120</v>
      </c>
      <c r="BJ28" s="14">
        <v>19</v>
      </c>
      <c r="BK28" s="15"/>
      <c r="BL28" s="16"/>
      <c r="BM28" s="16"/>
      <c r="BN28" s="17"/>
      <c r="BO28" s="18" t="s">
        <v>15</v>
      </c>
      <c r="BP28" s="16" t="s">
        <v>15</v>
      </c>
      <c r="BQ28" s="16"/>
      <c r="BR28" s="19"/>
      <c r="BS28" s="20" t="s">
        <v>15</v>
      </c>
      <c r="BT28" s="21" t="s">
        <v>15</v>
      </c>
      <c r="BU28" s="21" t="s">
        <v>15</v>
      </c>
      <c r="BV28" s="22" t="s">
        <v>15</v>
      </c>
      <c r="BX28" s="10"/>
      <c r="BY28" s="86" t="s">
        <v>17</v>
      </c>
      <c r="BZ28" s="11">
        <f>CC27*2</f>
        <v>2</v>
      </c>
      <c r="CA28" s="12">
        <f>CJ27-(CC30*BZ30)</f>
        <v>962</v>
      </c>
      <c r="CB28" s="13">
        <f>CN27-CC31</f>
        <v>992</v>
      </c>
      <c r="CC28" s="14">
        <v>19</v>
      </c>
      <c r="CD28" s="15"/>
      <c r="CE28" s="16"/>
      <c r="CF28" s="16"/>
      <c r="CG28" s="17"/>
      <c r="CH28" s="18" t="s">
        <v>15</v>
      </c>
      <c r="CI28" s="16" t="s">
        <v>15</v>
      </c>
      <c r="CJ28" s="16"/>
      <c r="CK28" s="19"/>
      <c r="CL28" s="20" t="s">
        <v>15</v>
      </c>
      <c r="CM28" s="21" t="s">
        <v>15</v>
      </c>
      <c r="CN28" s="21" t="s">
        <v>15</v>
      </c>
      <c r="CO28" s="22" t="s">
        <v>15</v>
      </c>
      <c r="CQ28" s="10"/>
      <c r="CR28" s="86" t="s">
        <v>17</v>
      </c>
      <c r="CS28" s="11">
        <f>CV27*2</f>
        <v>2</v>
      </c>
      <c r="CT28" s="12">
        <f>DC27-(CV30*CS30)</f>
        <v>962</v>
      </c>
      <c r="CU28" s="13">
        <v>120</v>
      </c>
      <c r="CV28" s="14">
        <v>19</v>
      </c>
      <c r="CW28" s="15"/>
      <c r="CX28" s="16"/>
      <c r="CY28" s="16"/>
      <c r="CZ28" s="17"/>
      <c r="DA28" s="18" t="s">
        <v>15</v>
      </c>
      <c r="DB28" s="16" t="s">
        <v>15</v>
      </c>
      <c r="DC28" s="16"/>
      <c r="DD28" s="19"/>
      <c r="DE28" s="20" t="s">
        <v>15</v>
      </c>
      <c r="DF28" s="21" t="s">
        <v>15</v>
      </c>
      <c r="DG28" s="21" t="s">
        <v>15</v>
      </c>
      <c r="DH28" s="22" t="s">
        <v>15</v>
      </c>
      <c r="DI28" s="23"/>
      <c r="DJ28" s="23"/>
      <c r="DK28" s="23"/>
      <c r="DM28" s="118" t="str">
        <f t="shared" ref="DM28:DM33" si="0">$M$13&amp;"/"&amp;$C$17</f>
        <v>/3</v>
      </c>
      <c r="DN28" s="128" t="s">
        <v>17</v>
      </c>
      <c r="DO28" s="119">
        <f>DR27*2</f>
        <v>2</v>
      </c>
      <c r="DP28" s="123">
        <f>DY27-38</f>
        <v>1462</v>
      </c>
      <c r="DQ28" s="114">
        <v>120</v>
      </c>
      <c r="DR28" s="96">
        <v>19</v>
      </c>
      <c r="DS28" s="121"/>
      <c r="DT28" s="115"/>
      <c r="DU28" s="115"/>
      <c r="DV28" s="120"/>
      <c r="DW28" s="124" t="s">
        <v>15</v>
      </c>
      <c r="DX28" s="115" t="s">
        <v>15</v>
      </c>
      <c r="DY28" s="115"/>
      <c r="DZ28" s="125"/>
      <c r="EA28" s="122" t="s">
        <v>15</v>
      </c>
      <c r="EB28" s="116" t="s">
        <v>15</v>
      </c>
      <c r="EC28" s="116" t="s">
        <v>15</v>
      </c>
      <c r="ED28" s="117" t="s">
        <v>15</v>
      </c>
      <c r="EF28" s="118" t="str">
        <f t="shared" ref="EF28:EF33" si="1">$M$13&amp;"/"&amp;$C$17</f>
        <v>/3</v>
      </c>
      <c r="EG28" s="128" t="s">
        <v>17</v>
      </c>
      <c r="EH28" s="119">
        <f>EK27*2</f>
        <v>40</v>
      </c>
      <c r="EI28" s="123">
        <f>ER27-38</f>
        <v>1162</v>
      </c>
      <c r="EJ28" s="114">
        <v>120</v>
      </c>
      <c r="EK28" s="96">
        <v>19</v>
      </c>
      <c r="EL28" s="121"/>
      <c r="EM28" s="115"/>
      <c r="EN28" s="115"/>
      <c r="EO28" s="120"/>
      <c r="EP28" s="124" t="s">
        <v>15</v>
      </c>
      <c r="EQ28" s="115" t="s">
        <v>15</v>
      </c>
      <c r="ER28" s="115"/>
      <c r="ES28" s="125"/>
      <c r="ET28" s="122" t="s">
        <v>15</v>
      </c>
      <c r="EU28" s="116" t="s">
        <v>15</v>
      </c>
      <c r="EV28" s="116" t="s">
        <v>15</v>
      </c>
      <c r="EW28" s="117" t="s">
        <v>15</v>
      </c>
    </row>
    <row r="29" spans="1:153" x14ac:dyDescent="0.25">
      <c r="A29" s="24" t="str">
        <f>$M$13&amp;"/"&amp;$C$17</f>
        <v>/3</v>
      </c>
      <c r="B29" s="24" t="s">
        <v>19</v>
      </c>
      <c r="C29" s="25">
        <f>F26*2</f>
        <v>14</v>
      </c>
      <c r="D29" s="26">
        <f>I26-19</f>
        <v>981</v>
      </c>
      <c r="E29" s="27">
        <f>Q26-28</f>
        <v>572</v>
      </c>
      <c r="F29" s="28">
        <v>19</v>
      </c>
      <c r="G29" s="29"/>
      <c r="H29" s="30"/>
      <c r="I29" s="30"/>
      <c r="J29" s="31"/>
      <c r="K29" s="32" t="s">
        <v>15</v>
      </c>
      <c r="L29" s="30"/>
      <c r="M29" s="30"/>
      <c r="N29" s="33"/>
      <c r="O29" s="34" t="s">
        <v>15</v>
      </c>
      <c r="P29" s="35" t="s">
        <v>15</v>
      </c>
      <c r="Q29" s="35" t="s">
        <v>15</v>
      </c>
      <c r="R29" s="36" t="s">
        <v>15</v>
      </c>
      <c r="T29" s="24" t="str">
        <f>$M$13&amp;"/"&amp;$C$17</f>
        <v>/3</v>
      </c>
      <c r="U29" s="24" t="s">
        <v>19</v>
      </c>
      <c r="V29" s="25">
        <f>Y26*2</f>
        <v>2</v>
      </c>
      <c r="W29" s="26">
        <f>AB26-19</f>
        <v>481</v>
      </c>
      <c r="X29" s="27">
        <f>AJ26-28</f>
        <v>871</v>
      </c>
      <c r="Y29" s="28">
        <v>19</v>
      </c>
      <c r="Z29" s="29"/>
      <c r="AA29" s="30"/>
      <c r="AB29" s="30"/>
      <c r="AC29" s="31"/>
      <c r="AD29" s="32" t="s">
        <v>15</v>
      </c>
      <c r="AE29" s="30"/>
      <c r="AF29" s="30"/>
      <c r="AG29" s="33"/>
      <c r="AH29" s="34" t="s">
        <v>15</v>
      </c>
      <c r="AI29" s="35" t="s">
        <v>15</v>
      </c>
      <c r="AJ29" s="35" t="s">
        <v>15</v>
      </c>
      <c r="AK29" s="36" t="s">
        <v>15</v>
      </c>
      <c r="AL29" s="24"/>
      <c r="AM29" s="87" t="s">
        <v>18</v>
      </c>
      <c r="AN29" s="25">
        <f>AQ27</f>
        <v>1</v>
      </c>
      <c r="AO29" s="26">
        <f>AX27</f>
        <v>1000</v>
      </c>
      <c r="AP29" s="27">
        <f>BB27-AQ31</f>
        <v>992</v>
      </c>
      <c r="AQ29" s="28">
        <v>19</v>
      </c>
      <c r="AR29" s="29"/>
      <c r="AS29" s="30"/>
      <c r="AT29" s="30"/>
      <c r="AU29" s="31"/>
      <c r="AV29" s="32" t="s">
        <v>15</v>
      </c>
      <c r="AW29" s="30"/>
      <c r="AX29" s="30" t="s">
        <v>15</v>
      </c>
      <c r="AY29" s="33" t="s">
        <v>15</v>
      </c>
      <c r="AZ29" s="34" t="s">
        <v>15</v>
      </c>
      <c r="BA29" s="35" t="s">
        <v>15</v>
      </c>
      <c r="BB29" s="35" t="s">
        <v>15</v>
      </c>
      <c r="BC29" s="36" t="s">
        <v>15</v>
      </c>
      <c r="BE29" s="24"/>
      <c r="BF29" s="87" t="s">
        <v>18</v>
      </c>
      <c r="BG29" s="25">
        <f>BJ27</f>
        <v>1</v>
      </c>
      <c r="BH29" s="26">
        <f>BQ27</f>
        <v>1000</v>
      </c>
      <c r="BI29" s="27">
        <f>BU27</f>
        <v>1000</v>
      </c>
      <c r="BJ29" s="28">
        <v>19</v>
      </c>
      <c r="BK29" s="29"/>
      <c r="BL29" s="30"/>
      <c r="BM29" s="30"/>
      <c r="BN29" s="31"/>
      <c r="BO29" s="32" t="s">
        <v>15</v>
      </c>
      <c r="BP29" s="30" t="s">
        <v>15</v>
      </c>
      <c r="BQ29" s="30" t="s">
        <v>15</v>
      </c>
      <c r="BR29" s="33" t="s">
        <v>15</v>
      </c>
      <c r="BS29" s="34" t="s">
        <v>15</v>
      </c>
      <c r="BT29" s="35" t="s">
        <v>15</v>
      </c>
      <c r="BU29" s="35" t="s">
        <v>15</v>
      </c>
      <c r="BV29" s="36" t="s">
        <v>15</v>
      </c>
      <c r="BX29" s="24"/>
      <c r="BY29" s="87" t="s">
        <v>18</v>
      </c>
      <c r="BZ29" s="25">
        <f>CC27</f>
        <v>1</v>
      </c>
      <c r="CA29" s="26">
        <f>CJ27-(CC30*BZ30)</f>
        <v>962</v>
      </c>
      <c r="CB29" s="27">
        <f>CN27-CC31</f>
        <v>992</v>
      </c>
      <c r="CC29" s="28">
        <v>19</v>
      </c>
      <c r="CD29" s="29"/>
      <c r="CE29" s="30"/>
      <c r="CF29" s="30"/>
      <c r="CG29" s="31"/>
      <c r="CH29" s="32" t="s">
        <v>15</v>
      </c>
      <c r="CI29" s="30"/>
      <c r="CJ29" s="30" t="s">
        <v>15</v>
      </c>
      <c r="CK29" s="33" t="s">
        <v>15</v>
      </c>
      <c r="CL29" s="34" t="s">
        <v>15</v>
      </c>
      <c r="CM29" s="35" t="s">
        <v>15</v>
      </c>
      <c r="CN29" s="35" t="s">
        <v>15</v>
      </c>
      <c r="CO29" s="36" t="s">
        <v>15</v>
      </c>
      <c r="CQ29" s="24"/>
      <c r="CR29" s="87" t="s">
        <v>18</v>
      </c>
      <c r="CS29" s="25">
        <f>CV27</f>
        <v>1</v>
      </c>
      <c r="CT29" s="26">
        <f>DC27-(CV30*CS30)</f>
        <v>962</v>
      </c>
      <c r="CU29" s="27">
        <f>DG27</f>
        <v>1000</v>
      </c>
      <c r="CV29" s="28">
        <v>19</v>
      </c>
      <c r="CW29" s="29"/>
      <c r="CX29" s="30"/>
      <c r="CY29" s="30"/>
      <c r="CZ29" s="31"/>
      <c r="DA29" s="32" t="s">
        <v>15</v>
      </c>
      <c r="DB29" s="30" t="s">
        <v>15</v>
      </c>
      <c r="DC29" s="30" t="s">
        <v>15</v>
      </c>
      <c r="DD29" s="33" t="s">
        <v>15</v>
      </c>
      <c r="DE29" s="34" t="s">
        <v>15</v>
      </c>
      <c r="DF29" s="35" t="s">
        <v>15</v>
      </c>
      <c r="DG29" s="35" t="s">
        <v>15</v>
      </c>
      <c r="DH29" s="36" t="s">
        <v>15</v>
      </c>
      <c r="DI29" s="23"/>
      <c r="DJ29" s="23"/>
      <c r="DK29" s="23"/>
      <c r="DM29" s="57" t="str">
        <f t="shared" si="0"/>
        <v>/3</v>
      </c>
      <c r="DN29" s="87" t="s">
        <v>18</v>
      </c>
      <c r="DO29" s="25">
        <f>DR27</f>
        <v>1</v>
      </c>
      <c r="DP29" s="26">
        <f>DY27</f>
        <v>1500</v>
      </c>
      <c r="DQ29" s="27">
        <f>EC27-20</f>
        <v>568</v>
      </c>
      <c r="DR29" s="28">
        <v>19</v>
      </c>
      <c r="DS29" s="29"/>
      <c r="DT29" s="30"/>
      <c r="DU29" s="30"/>
      <c r="DV29" s="31"/>
      <c r="DW29" s="32" t="s">
        <v>15</v>
      </c>
      <c r="DX29" s="30" t="s">
        <v>15</v>
      </c>
      <c r="DY29" s="30" t="s">
        <v>15</v>
      </c>
      <c r="DZ29" s="33" t="s">
        <v>15</v>
      </c>
      <c r="EA29" s="34" t="s">
        <v>15</v>
      </c>
      <c r="EB29" s="35" t="s">
        <v>15</v>
      </c>
      <c r="EC29" s="35" t="s">
        <v>15</v>
      </c>
      <c r="ED29" s="36" t="s">
        <v>15</v>
      </c>
      <c r="EF29" s="57" t="str">
        <f t="shared" si="1"/>
        <v>/3</v>
      </c>
      <c r="EG29" s="87" t="s">
        <v>18</v>
      </c>
      <c r="EH29" s="25">
        <f>EK27</f>
        <v>20</v>
      </c>
      <c r="EI29" s="26">
        <f>ER27</f>
        <v>1200</v>
      </c>
      <c r="EJ29" s="27">
        <f>EV27-20</f>
        <v>879</v>
      </c>
      <c r="EK29" s="28">
        <v>19</v>
      </c>
      <c r="EL29" s="29"/>
      <c r="EM29" s="30"/>
      <c r="EN29" s="30"/>
      <c r="EO29" s="31"/>
      <c r="EP29" s="32" t="s">
        <v>15</v>
      </c>
      <c r="EQ29" s="30" t="s">
        <v>15</v>
      </c>
      <c r="ER29" s="30" t="s">
        <v>15</v>
      </c>
      <c r="ES29" s="33" t="s">
        <v>15</v>
      </c>
      <c r="ET29" s="34" t="s">
        <v>15</v>
      </c>
      <c r="EU29" s="35" t="s">
        <v>15</v>
      </c>
      <c r="EV29" s="35" t="s">
        <v>15</v>
      </c>
      <c r="EW29" s="36" t="s">
        <v>15</v>
      </c>
    </row>
    <row r="30" spans="1:153" x14ac:dyDescent="0.25">
      <c r="A30" s="24" t="str">
        <f>$M$13&amp;"/"&amp;$C$17</f>
        <v>/3</v>
      </c>
      <c r="B30" s="24" t="s">
        <v>21</v>
      </c>
      <c r="C30" s="25">
        <f>F26</f>
        <v>7</v>
      </c>
      <c r="D30" s="26">
        <f>I26</f>
        <v>1000</v>
      </c>
      <c r="E30" s="27">
        <f>M26</f>
        <v>800</v>
      </c>
      <c r="F30" s="28">
        <v>19</v>
      </c>
      <c r="G30" s="29"/>
      <c r="H30" s="30"/>
      <c r="I30" s="30"/>
      <c r="J30" s="31"/>
      <c r="K30" s="32" t="s">
        <v>15</v>
      </c>
      <c r="L30" s="30" t="s">
        <v>15</v>
      </c>
      <c r="M30" s="30" t="s">
        <v>15</v>
      </c>
      <c r="N30" s="33" t="s">
        <v>15</v>
      </c>
      <c r="O30" s="34" t="s">
        <v>15</v>
      </c>
      <c r="P30" s="35" t="s">
        <v>15</v>
      </c>
      <c r="Q30" s="35" t="s">
        <v>15</v>
      </c>
      <c r="R30" s="36" t="s">
        <v>15</v>
      </c>
      <c r="T30" s="24" t="str">
        <f>$M$13&amp;"/"&amp;$C$17</f>
        <v>/3</v>
      </c>
      <c r="U30" s="24" t="s">
        <v>21</v>
      </c>
      <c r="V30" s="25">
        <f>Y26</f>
        <v>1</v>
      </c>
      <c r="W30" s="26">
        <f>AB26</f>
        <v>500</v>
      </c>
      <c r="X30" s="27">
        <f>AF26</f>
        <v>1200</v>
      </c>
      <c r="Y30" s="28">
        <v>19</v>
      </c>
      <c r="Z30" s="29"/>
      <c r="AA30" s="30"/>
      <c r="AB30" s="30"/>
      <c r="AC30" s="31"/>
      <c r="AD30" s="32" t="s">
        <v>15</v>
      </c>
      <c r="AE30" s="30" t="s">
        <v>15</v>
      </c>
      <c r="AF30" s="30" t="s">
        <v>15</v>
      </c>
      <c r="AG30" s="33" t="s">
        <v>15</v>
      </c>
      <c r="AH30" s="34" t="s">
        <v>15</v>
      </c>
      <c r="AI30" s="35" t="s">
        <v>15</v>
      </c>
      <c r="AJ30" s="35" t="s">
        <v>15</v>
      </c>
      <c r="AK30" s="36" t="s">
        <v>15</v>
      </c>
      <c r="AL30" s="24"/>
      <c r="AM30" s="87" t="s">
        <v>19</v>
      </c>
      <c r="AN30" s="25">
        <f>AQ27*2</f>
        <v>2</v>
      </c>
      <c r="AO30" s="26">
        <f>AT27-AQ29</f>
        <v>981</v>
      </c>
      <c r="AP30" s="27">
        <f>BB27-AQ31</f>
        <v>992</v>
      </c>
      <c r="AQ30" s="28">
        <v>19</v>
      </c>
      <c r="AR30" s="29"/>
      <c r="AS30" s="30"/>
      <c r="AT30" s="30"/>
      <c r="AU30" s="31"/>
      <c r="AV30" s="32" t="s">
        <v>15</v>
      </c>
      <c r="AW30" s="30"/>
      <c r="AX30" s="30"/>
      <c r="AY30" s="33"/>
      <c r="AZ30" s="34" t="s">
        <v>15</v>
      </c>
      <c r="BA30" s="35" t="s">
        <v>15</v>
      </c>
      <c r="BB30" s="35" t="s">
        <v>15</v>
      </c>
      <c r="BC30" s="36" t="s">
        <v>15</v>
      </c>
      <c r="BE30" s="24"/>
      <c r="BF30" s="87" t="s">
        <v>19</v>
      </c>
      <c r="BG30" s="25">
        <f>BJ27*2</f>
        <v>2</v>
      </c>
      <c r="BH30" s="26">
        <f>BM27-BJ28-BJ29</f>
        <v>962</v>
      </c>
      <c r="BI30" s="27">
        <f>BU27</f>
        <v>1000</v>
      </c>
      <c r="BJ30" s="28">
        <v>19</v>
      </c>
      <c r="BK30" s="29"/>
      <c r="BL30" s="30"/>
      <c r="BM30" s="30"/>
      <c r="BN30" s="31"/>
      <c r="BO30" s="32" t="s">
        <v>15</v>
      </c>
      <c r="BP30" s="30" t="s">
        <v>15</v>
      </c>
      <c r="BQ30" s="30"/>
      <c r="BR30" s="33"/>
      <c r="BS30" s="34" t="s">
        <v>15</v>
      </c>
      <c r="BT30" s="35" t="s">
        <v>15</v>
      </c>
      <c r="BU30" s="35" t="s">
        <v>15</v>
      </c>
      <c r="BV30" s="36" t="s">
        <v>15</v>
      </c>
      <c r="BX30" s="24"/>
      <c r="BY30" s="87" t="s">
        <v>19</v>
      </c>
      <c r="BZ30" s="25">
        <f>CC27*2</f>
        <v>2</v>
      </c>
      <c r="CA30" s="26">
        <f>CF27</f>
        <v>1000</v>
      </c>
      <c r="CB30" s="27">
        <f>CN27-CC31</f>
        <v>992</v>
      </c>
      <c r="CC30" s="28">
        <v>19</v>
      </c>
      <c r="CD30" s="29"/>
      <c r="CE30" s="30"/>
      <c r="CF30" s="30"/>
      <c r="CG30" s="31"/>
      <c r="CH30" s="32" t="s">
        <v>15</v>
      </c>
      <c r="CI30" s="30"/>
      <c r="CJ30" s="30"/>
      <c r="CK30" s="33"/>
      <c r="CL30" s="34" t="s">
        <v>15</v>
      </c>
      <c r="CM30" s="35" t="s">
        <v>15</v>
      </c>
      <c r="CN30" s="35" t="s">
        <v>15</v>
      </c>
      <c r="CO30" s="36" t="s">
        <v>15</v>
      </c>
      <c r="CQ30" s="24"/>
      <c r="CR30" s="87" t="s">
        <v>19</v>
      </c>
      <c r="CS30" s="25">
        <f>CV27*2</f>
        <v>2</v>
      </c>
      <c r="CT30" s="26">
        <f>CY27</f>
        <v>1000</v>
      </c>
      <c r="CU30" s="27">
        <f>DG27</f>
        <v>1000</v>
      </c>
      <c r="CV30" s="28">
        <v>19</v>
      </c>
      <c r="CW30" s="29"/>
      <c r="CX30" s="30"/>
      <c r="CY30" s="30"/>
      <c r="CZ30" s="31"/>
      <c r="DA30" s="32" t="s">
        <v>15</v>
      </c>
      <c r="DB30" s="30" t="s">
        <v>15</v>
      </c>
      <c r="DC30" s="30"/>
      <c r="DD30" s="33"/>
      <c r="DE30" s="34" t="s">
        <v>15</v>
      </c>
      <c r="DF30" s="35" t="s">
        <v>15</v>
      </c>
      <c r="DG30" s="35" t="s">
        <v>15</v>
      </c>
      <c r="DH30" s="36" t="s">
        <v>15</v>
      </c>
      <c r="DI30" s="23"/>
      <c r="DJ30" s="23"/>
      <c r="DK30" s="23"/>
      <c r="DM30" s="57" t="str">
        <f t="shared" si="0"/>
        <v>/3</v>
      </c>
      <c r="DN30" s="87" t="s">
        <v>19</v>
      </c>
      <c r="DO30" s="25">
        <f>DR27*2</f>
        <v>2</v>
      </c>
      <c r="DP30" s="26">
        <f>DU27-19</f>
        <v>331</v>
      </c>
      <c r="DQ30" s="27">
        <f>EC27-20</f>
        <v>568</v>
      </c>
      <c r="DR30" s="28">
        <v>19</v>
      </c>
      <c r="DS30" s="29"/>
      <c r="DT30" s="30"/>
      <c r="DU30" s="30"/>
      <c r="DV30" s="31"/>
      <c r="DW30" s="32" t="s">
        <v>15</v>
      </c>
      <c r="DX30" s="30" t="s">
        <v>15</v>
      </c>
      <c r="DY30" s="30"/>
      <c r="DZ30" s="33"/>
      <c r="EA30" s="34" t="s">
        <v>15</v>
      </c>
      <c r="EB30" s="35" t="s">
        <v>15</v>
      </c>
      <c r="EC30" s="35" t="s">
        <v>15</v>
      </c>
      <c r="ED30" s="36" t="s">
        <v>15</v>
      </c>
      <c r="EF30" s="57" t="str">
        <f t="shared" si="1"/>
        <v>/3</v>
      </c>
      <c r="EG30" s="87" t="s">
        <v>19</v>
      </c>
      <c r="EH30" s="25">
        <f>EK27*2</f>
        <v>40</v>
      </c>
      <c r="EI30" s="26">
        <f>EN27-19</f>
        <v>481</v>
      </c>
      <c r="EJ30" s="27">
        <f>EV27-20</f>
        <v>879</v>
      </c>
      <c r="EK30" s="28">
        <v>19</v>
      </c>
      <c r="EL30" s="29"/>
      <c r="EM30" s="30"/>
      <c r="EN30" s="30"/>
      <c r="EO30" s="31"/>
      <c r="EP30" s="32" t="s">
        <v>15</v>
      </c>
      <c r="EQ30" s="30" t="s">
        <v>15</v>
      </c>
      <c r="ER30" s="30"/>
      <c r="ES30" s="33"/>
      <c r="ET30" s="34" t="s">
        <v>15</v>
      </c>
      <c r="EU30" s="35" t="s">
        <v>15</v>
      </c>
      <c r="EV30" s="35" t="s">
        <v>15</v>
      </c>
      <c r="EW30" s="36" t="s">
        <v>15</v>
      </c>
    </row>
    <row r="31" spans="1:153" ht="19.5" thickBot="1" x14ac:dyDescent="0.3">
      <c r="A31" s="171"/>
      <c r="B31" s="172"/>
      <c r="C31" s="173"/>
      <c r="D31" s="174"/>
      <c r="E31" s="174"/>
      <c r="F31" s="173"/>
      <c r="G31" s="175"/>
      <c r="H31" s="175"/>
      <c r="I31" s="175"/>
      <c r="J31" s="175"/>
      <c r="K31" s="175"/>
      <c r="L31" s="175"/>
      <c r="M31" s="175"/>
      <c r="N31" s="175"/>
      <c r="O31" s="176"/>
      <c r="P31" s="176"/>
      <c r="Q31" s="176"/>
      <c r="R31" s="176"/>
      <c r="S31" s="3"/>
      <c r="T31" s="172"/>
      <c r="U31" s="172"/>
      <c r="V31" s="173"/>
      <c r="W31" s="174"/>
      <c r="X31" s="174"/>
      <c r="Y31" s="173"/>
      <c r="Z31" s="175"/>
      <c r="AA31" s="175"/>
      <c r="AB31" s="175"/>
      <c r="AC31" s="175"/>
      <c r="AD31" s="175"/>
      <c r="AE31" s="175"/>
      <c r="AF31" s="175"/>
      <c r="AG31" s="175"/>
      <c r="AH31" s="176"/>
      <c r="AI31" s="176"/>
      <c r="AJ31" s="176"/>
      <c r="AK31" s="176"/>
      <c r="AL31" s="37"/>
      <c r="AM31" s="88" t="s">
        <v>60</v>
      </c>
      <c r="AN31" s="38">
        <f>AQ27</f>
        <v>1</v>
      </c>
      <c r="AO31" s="39">
        <f>AT27</f>
        <v>1000</v>
      </c>
      <c r="AP31" s="40">
        <f>AX27</f>
        <v>1000</v>
      </c>
      <c r="AQ31" s="63">
        <v>8</v>
      </c>
      <c r="AR31" s="42"/>
      <c r="AS31" s="43"/>
      <c r="AT31" s="43"/>
      <c r="AU31" s="44"/>
      <c r="AV31" s="45"/>
      <c r="AW31" s="43"/>
      <c r="AX31" s="43"/>
      <c r="AY31" s="46"/>
      <c r="AZ31" s="47" t="s">
        <v>15</v>
      </c>
      <c r="BA31" s="48" t="s">
        <v>15</v>
      </c>
      <c r="BB31" s="48" t="s">
        <v>15</v>
      </c>
      <c r="BC31" s="49" t="s">
        <v>15</v>
      </c>
      <c r="BE31" s="37"/>
      <c r="BF31" s="93" t="s">
        <v>21</v>
      </c>
      <c r="BG31" s="38">
        <f>BJ27</f>
        <v>1</v>
      </c>
      <c r="BH31" s="39">
        <f>BM27-BJ28-BJ29</f>
        <v>962</v>
      </c>
      <c r="BI31" s="40">
        <f>BQ27-(BJ30*BG30)</f>
        <v>962</v>
      </c>
      <c r="BJ31" s="41">
        <v>19</v>
      </c>
      <c r="BK31" s="42"/>
      <c r="BL31" s="43"/>
      <c r="BM31" s="43"/>
      <c r="BN31" s="44"/>
      <c r="BO31" s="45"/>
      <c r="BP31" s="43"/>
      <c r="BQ31" s="43"/>
      <c r="BR31" s="46"/>
      <c r="BS31" s="47" t="s">
        <v>15</v>
      </c>
      <c r="BT31" s="48" t="s">
        <v>15</v>
      </c>
      <c r="BU31" s="48" t="s">
        <v>15</v>
      </c>
      <c r="BV31" s="49" t="s">
        <v>15</v>
      </c>
      <c r="BX31" s="37"/>
      <c r="BY31" s="88" t="s">
        <v>60</v>
      </c>
      <c r="BZ31" s="38">
        <f>CC27</f>
        <v>1</v>
      </c>
      <c r="CA31" s="39">
        <f>CF27</f>
        <v>1000</v>
      </c>
      <c r="CB31" s="40">
        <f>CJ27</f>
        <v>1000</v>
      </c>
      <c r="CC31" s="63">
        <v>8</v>
      </c>
      <c r="CD31" s="42"/>
      <c r="CE31" s="43"/>
      <c r="CF31" s="43"/>
      <c r="CG31" s="44"/>
      <c r="CH31" s="45"/>
      <c r="CI31" s="43"/>
      <c r="CJ31" s="43"/>
      <c r="CK31" s="46"/>
      <c r="CL31" s="47" t="s">
        <v>15</v>
      </c>
      <c r="CM31" s="48" t="s">
        <v>15</v>
      </c>
      <c r="CN31" s="48" t="s">
        <v>15</v>
      </c>
      <c r="CO31" s="49" t="s">
        <v>15</v>
      </c>
      <c r="CQ31" s="37"/>
      <c r="CR31" s="93" t="s">
        <v>21</v>
      </c>
      <c r="CS31" s="38">
        <f>CV27</f>
        <v>1</v>
      </c>
      <c r="CT31" s="39">
        <f>CY27-CV28-CV29</f>
        <v>962</v>
      </c>
      <c r="CU31" s="40">
        <f>DC27-(CV30*CS30)</f>
        <v>962</v>
      </c>
      <c r="CV31" s="41">
        <v>19</v>
      </c>
      <c r="CW31" s="42"/>
      <c r="CX31" s="43"/>
      <c r="CY31" s="43"/>
      <c r="CZ31" s="44"/>
      <c r="DA31" s="45"/>
      <c r="DB31" s="43"/>
      <c r="DC31" s="43"/>
      <c r="DD31" s="46"/>
      <c r="DE31" s="47" t="s">
        <v>15</v>
      </c>
      <c r="DF31" s="48" t="s">
        <v>15</v>
      </c>
      <c r="DG31" s="48" t="s">
        <v>15</v>
      </c>
      <c r="DH31" s="49" t="s">
        <v>15</v>
      </c>
      <c r="DI31" s="23"/>
      <c r="DJ31" s="23"/>
      <c r="DK31" s="23"/>
      <c r="DM31" s="57" t="str">
        <f t="shared" si="0"/>
        <v>/3</v>
      </c>
      <c r="DN31" s="87" t="s">
        <v>4</v>
      </c>
      <c r="DO31" s="25">
        <v>1</v>
      </c>
      <c r="DP31" s="26">
        <f>DU27-38</f>
        <v>312</v>
      </c>
      <c r="DQ31" s="27">
        <f>DY27-38-2</f>
        <v>1460</v>
      </c>
      <c r="DR31" s="126">
        <v>16</v>
      </c>
      <c r="DS31" s="29"/>
      <c r="DT31" s="30"/>
      <c r="DU31" s="30"/>
      <c r="DV31" s="31"/>
      <c r="DW31" s="32" t="s">
        <v>15</v>
      </c>
      <c r="DX31" s="30" t="s">
        <v>15</v>
      </c>
      <c r="DY31" s="30"/>
      <c r="DZ31" s="33"/>
      <c r="EA31" s="34" t="s">
        <v>15</v>
      </c>
      <c r="EB31" s="35" t="s">
        <v>15</v>
      </c>
      <c r="EC31" s="35" t="s">
        <v>15</v>
      </c>
      <c r="ED31" s="36" t="s">
        <v>15</v>
      </c>
      <c r="EF31" s="57" t="str">
        <f t="shared" si="1"/>
        <v>/3</v>
      </c>
      <c r="EG31" s="87" t="s">
        <v>4</v>
      </c>
      <c r="EH31" s="25">
        <v>1</v>
      </c>
      <c r="EI31" s="26">
        <f>EN27-38</f>
        <v>462</v>
      </c>
      <c r="EJ31" s="27">
        <f>ER27-38-2</f>
        <v>1160</v>
      </c>
      <c r="EK31" s="126">
        <v>16</v>
      </c>
      <c r="EL31" s="29"/>
      <c r="EM31" s="30"/>
      <c r="EN31" s="30"/>
      <c r="EO31" s="31"/>
      <c r="EP31" s="32" t="s">
        <v>15</v>
      </c>
      <c r="EQ31" s="30" t="s">
        <v>15</v>
      </c>
      <c r="ER31" s="30"/>
      <c r="ES31" s="33"/>
      <c r="ET31" s="34" t="s">
        <v>15</v>
      </c>
      <c r="EU31" s="35" t="s">
        <v>15</v>
      </c>
      <c r="EV31" s="35" t="s">
        <v>15</v>
      </c>
      <c r="EW31" s="36" t="s">
        <v>15</v>
      </c>
    </row>
    <row r="32" spans="1:153" x14ac:dyDescent="0.25">
      <c r="A32" s="50"/>
      <c r="B32" s="54" t="s">
        <v>8</v>
      </c>
      <c r="C32" s="51"/>
      <c r="D32" s="52"/>
      <c r="E32" s="52"/>
      <c r="F32" s="51"/>
      <c r="G32" s="53"/>
      <c r="H32" s="53"/>
      <c r="I32" s="53"/>
      <c r="J32" s="53"/>
      <c r="K32" s="53"/>
      <c r="L32" s="53"/>
      <c r="M32" s="53"/>
      <c r="N32" s="53"/>
      <c r="O32" s="23"/>
      <c r="P32" s="23"/>
      <c r="Q32" s="23"/>
      <c r="R32" s="23"/>
      <c r="T32" s="50"/>
      <c r="U32" s="54" t="s">
        <v>8</v>
      </c>
      <c r="V32" s="51"/>
      <c r="W32" s="52"/>
      <c r="X32" s="52"/>
      <c r="Y32" s="51"/>
      <c r="Z32" s="53"/>
      <c r="AA32" s="53"/>
      <c r="AB32" s="53"/>
      <c r="AC32" s="53"/>
      <c r="AD32" s="53"/>
      <c r="AE32" s="53"/>
      <c r="AF32" s="53"/>
      <c r="AG32" s="53"/>
      <c r="AH32" s="23"/>
      <c r="AI32" s="23"/>
      <c r="AJ32" s="23"/>
      <c r="AK32" s="23"/>
      <c r="AL32" s="50"/>
      <c r="AM32" s="50"/>
      <c r="AN32" s="51"/>
      <c r="AO32" s="52"/>
      <c r="AP32" s="52"/>
      <c r="AQ32" s="51"/>
      <c r="AR32" s="53"/>
      <c r="AS32" s="53"/>
      <c r="AT32" s="53"/>
      <c r="AU32" s="53"/>
      <c r="AV32" s="53"/>
      <c r="AW32" s="53"/>
      <c r="AX32" s="53"/>
      <c r="AY32" s="53"/>
      <c r="AZ32" s="23"/>
      <c r="BA32" s="23"/>
      <c r="BB32" s="23"/>
      <c r="BC32" s="23"/>
      <c r="BE32" s="50"/>
      <c r="BF32" s="103"/>
      <c r="BG32" s="51"/>
      <c r="BH32" s="52"/>
      <c r="BI32" s="52"/>
      <c r="BJ32" s="51"/>
      <c r="BK32" s="53"/>
      <c r="BL32" s="53"/>
      <c r="BM32" s="53"/>
      <c r="BN32" s="53"/>
      <c r="BO32" s="53"/>
      <c r="BP32" s="53"/>
      <c r="BQ32" s="53"/>
      <c r="BR32" s="53"/>
      <c r="BS32" s="23"/>
      <c r="BT32" s="23"/>
      <c r="BU32" s="23"/>
      <c r="BV32" s="23"/>
      <c r="BX32" s="50"/>
      <c r="BY32" s="103"/>
      <c r="BZ32" s="51"/>
      <c r="CA32" s="52"/>
      <c r="CB32" s="52"/>
      <c r="CC32" s="51"/>
      <c r="CD32" s="53"/>
      <c r="CE32" s="53"/>
      <c r="CF32" s="53"/>
      <c r="CG32" s="53"/>
      <c r="CH32" s="53"/>
      <c r="CI32" s="53"/>
      <c r="CJ32" s="53"/>
      <c r="CK32" s="53"/>
      <c r="CL32" s="23"/>
      <c r="CM32" s="23"/>
      <c r="CN32" s="23"/>
      <c r="CO32" s="23"/>
      <c r="CQ32" s="50"/>
      <c r="CR32" s="103"/>
      <c r="CS32" s="51"/>
      <c r="CT32" s="52"/>
      <c r="CU32" s="52"/>
      <c r="CV32" s="51"/>
      <c r="CW32" s="53"/>
      <c r="CX32" s="53"/>
      <c r="CY32" s="53"/>
      <c r="CZ32" s="53"/>
      <c r="DA32" s="53"/>
      <c r="DB32" s="53"/>
      <c r="DC32" s="53"/>
      <c r="DD32" s="53"/>
      <c r="DE32" s="23"/>
      <c r="DF32" s="23"/>
      <c r="DG32" s="23"/>
      <c r="DH32" s="23"/>
      <c r="DI32" s="23"/>
      <c r="DJ32" s="23"/>
      <c r="DK32" s="23"/>
      <c r="DM32" s="57" t="str">
        <f t="shared" si="0"/>
        <v>/3</v>
      </c>
      <c r="DN32" s="87" t="s">
        <v>28</v>
      </c>
      <c r="DO32" s="25">
        <v>2</v>
      </c>
      <c r="DP32" s="26">
        <f>DU27-38</f>
        <v>312</v>
      </c>
      <c r="DQ32" s="27">
        <f>DQ29-20</f>
        <v>548</v>
      </c>
      <c r="DR32" s="28">
        <v>19</v>
      </c>
      <c r="DS32" s="29"/>
      <c r="DT32" s="30"/>
      <c r="DU32" s="30"/>
      <c r="DV32" s="31"/>
      <c r="DW32" s="32" t="s">
        <v>15</v>
      </c>
      <c r="DX32" s="30"/>
      <c r="DY32" s="30" t="s">
        <v>15</v>
      </c>
      <c r="DZ32" s="33"/>
      <c r="EA32" s="34" t="s">
        <v>15</v>
      </c>
      <c r="EB32" s="35" t="s">
        <v>15</v>
      </c>
      <c r="EC32" s="35" t="s">
        <v>15</v>
      </c>
      <c r="ED32" s="36" t="s">
        <v>15</v>
      </c>
      <c r="EF32" s="57" t="str">
        <f t="shared" si="1"/>
        <v>/3</v>
      </c>
      <c r="EG32" s="87" t="s">
        <v>28</v>
      </c>
      <c r="EH32" s="25">
        <v>2</v>
      </c>
      <c r="EI32" s="26">
        <f>EN27-38</f>
        <v>462</v>
      </c>
      <c r="EJ32" s="27">
        <f>EJ29-20</f>
        <v>859</v>
      </c>
      <c r="EK32" s="28">
        <v>19</v>
      </c>
      <c r="EL32" s="29"/>
      <c r="EM32" s="30"/>
      <c r="EN32" s="30"/>
      <c r="EO32" s="31"/>
      <c r="EP32" s="32" t="s">
        <v>15</v>
      </c>
      <c r="EQ32" s="30"/>
      <c r="ER32" s="30" t="s">
        <v>15</v>
      </c>
      <c r="ES32" s="33"/>
      <c r="ET32" s="34" t="s">
        <v>15</v>
      </c>
      <c r="EU32" s="35" t="s">
        <v>15</v>
      </c>
      <c r="EV32" s="35" t="s">
        <v>15</v>
      </c>
      <c r="EW32" s="36" t="s">
        <v>15</v>
      </c>
    </row>
    <row r="33" spans="1:153" ht="19.5" thickBot="1" x14ac:dyDescent="0.3">
      <c r="A33" s="178" t="s">
        <v>49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T33" s="178" t="s">
        <v>35</v>
      </c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50"/>
      <c r="AM33" s="54" t="s">
        <v>8</v>
      </c>
      <c r="AN33" s="51"/>
      <c r="AO33" s="52"/>
      <c r="AP33" s="52"/>
      <c r="AQ33" s="51"/>
      <c r="AR33" s="53"/>
      <c r="AS33" s="53"/>
      <c r="AT33" s="53"/>
      <c r="AU33" s="53"/>
      <c r="AV33" s="53"/>
      <c r="AW33" s="53"/>
      <c r="AX33" s="53"/>
      <c r="AY33" s="53"/>
      <c r="AZ33" s="23"/>
      <c r="BA33" s="23"/>
      <c r="BB33" s="23"/>
      <c r="BC33" s="23"/>
      <c r="BE33" s="50"/>
      <c r="BF33" s="104" t="s">
        <v>8</v>
      </c>
      <c r="BG33" s="51"/>
      <c r="BH33" s="52"/>
      <c r="BI33" s="52"/>
      <c r="BJ33" s="51"/>
      <c r="BK33" s="53"/>
      <c r="BL33" s="53"/>
      <c r="BM33" s="53"/>
      <c r="BN33" s="53"/>
      <c r="BO33" s="53"/>
      <c r="BP33" s="53"/>
      <c r="BQ33" s="53"/>
      <c r="BR33" s="53"/>
      <c r="BS33" s="23"/>
      <c r="BT33" s="23"/>
      <c r="BU33" s="23"/>
      <c r="BV33" s="23"/>
      <c r="BX33" s="50"/>
      <c r="BY33" s="104" t="s">
        <v>8</v>
      </c>
      <c r="BZ33" s="51"/>
      <c r="CA33" s="52"/>
      <c r="CB33" s="52"/>
      <c r="CC33" s="51"/>
      <c r="CD33" s="53"/>
      <c r="CE33" s="53"/>
      <c r="CF33" s="53"/>
      <c r="CG33" s="53"/>
      <c r="CH33" s="53"/>
      <c r="CI33" s="53"/>
      <c r="CJ33" s="53"/>
      <c r="CK33" s="53"/>
      <c r="CL33" s="23"/>
      <c r="CM33" s="23"/>
      <c r="CN33" s="23"/>
      <c r="CO33" s="23"/>
      <c r="CQ33" s="50"/>
      <c r="CR33" s="104" t="s">
        <v>8</v>
      </c>
      <c r="CS33" s="51"/>
      <c r="CT33" s="52"/>
      <c r="CU33" s="52"/>
      <c r="CV33" s="51"/>
      <c r="CW33" s="53"/>
      <c r="CX33" s="53"/>
      <c r="CY33" s="53"/>
      <c r="CZ33" s="53"/>
      <c r="DA33" s="53"/>
      <c r="DB33" s="53"/>
      <c r="DC33" s="53"/>
      <c r="DD33" s="53"/>
      <c r="DE33" s="23"/>
      <c r="DF33" s="23"/>
      <c r="DG33" s="23"/>
      <c r="DH33" s="23"/>
      <c r="DI33" s="55"/>
      <c r="DJ33" s="55"/>
      <c r="DK33" s="55"/>
      <c r="DM33" s="58" t="str">
        <f t="shared" si="0"/>
        <v>/3</v>
      </c>
      <c r="DN33" s="93" t="s">
        <v>34</v>
      </c>
      <c r="DO33" s="38">
        <f>(DO32+1)-DO31</f>
        <v>2</v>
      </c>
      <c r="DP33" s="39">
        <f>DU27-38</f>
        <v>312</v>
      </c>
      <c r="DQ33" s="40">
        <f>DY27-38</f>
        <v>1462</v>
      </c>
      <c r="DR33" s="41">
        <v>19</v>
      </c>
      <c r="DS33" s="42"/>
      <c r="DT33" s="43"/>
      <c r="DU33" s="43"/>
      <c r="DV33" s="44"/>
      <c r="DW33" s="45"/>
      <c r="DX33" s="43"/>
      <c r="DY33" s="43"/>
      <c r="DZ33" s="46"/>
      <c r="EA33" s="47" t="s">
        <v>15</v>
      </c>
      <c r="EB33" s="48" t="s">
        <v>15</v>
      </c>
      <c r="EC33" s="48" t="s">
        <v>15</v>
      </c>
      <c r="ED33" s="49" t="s">
        <v>15</v>
      </c>
      <c r="EF33" s="58" t="str">
        <f t="shared" si="1"/>
        <v>/3</v>
      </c>
      <c r="EG33" s="93" t="s">
        <v>34</v>
      </c>
      <c r="EH33" s="38">
        <f>(EH32+1)-EH31</f>
        <v>2</v>
      </c>
      <c r="EI33" s="39">
        <f>EN27-38</f>
        <v>462</v>
      </c>
      <c r="EJ33" s="40">
        <f>ER27-38</f>
        <v>1162</v>
      </c>
      <c r="EK33" s="41">
        <v>19</v>
      </c>
      <c r="EL33" s="42"/>
      <c r="EM33" s="43"/>
      <c r="EN33" s="43"/>
      <c r="EO33" s="44"/>
      <c r="EP33" s="45"/>
      <c r="EQ33" s="43"/>
      <c r="ER33" s="43"/>
      <c r="ES33" s="46"/>
      <c r="ET33" s="47" t="s">
        <v>15</v>
      </c>
      <c r="EU33" s="48" t="s">
        <v>15</v>
      </c>
      <c r="EV33" s="48" t="s">
        <v>15</v>
      </c>
      <c r="EW33" s="49" t="s">
        <v>15</v>
      </c>
    </row>
    <row r="34" spans="1:153" ht="19.5" thickBot="1" x14ac:dyDescent="0.3">
      <c r="AL34" s="178" t="s">
        <v>57</v>
      </c>
      <c r="AM34" s="178"/>
      <c r="AN34" s="178"/>
      <c r="AO34" s="178"/>
      <c r="AP34" s="178"/>
      <c r="AQ34" s="178"/>
      <c r="AR34" s="178"/>
      <c r="AS34" s="178"/>
      <c r="AT34" s="178"/>
      <c r="AU34" s="178"/>
      <c r="AV34" s="178"/>
      <c r="AW34" s="178"/>
      <c r="AX34" s="178"/>
      <c r="AY34" s="178"/>
      <c r="AZ34" s="178"/>
      <c r="BA34" s="178"/>
      <c r="BB34" s="178"/>
      <c r="BC34" s="178"/>
      <c r="BE34" s="178" t="s">
        <v>57</v>
      </c>
      <c r="BF34" s="178"/>
      <c r="BG34" s="178"/>
      <c r="BH34" s="178"/>
      <c r="BI34" s="178"/>
      <c r="BJ34" s="178"/>
      <c r="BK34" s="178"/>
      <c r="BL34" s="178"/>
      <c r="BM34" s="178"/>
      <c r="BN34" s="178"/>
      <c r="BO34" s="178"/>
      <c r="BP34" s="178"/>
      <c r="BQ34" s="178"/>
      <c r="BR34" s="178"/>
      <c r="BS34" s="178"/>
      <c r="BT34" s="178"/>
      <c r="BU34" s="178"/>
      <c r="BV34" s="178"/>
      <c r="BX34" s="178" t="s">
        <v>57</v>
      </c>
      <c r="BY34" s="178"/>
      <c r="BZ34" s="178"/>
      <c r="CA34" s="178"/>
      <c r="CB34" s="178"/>
      <c r="CC34" s="178"/>
      <c r="CD34" s="178"/>
      <c r="CE34" s="178"/>
      <c r="CF34" s="178"/>
      <c r="CG34" s="178"/>
      <c r="CH34" s="178"/>
      <c r="CI34" s="178"/>
      <c r="CJ34" s="178"/>
      <c r="CK34" s="178"/>
      <c r="CL34" s="178"/>
      <c r="CM34" s="178"/>
      <c r="CN34" s="178"/>
      <c r="CO34" s="178"/>
      <c r="CQ34" s="178" t="s">
        <v>57</v>
      </c>
      <c r="CR34" s="178"/>
      <c r="CS34" s="178"/>
      <c r="CT34" s="178"/>
      <c r="CU34" s="178"/>
      <c r="CV34" s="178"/>
      <c r="CW34" s="178"/>
      <c r="CX34" s="178"/>
      <c r="CY34" s="178"/>
      <c r="CZ34" s="178"/>
      <c r="DA34" s="178"/>
      <c r="DB34" s="178"/>
      <c r="DC34" s="178"/>
      <c r="DD34" s="178"/>
      <c r="DE34" s="178"/>
      <c r="DF34" s="178"/>
      <c r="DG34" s="178"/>
      <c r="DH34" s="178"/>
      <c r="DM34" s="50"/>
      <c r="DN34" s="103"/>
      <c r="DO34" s="51"/>
      <c r="DP34" s="52"/>
      <c r="DQ34" s="52"/>
      <c r="DR34" s="51"/>
      <c r="DS34" s="53"/>
      <c r="DT34" s="53"/>
      <c r="DU34" s="53"/>
      <c r="DV34" s="53"/>
      <c r="DW34" s="53"/>
      <c r="DX34" s="53"/>
      <c r="DY34" s="53"/>
      <c r="DZ34" s="53"/>
      <c r="EA34" s="23"/>
      <c r="EB34" s="23"/>
      <c r="EC34" s="23"/>
      <c r="ED34" s="23"/>
      <c r="EF34" s="50"/>
      <c r="EG34" s="103"/>
      <c r="EH34" s="51"/>
      <c r="EI34" s="52"/>
      <c r="EJ34" s="52"/>
      <c r="EK34" s="51"/>
      <c r="EL34" s="53"/>
      <c r="EM34" s="53"/>
      <c r="EN34" s="53"/>
      <c r="EO34" s="53"/>
      <c r="EP34" s="53"/>
      <c r="EQ34" s="53"/>
      <c r="ER34" s="53"/>
      <c r="ES34" s="53"/>
      <c r="ET34" s="23"/>
      <c r="EU34" s="23"/>
      <c r="EV34" s="23"/>
      <c r="EW34" s="23"/>
    </row>
    <row r="35" spans="1:153" ht="19.5" thickBot="1" x14ac:dyDescent="0.35">
      <c r="A35" s="187" t="s">
        <v>8</v>
      </c>
      <c r="B35" s="188"/>
      <c r="C35" s="6" t="s">
        <v>36</v>
      </c>
      <c r="D35" s="185" t="s">
        <v>10</v>
      </c>
      <c r="E35" s="179"/>
      <c r="F35" s="7">
        <v>1</v>
      </c>
      <c r="G35" s="184" t="s">
        <v>11</v>
      </c>
      <c r="H35" s="179"/>
      <c r="I35" s="181">
        <v>1000</v>
      </c>
      <c r="J35" s="184"/>
      <c r="K35" s="185" t="s">
        <v>12</v>
      </c>
      <c r="L35" s="179"/>
      <c r="M35" s="181">
        <v>800</v>
      </c>
      <c r="N35" s="186"/>
      <c r="O35" s="184" t="s">
        <v>13</v>
      </c>
      <c r="P35" s="179"/>
      <c r="Q35" s="181">
        <v>600</v>
      </c>
      <c r="R35" s="186"/>
      <c r="T35" s="187" t="s">
        <v>8</v>
      </c>
      <c r="U35" s="188"/>
      <c r="V35" s="6" t="s">
        <v>37</v>
      </c>
      <c r="W35" s="185" t="s">
        <v>10</v>
      </c>
      <c r="X35" s="179"/>
      <c r="Y35" s="7">
        <v>8</v>
      </c>
      <c r="Z35" s="184" t="s">
        <v>11</v>
      </c>
      <c r="AA35" s="179"/>
      <c r="AB35" s="181">
        <v>1000</v>
      </c>
      <c r="AC35" s="184"/>
      <c r="AD35" s="185" t="s">
        <v>12</v>
      </c>
      <c r="AE35" s="179"/>
      <c r="AF35" s="181">
        <v>800</v>
      </c>
      <c r="AG35" s="186"/>
      <c r="AH35" s="184" t="s">
        <v>13</v>
      </c>
      <c r="AI35" s="179"/>
      <c r="AJ35" s="181">
        <v>600</v>
      </c>
      <c r="AK35" s="186"/>
      <c r="AL35" s="177" t="s">
        <v>58</v>
      </c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7"/>
      <c r="AY35" s="177"/>
      <c r="AZ35" s="177"/>
      <c r="BA35" s="177"/>
      <c r="BB35" s="177"/>
      <c r="BC35" s="177"/>
      <c r="BE35" s="177" t="s">
        <v>89</v>
      </c>
      <c r="BF35" s="177"/>
      <c r="BG35" s="177"/>
      <c r="BH35" s="177"/>
      <c r="BI35" s="177"/>
      <c r="BJ35" s="177"/>
      <c r="BK35" s="177"/>
      <c r="BL35" s="177"/>
      <c r="BM35" s="177"/>
      <c r="BN35" s="177"/>
      <c r="BO35" s="177"/>
      <c r="BP35" s="177"/>
      <c r="BQ35" s="177"/>
      <c r="BR35" s="177"/>
      <c r="BS35" s="177"/>
      <c r="BT35" s="177"/>
      <c r="BU35" s="177"/>
      <c r="BV35" s="177"/>
      <c r="BX35" s="177" t="s">
        <v>107</v>
      </c>
      <c r="BY35" s="177"/>
      <c r="BZ35" s="177"/>
      <c r="CA35" s="177"/>
      <c r="CB35" s="177"/>
      <c r="CC35" s="177"/>
      <c r="CD35" s="177"/>
      <c r="CE35" s="177"/>
      <c r="CF35" s="177"/>
      <c r="CG35" s="177"/>
      <c r="CH35" s="177"/>
      <c r="CI35" s="177"/>
      <c r="CJ35" s="177"/>
      <c r="CK35" s="177"/>
      <c r="CL35" s="177"/>
      <c r="CM35" s="177"/>
      <c r="CN35" s="177"/>
      <c r="CO35" s="177"/>
      <c r="CQ35" s="177" t="s">
        <v>108</v>
      </c>
      <c r="CR35" s="177"/>
      <c r="CS35" s="177"/>
      <c r="CT35" s="177"/>
      <c r="CU35" s="177"/>
      <c r="CV35" s="177"/>
      <c r="CW35" s="177"/>
      <c r="CX35" s="177"/>
      <c r="CY35" s="177"/>
      <c r="CZ35" s="177"/>
      <c r="DA35" s="177"/>
      <c r="DB35" s="177"/>
      <c r="DC35" s="177"/>
      <c r="DD35" s="177"/>
      <c r="DE35" s="177"/>
      <c r="DF35" s="177"/>
      <c r="DG35" s="177"/>
      <c r="DH35" s="177"/>
      <c r="DI35" s="1"/>
      <c r="DJ35" s="1"/>
      <c r="DK35" s="1"/>
      <c r="DM35" s="50"/>
      <c r="DN35" s="104" t="s">
        <v>8</v>
      </c>
      <c r="DO35" s="51"/>
      <c r="DP35" s="52"/>
      <c r="DQ35" s="52"/>
      <c r="DR35" s="51"/>
      <c r="DS35" s="53"/>
      <c r="DT35" s="53"/>
      <c r="DU35" s="53"/>
      <c r="DV35" s="53"/>
      <c r="DW35" s="53"/>
      <c r="DX35" s="53"/>
      <c r="DY35" s="53"/>
      <c r="DZ35" s="53"/>
      <c r="EA35" s="23"/>
      <c r="EB35" s="23"/>
      <c r="EC35" s="23"/>
      <c r="ED35" s="23"/>
      <c r="EF35" s="50"/>
      <c r="EG35" s="104" t="s">
        <v>8</v>
      </c>
      <c r="EH35" s="51"/>
      <c r="EI35" s="52"/>
      <c r="EJ35" s="52"/>
      <c r="EK35" s="51"/>
      <c r="EL35" s="53"/>
      <c r="EM35" s="53"/>
      <c r="EN35" s="53"/>
      <c r="EO35" s="53"/>
      <c r="EP35" s="53"/>
      <c r="EQ35" s="53"/>
      <c r="ER35" s="53"/>
      <c r="ES35" s="53"/>
      <c r="ET35" s="23"/>
      <c r="EU35" s="23"/>
      <c r="EV35" s="23"/>
      <c r="EW35" s="23"/>
    </row>
    <row r="36" spans="1:153" ht="19.5" thickBot="1" x14ac:dyDescent="0.3">
      <c r="A36" s="56" t="str">
        <f>$M$13&amp;"/"&amp;$C$17</f>
        <v>/3</v>
      </c>
      <c r="B36" s="10" t="s">
        <v>17</v>
      </c>
      <c r="C36" s="11">
        <f>F35*2</f>
        <v>2</v>
      </c>
      <c r="D36" s="12">
        <f>M35-38</f>
        <v>762</v>
      </c>
      <c r="E36" s="13">
        <v>120</v>
      </c>
      <c r="F36" s="14">
        <v>19</v>
      </c>
      <c r="G36" s="15"/>
      <c r="H36" s="16"/>
      <c r="I36" s="16"/>
      <c r="J36" s="17"/>
      <c r="K36" s="18" t="s">
        <v>15</v>
      </c>
      <c r="L36" s="16" t="s">
        <v>15</v>
      </c>
      <c r="M36" s="16"/>
      <c r="N36" s="19"/>
      <c r="O36" s="20" t="s">
        <v>15</v>
      </c>
      <c r="P36" s="21" t="s">
        <v>15</v>
      </c>
      <c r="Q36" s="21" t="s">
        <v>15</v>
      </c>
      <c r="R36" s="22" t="s">
        <v>15</v>
      </c>
      <c r="T36" s="56" t="str">
        <f>$M$13&amp;"/"&amp;$C$17</f>
        <v>/3</v>
      </c>
      <c r="U36" s="10" t="s">
        <v>17</v>
      </c>
      <c r="V36" s="11">
        <f>Y35*2</f>
        <v>16</v>
      </c>
      <c r="W36" s="12">
        <f>AF35-38</f>
        <v>762</v>
      </c>
      <c r="X36" s="13">
        <v>120</v>
      </c>
      <c r="Y36" s="14">
        <v>19</v>
      </c>
      <c r="Z36" s="15"/>
      <c r="AA36" s="16"/>
      <c r="AB36" s="16"/>
      <c r="AC36" s="17"/>
      <c r="AD36" s="18" t="s">
        <v>15</v>
      </c>
      <c r="AE36" s="16" t="s">
        <v>15</v>
      </c>
      <c r="AF36" s="16"/>
      <c r="AG36" s="19"/>
      <c r="AH36" s="20" t="s">
        <v>15</v>
      </c>
      <c r="AI36" s="21" t="s">
        <v>15</v>
      </c>
      <c r="AJ36" s="21" t="s">
        <v>15</v>
      </c>
      <c r="AK36" s="22" t="s">
        <v>15</v>
      </c>
      <c r="DI36" s="23"/>
      <c r="DJ36" s="23"/>
      <c r="DK36" s="23"/>
      <c r="DM36" s="178" t="s">
        <v>38</v>
      </c>
      <c r="DN36" s="178"/>
      <c r="DO36" s="178"/>
      <c r="DP36" s="178"/>
      <c r="DQ36" s="178"/>
      <c r="DR36" s="178"/>
      <c r="DS36" s="178"/>
      <c r="DT36" s="178"/>
      <c r="DU36" s="178"/>
      <c r="DV36" s="178"/>
      <c r="DW36" s="178"/>
      <c r="DX36" s="178"/>
      <c r="DY36" s="178"/>
      <c r="DZ36" s="178"/>
      <c r="EA36" s="178"/>
      <c r="EB36" s="178"/>
      <c r="EC36" s="178"/>
      <c r="ED36" s="178"/>
      <c r="EF36" s="178" t="s">
        <v>39</v>
      </c>
      <c r="EG36" s="178"/>
      <c r="EH36" s="178"/>
      <c r="EI36" s="178"/>
      <c r="EJ36" s="178"/>
      <c r="EK36" s="178"/>
      <c r="EL36" s="178"/>
      <c r="EM36" s="178"/>
      <c r="EN36" s="178"/>
      <c r="EO36" s="178"/>
      <c r="EP36" s="178"/>
      <c r="EQ36" s="178"/>
      <c r="ER36" s="178"/>
      <c r="ES36" s="178"/>
      <c r="ET36" s="178"/>
      <c r="EU36" s="178"/>
      <c r="EV36" s="178"/>
      <c r="EW36" s="178"/>
    </row>
    <row r="37" spans="1:153" ht="19.5" thickBot="1" x14ac:dyDescent="0.3">
      <c r="A37" s="57" t="str">
        <f>$M$13&amp;"/"&amp;$C$17</f>
        <v>/3</v>
      </c>
      <c r="B37" s="24" t="s">
        <v>18</v>
      </c>
      <c r="C37" s="25">
        <f>F35</f>
        <v>1</v>
      </c>
      <c r="D37" s="26">
        <f>M35</f>
        <v>800</v>
      </c>
      <c r="E37" s="27">
        <f>Q35-38</f>
        <v>562</v>
      </c>
      <c r="F37" s="28">
        <v>19</v>
      </c>
      <c r="G37" s="29"/>
      <c r="H37" s="30"/>
      <c r="I37" s="30"/>
      <c r="J37" s="31"/>
      <c r="K37" s="32" t="s">
        <v>15</v>
      </c>
      <c r="L37" s="30"/>
      <c r="M37" s="30" t="s">
        <v>15</v>
      </c>
      <c r="N37" s="33" t="s">
        <v>15</v>
      </c>
      <c r="O37" s="34" t="s">
        <v>15</v>
      </c>
      <c r="P37" s="35" t="s">
        <v>15</v>
      </c>
      <c r="Q37" s="35" t="s">
        <v>15</v>
      </c>
      <c r="R37" s="36" t="s">
        <v>15</v>
      </c>
      <c r="T37" s="57" t="str">
        <f>$M$13&amp;"/"&amp;$C$17</f>
        <v>/3</v>
      </c>
      <c r="U37" s="24" t="s">
        <v>18</v>
      </c>
      <c r="V37" s="25">
        <f>Y35</f>
        <v>8</v>
      </c>
      <c r="W37" s="26">
        <f>AF35</f>
        <v>800</v>
      </c>
      <c r="X37" s="27">
        <f>AJ35-38</f>
        <v>562</v>
      </c>
      <c r="Y37" s="28">
        <v>19</v>
      </c>
      <c r="Z37" s="29"/>
      <c r="AA37" s="30"/>
      <c r="AB37" s="30"/>
      <c r="AC37" s="31"/>
      <c r="AD37" s="32" t="s">
        <v>15</v>
      </c>
      <c r="AE37" s="30"/>
      <c r="AF37" s="30" t="s">
        <v>15</v>
      </c>
      <c r="AG37" s="33" t="s">
        <v>15</v>
      </c>
      <c r="AH37" s="34" t="s">
        <v>15</v>
      </c>
      <c r="AI37" s="35" t="s">
        <v>15</v>
      </c>
      <c r="AJ37" s="35" t="s">
        <v>15</v>
      </c>
      <c r="AK37" s="36" t="s">
        <v>15</v>
      </c>
      <c r="AL37" s="89"/>
      <c r="AM37" s="4" t="s">
        <v>8</v>
      </c>
      <c r="AN37" s="59"/>
      <c r="AO37" s="185" t="s">
        <v>10</v>
      </c>
      <c r="AP37" s="179"/>
      <c r="AQ37" s="65">
        <v>1</v>
      </c>
      <c r="AR37" s="184" t="s">
        <v>11</v>
      </c>
      <c r="AS37" s="179"/>
      <c r="AT37" s="181">
        <v>1000</v>
      </c>
      <c r="AU37" s="184"/>
      <c r="AV37" s="185" t="s">
        <v>12</v>
      </c>
      <c r="AW37" s="179"/>
      <c r="AX37" s="181">
        <v>1000</v>
      </c>
      <c r="AY37" s="186"/>
      <c r="AZ37" s="184" t="s">
        <v>13</v>
      </c>
      <c r="BA37" s="179"/>
      <c r="BB37" s="181">
        <v>1000</v>
      </c>
      <c r="BC37" s="186"/>
      <c r="BE37" s="78"/>
      <c r="BF37" s="4" t="s">
        <v>8</v>
      </c>
      <c r="BG37" s="59"/>
      <c r="BH37" s="185" t="s">
        <v>10</v>
      </c>
      <c r="BI37" s="179"/>
      <c r="BJ37" s="9">
        <v>1</v>
      </c>
      <c r="BK37" s="184" t="s">
        <v>11</v>
      </c>
      <c r="BL37" s="179"/>
      <c r="BM37" s="181">
        <v>1000</v>
      </c>
      <c r="BN37" s="184"/>
      <c r="BO37" s="185" t="s">
        <v>12</v>
      </c>
      <c r="BP37" s="179"/>
      <c r="BQ37" s="181">
        <v>1000</v>
      </c>
      <c r="BR37" s="186"/>
      <c r="BS37" s="184" t="s">
        <v>13</v>
      </c>
      <c r="BT37" s="179"/>
      <c r="BU37" s="181">
        <v>1000</v>
      </c>
      <c r="BV37" s="186"/>
      <c r="BX37" s="78"/>
      <c r="BY37" s="4" t="s">
        <v>8</v>
      </c>
      <c r="BZ37" s="59"/>
      <c r="CA37" s="185" t="s">
        <v>10</v>
      </c>
      <c r="CB37" s="179"/>
      <c r="CC37" s="9">
        <v>1</v>
      </c>
      <c r="CD37" s="185" t="s">
        <v>11</v>
      </c>
      <c r="CE37" s="179"/>
      <c r="CF37" s="181">
        <v>1000</v>
      </c>
      <c r="CG37" s="186"/>
      <c r="CH37" s="185" t="s">
        <v>12</v>
      </c>
      <c r="CI37" s="179"/>
      <c r="CJ37" s="181">
        <v>1000</v>
      </c>
      <c r="CK37" s="186"/>
      <c r="CL37" s="185" t="s">
        <v>13</v>
      </c>
      <c r="CM37" s="179"/>
      <c r="CN37" s="181">
        <v>1000</v>
      </c>
      <c r="CO37" s="186"/>
      <c r="CQ37" s="78"/>
      <c r="CR37" s="4" t="s">
        <v>8</v>
      </c>
      <c r="CS37" s="59"/>
      <c r="CT37" s="185" t="s">
        <v>10</v>
      </c>
      <c r="CU37" s="179"/>
      <c r="CV37" s="9">
        <v>1</v>
      </c>
      <c r="CW37" s="185" t="s">
        <v>11</v>
      </c>
      <c r="CX37" s="179"/>
      <c r="CY37" s="181">
        <v>1000</v>
      </c>
      <c r="CZ37" s="186"/>
      <c r="DA37" s="185" t="s">
        <v>12</v>
      </c>
      <c r="DB37" s="179"/>
      <c r="DC37" s="181">
        <v>1000</v>
      </c>
      <c r="DD37" s="186"/>
      <c r="DE37" s="185" t="s">
        <v>13</v>
      </c>
      <c r="DF37" s="179"/>
      <c r="DG37" s="181">
        <v>1000</v>
      </c>
      <c r="DH37" s="186"/>
      <c r="DI37" s="23"/>
      <c r="DJ37" s="23"/>
      <c r="DK37" s="23"/>
      <c r="DM37" s="178"/>
      <c r="DN37" s="178"/>
      <c r="DO37" s="178"/>
      <c r="DP37" s="178"/>
      <c r="DQ37" s="178"/>
      <c r="DR37" s="178"/>
      <c r="DS37" s="178"/>
      <c r="DT37" s="178"/>
      <c r="DU37" s="178"/>
      <c r="DV37" s="178"/>
      <c r="DW37" s="178"/>
      <c r="DX37" s="178"/>
      <c r="DY37" s="178"/>
      <c r="DZ37" s="178"/>
      <c r="EA37" s="178"/>
      <c r="EB37" s="178"/>
      <c r="EC37" s="178"/>
      <c r="ED37" s="178"/>
      <c r="EF37" s="178"/>
      <c r="EG37" s="178"/>
      <c r="EH37" s="178"/>
      <c r="EI37" s="178"/>
      <c r="EJ37" s="178"/>
      <c r="EK37" s="178"/>
      <c r="EL37" s="178"/>
      <c r="EM37" s="178"/>
      <c r="EN37" s="178"/>
      <c r="EO37" s="178"/>
      <c r="EP37" s="178"/>
      <c r="EQ37" s="178"/>
      <c r="ER37" s="178"/>
      <c r="ES37" s="178"/>
      <c r="ET37" s="178"/>
      <c r="EU37" s="178"/>
      <c r="EV37" s="178"/>
      <c r="EW37" s="178"/>
    </row>
    <row r="38" spans="1:153" ht="19.5" thickBot="1" x14ac:dyDescent="0.3">
      <c r="A38" s="57" t="str">
        <f>$M$13&amp;"/"&amp;$C$17</f>
        <v>/3</v>
      </c>
      <c r="B38" s="24" t="s">
        <v>19</v>
      </c>
      <c r="C38" s="25">
        <f>F35*2</f>
        <v>2</v>
      </c>
      <c r="D38" s="26">
        <f>I35-19</f>
        <v>981</v>
      </c>
      <c r="E38" s="27">
        <f>Q35-38</f>
        <v>562</v>
      </c>
      <c r="F38" s="28">
        <v>19</v>
      </c>
      <c r="G38" s="29"/>
      <c r="H38" s="30"/>
      <c r="I38" s="30"/>
      <c r="J38" s="31"/>
      <c r="K38" s="32" t="s">
        <v>15</v>
      </c>
      <c r="L38" s="30"/>
      <c r="M38" s="30"/>
      <c r="N38" s="33"/>
      <c r="O38" s="34" t="s">
        <v>15</v>
      </c>
      <c r="P38" s="35" t="s">
        <v>15</v>
      </c>
      <c r="Q38" s="35" t="s">
        <v>15</v>
      </c>
      <c r="R38" s="36" t="s">
        <v>15</v>
      </c>
      <c r="T38" s="57" t="str">
        <f>$M$13&amp;"/"&amp;$C$17</f>
        <v>/3</v>
      </c>
      <c r="U38" s="24" t="s">
        <v>19</v>
      </c>
      <c r="V38" s="25">
        <f>Y35*2</f>
        <v>16</v>
      </c>
      <c r="W38" s="26">
        <f>AB35-19</f>
        <v>981</v>
      </c>
      <c r="X38" s="27">
        <f>AJ35-38</f>
        <v>562</v>
      </c>
      <c r="Y38" s="28">
        <v>19</v>
      </c>
      <c r="Z38" s="29"/>
      <c r="AA38" s="30"/>
      <c r="AB38" s="30"/>
      <c r="AC38" s="31"/>
      <c r="AD38" s="32" t="s">
        <v>15</v>
      </c>
      <c r="AE38" s="30"/>
      <c r="AF38" s="30"/>
      <c r="AG38" s="33"/>
      <c r="AH38" s="34" t="s">
        <v>15</v>
      </c>
      <c r="AI38" s="35" t="s">
        <v>15</v>
      </c>
      <c r="AJ38" s="35" t="s">
        <v>15</v>
      </c>
      <c r="AK38" s="36" t="s">
        <v>15</v>
      </c>
      <c r="AL38" s="56"/>
      <c r="AM38" s="86" t="s">
        <v>17</v>
      </c>
      <c r="AN38" s="11">
        <f>AQ37*2</f>
        <v>2</v>
      </c>
      <c r="AO38" s="12">
        <f>AX37-(AQ40*AN40)</f>
        <v>962</v>
      </c>
      <c r="AP38" s="13">
        <v>120</v>
      </c>
      <c r="AQ38" s="14">
        <v>19</v>
      </c>
      <c r="AR38" s="15"/>
      <c r="AS38" s="16"/>
      <c r="AT38" s="16"/>
      <c r="AU38" s="17"/>
      <c r="AV38" s="18" t="s">
        <v>15</v>
      </c>
      <c r="AW38" s="16" t="s">
        <v>15</v>
      </c>
      <c r="AX38" s="16"/>
      <c r="AY38" s="19"/>
      <c r="AZ38" s="20" t="s">
        <v>15</v>
      </c>
      <c r="BA38" s="21" t="s">
        <v>15</v>
      </c>
      <c r="BB38" s="21" t="s">
        <v>15</v>
      </c>
      <c r="BC38" s="22" t="s">
        <v>15</v>
      </c>
      <c r="BE38" s="56"/>
      <c r="BF38" s="86" t="s">
        <v>17</v>
      </c>
      <c r="BG38" s="11">
        <f>BJ37*2</f>
        <v>2</v>
      </c>
      <c r="BH38" s="12">
        <f>BQ37-(BJ40*BG40)</f>
        <v>962</v>
      </c>
      <c r="BI38" s="13">
        <v>120</v>
      </c>
      <c r="BJ38" s="14">
        <v>19</v>
      </c>
      <c r="BK38" s="15"/>
      <c r="BL38" s="16"/>
      <c r="BM38" s="16"/>
      <c r="BN38" s="17"/>
      <c r="BO38" s="18" t="s">
        <v>15</v>
      </c>
      <c r="BP38" s="16" t="s">
        <v>15</v>
      </c>
      <c r="BQ38" s="16"/>
      <c r="BR38" s="19"/>
      <c r="BS38" s="20" t="s">
        <v>15</v>
      </c>
      <c r="BT38" s="21" t="s">
        <v>15</v>
      </c>
      <c r="BU38" s="21" t="s">
        <v>15</v>
      </c>
      <c r="BV38" s="22" t="s">
        <v>15</v>
      </c>
      <c r="BX38" s="56"/>
      <c r="BY38" s="86" t="s">
        <v>17</v>
      </c>
      <c r="BZ38" s="11">
        <f>CC37*2</f>
        <v>2</v>
      </c>
      <c r="CA38" s="12">
        <f>CJ37-(CC40*BZ40)</f>
        <v>962</v>
      </c>
      <c r="CB38" s="13">
        <f>CN37-CC41</f>
        <v>992</v>
      </c>
      <c r="CC38" s="14">
        <v>19</v>
      </c>
      <c r="CD38" s="15"/>
      <c r="CE38" s="16"/>
      <c r="CF38" s="16"/>
      <c r="CG38" s="17"/>
      <c r="CH38" s="18" t="s">
        <v>15</v>
      </c>
      <c r="CI38" s="16" t="s">
        <v>15</v>
      </c>
      <c r="CJ38" s="16"/>
      <c r="CK38" s="19"/>
      <c r="CL38" s="20" t="s">
        <v>15</v>
      </c>
      <c r="CM38" s="21" t="s">
        <v>15</v>
      </c>
      <c r="CN38" s="21" t="s">
        <v>15</v>
      </c>
      <c r="CO38" s="22" t="s">
        <v>15</v>
      </c>
      <c r="CQ38" s="56"/>
      <c r="CR38" s="86" t="s">
        <v>17</v>
      </c>
      <c r="CS38" s="11">
        <f>CV37*2</f>
        <v>2</v>
      </c>
      <c r="CT38" s="12">
        <f>DC37-(CV40*CS40)</f>
        <v>962</v>
      </c>
      <c r="CU38" s="13">
        <v>120</v>
      </c>
      <c r="CV38" s="14">
        <v>19</v>
      </c>
      <c r="CW38" s="15"/>
      <c r="CX38" s="16"/>
      <c r="CY38" s="16"/>
      <c r="CZ38" s="17"/>
      <c r="DA38" s="18" t="s">
        <v>15</v>
      </c>
      <c r="DB38" s="16" t="s">
        <v>15</v>
      </c>
      <c r="DC38" s="16"/>
      <c r="DD38" s="19"/>
      <c r="DE38" s="20" t="s">
        <v>15</v>
      </c>
      <c r="DF38" s="21" t="s">
        <v>15</v>
      </c>
      <c r="DG38" s="21" t="s">
        <v>15</v>
      </c>
      <c r="DH38" s="22" t="s">
        <v>15</v>
      </c>
      <c r="DI38" s="23"/>
      <c r="DJ38" s="23"/>
      <c r="DK38" s="23"/>
    </row>
    <row r="39" spans="1:153" ht="19.5" thickBot="1" x14ac:dyDescent="0.35">
      <c r="A39" s="57" t="str">
        <f>$M$13&amp;"/"&amp;$C$17</f>
        <v>/3</v>
      </c>
      <c r="B39" s="24" t="s">
        <v>21</v>
      </c>
      <c r="C39" s="25">
        <f>F35</f>
        <v>1</v>
      </c>
      <c r="D39" s="26">
        <f>I35</f>
        <v>1000</v>
      </c>
      <c r="E39" s="27">
        <f>M35</f>
        <v>800</v>
      </c>
      <c r="F39" s="28">
        <v>19</v>
      </c>
      <c r="G39" s="29"/>
      <c r="H39" s="30"/>
      <c r="I39" s="30"/>
      <c r="J39" s="31"/>
      <c r="K39" s="32" t="s">
        <v>15</v>
      </c>
      <c r="L39" s="30" t="s">
        <v>15</v>
      </c>
      <c r="M39" s="30" t="s">
        <v>15</v>
      </c>
      <c r="N39" s="33" t="s">
        <v>15</v>
      </c>
      <c r="O39" s="34" t="s">
        <v>15</v>
      </c>
      <c r="P39" s="35" t="s">
        <v>15</v>
      </c>
      <c r="Q39" s="35" t="s">
        <v>15</v>
      </c>
      <c r="R39" s="36" t="s">
        <v>15</v>
      </c>
      <c r="T39" s="57" t="str">
        <f>$M$13&amp;"/"&amp;$C$17</f>
        <v>/3</v>
      </c>
      <c r="U39" s="24" t="s">
        <v>21</v>
      </c>
      <c r="V39" s="25">
        <f>Y35</f>
        <v>8</v>
      </c>
      <c r="W39" s="26">
        <f>AB35</f>
        <v>1000</v>
      </c>
      <c r="X39" s="27">
        <f>AF35</f>
        <v>800</v>
      </c>
      <c r="Y39" s="28">
        <v>19</v>
      </c>
      <c r="Z39" s="29"/>
      <c r="AA39" s="30"/>
      <c r="AB39" s="30"/>
      <c r="AC39" s="31"/>
      <c r="AD39" s="32" t="s">
        <v>15</v>
      </c>
      <c r="AE39" s="30" t="s">
        <v>15</v>
      </c>
      <c r="AF39" s="30" t="s">
        <v>15</v>
      </c>
      <c r="AG39" s="33" t="s">
        <v>15</v>
      </c>
      <c r="AH39" s="34" t="s">
        <v>15</v>
      </c>
      <c r="AI39" s="35" t="s">
        <v>15</v>
      </c>
      <c r="AJ39" s="35" t="s">
        <v>15</v>
      </c>
      <c r="AK39" s="36" t="s">
        <v>15</v>
      </c>
      <c r="AL39" s="57"/>
      <c r="AM39" s="87" t="s">
        <v>18</v>
      </c>
      <c r="AN39" s="25">
        <f>AQ37</f>
        <v>1</v>
      </c>
      <c r="AO39" s="26">
        <f>AX37</f>
        <v>1000</v>
      </c>
      <c r="AP39" s="27">
        <f>BB37-AQ41</f>
        <v>992</v>
      </c>
      <c r="AQ39" s="28">
        <v>19</v>
      </c>
      <c r="AR39" s="29"/>
      <c r="AS39" s="30"/>
      <c r="AT39" s="30"/>
      <c r="AU39" s="31"/>
      <c r="AV39" s="32" t="s">
        <v>15</v>
      </c>
      <c r="AW39" s="30"/>
      <c r="AX39" s="30" t="s">
        <v>15</v>
      </c>
      <c r="AY39" s="33" t="s">
        <v>15</v>
      </c>
      <c r="AZ39" s="34" t="s">
        <v>15</v>
      </c>
      <c r="BA39" s="35" t="s">
        <v>15</v>
      </c>
      <c r="BB39" s="35" t="s">
        <v>15</v>
      </c>
      <c r="BC39" s="36" t="s">
        <v>15</v>
      </c>
      <c r="BE39" s="57"/>
      <c r="BF39" s="87" t="s">
        <v>18</v>
      </c>
      <c r="BG39" s="25">
        <f>BJ37</f>
        <v>1</v>
      </c>
      <c r="BH39" s="26">
        <f>BQ37</f>
        <v>1000</v>
      </c>
      <c r="BI39" s="27">
        <f>BU37</f>
        <v>1000</v>
      </c>
      <c r="BJ39" s="28">
        <v>19</v>
      </c>
      <c r="BK39" s="29"/>
      <c r="BL39" s="30"/>
      <c r="BM39" s="30"/>
      <c r="BN39" s="31"/>
      <c r="BO39" s="32" t="s">
        <v>15</v>
      </c>
      <c r="BP39" s="30" t="s">
        <v>15</v>
      </c>
      <c r="BQ39" s="30" t="s">
        <v>15</v>
      </c>
      <c r="BR39" s="33" t="s">
        <v>15</v>
      </c>
      <c r="BS39" s="34" t="s">
        <v>15</v>
      </c>
      <c r="BT39" s="35" t="s">
        <v>15</v>
      </c>
      <c r="BU39" s="35" t="s">
        <v>15</v>
      </c>
      <c r="BV39" s="36" t="s">
        <v>15</v>
      </c>
      <c r="BX39" s="57"/>
      <c r="BY39" s="87" t="s">
        <v>18</v>
      </c>
      <c r="BZ39" s="25">
        <f>CC37</f>
        <v>1</v>
      </c>
      <c r="CA39" s="26">
        <f>CJ37-(CC40*BZ40)</f>
        <v>962</v>
      </c>
      <c r="CB39" s="27">
        <f>CN37-CC41</f>
        <v>992</v>
      </c>
      <c r="CC39" s="28">
        <v>19</v>
      </c>
      <c r="CD39" s="29"/>
      <c r="CE39" s="30"/>
      <c r="CF39" s="30"/>
      <c r="CG39" s="31"/>
      <c r="CH39" s="32" t="s">
        <v>15</v>
      </c>
      <c r="CI39" s="30"/>
      <c r="CJ39" s="30" t="s">
        <v>15</v>
      </c>
      <c r="CK39" s="33" t="s">
        <v>15</v>
      </c>
      <c r="CL39" s="34" t="s">
        <v>15</v>
      </c>
      <c r="CM39" s="35" t="s">
        <v>15</v>
      </c>
      <c r="CN39" s="35" t="s">
        <v>15</v>
      </c>
      <c r="CO39" s="36" t="s">
        <v>15</v>
      </c>
      <c r="CQ39" s="57"/>
      <c r="CR39" s="87" t="s">
        <v>18</v>
      </c>
      <c r="CS39" s="25">
        <f>CV37</f>
        <v>1</v>
      </c>
      <c r="CT39" s="26">
        <f>DC37-(CV40*CS40)</f>
        <v>962</v>
      </c>
      <c r="CU39" s="27">
        <f>DG37</f>
        <v>1000</v>
      </c>
      <c r="CV39" s="28">
        <v>19</v>
      </c>
      <c r="CW39" s="29"/>
      <c r="CX39" s="30"/>
      <c r="CY39" s="30"/>
      <c r="CZ39" s="31"/>
      <c r="DA39" s="32" t="s">
        <v>15</v>
      </c>
      <c r="DB39" s="30" t="s">
        <v>15</v>
      </c>
      <c r="DC39" s="30" t="s">
        <v>15</v>
      </c>
      <c r="DD39" s="33" t="s">
        <v>15</v>
      </c>
      <c r="DE39" s="34" t="s">
        <v>15</v>
      </c>
      <c r="DF39" s="35" t="s">
        <v>15</v>
      </c>
      <c r="DG39" s="35" t="s">
        <v>15</v>
      </c>
      <c r="DH39" s="36" t="s">
        <v>15</v>
      </c>
      <c r="DI39" s="23"/>
      <c r="DJ39" s="23"/>
      <c r="DK39" s="23"/>
      <c r="DM39" s="127"/>
      <c r="DN39" s="5" t="s">
        <v>8</v>
      </c>
      <c r="DO39" s="6" t="s">
        <v>40</v>
      </c>
      <c r="DP39" s="191" t="s">
        <v>10</v>
      </c>
      <c r="DQ39" s="192"/>
      <c r="DR39" s="113">
        <v>2</v>
      </c>
      <c r="DS39" s="191" t="s">
        <v>11</v>
      </c>
      <c r="DT39" s="192"/>
      <c r="DU39" s="192">
        <v>1000</v>
      </c>
      <c r="DV39" s="195"/>
      <c r="DW39" s="193" t="s">
        <v>12</v>
      </c>
      <c r="DX39" s="192"/>
      <c r="DY39" s="192">
        <v>800</v>
      </c>
      <c r="DZ39" s="194"/>
      <c r="EA39" s="191" t="s">
        <v>13</v>
      </c>
      <c r="EB39" s="192"/>
      <c r="EC39" s="192">
        <v>600</v>
      </c>
      <c r="ED39" s="195"/>
      <c r="EF39" s="127"/>
      <c r="EG39" s="5" t="s">
        <v>8</v>
      </c>
      <c r="EH39" s="111"/>
      <c r="EI39" s="193" t="s">
        <v>10</v>
      </c>
      <c r="EJ39" s="192"/>
      <c r="EK39" s="112">
        <v>1</v>
      </c>
      <c r="EL39" s="191" t="s">
        <v>11</v>
      </c>
      <c r="EM39" s="192"/>
      <c r="EN39" s="192">
        <v>2330</v>
      </c>
      <c r="EO39" s="195"/>
      <c r="EP39" s="193" t="s">
        <v>12</v>
      </c>
      <c r="EQ39" s="192"/>
      <c r="ER39" s="192">
        <v>190</v>
      </c>
      <c r="ES39" s="194"/>
      <c r="ET39" s="191" t="s">
        <v>13</v>
      </c>
      <c r="EU39" s="192"/>
      <c r="EV39" s="192">
        <v>5880</v>
      </c>
      <c r="EW39" s="195"/>
    </row>
    <row r="40" spans="1:153" ht="19.5" thickBot="1" x14ac:dyDescent="0.3">
      <c r="A40" s="58" t="str">
        <f>$M$13&amp;"/"&amp;$C$17</f>
        <v>/3</v>
      </c>
      <c r="B40" s="37" t="s">
        <v>28</v>
      </c>
      <c r="C40" s="38">
        <v>9</v>
      </c>
      <c r="D40" s="39">
        <f>I35-38</f>
        <v>962</v>
      </c>
      <c r="E40" s="40">
        <f>Q35-38</f>
        <v>562</v>
      </c>
      <c r="F40" s="41">
        <v>19</v>
      </c>
      <c r="G40" s="42"/>
      <c r="H40" s="43"/>
      <c r="I40" s="43"/>
      <c r="J40" s="44"/>
      <c r="K40" s="45" t="s">
        <v>15</v>
      </c>
      <c r="L40" s="43"/>
      <c r="M40" s="43" t="s">
        <v>15</v>
      </c>
      <c r="N40" s="46"/>
      <c r="O40" s="47" t="s">
        <v>15</v>
      </c>
      <c r="P40" s="48" t="s">
        <v>15</v>
      </c>
      <c r="Q40" s="48" t="s">
        <v>15</v>
      </c>
      <c r="R40" s="49" t="s">
        <v>15</v>
      </c>
      <c r="T40" s="58" t="str">
        <f>$M$13&amp;"/"&amp;$C$17</f>
        <v>/3</v>
      </c>
      <c r="U40" s="37" t="s">
        <v>28</v>
      </c>
      <c r="V40" s="38">
        <v>44</v>
      </c>
      <c r="W40" s="39">
        <f>AB35-38</f>
        <v>962</v>
      </c>
      <c r="X40" s="40">
        <f>AJ35-38</f>
        <v>562</v>
      </c>
      <c r="Y40" s="41">
        <v>19</v>
      </c>
      <c r="Z40" s="42"/>
      <c r="AA40" s="43"/>
      <c r="AB40" s="43"/>
      <c r="AC40" s="44"/>
      <c r="AD40" s="45" t="s">
        <v>15</v>
      </c>
      <c r="AE40" s="43"/>
      <c r="AF40" s="43" t="s">
        <v>15</v>
      </c>
      <c r="AG40" s="46"/>
      <c r="AH40" s="47" t="s">
        <v>15</v>
      </c>
      <c r="AI40" s="48" t="s">
        <v>15</v>
      </c>
      <c r="AJ40" s="48" t="s">
        <v>15</v>
      </c>
      <c r="AK40" s="49" t="s">
        <v>15</v>
      </c>
      <c r="AL40" s="57"/>
      <c r="AM40" s="87" t="s">
        <v>19</v>
      </c>
      <c r="AN40" s="25">
        <f>AQ37*2</f>
        <v>2</v>
      </c>
      <c r="AO40" s="26">
        <f>AT37-AQ39</f>
        <v>981</v>
      </c>
      <c r="AP40" s="27">
        <f>BB37-AQ41</f>
        <v>992</v>
      </c>
      <c r="AQ40" s="28">
        <v>19</v>
      </c>
      <c r="AR40" s="29"/>
      <c r="AS40" s="30"/>
      <c r="AT40" s="30"/>
      <c r="AU40" s="31"/>
      <c r="AV40" s="32" t="s">
        <v>15</v>
      </c>
      <c r="AW40" s="30"/>
      <c r="AX40" s="30"/>
      <c r="AY40" s="33"/>
      <c r="AZ40" s="34" t="s">
        <v>15</v>
      </c>
      <c r="BA40" s="35" t="s">
        <v>15</v>
      </c>
      <c r="BB40" s="35" t="s">
        <v>15</v>
      </c>
      <c r="BC40" s="36" t="s">
        <v>15</v>
      </c>
      <c r="BE40" s="57"/>
      <c r="BF40" s="87" t="s">
        <v>19</v>
      </c>
      <c r="BG40" s="25">
        <f>BJ37*2</f>
        <v>2</v>
      </c>
      <c r="BH40" s="26">
        <f>BM37-BJ38-BJ39</f>
        <v>962</v>
      </c>
      <c r="BI40" s="27">
        <f>BU37</f>
        <v>1000</v>
      </c>
      <c r="BJ40" s="28">
        <v>19</v>
      </c>
      <c r="BK40" s="29"/>
      <c r="BL40" s="30"/>
      <c r="BM40" s="30"/>
      <c r="BN40" s="31"/>
      <c r="BO40" s="32" t="s">
        <v>15</v>
      </c>
      <c r="BP40" s="30" t="s">
        <v>15</v>
      </c>
      <c r="BQ40" s="30"/>
      <c r="BR40" s="33"/>
      <c r="BS40" s="34" t="s">
        <v>15</v>
      </c>
      <c r="BT40" s="35" t="s">
        <v>15</v>
      </c>
      <c r="BU40" s="35" t="s">
        <v>15</v>
      </c>
      <c r="BV40" s="36" t="s">
        <v>15</v>
      </c>
      <c r="BX40" s="57"/>
      <c r="BY40" s="87" t="s">
        <v>19</v>
      </c>
      <c r="BZ40" s="25">
        <f>CC37*2</f>
        <v>2</v>
      </c>
      <c r="CA40" s="26">
        <f>CF37</f>
        <v>1000</v>
      </c>
      <c r="CB40" s="27">
        <f>CN37-CC41</f>
        <v>992</v>
      </c>
      <c r="CC40" s="28">
        <v>19</v>
      </c>
      <c r="CD40" s="29"/>
      <c r="CE40" s="30"/>
      <c r="CF40" s="30"/>
      <c r="CG40" s="31"/>
      <c r="CH40" s="32" t="s">
        <v>15</v>
      </c>
      <c r="CI40" s="30"/>
      <c r="CJ40" s="30"/>
      <c r="CK40" s="33"/>
      <c r="CL40" s="34" t="s">
        <v>15</v>
      </c>
      <c r="CM40" s="35" t="s">
        <v>15</v>
      </c>
      <c r="CN40" s="35" t="s">
        <v>15</v>
      </c>
      <c r="CO40" s="36" t="s">
        <v>15</v>
      </c>
      <c r="CQ40" s="57"/>
      <c r="CR40" s="87" t="s">
        <v>19</v>
      </c>
      <c r="CS40" s="25">
        <f>CV37*2</f>
        <v>2</v>
      </c>
      <c r="CT40" s="26">
        <f>CY37</f>
        <v>1000</v>
      </c>
      <c r="CU40" s="27">
        <f>DG37</f>
        <v>1000</v>
      </c>
      <c r="CV40" s="28">
        <v>19</v>
      </c>
      <c r="CW40" s="29"/>
      <c r="CX40" s="30"/>
      <c r="CY40" s="30"/>
      <c r="CZ40" s="31"/>
      <c r="DA40" s="32" t="s">
        <v>15</v>
      </c>
      <c r="DB40" s="30" t="s">
        <v>15</v>
      </c>
      <c r="DC40" s="30"/>
      <c r="DD40" s="33"/>
      <c r="DE40" s="34" t="s">
        <v>15</v>
      </c>
      <c r="DF40" s="35" t="s">
        <v>15</v>
      </c>
      <c r="DG40" s="35" t="s">
        <v>15</v>
      </c>
      <c r="DH40" s="36" t="s">
        <v>15</v>
      </c>
      <c r="DI40" s="23"/>
      <c r="DJ40" s="23"/>
      <c r="DK40" s="23"/>
      <c r="DM40" s="118" t="str">
        <f t="shared" ref="DM40:DM46" si="2">$M$13&amp;"/"&amp;$C$17</f>
        <v>/3</v>
      </c>
      <c r="DN40" s="128" t="s">
        <v>17</v>
      </c>
      <c r="DO40" s="119">
        <f>DR39*2</f>
        <v>4</v>
      </c>
      <c r="DP40" s="123">
        <f>DY39-38</f>
        <v>762</v>
      </c>
      <c r="DQ40" s="114">
        <v>120</v>
      </c>
      <c r="DR40" s="96">
        <v>19</v>
      </c>
      <c r="DS40" s="121"/>
      <c r="DT40" s="115"/>
      <c r="DU40" s="115"/>
      <c r="DV40" s="120"/>
      <c r="DW40" s="124" t="s">
        <v>15</v>
      </c>
      <c r="DX40" s="115" t="s">
        <v>15</v>
      </c>
      <c r="DY40" s="115"/>
      <c r="DZ40" s="125"/>
      <c r="EA40" s="122" t="s">
        <v>15</v>
      </c>
      <c r="EB40" s="116" t="s">
        <v>15</v>
      </c>
      <c r="EC40" s="116" t="s">
        <v>15</v>
      </c>
      <c r="ED40" s="117" t="s">
        <v>15</v>
      </c>
      <c r="EF40" s="118" t="str">
        <f t="shared" ref="EF40:EF46" si="3">$M$13&amp;"/"&amp;$C$17</f>
        <v>/3</v>
      </c>
      <c r="EG40" s="128" t="s">
        <v>17</v>
      </c>
      <c r="EH40" s="119">
        <f>EK39*2</f>
        <v>2</v>
      </c>
      <c r="EI40" s="123">
        <f>ER39-38</f>
        <v>152</v>
      </c>
      <c r="EJ40" s="114">
        <v>120</v>
      </c>
      <c r="EK40" s="96">
        <v>19</v>
      </c>
      <c r="EL40" s="121"/>
      <c r="EM40" s="115"/>
      <c r="EN40" s="115"/>
      <c r="EO40" s="120"/>
      <c r="EP40" s="124" t="s">
        <v>15</v>
      </c>
      <c r="EQ40" s="115" t="s">
        <v>15</v>
      </c>
      <c r="ER40" s="115"/>
      <c r="ES40" s="125"/>
      <c r="ET40" s="122" t="s">
        <v>15</v>
      </c>
      <c r="EU40" s="116" t="s">
        <v>15</v>
      </c>
      <c r="EV40" s="116" t="s">
        <v>15</v>
      </c>
      <c r="EW40" s="117" t="s">
        <v>15</v>
      </c>
    </row>
    <row r="41" spans="1:153" x14ac:dyDescent="0.25">
      <c r="A41" s="50"/>
      <c r="B41" s="50"/>
      <c r="C41" s="51"/>
      <c r="D41" s="52"/>
      <c r="E41" s="52"/>
      <c r="F41" s="51"/>
      <c r="G41" s="53"/>
      <c r="H41" s="53"/>
      <c r="I41" s="53"/>
      <c r="J41" s="53"/>
      <c r="K41" s="53"/>
      <c r="L41" s="53"/>
      <c r="M41" s="53"/>
      <c r="N41" s="53"/>
      <c r="O41" s="23"/>
      <c r="P41" s="23"/>
      <c r="Q41" s="23"/>
      <c r="R41" s="23"/>
      <c r="T41" s="50"/>
      <c r="U41" s="50"/>
      <c r="V41" s="51"/>
      <c r="W41" s="52"/>
      <c r="X41" s="52"/>
      <c r="Y41" s="51"/>
      <c r="Z41" s="53"/>
      <c r="AA41" s="53"/>
      <c r="AB41" s="53"/>
      <c r="AC41" s="53"/>
      <c r="AD41" s="53"/>
      <c r="AE41" s="53"/>
      <c r="AF41" s="53"/>
      <c r="AG41" s="53"/>
      <c r="AH41" s="23"/>
      <c r="AI41" s="23"/>
      <c r="AJ41" s="23"/>
      <c r="AK41" s="23"/>
      <c r="AL41" s="57"/>
      <c r="AM41" s="101" t="s">
        <v>60</v>
      </c>
      <c r="AN41" s="25">
        <f>AQ37</f>
        <v>1</v>
      </c>
      <c r="AO41" s="26">
        <f>AT37</f>
        <v>1000</v>
      </c>
      <c r="AP41" s="27">
        <f>AX37</f>
        <v>1000</v>
      </c>
      <c r="AQ41" s="64">
        <v>8</v>
      </c>
      <c r="AR41" s="29"/>
      <c r="AS41" s="30"/>
      <c r="AT41" s="30"/>
      <c r="AU41" s="31"/>
      <c r="AV41" s="32"/>
      <c r="AW41" s="30"/>
      <c r="AX41" s="30"/>
      <c r="AY41" s="33"/>
      <c r="AZ41" s="34" t="s">
        <v>15</v>
      </c>
      <c r="BA41" s="35" t="s">
        <v>15</v>
      </c>
      <c r="BB41" s="35" t="s">
        <v>15</v>
      </c>
      <c r="BC41" s="36" t="s">
        <v>15</v>
      </c>
      <c r="BE41" s="57"/>
      <c r="BF41" s="87" t="s">
        <v>21</v>
      </c>
      <c r="BG41" s="25">
        <f>BJ37</f>
        <v>1</v>
      </c>
      <c r="BH41" s="26">
        <f>BM37-BJ38-BJ39</f>
        <v>962</v>
      </c>
      <c r="BI41" s="27">
        <f>BQ37-(BJ40*BG40)</f>
        <v>962</v>
      </c>
      <c r="BJ41" s="28">
        <v>19</v>
      </c>
      <c r="BK41" s="29"/>
      <c r="BL41" s="30"/>
      <c r="BM41" s="30"/>
      <c r="BN41" s="31"/>
      <c r="BO41" s="32"/>
      <c r="BP41" s="30"/>
      <c r="BQ41" s="30"/>
      <c r="BR41" s="33"/>
      <c r="BS41" s="34" t="s">
        <v>15</v>
      </c>
      <c r="BT41" s="35" t="s">
        <v>15</v>
      </c>
      <c r="BU41" s="35" t="s">
        <v>15</v>
      </c>
      <c r="BV41" s="36" t="s">
        <v>15</v>
      </c>
      <c r="BX41" s="57"/>
      <c r="BY41" s="101" t="s">
        <v>60</v>
      </c>
      <c r="BZ41" s="25">
        <f>CC37</f>
        <v>1</v>
      </c>
      <c r="CA41" s="26">
        <f>CF37</f>
        <v>1000</v>
      </c>
      <c r="CB41" s="27">
        <f>CJ37</f>
        <v>1000</v>
      </c>
      <c r="CC41" s="64">
        <v>8</v>
      </c>
      <c r="CD41" s="29"/>
      <c r="CE41" s="30"/>
      <c r="CF41" s="30"/>
      <c r="CG41" s="31"/>
      <c r="CH41" s="32"/>
      <c r="CI41" s="30"/>
      <c r="CJ41" s="30"/>
      <c r="CK41" s="33"/>
      <c r="CL41" s="34" t="s">
        <v>15</v>
      </c>
      <c r="CM41" s="35" t="s">
        <v>15</v>
      </c>
      <c r="CN41" s="35" t="s">
        <v>15</v>
      </c>
      <c r="CO41" s="36" t="s">
        <v>15</v>
      </c>
      <c r="CQ41" s="57"/>
      <c r="CR41" s="87" t="s">
        <v>21</v>
      </c>
      <c r="CS41" s="25">
        <f>CV37</f>
        <v>1</v>
      </c>
      <c r="CT41" s="26">
        <f>CY37-CV38-CV39</f>
        <v>962</v>
      </c>
      <c r="CU41" s="27">
        <f>DC37-(CV40*CS40)</f>
        <v>962</v>
      </c>
      <c r="CV41" s="28">
        <v>19</v>
      </c>
      <c r="CW41" s="29"/>
      <c r="CX41" s="30"/>
      <c r="CY41" s="30"/>
      <c r="CZ41" s="31"/>
      <c r="DA41" s="32"/>
      <c r="DB41" s="30"/>
      <c r="DC41" s="30"/>
      <c r="DD41" s="33"/>
      <c r="DE41" s="34" t="s">
        <v>15</v>
      </c>
      <c r="DF41" s="35" t="s">
        <v>15</v>
      </c>
      <c r="DG41" s="35" t="s">
        <v>15</v>
      </c>
      <c r="DH41" s="36" t="s">
        <v>15</v>
      </c>
      <c r="DI41" s="23"/>
      <c r="DJ41" s="23"/>
      <c r="DK41" s="23"/>
      <c r="DM41" s="57" t="str">
        <f t="shared" si="2"/>
        <v>/3</v>
      </c>
      <c r="DN41" s="87" t="s">
        <v>18</v>
      </c>
      <c r="DO41" s="25">
        <f>DR39</f>
        <v>2</v>
      </c>
      <c r="DP41" s="26">
        <f>DY39</f>
        <v>800</v>
      </c>
      <c r="DQ41" s="27">
        <f>EC39-20</f>
        <v>580</v>
      </c>
      <c r="DR41" s="28">
        <v>19</v>
      </c>
      <c r="DS41" s="29"/>
      <c r="DT41" s="30"/>
      <c r="DU41" s="30"/>
      <c r="DV41" s="31"/>
      <c r="DW41" s="32" t="s">
        <v>15</v>
      </c>
      <c r="DX41" s="30" t="s">
        <v>15</v>
      </c>
      <c r="DY41" s="30" t="s">
        <v>15</v>
      </c>
      <c r="DZ41" s="33" t="s">
        <v>15</v>
      </c>
      <c r="EA41" s="34" t="s">
        <v>15</v>
      </c>
      <c r="EB41" s="35" t="s">
        <v>15</v>
      </c>
      <c r="EC41" s="35" t="s">
        <v>15</v>
      </c>
      <c r="ED41" s="36" t="s">
        <v>15</v>
      </c>
      <c r="EF41" s="57" t="str">
        <f t="shared" si="3"/>
        <v>/3</v>
      </c>
      <c r="EG41" s="87" t="s">
        <v>18</v>
      </c>
      <c r="EH41" s="25">
        <f>EK39</f>
        <v>1</v>
      </c>
      <c r="EI41" s="26">
        <f>ER39</f>
        <v>190</v>
      </c>
      <c r="EJ41" s="27">
        <f>EV39-20</f>
        <v>5860</v>
      </c>
      <c r="EK41" s="28">
        <v>19</v>
      </c>
      <c r="EL41" s="29"/>
      <c r="EM41" s="30"/>
      <c r="EN41" s="30"/>
      <c r="EO41" s="31"/>
      <c r="EP41" s="32" t="s">
        <v>15</v>
      </c>
      <c r="EQ41" s="30" t="s">
        <v>15</v>
      </c>
      <c r="ER41" s="30" t="s">
        <v>15</v>
      </c>
      <c r="ES41" s="33" t="s">
        <v>15</v>
      </c>
      <c r="ET41" s="34" t="s">
        <v>15</v>
      </c>
      <c r="EU41" s="35" t="s">
        <v>15</v>
      </c>
      <c r="EV41" s="35" t="s">
        <v>15</v>
      </c>
      <c r="EW41" s="36" t="s">
        <v>15</v>
      </c>
    </row>
    <row r="42" spans="1:153" ht="19.5" thickBot="1" x14ac:dyDescent="0.3">
      <c r="A42" s="50"/>
      <c r="B42" s="54" t="s">
        <v>8</v>
      </c>
      <c r="C42" s="51"/>
      <c r="D42" s="52"/>
      <c r="E42" s="52"/>
      <c r="F42" s="51"/>
      <c r="G42" s="53"/>
      <c r="H42" s="53"/>
      <c r="I42" s="53"/>
      <c r="J42" s="53"/>
      <c r="K42" s="53"/>
      <c r="L42" s="53"/>
      <c r="M42" s="53"/>
      <c r="N42" s="53"/>
      <c r="O42" s="23"/>
      <c r="P42" s="23"/>
      <c r="Q42" s="23"/>
      <c r="R42" s="23"/>
      <c r="T42" s="50"/>
      <c r="U42" s="54" t="s">
        <v>8</v>
      </c>
      <c r="V42" s="51"/>
      <c r="W42" s="52"/>
      <c r="X42" s="52"/>
      <c r="Y42" s="51"/>
      <c r="Z42" s="53"/>
      <c r="AA42" s="53"/>
      <c r="AB42" s="53"/>
      <c r="AC42" s="53"/>
      <c r="AD42" s="53"/>
      <c r="AE42" s="53"/>
      <c r="AF42" s="53"/>
      <c r="AG42" s="53"/>
      <c r="AH42" s="23"/>
      <c r="AI42" s="23"/>
      <c r="AJ42" s="23"/>
      <c r="AK42" s="23"/>
      <c r="AL42" s="58"/>
      <c r="AM42" s="93" t="s">
        <v>28</v>
      </c>
      <c r="AN42" s="38">
        <v>1</v>
      </c>
      <c r="AO42" s="39">
        <f>AT37-AQ38-AQ39</f>
        <v>962</v>
      </c>
      <c r="AP42" s="40">
        <f>BB37-AQ41</f>
        <v>992</v>
      </c>
      <c r="AQ42" s="41">
        <v>19</v>
      </c>
      <c r="AR42" s="42"/>
      <c r="AS42" s="43"/>
      <c r="AT42" s="43"/>
      <c r="AU42" s="44"/>
      <c r="AV42" s="45" t="s">
        <v>15</v>
      </c>
      <c r="AW42" s="43"/>
      <c r="AX42" s="43" t="s">
        <v>15</v>
      </c>
      <c r="AY42" s="46"/>
      <c r="AZ42" s="47" t="s">
        <v>15</v>
      </c>
      <c r="BA42" s="48" t="s">
        <v>15</v>
      </c>
      <c r="BB42" s="48" t="s">
        <v>15</v>
      </c>
      <c r="BC42" s="49" t="s">
        <v>15</v>
      </c>
      <c r="BE42" s="58"/>
      <c r="BF42" s="93" t="s">
        <v>28</v>
      </c>
      <c r="BG42" s="38">
        <v>1</v>
      </c>
      <c r="BH42" s="39">
        <f>BM37-BJ38-BJ39</f>
        <v>962</v>
      </c>
      <c r="BI42" s="40">
        <f>BU37-BJ41</f>
        <v>981</v>
      </c>
      <c r="BJ42" s="41">
        <v>19</v>
      </c>
      <c r="BK42" s="42"/>
      <c r="BL42" s="43"/>
      <c r="BM42" s="43"/>
      <c r="BN42" s="44"/>
      <c r="BO42" s="45" t="s">
        <v>15</v>
      </c>
      <c r="BP42" s="43"/>
      <c r="BQ42" s="43" t="s">
        <v>15</v>
      </c>
      <c r="BR42" s="46"/>
      <c r="BS42" s="47" t="s">
        <v>15</v>
      </c>
      <c r="BT42" s="48" t="s">
        <v>15</v>
      </c>
      <c r="BU42" s="48" t="s">
        <v>15</v>
      </c>
      <c r="BV42" s="49" t="s">
        <v>15</v>
      </c>
      <c r="BX42" s="58"/>
      <c r="BY42" s="93" t="s">
        <v>28</v>
      </c>
      <c r="BZ42" s="38">
        <v>1</v>
      </c>
      <c r="CA42" s="39">
        <f>CF37-CC38-CC39</f>
        <v>962</v>
      </c>
      <c r="CB42" s="40">
        <f>CN37-CC41</f>
        <v>992</v>
      </c>
      <c r="CC42" s="41">
        <v>19</v>
      </c>
      <c r="CD42" s="42"/>
      <c r="CE42" s="43"/>
      <c r="CF42" s="43"/>
      <c r="CG42" s="44"/>
      <c r="CH42" s="45" t="s">
        <v>15</v>
      </c>
      <c r="CI42" s="43"/>
      <c r="CJ42" s="43" t="s">
        <v>15</v>
      </c>
      <c r="CK42" s="46"/>
      <c r="CL42" s="47" t="s">
        <v>15</v>
      </c>
      <c r="CM42" s="48" t="s">
        <v>15</v>
      </c>
      <c r="CN42" s="48" t="s">
        <v>15</v>
      </c>
      <c r="CO42" s="49" t="s">
        <v>15</v>
      </c>
      <c r="CQ42" s="58"/>
      <c r="CR42" s="93" t="s">
        <v>28</v>
      </c>
      <c r="CS42" s="38">
        <v>1</v>
      </c>
      <c r="CT42" s="39">
        <f>CY37-CV38-CV39</f>
        <v>962</v>
      </c>
      <c r="CU42" s="40">
        <f>DG37-(CV40*CS40)</f>
        <v>962</v>
      </c>
      <c r="CV42" s="41">
        <v>19</v>
      </c>
      <c r="CW42" s="42"/>
      <c r="CX42" s="43"/>
      <c r="CY42" s="43"/>
      <c r="CZ42" s="44"/>
      <c r="DA42" s="45" t="s">
        <v>15</v>
      </c>
      <c r="DB42" s="43"/>
      <c r="DC42" s="43" t="s">
        <v>15</v>
      </c>
      <c r="DD42" s="46"/>
      <c r="DE42" s="47" t="s">
        <v>15</v>
      </c>
      <c r="DF42" s="48" t="s">
        <v>15</v>
      </c>
      <c r="DG42" s="48" t="s">
        <v>15</v>
      </c>
      <c r="DH42" s="49" t="s">
        <v>15</v>
      </c>
      <c r="DI42" s="23"/>
      <c r="DJ42" s="23"/>
      <c r="DK42" s="23"/>
      <c r="DM42" s="57" t="str">
        <f t="shared" si="2"/>
        <v>/3</v>
      </c>
      <c r="DN42" s="87" t="s">
        <v>19</v>
      </c>
      <c r="DO42" s="25">
        <f>DR39*2</f>
        <v>4</v>
      </c>
      <c r="DP42" s="26">
        <f>DU39-19</f>
        <v>981</v>
      </c>
      <c r="DQ42" s="27">
        <f>EC39-20</f>
        <v>580</v>
      </c>
      <c r="DR42" s="28">
        <v>19</v>
      </c>
      <c r="DS42" s="29"/>
      <c r="DT42" s="30"/>
      <c r="DU42" s="30"/>
      <c r="DV42" s="31"/>
      <c r="DW42" s="32" t="s">
        <v>15</v>
      </c>
      <c r="DX42" s="30" t="s">
        <v>15</v>
      </c>
      <c r="DY42" s="30"/>
      <c r="DZ42" s="33"/>
      <c r="EA42" s="34" t="s">
        <v>15</v>
      </c>
      <c r="EB42" s="35" t="s">
        <v>15</v>
      </c>
      <c r="EC42" s="35" t="s">
        <v>15</v>
      </c>
      <c r="ED42" s="36" t="s">
        <v>15</v>
      </c>
      <c r="EF42" s="57" t="str">
        <f t="shared" si="3"/>
        <v>/3</v>
      </c>
      <c r="EG42" s="87" t="s">
        <v>19</v>
      </c>
      <c r="EH42" s="25">
        <f>EK39*2</f>
        <v>2</v>
      </c>
      <c r="EI42" s="26">
        <f>EN39-19</f>
        <v>2311</v>
      </c>
      <c r="EJ42" s="27">
        <f>EV39-20</f>
        <v>5860</v>
      </c>
      <c r="EK42" s="28">
        <v>19</v>
      </c>
      <c r="EL42" s="29"/>
      <c r="EM42" s="30"/>
      <c r="EN42" s="30"/>
      <c r="EO42" s="31"/>
      <c r="EP42" s="32" t="s">
        <v>15</v>
      </c>
      <c r="EQ42" s="30" t="s">
        <v>15</v>
      </c>
      <c r="ER42" s="30"/>
      <c r="ES42" s="33"/>
      <c r="ET42" s="34" t="s">
        <v>15</v>
      </c>
      <c r="EU42" s="35" t="s">
        <v>15</v>
      </c>
      <c r="EV42" s="35" t="s">
        <v>15</v>
      </c>
      <c r="EW42" s="36" t="s">
        <v>15</v>
      </c>
    </row>
    <row r="43" spans="1:153" x14ac:dyDescent="0.25">
      <c r="A43" s="177" t="s">
        <v>52</v>
      </c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T43" s="177" t="s">
        <v>41</v>
      </c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50"/>
      <c r="AM43" s="50"/>
      <c r="AN43" s="51"/>
      <c r="AO43" s="52"/>
      <c r="AP43" s="52"/>
      <c r="AQ43" s="51"/>
      <c r="AR43" s="53"/>
      <c r="AS43" s="53"/>
      <c r="AT43" s="53"/>
      <c r="AU43" s="53"/>
      <c r="AV43" s="53"/>
      <c r="AW43" s="53"/>
      <c r="AX43" s="53"/>
      <c r="AY43" s="53"/>
      <c r="AZ43" s="23"/>
      <c r="BA43" s="23"/>
      <c r="BB43" s="23"/>
      <c r="BC43" s="23"/>
      <c r="BE43" s="50"/>
      <c r="BF43" s="103"/>
      <c r="BG43" s="51"/>
      <c r="BH43" s="52"/>
      <c r="BI43" s="52"/>
      <c r="BJ43" s="51"/>
      <c r="BK43" s="53"/>
      <c r="BL43" s="53"/>
      <c r="BM43" s="53"/>
      <c r="BN43" s="53"/>
      <c r="BO43" s="53"/>
      <c r="BP43" s="53"/>
      <c r="BQ43" s="53"/>
      <c r="BR43" s="53"/>
      <c r="BS43" s="23"/>
      <c r="BT43" s="23"/>
      <c r="BU43" s="23"/>
      <c r="BV43" s="23"/>
      <c r="BX43" s="50"/>
      <c r="BY43" s="103"/>
      <c r="BZ43" s="51"/>
      <c r="CA43" s="52"/>
      <c r="CB43" s="52"/>
      <c r="CC43" s="51"/>
      <c r="CD43" s="53"/>
      <c r="CE43" s="53"/>
      <c r="CF43" s="53"/>
      <c r="CG43" s="53"/>
      <c r="CH43" s="53"/>
      <c r="CI43" s="53"/>
      <c r="CJ43" s="53"/>
      <c r="CK43" s="53"/>
      <c r="CL43" s="23"/>
      <c r="CM43" s="23"/>
      <c r="CN43" s="23"/>
      <c r="CO43" s="23"/>
      <c r="CQ43" s="50"/>
      <c r="CR43" s="103"/>
      <c r="CS43" s="51"/>
      <c r="CT43" s="52"/>
      <c r="CU43" s="52"/>
      <c r="CV43" s="51"/>
      <c r="CW43" s="53"/>
      <c r="CX43" s="53"/>
      <c r="CY43" s="53"/>
      <c r="CZ43" s="53"/>
      <c r="DA43" s="53"/>
      <c r="DB43" s="53"/>
      <c r="DC43" s="53"/>
      <c r="DD43" s="53"/>
      <c r="DE43" s="23"/>
      <c r="DF43" s="23"/>
      <c r="DG43" s="23"/>
      <c r="DH43" s="23"/>
      <c r="DI43" s="1"/>
      <c r="DJ43" s="1"/>
      <c r="DK43" s="1"/>
      <c r="DM43" s="57" t="str">
        <f t="shared" si="2"/>
        <v>/3</v>
      </c>
      <c r="DN43" s="87" t="s">
        <v>27</v>
      </c>
      <c r="DO43" s="25">
        <f>DR39*2</f>
        <v>4</v>
      </c>
      <c r="DP43" s="26">
        <f>DU39-38</f>
        <v>962</v>
      </c>
      <c r="DQ43" s="27">
        <f>50</f>
        <v>50</v>
      </c>
      <c r="DR43" s="28">
        <v>19</v>
      </c>
      <c r="DS43" s="29"/>
      <c r="DT43" s="30"/>
      <c r="DU43" s="30"/>
      <c r="DV43" s="31"/>
      <c r="DW43" s="32" t="s">
        <v>15</v>
      </c>
      <c r="DX43" s="30" t="s">
        <v>15</v>
      </c>
      <c r="DY43" s="30"/>
      <c r="DZ43" s="33"/>
      <c r="EA43" s="34" t="s">
        <v>15</v>
      </c>
      <c r="EB43" s="35" t="s">
        <v>15</v>
      </c>
      <c r="EC43" s="35" t="s">
        <v>15</v>
      </c>
      <c r="ED43" s="36" t="s">
        <v>15</v>
      </c>
      <c r="EF43" s="57" t="str">
        <f t="shared" si="3"/>
        <v>/3</v>
      </c>
      <c r="EG43" s="87" t="s">
        <v>27</v>
      </c>
      <c r="EH43" s="25">
        <f>EK39*2</f>
        <v>2</v>
      </c>
      <c r="EI43" s="26">
        <f>EN39-38</f>
        <v>2292</v>
      </c>
      <c r="EJ43" s="27">
        <f>50</f>
        <v>50</v>
      </c>
      <c r="EK43" s="28">
        <v>19</v>
      </c>
      <c r="EL43" s="29"/>
      <c r="EM43" s="30"/>
      <c r="EN43" s="30"/>
      <c r="EO43" s="31"/>
      <c r="EP43" s="32" t="s">
        <v>15</v>
      </c>
      <c r="EQ43" s="30" t="s">
        <v>15</v>
      </c>
      <c r="ER43" s="30"/>
      <c r="ES43" s="33"/>
      <c r="ET43" s="34" t="s">
        <v>15</v>
      </c>
      <c r="EU43" s="35" t="s">
        <v>15</v>
      </c>
      <c r="EV43" s="35" t="s">
        <v>15</v>
      </c>
      <c r="EW43" s="36" t="s">
        <v>15</v>
      </c>
    </row>
    <row r="44" spans="1:153" ht="19.5" thickBot="1" x14ac:dyDescent="0.3">
      <c r="AL44" s="50"/>
      <c r="AM44" s="54" t="s">
        <v>8</v>
      </c>
      <c r="AN44" s="51"/>
      <c r="AO44" s="52"/>
      <c r="AP44" s="52"/>
      <c r="AQ44" s="51"/>
      <c r="AR44" s="53"/>
      <c r="AS44" s="53"/>
      <c r="AT44" s="53"/>
      <c r="AU44" s="53"/>
      <c r="AV44" s="53"/>
      <c r="AW44" s="53"/>
      <c r="AX44" s="53"/>
      <c r="AY44" s="53"/>
      <c r="AZ44" s="23"/>
      <c r="BA44" s="23"/>
      <c r="BB44" s="23"/>
      <c r="BC44" s="23"/>
      <c r="BE44" s="50"/>
      <c r="BF44" s="104" t="s">
        <v>8</v>
      </c>
      <c r="BG44" s="51"/>
      <c r="BH44" s="52"/>
      <c r="BI44" s="52"/>
      <c r="BJ44" s="51"/>
      <c r="BK44" s="53"/>
      <c r="BL44" s="53"/>
      <c r="BM44" s="53"/>
      <c r="BN44" s="53"/>
      <c r="BO44" s="53"/>
      <c r="BP44" s="53"/>
      <c r="BQ44" s="53"/>
      <c r="BR44" s="53"/>
      <c r="BS44" s="23"/>
      <c r="BT44" s="23"/>
      <c r="BU44" s="23"/>
      <c r="BV44" s="23"/>
      <c r="BX44" s="50"/>
      <c r="BY44" s="104" t="s">
        <v>8</v>
      </c>
      <c r="BZ44" s="51"/>
      <c r="CA44" s="52"/>
      <c r="CB44" s="52"/>
      <c r="CC44" s="51"/>
      <c r="CD44" s="53"/>
      <c r="CE44" s="53"/>
      <c r="CF44" s="53"/>
      <c r="CG44" s="53"/>
      <c r="CH44" s="53"/>
      <c r="CI44" s="53"/>
      <c r="CJ44" s="53"/>
      <c r="CK44" s="53"/>
      <c r="CL44" s="23"/>
      <c r="CM44" s="23"/>
      <c r="CN44" s="23"/>
      <c r="CO44" s="23"/>
      <c r="CQ44" s="50"/>
      <c r="CR44" s="104" t="s">
        <v>8</v>
      </c>
      <c r="CS44" s="51"/>
      <c r="CT44" s="52"/>
      <c r="CU44" s="52"/>
      <c r="CV44" s="51"/>
      <c r="CW44" s="53"/>
      <c r="CX44" s="53"/>
      <c r="CY44" s="53"/>
      <c r="CZ44" s="53"/>
      <c r="DA44" s="53"/>
      <c r="DB44" s="53"/>
      <c r="DC44" s="53"/>
      <c r="DD44" s="53"/>
      <c r="DE44" s="23"/>
      <c r="DF44" s="23"/>
      <c r="DG44" s="23"/>
      <c r="DH44" s="23"/>
      <c r="DM44" s="57" t="str">
        <f t="shared" si="2"/>
        <v>/3</v>
      </c>
      <c r="DN44" s="87" t="s">
        <v>28</v>
      </c>
      <c r="DO44" s="25">
        <v>1</v>
      </c>
      <c r="DP44" s="26">
        <f>DU39-38</f>
        <v>962</v>
      </c>
      <c r="DQ44" s="27">
        <f>DQ42-20</f>
        <v>560</v>
      </c>
      <c r="DR44" s="28">
        <v>19</v>
      </c>
      <c r="DS44" s="29"/>
      <c r="DT44" s="30"/>
      <c r="DU44" s="30"/>
      <c r="DV44" s="31"/>
      <c r="DW44" s="32" t="s">
        <v>15</v>
      </c>
      <c r="DX44" s="30"/>
      <c r="DY44" s="30" t="s">
        <v>15</v>
      </c>
      <c r="DZ44" s="33"/>
      <c r="EA44" s="34" t="s">
        <v>15</v>
      </c>
      <c r="EB44" s="35" t="s">
        <v>15</v>
      </c>
      <c r="EC44" s="35" t="s">
        <v>15</v>
      </c>
      <c r="ED44" s="36" t="s">
        <v>15</v>
      </c>
      <c r="EF44" s="57" t="str">
        <f t="shared" si="3"/>
        <v>/3</v>
      </c>
      <c r="EG44" s="87" t="s">
        <v>28</v>
      </c>
      <c r="EH44" s="25">
        <v>1</v>
      </c>
      <c r="EI44" s="26">
        <f>EN39-38</f>
        <v>2292</v>
      </c>
      <c r="EJ44" s="27">
        <f>EJ42-20</f>
        <v>5840</v>
      </c>
      <c r="EK44" s="28">
        <v>19</v>
      </c>
      <c r="EL44" s="29"/>
      <c r="EM44" s="30"/>
      <c r="EN44" s="30"/>
      <c r="EO44" s="31"/>
      <c r="EP44" s="32" t="s">
        <v>15</v>
      </c>
      <c r="EQ44" s="30"/>
      <c r="ER44" s="30" t="s">
        <v>15</v>
      </c>
      <c r="ES44" s="33"/>
      <c r="ET44" s="34" t="s">
        <v>15</v>
      </c>
      <c r="EU44" s="35" t="s">
        <v>15</v>
      </c>
      <c r="EV44" s="35" t="s">
        <v>15</v>
      </c>
      <c r="EW44" s="36" t="s">
        <v>15</v>
      </c>
    </row>
    <row r="45" spans="1:153" ht="19.5" thickBot="1" x14ac:dyDescent="0.35">
      <c r="A45" s="187" t="s">
        <v>8</v>
      </c>
      <c r="B45" s="188"/>
      <c r="C45" s="62" t="s">
        <v>42</v>
      </c>
      <c r="D45" s="185" t="s">
        <v>10</v>
      </c>
      <c r="E45" s="179"/>
      <c r="F45" s="7">
        <v>9</v>
      </c>
      <c r="G45" s="184" t="s">
        <v>11</v>
      </c>
      <c r="H45" s="179"/>
      <c r="I45" s="181">
        <v>1000</v>
      </c>
      <c r="J45" s="184"/>
      <c r="K45" s="185" t="s">
        <v>12</v>
      </c>
      <c r="L45" s="179"/>
      <c r="M45" s="181">
        <v>800</v>
      </c>
      <c r="N45" s="186"/>
      <c r="O45" s="184" t="s">
        <v>13</v>
      </c>
      <c r="P45" s="179"/>
      <c r="Q45" s="181">
        <v>600</v>
      </c>
      <c r="R45" s="186"/>
      <c r="T45" s="187" t="s">
        <v>8</v>
      </c>
      <c r="U45" s="188"/>
      <c r="V45" s="8" t="s">
        <v>43</v>
      </c>
      <c r="W45" s="185" t="s">
        <v>10</v>
      </c>
      <c r="X45" s="179"/>
      <c r="Y45" s="9">
        <v>9</v>
      </c>
      <c r="Z45" s="184" t="s">
        <v>11</v>
      </c>
      <c r="AA45" s="179"/>
      <c r="AB45" s="181">
        <v>2330</v>
      </c>
      <c r="AC45" s="184"/>
      <c r="AD45" s="185" t="s">
        <v>12</v>
      </c>
      <c r="AE45" s="179"/>
      <c r="AF45" s="181">
        <v>1905</v>
      </c>
      <c r="AG45" s="186"/>
      <c r="AH45" s="184" t="s">
        <v>13</v>
      </c>
      <c r="AI45" s="179"/>
      <c r="AJ45" s="181">
        <v>880</v>
      </c>
      <c r="AK45" s="186"/>
      <c r="AL45" s="177" t="s">
        <v>52</v>
      </c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E45" s="177" t="s">
        <v>52</v>
      </c>
      <c r="BF45" s="177"/>
      <c r="BG45" s="177"/>
      <c r="BH45" s="177"/>
      <c r="BI45" s="177"/>
      <c r="BJ45" s="177"/>
      <c r="BK45" s="177"/>
      <c r="BL45" s="177"/>
      <c r="BM45" s="177"/>
      <c r="BN45" s="177"/>
      <c r="BO45" s="177"/>
      <c r="BP45" s="177"/>
      <c r="BQ45" s="177"/>
      <c r="BR45" s="177"/>
      <c r="BS45" s="177"/>
      <c r="BT45" s="177"/>
      <c r="BU45" s="177"/>
      <c r="BV45" s="177"/>
      <c r="BX45" s="50"/>
      <c r="BY45" s="104" t="s">
        <v>8</v>
      </c>
      <c r="BZ45" s="51"/>
      <c r="CA45" s="52"/>
      <c r="CB45" s="52"/>
      <c r="CC45" s="51"/>
      <c r="CD45" s="53"/>
      <c r="CE45" s="53"/>
      <c r="CF45" s="53"/>
      <c r="CG45" s="53"/>
      <c r="CH45" s="53"/>
      <c r="CI45" s="53"/>
      <c r="CJ45" s="53"/>
      <c r="CK45" s="53"/>
      <c r="CL45" s="23"/>
      <c r="CM45" s="23"/>
      <c r="CN45" s="23"/>
      <c r="CO45" s="23"/>
      <c r="CQ45" s="50"/>
      <c r="CR45" s="104" t="s">
        <v>8</v>
      </c>
      <c r="CS45" s="51"/>
      <c r="CT45" s="52"/>
      <c r="CU45" s="52"/>
      <c r="CV45" s="51"/>
      <c r="CW45" s="53"/>
      <c r="CX45" s="53"/>
      <c r="CY45" s="53"/>
      <c r="CZ45" s="53"/>
      <c r="DA45" s="53"/>
      <c r="DB45" s="53"/>
      <c r="DC45" s="53"/>
      <c r="DD45" s="53"/>
      <c r="DE45" s="23"/>
      <c r="DF45" s="23"/>
      <c r="DG45" s="23"/>
      <c r="DH45" s="23"/>
      <c r="DI45" s="1"/>
      <c r="DJ45" s="1"/>
      <c r="DK45" s="1"/>
      <c r="DM45" s="57" t="str">
        <f t="shared" si="2"/>
        <v>/3</v>
      </c>
      <c r="DN45" s="87" t="s">
        <v>4</v>
      </c>
      <c r="DO45" s="25">
        <f>DR39</f>
        <v>2</v>
      </c>
      <c r="DP45" s="26">
        <f>DU39-38</f>
        <v>962</v>
      </c>
      <c r="DQ45" s="27">
        <f>DY39-38-2</f>
        <v>760</v>
      </c>
      <c r="DR45" s="126">
        <v>16</v>
      </c>
      <c r="DS45" s="29"/>
      <c r="DT45" s="30"/>
      <c r="DU45" s="30"/>
      <c r="DV45" s="31"/>
      <c r="DW45" s="32" t="s">
        <v>15</v>
      </c>
      <c r="DX45" s="30" t="s">
        <v>15</v>
      </c>
      <c r="DY45" s="30"/>
      <c r="DZ45" s="33"/>
      <c r="EA45" s="34" t="s">
        <v>15</v>
      </c>
      <c r="EB45" s="35" t="s">
        <v>15</v>
      </c>
      <c r="EC45" s="35" t="s">
        <v>15</v>
      </c>
      <c r="ED45" s="36" t="s">
        <v>15</v>
      </c>
      <c r="EF45" s="57" t="str">
        <f t="shared" si="3"/>
        <v>/3</v>
      </c>
      <c r="EG45" s="87" t="s">
        <v>4</v>
      </c>
      <c r="EH45" s="25">
        <f>EK39</f>
        <v>1</v>
      </c>
      <c r="EI45" s="26">
        <f>EN39-38</f>
        <v>2292</v>
      </c>
      <c r="EJ45" s="27">
        <f>ER39-38-2</f>
        <v>150</v>
      </c>
      <c r="EK45" s="126">
        <v>16</v>
      </c>
      <c r="EL45" s="29"/>
      <c r="EM45" s="30"/>
      <c r="EN45" s="30"/>
      <c r="EO45" s="31"/>
      <c r="EP45" s="32" t="s">
        <v>15</v>
      </c>
      <c r="EQ45" s="30" t="s">
        <v>15</v>
      </c>
      <c r="ER45" s="30"/>
      <c r="ES45" s="33"/>
      <c r="ET45" s="34" t="s">
        <v>15</v>
      </c>
      <c r="EU45" s="35" t="s">
        <v>15</v>
      </c>
      <c r="EV45" s="35" t="s">
        <v>15</v>
      </c>
      <c r="EW45" s="36" t="s">
        <v>15</v>
      </c>
    </row>
    <row r="46" spans="1:153" ht="19.5" thickBot="1" x14ac:dyDescent="0.3">
      <c r="A46" s="56" t="str">
        <f>$M$13&amp;"/"&amp;$C$17</f>
        <v>/3</v>
      </c>
      <c r="B46" s="10" t="s">
        <v>16</v>
      </c>
      <c r="C46" s="11">
        <f>F45</f>
        <v>9</v>
      </c>
      <c r="D46" s="12">
        <f>M45</f>
        <v>800</v>
      </c>
      <c r="E46" s="13">
        <f>Q45-49</f>
        <v>551</v>
      </c>
      <c r="F46" s="14">
        <v>19</v>
      </c>
      <c r="G46" s="15"/>
      <c r="H46" s="16"/>
      <c r="I46" s="16"/>
      <c r="J46" s="17"/>
      <c r="K46" s="18" t="s">
        <v>15</v>
      </c>
      <c r="L46" s="16"/>
      <c r="M46" s="16" t="s">
        <v>15</v>
      </c>
      <c r="N46" s="19" t="s">
        <v>15</v>
      </c>
      <c r="O46" s="20" t="s">
        <v>15</v>
      </c>
      <c r="P46" s="21" t="s">
        <v>15</v>
      </c>
      <c r="Q46" s="21" t="s">
        <v>15</v>
      </c>
      <c r="R46" s="22" t="s">
        <v>15</v>
      </c>
      <c r="T46" s="56" t="str">
        <f>$M$13&amp;"/"&amp;$C$17</f>
        <v>/3</v>
      </c>
      <c r="U46" s="10" t="s">
        <v>16</v>
      </c>
      <c r="V46" s="11">
        <f>Y45</f>
        <v>9</v>
      </c>
      <c r="W46" s="12">
        <f>AF45</f>
        <v>1905</v>
      </c>
      <c r="X46" s="13">
        <f>AJ45-49</f>
        <v>831</v>
      </c>
      <c r="Y46" s="14">
        <v>19</v>
      </c>
      <c r="Z46" s="15"/>
      <c r="AA46" s="16"/>
      <c r="AB46" s="16"/>
      <c r="AC46" s="17"/>
      <c r="AD46" s="18" t="s">
        <v>15</v>
      </c>
      <c r="AE46" s="16"/>
      <c r="AF46" s="16" t="s">
        <v>15</v>
      </c>
      <c r="AG46" s="19" t="s">
        <v>15</v>
      </c>
      <c r="AH46" s="20" t="s">
        <v>15</v>
      </c>
      <c r="AI46" s="21" t="s">
        <v>15</v>
      </c>
      <c r="AJ46" s="21" t="s">
        <v>15</v>
      </c>
      <c r="AK46" s="22" t="s">
        <v>15</v>
      </c>
      <c r="AL46" s="177" t="s">
        <v>97</v>
      </c>
      <c r="AM46" s="177"/>
      <c r="AN46" s="177"/>
      <c r="AO46" s="177"/>
      <c r="AP46" s="177"/>
      <c r="AQ46" s="177"/>
      <c r="AR46" s="177"/>
      <c r="AS46" s="177"/>
      <c r="AT46" s="177"/>
      <c r="AU46" s="177"/>
      <c r="AV46" s="177"/>
      <c r="AW46" s="177"/>
      <c r="AX46" s="177"/>
      <c r="AY46" s="177"/>
      <c r="AZ46" s="177"/>
      <c r="BA46" s="177"/>
      <c r="BB46" s="177"/>
      <c r="BC46" s="177"/>
      <c r="BE46" s="177" t="s">
        <v>90</v>
      </c>
      <c r="BF46" s="177"/>
      <c r="BG46" s="177"/>
      <c r="BH46" s="177"/>
      <c r="BI46" s="177"/>
      <c r="BJ46" s="177"/>
      <c r="BK46" s="177"/>
      <c r="BL46" s="177"/>
      <c r="BM46" s="177"/>
      <c r="BN46" s="177"/>
      <c r="BO46" s="177"/>
      <c r="BP46" s="177"/>
      <c r="BQ46" s="177"/>
      <c r="BR46" s="177"/>
      <c r="BS46" s="177"/>
      <c r="BT46" s="177"/>
      <c r="BU46" s="177"/>
      <c r="BV46" s="177"/>
      <c r="BX46" s="50"/>
      <c r="BY46" s="104" t="s">
        <v>8</v>
      </c>
      <c r="BZ46" s="51"/>
      <c r="CA46" s="52"/>
      <c r="CB46" s="52"/>
      <c r="CC46" s="51"/>
      <c r="CD46" s="53"/>
      <c r="CE46" s="53"/>
      <c r="CF46" s="53"/>
      <c r="CG46" s="53"/>
      <c r="CH46" s="53"/>
      <c r="CI46" s="53"/>
      <c r="CJ46" s="53"/>
      <c r="CK46" s="53"/>
      <c r="CL46" s="23"/>
      <c r="CM46" s="23"/>
      <c r="CN46" s="23"/>
      <c r="CO46" s="23"/>
      <c r="CQ46" s="50"/>
      <c r="CR46" s="104" t="s">
        <v>8</v>
      </c>
      <c r="CS46" s="51"/>
      <c r="CT46" s="52"/>
      <c r="CU46" s="52"/>
      <c r="CV46" s="51"/>
      <c r="CW46" s="53"/>
      <c r="CX46" s="53"/>
      <c r="CY46" s="53"/>
      <c r="CZ46" s="53"/>
      <c r="DA46" s="53"/>
      <c r="DB46" s="53"/>
      <c r="DC46" s="53"/>
      <c r="DD46" s="53"/>
      <c r="DE46" s="23"/>
      <c r="DF46" s="23"/>
      <c r="DG46" s="23"/>
      <c r="DH46" s="23"/>
      <c r="DI46" s="23"/>
      <c r="DJ46" s="23"/>
      <c r="DK46" s="23"/>
      <c r="DM46" s="58" t="str">
        <f t="shared" si="2"/>
        <v>/3</v>
      </c>
      <c r="DN46" s="93" t="s">
        <v>34</v>
      </c>
      <c r="DO46" s="38">
        <f>(DO45+1)-DO45</f>
        <v>1</v>
      </c>
      <c r="DP46" s="39">
        <f>DU39-38</f>
        <v>962</v>
      </c>
      <c r="DQ46" s="40">
        <f>DY39-38</f>
        <v>762</v>
      </c>
      <c r="DR46" s="41">
        <v>19</v>
      </c>
      <c r="DS46" s="42"/>
      <c r="DT46" s="43"/>
      <c r="DU46" s="43"/>
      <c r="DV46" s="44"/>
      <c r="DW46" s="45"/>
      <c r="DX46" s="43"/>
      <c r="DY46" s="43"/>
      <c r="DZ46" s="46"/>
      <c r="EA46" s="47" t="s">
        <v>15</v>
      </c>
      <c r="EB46" s="48" t="s">
        <v>15</v>
      </c>
      <c r="EC46" s="48" t="s">
        <v>15</v>
      </c>
      <c r="ED46" s="49" t="s">
        <v>15</v>
      </c>
      <c r="EF46" s="58" t="str">
        <f t="shared" si="3"/>
        <v>/3</v>
      </c>
      <c r="EG46" s="93" t="s">
        <v>34</v>
      </c>
      <c r="EH46" s="38">
        <f>(EH44+1)-EH45</f>
        <v>1</v>
      </c>
      <c r="EI46" s="39">
        <f>EN39-38</f>
        <v>2292</v>
      </c>
      <c r="EJ46" s="40">
        <f>ER39-38</f>
        <v>152</v>
      </c>
      <c r="EK46" s="41">
        <v>19</v>
      </c>
      <c r="EL46" s="42"/>
      <c r="EM46" s="43"/>
      <c r="EN46" s="43"/>
      <c r="EO46" s="44"/>
      <c r="EP46" s="45"/>
      <c r="EQ46" s="43"/>
      <c r="ER46" s="43"/>
      <c r="ES46" s="46"/>
      <c r="ET46" s="47" t="s">
        <v>15</v>
      </c>
      <c r="EU46" s="48" t="s">
        <v>15</v>
      </c>
      <c r="EV46" s="48" t="s">
        <v>15</v>
      </c>
      <c r="EW46" s="49" t="s">
        <v>15</v>
      </c>
    </row>
    <row r="47" spans="1:153" ht="19.5" thickBot="1" x14ac:dyDescent="0.3">
      <c r="A47" s="57" t="str">
        <f>$M$13&amp;"/"&amp;$C$17</f>
        <v>/3</v>
      </c>
      <c r="B47" s="24" t="s">
        <v>18</v>
      </c>
      <c r="C47" s="25">
        <f>F45</f>
        <v>9</v>
      </c>
      <c r="D47" s="26">
        <f>M45-38</f>
        <v>762</v>
      </c>
      <c r="E47" s="27">
        <f>Q45-49</f>
        <v>551</v>
      </c>
      <c r="F47" s="28">
        <v>19</v>
      </c>
      <c r="G47" s="29"/>
      <c r="H47" s="30"/>
      <c r="I47" s="30"/>
      <c r="J47" s="31"/>
      <c r="K47" s="32" t="s">
        <v>15</v>
      </c>
      <c r="L47" s="30"/>
      <c r="M47" s="30" t="s">
        <v>15</v>
      </c>
      <c r="N47" s="33" t="s">
        <v>15</v>
      </c>
      <c r="O47" s="34" t="s">
        <v>15</v>
      </c>
      <c r="P47" s="35" t="s">
        <v>15</v>
      </c>
      <c r="Q47" s="35" t="s">
        <v>15</v>
      </c>
      <c r="R47" s="36" t="s">
        <v>15</v>
      </c>
      <c r="T47" s="57" t="str">
        <f>$M$13&amp;"/"&amp;$C$17</f>
        <v>/3</v>
      </c>
      <c r="U47" s="24" t="s">
        <v>18</v>
      </c>
      <c r="V47" s="25">
        <f>Y45</f>
        <v>9</v>
      </c>
      <c r="W47" s="26">
        <f>AF45-38</f>
        <v>1867</v>
      </c>
      <c r="X47" s="27">
        <f>AJ45-49</f>
        <v>831</v>
      </c>
      <c r="Y47" s="28">
        <v>19</v>
      </c>
      <c r="Z47" s="29"/>
      <c r="AA47" s="30"/>
      <c r="AB47" s="30"/>
      <c r="AC47" s="31"/>
      <c r="AD47" s="32" t="s">
        <v>15</v>
      </c>
      <c r="AE47" s="30"/>
      <c r="AF47" s="30" t="s">
        <v>15</v>
      </c>
      <c r="AG47" s="33" t="s">
        <v>15</v>
      </c>
      <c r="AH47" s="34" t="s">
        <v>15</v>
      </c>
      <c r="AI47" s="35" t="s">
        <v>15</v>
      </c>
      <c r="AJ47" s="35" t="s">
        <v>15</v>
      </c>
      <c r="AK47" s="36" t="s">
        <v>15</v>
      </c>
      <c r="BE47" s="1"/>
      <c r="BF47" s="105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X47" s="50"/>
      <c r="BY47" s="104" t="s">
        <v>8</v>
      </c>
      <c r="BZ47" s="51"/>
      <c r="CA47" s="52"/>
      <c r="CB47" s="52"/>
      <c r="CC47" s="51"/>
      <c r="CD47" s="53"/>
      <c r="CE47" s="53"/>
      <c r="CF47" s="53"/>
      <c r="CG47" s="53"/>
      <c r="CH47" s="53"/>
      <c r="CI47" s="53"/>
      <c r="CJ47" s="53"/>
      <c r="CK47" s="53"/>
      <c r="CL47" s="23"/>
      <c r="CM47" s="23"/>
      <c r="CN47" s="23"/>
      <c r="CO47" s="23"/>
      <c r="CQ47" s="50"/>
      <c r="CR47" s="104" t="s">
        <v>8</v>
      </c>
      <c r="CS47" s="51"/>
      <c r="CT47" s="52"/>
      <c r="CU47" s="52"/>
      <c r="CV47" s="51"/>
      <c r="CW47" s="53"/>
      <c r="CX47" s="53"/>
      <c r="CY47" s="53"/>
      <c r="CZ47" s="53"/>
      <c r="DA47" s="53"/>
      <c r="DB47" s="53"/>
      <c r="DC47" s="53"/>
      <c r="DD47" s="53"/>
      <c r="DE47" s="23"/>
      <c r="DF47" s="23"/>
      <c r="DG47" s="23"/>
      <c r="DH47" s="23"/>
      <c r="DI47" s="23"/>
      <c r="DJ47" s="23"/>
      <c r="DK47" s="23"/>
      <c r="DM47" s="50"/>
      <c r="DN47" s="103"/>
      <c r="DO47" s="51"/>
      <c r="DP47" s="52"/>
      <c r="DQ47" s="52"/>
      <c r="DR47" s="51"/>
      <c r="DS47" s="53"/>
      <c r="DT47" s="53"/>
      <c r="DU47" s="53"/>
      <c r="DV47" s="53"/>
      <c r="DW47" s="53"/>
      <c r="DX47" s="53"/>
      <c r="DY47" s="53"/>
      <c r="DZ47" s="53"/>
      <c r="EA47" s="23"/>
      <c r="EB47" s="23"/>
      <c r="EC47" s="23"/>
      <c r="ED47" s="23"/>
      <c r="EF47" s="50"/>
      <c r="EG47" s="103"/>
      <c r="EH47" s="51"/>
      <c r="EI47" s="52"/>
      <c r="EJ47" s="52"/>
      <c r="EK47" s="51"/>
      <c r="EL47" s="53"/>
      <c r="EM47" s="53"/>
      <c r="EN47" s="53"/>
      <c r="EO47" s="53"/>
      <c r="EP47" s="53"/>
      <c r="EQ47" s="53"/>
      <c r="ER47" s="53"/>
      <c r="ES47" s="53"/>
      <c r="ET47" s="23"/>
      <c r="EU47" s="23"/>
      <c r="EV47" s="23"/>
      <c r="EW47" s="23"/>
    </row>
    <row r="48" spans="1:153" ht="19.5" thickBot="1" x14ac:dyDescent="0.3">
      <c r="A48" s="57" t="str">
        <f>$M$13&amp;"/"&amp;$C$17</f>
        <v>/3</v>
      </c>
      <c r="B48" s="24" t="s">
        <v>19</v>
      </c>
      <c r="C48" s="25">
        <f>F46</f>
        <v>19</v>
      </c>
      <c r="D48" s="26">
        <f>I45-19</f>
        <v>981</v>
      </c>
      <c r="E48" s="27">
        <f>Q45-49</f>
        <v>551</v>
      </c>
      <c r="F48" s="28">
        <v>19</v>
      </c>
      <c r="G48" s="29"/>
      <c r="H48" s="30"/>
      <c r="I48" s="30"/>
      <c r="J48" s="31"/>
      <c r="K48" s="32" t="s">
        <v>15</v>
      </c>
      <c r="L48" s="30"/>
      <c r="M48" s="30"/>
      <c r="N48" s="33"/>
      <c r="O48" s="34" t="s">
        <v>15</v>
      </c>
      <c r="P48" s="35" t="s">
        <v>15</v>
      </c>
      <c r="Q48" s="35" t="s">
        <v>15</v>
      </c>
      <c r="R48" s="36" t="s">
        <v>15</v>
      </c>
      <c r="T48" s="57" t="str">
        <f>$M$13&amp;"/"&amp;$C$17</f>
        <v>/3</v>
      </c>
      <c r="U48" s="24" t="s">
        <v>19</v>
      </c>
      <c r="V48" s="25">
        <f>Y46</f>
        <v>19</v>
      </c>
      <c r="W48" s="26">
        <f>AB45-19</f>
        <v>2311</v>
      </c>
      <c r="X48" s="27">
        <f>AJ45-49</f>
        <v>831</v>
      </c>
      <c r="Y48" s="28">
        <v>19</v>
      </c>
      <c r="Z48" s="29"/>
      <c r="AA48" s="30"/>
      <c r="AB48" s="30"/>
      <c r="AC48" s="31"/>
      <c r="AD48" s="32" t="s">
        <v>15</v>
      </c>
      <c r="AE48" s="30"/>
      <c r="AF48" s="30"/>
      <c r="AG48" s="33"/>
      <c r="AH48" s="34" t="s">
        <v>15</v>
      </c>
      <c r="AI48" s="35" t="s">
        <v>15</v>
      </c>
      <c r="AJ48" s="35" t="s">
        <v>15</v>
      </c>
      <c r="AK48" s="36" t="s">
        <v>15</v>
      </c>
      <c r="AL48" s="89"/>
      <c r="AM48" s="4" t="s">
        <v>8</v>
      </c>
      <c r="AN48" s="59"/>
      <c r="AO48" s="185" t="s">
        <v>10</v>
      </c>
      <c r="AP48" s="179"/>
      <c r="AQ48" s="65">
        <v>1</v>
      </c>
      <c r="AR48" s="184" t="s">
        <v>11</v>
      </c>
      <c r="AS48" s="179"/>
      <c r="AT48" s="181">
        <v>1000</v>
      </c>
      <c r="AU48" s="184"/>
      <c r="AV48" s="185" t="s">
        <v>12</v>
      </c>
      <c r="AW48" s="179"/>
      <c r="AX48" s="181">
        <v>1000</v>
      </c>
      <c r="AY48" s="186"/>
      <c r="AZ48" s="184" t="s">
        <v>13</v>
      </c>
      <c r="BA48" s="179"/>
      <c r="BB48" s="181">
        <v>1000</v>
      </c>
      <c r="BC48" s="186"/>
      <c r="BE48" s="78"/>
      <c r="BF48" s="4" t="s">
        <v>8</v>
      </c>
      <c r="BG48" s="59"/>
      <c r="BH48" s="185" t="s">
        <v>10</v>
      </c>
      <c r="BI48" s="179"/>
      <c r="BJ48" s="9">
        <v>1</v>
      </c>
      <c r="BK48" s="184" t="s">
        <v>11</v>
      </c>
      <c r="BL48" s="179"/>
      <c r="BM48" s="181">
        <v>1000</v>
      </c>
      <c r="BN48" s="184"/>
      <c r="BO48" s="185" t="s">
        <v>12</v>
      </c>
      <c r="BP48" s="179"/>
      <c r="BQ48" s="181">
        <v>1000</v>
      </c>
      <c r="BR48" s="186"/>
      <c r="BS48" s="184" t="s">
        <v>13</v>
      </c>
      <c r="BT48" s="179"/>
      <c r="BU48" s="181">
        <v>1000</v>
      </c>
      <c r="BV48" s="186"/>
      <c r="BX48" s="50"/>
      <c r="BY48" s="104" t="s">
        <v>8</v>
      </c>
      <c r="BZ48" s="51"/>
      <c r="CA48" s="52"/>
      <c r="CB48" s="52"/>
      <c r="CC48" s="51"/>
      <c r="CD48" s="53"/>
      <c r="CE48" s="53"/>
      <c r="CF48" s="53"/>
      <c r="CG48" s="53"/>
      <c r="CH48" s="53"/>
      <c r="CI48" s="53"/>
      <c r="CJ48" s="53"/>
      <c r="CK48" s="53"/>
      <c r="CL48" s="23"/>
      <c r="CM48" s="23"/>
      <c r="CN48" s="23"/>
      <c r="CO48" s="23"/>
      <c r="CQ48" s="50"/>
      <c r="CR48" s="104" t="s">
        <v>8</v>
      </c>
      <c r="CS48" s="51"/>
      <c r="CT48" s="52"/>
      <c r="CU48" s="52"/>
      <c r="CV48" s="51"/>
      <c r="CW48" s="53"/>
      <c r="CX48" s="53"/>
      <c r="CY48" s="53"/>
      <c r="CZ48" s="53"/>
      <c r="DA48" s="53"/>
      <c r="DB48" s="53"/>
      <c r="DC48" s="53"/>
      <c r="DD48" s="53"/>
      <c r="DE48" s="23"/>
      <c r="DF48" s="23"/>
      <c r="DG48" s="23"/>
      <c r="DH48" s="23"/>
      <c r="DI48" s="23"/>
      <c r="DJ48" s="23"/>
      <c r="DK48" s="23"/>
      <c r="DM48" s="50"/>
      <c r="DN48" s="103"/>
      <c r="DO48" s="51"/>
      <c r="DP48" s="52"/>
      <c r="DQ48" s="52"/>
      <c r="DR48" s="51"/>
      <c r="DS48" s="53"/>
      <c r="DT48" s="53"/>
      <c r="DU48" s="53"/>
      <c r="DV48" s="53"/>
      <c r="DW48" s="53"/>
      <c r="DX48" s="53"/>
      <c r="DY48" s="53"/>
      <c r="DZ48" s="53"/>
      <c r="EA48" s="23"/>
      <c r="EB48" s="23"/>
      <c r="EC48" s="23"/>
      <c r="ED48" s="23"/>
      <c r="EF48" s="50"/>
      <c r="EG48" s="103"/>
      <c r="EH48" s="51"/>
      <c r="EI48" s="52"/>
      <c r="EJ48" s="52"/>
      <c r="EK48" s="51"/>
      <c r="EL48" s="53"/>
      <c r="EM48" s="53"/>
      <c r="EN48" s="53"/>
      <c r="EO48" s="53"/>
      <c r="EP48" s="53"/>
      <c r="EQ48" s="53"/>
      <c r="ER48" s="53"/>
      <c r="ES48" s="53"/>
      <c r="ET48" s="23"/>
      <c r="EU48" s="23"/>
      <c r="EV48" s="23"/>
      <c r="EW48" s="23"/>
    </row>
    <row r="49" spans="1:153" x14ac:dyDescent="0.25">
      <c r="A49" s="57" t="str">
        <f>$M$13&amp;"/"&amp;$C$17</f>
        <v>/3</v>
      </c>
      <c r="B49" s="24" t="s">
        <v>21</v>
      </c>
      <c r="C49" s="25">
        <f>F47</f>
        <v>19</v>
      </c>
      <c r="D49" s="26">
        <f>I45</f>
        <v>1000</v>
      </c>
      <c r="E49" s="27">
        <f>M45</f>
        <v>800</v>
      </c>
      <c r="F49" s="28">
        <v>19</v>
      </c>
      <c r="G49" s="29"/>
      <c r="H49" s="30"/>
      <c r="I49" s="30"/>
      <c r="J49" s="31"/>
      <c r="K49" s="32" t="s">
        <v>15</v>
      </c>
      <c r="L49" s="30" t="s">
        <v>15</v>
      </c>
      <c r="M49" s="30" t="s">
        <v>15</v>
      </c>
      <c r="N49" s="33" t="s">
        <v>15</v>
      </c>
      <c r="O49" s="34" t="s">
        <v>15</v>
      </c>
      <c r="P49" s="35" t="s">
        <v>15</v>
      </c>
      <c r="Q49" s="35" t="s">
        <v>15</v>
      </c>
      <c r="R49" s="36" t="s">
        <v>15</v>
      </c>
      <c r="T49" s="57" t="str">
        <f>$M$13&amp;"/"&amp;$C$17</f>
        <v>/3</v>
      </c>
      <c r="U49" s="24" t="s">
        <v>21</v>
      </c>
      <c r="V49" s="25">
        <f>Y47</f>
        <v>19</v>
      </c>
      <c r="W49" s="26">
        <f>AB45</f>
        <v>2330</v>
      </c>
      <c r="X49" s="27">
        <f>AF45</f>
        <v>1905</v>
      </c>
      <c r="Y49" s="28">
        <v>19</v>
      </c>
      <c r="Z49" s="29"/>
      <c r="AA49" s="30"/>
      <c r="AB49" s="30"/>
      <c r="AC49" s="31"/>
      <c r="AD49" s="32" t="s">
        <v>15</v>
      </c>
      <c r="AE49" s="30" t="s">
        <v>15</v>
      </c>
      <c r="AF49" s="30" t="s">
        <v>15</v>
      </c>
      <c r="AG49" s="33" t="s">
        <v>15</v>
      </c>
      <c r="AH49" s="34" t="s">
        <v>15</v>
      </c>
      <c r="AI49" s="35" t="s">
        <v>15</v>
      </c>
      <c r="AJ49" s="35" t="s">
        <v>15</v>
      </c>
      <c r="AK49" s="36" t="s">
        <v>15</v>
      </c>
      <c r="AL49" s="56"/>
      <c r="AM49" s="86" t="s">
        <v>16</v>
      </c>
      <c r="AN49" s="11">
        <f>AQ48</f>
        <v>1</v>
      </c>
      <c r="AO49" s="12">
        <f>AX48</f>
        <v>1000</v>
      </c>
      <c r="AP49" s="13">
        <f>BB48-AQ52</f>
        <v>992</v>
      </c>
      <c r="AQ49" s="14">
        <v>19</v>
      </c>
      <c r="AR49" s="15"/>
      <c r="AS49" s="16"/>
      <c r="AT49" s="16"/>
      <c r="AU49" s="17"/>
      <c r="AV49" s="18" t="s">
        <v>15</v>
      </c>
      <c r="AW49" s="16"/>
      <c r="AX49" s="16" t="s">
        <v>15</v>
      </c>
      <c r="AY49" s="19" t="s">
        <v>15</v>
      </c>
      <c r="AZ49" s="20" t="s">
        <v>15</v>
      </c>
      <c r="BA49" s="21" t="s">
        <v>15</v>
      </c>
      <c r="BB49" s="21" t="s">
        <v>15</v>
      </c>
      <c r="BC49" s="22" t="s">
        <v>15</v>
      </c>
      <c r="BE49" s="56"/>
      <c r="BF49" s="86" t="s">
        <v>16</v>
      </c>
      <c r="BG49" s="11">
        <f>BJ48</f>
        <v>1</v>
      </c>
      <c r="BH49" s="12">
        <f>BQ48</f>
        <v>1000</v>
      </c>
      <c r="BI49" s="13">
        <f>BU48</f>
        <v>1000</v>
      </c>
      <c r="BJ49" s="14">
        <v>19</v>
      </c>
      <c r="BK49" s="15"/>
      <c r="BL49" s="16"/>
      <c r="BM49" s="16"/>
      <c r="BN49" s="17"/>
      <c r="BO49" s="18" t="s">
        <v>15</v>
      </c>
      <c r="BP49" s="16" t="s">
        <v>15</v>
      </c>
      <c r="BQ49" s="16" t="s">
        <v>15</v>
      </c>
      <c r="BR49" s="19" t="s">
        <v>15</v>
      </c>
      <c r="BS49" s="20" t="s">
        <v>15</v>
      </c>
      <c r="BT49" s="21" t="s">
        <v>15</v>
      </c>
      <c r="BU49" s="21" t="s">
        <v>15</v>
      </c>
      <c r="BV49" s="22" t="s">
        <v>15</v>
      </c>
      <c r="BX49" s="50"/>
      <c r="BY49" s="104" t="s">
        <v>8</v>
      </c>
      <c r="BZ49" s="51"/>
      <c r="CA49" s="52"/>
      <c r="CB49" s="52"/>
      <c r="CC49" s="51"/>
      <c r="CD49" s="53"/>
      <c r="CE49" s="53"/>
      <c r="CF49" s="53"/>
      <c r="CG49" s="53"/>
      <c r="CH49" s="53"/>
      <c r="CI49" s="53"/>
      <c r="CJ49" s="53"/>
      <c r="CK49" s="53"/>
      <c r="CL49" s="23"/>
      <c r="CM49" s="23"/>
      <c r="CN49" s="23"/>
      <c r="CO49" s="23"/>
      <c r="CQ49" s="50"/>
      <c r="CR49" s="104" t="s">
        <v>8</v>
      </c>
      <c r="CS49" s="51"/>
      <c r="CT49" s="52"/>
      <c r="CU49" s="52"/>
      <c r="CV49" s="51"/>
      <c r="CW49" s="53"/>
      <c r="CX49" s="53"/>
      <c r="CY49" s="53"/>
      <c r="CZ49" s="53"/>
      <c r="DA49" s="53"/>
      <c r="DB49" s="53"/>
      <c r="DC49" s="53"/>
      <c r="DD49" s="53"/>
      <c r="DE49" s="23"/>
      <c r="DF49" s="23"/>
      <c r="DG49" s="23"/>
      <c r="DH49" s="23"/>
      <c r="DI49" s="23"/>
      <c r="DJ49" s="23"/>
      <c r="DK49" s="23"/>
      <c r="DM49" s="50"/>
      <c r="DN49" s="104" t="s">
        <v>8</v>
      </c>
      <c r="DO49" s="51"/>
      <c r="DP49" s="52"/>
      <c r="DQ49" s="52"/>
      <c r="DR49" s="51"/>
      <c r="DS49" s="53"/>
      <c r="DT49" s="53"/>
      <c r="DU49" s="53"/>
      <c r="DV49" s="53"/>
      <c r="DW49" s="53"/>
      <c r="DX49" s="53"/>
      <c r="DY49" s="53"/>
      <c r="DZ49" s="53"/>
      <c r="EA49" s="23"/>
      <c r="EB49" s="23"/>
      <c r="EC49" s="23"/>
      <c r="ED49" s="23"/>
      <c r="EF49" s="50"/>
      <c r="EG49" s="104"/>
      <c r="EH49" s="51"/>
      <c r="EI49" s="52"/>
      <c r="EJ49" s="52"/>
      <c r="EK49" s="51"/>
      <c r="EL49" s="53"/>
      <c r="EM49" s="53"/>
      <c r="EN49" s="53"/>
      <c r="EO49" s="53"/>
      <c r="EP49" s="53"/>
      <c r="EQ49" s="53"/>
      <c r="ER49" s="53"/>
      <c r="ES49" s="53"/>
      <c r="ET49" s="23"/>
      <c r="EU49" s="23"/>
      <c r="EV49" s="23"/>
      <c r="EW49" s="23"/>
    </row>
    <row r="50" spans="1:153" ht="19.5" thickBot="1" x14ac:dyDescent="0.3">
      <c r="A50" s="58" t="str">
        <f>$M$13&amp;"/"&amp;$C$17</f>
        <v>/3</v>
      </c>
      <c r="B50" s="37" t="s">
        <v>44</v>
      </c>
      <c r="C50" s="38">
        <f>F45</f>
        <v>9</v>
      </c>
      <c r="D50" s="39">
        <f>M45-38</f>
        <v>762</v>
      </c>
      <c r="E50" s="40">
        <f>57</f>
        <v>57</v>
      </c>
      <c r="F50" s="41">
        <v>19</v>
      </c>
      <c r="G50" s="42"/>
      <c r="H50" s="43"/>
      <c r="I50" s="43"/>
      <c r="J50" s="44"/>
      <c r="K50" s="45"/>
      <c r="L50" s="43"/>
      <c r="M50" s="43"/>
      <c r="N50" s="46"/>
      <c r="O50" s="47" t="s">
        <v>15</v>
      </c>
      <c r="P50" s="48" t="s">
        <v>15</v>
      </c>
      <c r="Q50" s="48" t="s">
        <v>15</v>
      </c>
      <c r="R50" s="49" t="s">
        <v>15</v>
      </c>
      <c r="T50" s="58" t="str">
        <f>$M$13&amp;"/"&amp;$C$17</f>
        <v>/3</v>
      </c>
      <c r="U50" s="37" t="s">
        <v>44</v>
      </c>
      <c r="V50" s="38">
        <f>Y45</f>
        <v>9</v>
      </c>
      <c r="W50" s="39">
        <f>AF45-38</f>
        <v>1867</v>
      </c>
      <c r="X50" s="40">
        <f>57</f>
        <v>57</v>
      </c>
      <c r="Y50" s="41">
        <v>19</v>
      </c>
      <c r="Z50" s="42"/>
      <c r="AA50" s="43"/>
      <c r="AB50" s="43"/>
      <c r="AC50" s="44"/>
      <c r="AD50" s="45"/>
      <c r="AE50" s="43"/>
      <c r="AF50" s="43"/>
      <c r="AG50" s="46"/>
      <c r="AH50" s="47" t="s">
        <v>15</v>
      </c>
      <c r="AI50" s="48" t="s">
        <v>15</v>
      </c>
      <c r="AJ50" s="48" t="s">
        <v>15</v>
      </c>
      <c r="AK50" s="49" t="s">
        <v>15</v>
      </c>
      <c r="AL50" s="57"/>
      <c r="AM50" s="87" t="s">
        <v>18</v>
      </c>
      <c r="AN50" s="25">
        <f>AQ48</f>
        <v>1</v>
      </c>
      <c r="AO50" s="26">
        <f>AX48-(AQ51*AN51)</f>
        <v>962</v>
      </c>
      <c r="AP50" s="27">
        <f>BB48-AQ52</f>
        <v>992</v>
      </c>
      <c r="AQ50" s="28">
        <v>19</v>
      </c>
      <c r="AR50" s="29"/>
      <c r="AS50" s="30"/>
      <c r="AT50" s="30"/>
      <c r="AU50" s="31"/>
      <c r="AV50" s="32" t="s">
        <v>15</v>
      </c>
      <c r="AW50" s="30"/>
      <c r="AX50" s="30" t="s">
        <v>15</v>
      </c>
      <c r="AY50" s="33" t="s">
        <v>15</v>
      </c>
      <c r="AZ50" s="34" t="s">
        <v>15</v>
      </c>
      <c r="BA50" s="35" t="s">
        <v>15</v>
      </c>
      <c r="BB50" s="35" t="s">
        <v>15</v>
      </c>
      <c r="BC50" s="36" t="s">
        <v>15</v>
      </c>
      <c r="BE50" s="57"/>
      <c r="BF50" s="87" t="s">
        <v>18</v>
      </c>
      <c r="BG50" s="25">
        <f>BJ48</f>
        <v>1</v>
      </c>
      <c r="BH50" s="26">
        <f>BQ48</f>
        <v>1000</v>
      </c>
      <c r="BI50" s="27">
        <f>BU48</f>
        <v>1000</v>
      </c>
      <c r="BJ50" s="28">
        <v>19</v>
      </c>
      <c r="BK50" s="29"/>
      <c r="BL50" s="30"/>
      <c r="BM50" s="30"/>
      <c r="BN50" s="31"/>
      <c r="BO50" s="32" t="s">
        <v>15</v>
      </c>
      <c r="BP50" s="30" t="s">
        <v>15</v>
      </c>
      <c r="BQ50" s="30" t="s">
        <v>15</v>
      </c>
      <c r="BR50" s="33" t="s">
        <v>15</v>
      </c>
      <c r="BS50" s="34" t="s">
        <v>15</v>
      </c>
      <c r="BT50" s="35" t="s">
        <v>15</v>
      </c>
      <c r="BU50" s="35" t="s">
        <v>15</v>
      </c>
      <c r="BV50" s="36" t="s">
        <v>15</v>
      </c>
      <c r="BX50" s="50"/>
      <c r="BY50" s="104" t="s">
        <v>8</v>
      </c>
      <c r="BZ50" s="51"/>
      <c r="CA50" s="52"/>
      <c r="CB50" s="52"/>
      <c r="CC50" s="51"/>
      <c r="CD50" s="53"/>
      <c r="CE50" s="53"/>
      <c r="CF50" s="53"/>
      <c r="CG50" s="53"/>
      <c r="CH50" s="53"/>
      <c r="CI50" s="53"/>
      <c r="CJ50" s="53"/>
      <c r="CK50" s="53"/>
      <c r="CL50" s="23"/>
      <c r="CM50" s="23"/>
      <c r="CN50" s="23"/>
      <c r="CO50" s="23"/>
      <c r="CQ50" s="50"/>
      <c r="CR50" s="104" t="s">
        <v>8</v>
      </c>
      <c r="CS50" s="51"/>
      <c r="CT50" s="52"/>
      <c r="CU50" s="52"/>
      <c r="CV50" s="51"/>
      <c r="CW50" s="53"/>
      <c r="CX50" s="53"/>
      <c r="CY50" s="53"/>
      <c r="CZ50" s="53"/>
      <c r="DA50" s="53"/>
      <c r="DB50" s="53"/>
      <c r="DC50" s="53"/>
      <c r="DD50" s="53"/>
      <c r="DE50" s="23"/>
      <c r="DF50" s="23"/>
      <c r="DG50" s="23"/>
      <c r="DH50" s="23"/>
      <c r="DI50" s="23"/>
      <c r="DJ50" s="23"/>
      <c r="DK50" s="23"/>
    </row>
    <row r="51" spans="1:153" x14ac:dyDescent="0.25">
      <c r="A51" s="50"/>
      <c r="B51" s="50"/>
      <c r="C51" s="51"/>
      <c r="D51" s="52"/>
      <c r="E51" s="52"/>
      <c r="F51" s="51"/>
      <c r="G51" s="53"/>
      <c r="H51" s="53"/>
      <c r="I51" s="53"/>
      <c r="J51" s="53"/>
      <c r="K51" s="53"/>
      <c r="L51" s="53"/>
      <c r="M51" s="53"/>
      <c r="N51" s="53"/>
      <c r="O51" s="23"/>
      <c r="P51" s="23"/>
      <c r="Q51" s="23"/>
      <c r="R51" s="23"/>
      <c r="T51" s="50"/>
      <c r="U51" s="50"/>
      <c r="V51" s="51"/>
      <c r="W51" s="52"/>
      <c r="X51" s="52"/>
      <c r="Y51" s="51"/>
      <c r="Z51" s="53"/>
      <c r="AA51" s="53"/>
      <c r="AB51" s="53"/>
      <c r="AC51" s="53"/>
      <c r="AD51" s="53"/>
      <c r="AE51" s="53"/>
      <c r="AF51" s="53"/>
      <c r="AG51" s="53"/>
      <c r="AH51" s="23"/>
      <c r="AI51" s="23"/>
      <c r="AJ51" s="23"/>
      <c r="AK51" s="23"/>
      <c r="AL51" s="57"/>
      <c r="AM51" s="87" t="s">
        <v>19</v>
      </c>
      <c r="AN51" s="25">
        <f>AQ48*2</f>
        <v>2</v>
      </c>
      <c r="AO51" s="26">
        <f>AT48-AQ49</f>
        <v>981</v>
      </c>
      <c r="AP51" s="27">
        <f>BB48-AQ52</f>
        <v>992</v>
      </c>
      <c r="AQ51" s="28">
        <v>19</v>
      </c>
      <c r="AR51" s="29"/>
      <c r="AS51" s="30"/>
      <c r="AT51" s="30"/>
      <c r="AU51" s="31"/>
      <c r="AV51" s="32" t="s">
        <v>15</v>
      </c>
      <c r="AW51" s="30"/>
      <c r="AX51" s="30"/>
      <c r="AY51" s="33"/>
      <c r="AZ51" s="34" t="s">
        <v>15</v>
      </c>
      <c r="BA51" s="35" t="s">
        <v>15</v>
      </c>
      <c r="BB51" s="35" t="s">
        <v>15</v>
      </c>
      <c r="BC51" s="36" t="s">
        <v>15</v>
      </c>
      <c r="BE51" s="57"/>
      <c r="BF51" s="87" t="s">
        <v>19</v>
      </c>
      <c r="BG51" s="25">
        <f>BJ48*2</f>
        <v>2</v>
      </c>
      <c r="BH51" s="26">
        <f>BM48-BJ49-BJ50</f>
        <v>962</v>
      </c>
      <c r="BI51" s="27">
        <f>BU48</f>
        <v>1000</v>
      </c>
      <c r="BJ51" s="28">
        <v>19</v>
      </c>
      <c r="BK51" s="29"/>
      <c r="BL51" s="30"/>
      <c r="BM51" s="30"/>
      <c r="BN51" s="31"/>
      <c r="BO51" s="32" t="s">
        <v>15</v>
      </c>
      <c r="BP51" s="30" t="s">
        <v>15</v>
      </c>
      <c r="BQ51" s="30"/>
      <c r="BR51" s="33"/>
      <c r="BS51" s="34" t="s">
        <v>15</v>
      </c>
      <c r="BT51" s="35" t="s">
        <v>15</v>
      </c>
      <c r="BU51" s="35" t="s">
        <v>15</v>
      </c>
      <c r="BV51" s="36" t="s">
        <v>15</v>
      </c>
      <c r="BX51" s="50"/>
      <c r="BY51" s="104" t="s">
        <v>8</v>
      </c>
      <c r="BZ51" s="51"/>
      <c r="CA51" s="52"/>
      <c r="CB51" s="52"/>
      <c r="CC51" s="51"/>
      <c r="CD51" s="53"/>
      <c r="CE51" s="53"/>
      <c r="CF51" s="53"/>
      <c r="CG51" s="53"/>
      <c r="CH51" s="53"/>
      <c r="CI51" s="53"/>
      <c r="CJ51" s="53"/>
      <c r="CK51" s="53"/>
      <c r="CL51" s="23"/>
      <c r="CM51" s="23"/>
      <c r="CN51" s="23"/>
      <c r="CO51" s="23"/>
      <c r="CQ51" s="50"/>
      <c r="CR51" s="104" t="s">
        <v>8</v>
      </c>
      <c r="CS51" s="51"/>
      <c r="CT51" s="52"/>
      <c r="CU51" s="52"/>
      <c r="CV51" s="51"/>
      <c r="CW51" s="53"/>
      <c r="CX51" s="53"/>
      <c r="CY51" s="53"/>
      <c r="CZ51" s="53"/>
      <c r="DA51" s="53"/>
      <c r="DB51" s="53"/>
      <c r="DC51" s="53"/>
      <c r="DD51" s="53"/>
      <c r="DE51" s="23"/>
      <c r="DF51" s="23"/>
      <c r="DG51" s="23"/>
      <c r="DH51" s="23"/>
      <c r="DI51" s="23"/>
      <c r="DJ51" s="23"/>
      <c r="DK51" s="23"/>
    </row>
    <row r="52" spans="1:153" x14ac:dyDescent="0.25">
      <c r="A52" s="50"/>
      <c r="B52" s="54" t="s">
        <v>8</v>
      </c>
      <c r="C52" s="51"/>
      <c r="D52" s="52"/>
      <c r="E52" s="52"/>
      <c r="F52" s="51"/>
      <c r="G52" s="53"/>
      <c r="H52" s="53"/>
      <c r="I52" s="53"/>
      <c r="J52" s="53"/>
      <c r="K52" s="53"/>
      <c r="L52" s="53"/>
      <c r="M52" s="53"/>
      <c r="N52" s="53"/>
      <c r="O52" s="23"/>
      <c r="P52" s="23"/>
      <c r="Q52" s="23"/>
      <c r="R52" s="23"/>
      <c r="T52" s="50"/>
      <c r="U52" s="54" t="s">
        <v>8</v>
      </c>
      <c r="V52" s="51"/>
      <c r="W52" s="52"/>
      <c r="X52" s="52"/>
      <c r="Y52" s="51"/>
      <c r="Z52" s="53"/>
      <c r="AA52" s="53"/>
      <c r="AB52" s="53"/>
      <c r="AC52" s="53"/>
      <c r="AD52" s="53"/>
      <c r="AE52" s="53"/>
      <c r="AF52" s="53"/>
      <c r="AG52" s="53"/>
      <c r="AH52" s="23"/>
      <c r="AI52" s="23"/>
      <c r="AJ52" s="23"/>
      <c r="AK52" s="23"/>
      <c r="AL52" s="57"/>
      <c r="AM52" s="101" t="s">
        <v>60</v>
      </c>
      <c r="AN52" s="25">
        <f>AQ48</f>
        <v>1</v>
      </c>
      <c r="AO52" s="26">
        <f>AT48</f>
        <v>1000</v>
      </c>
      <c r="AP52" s="27">
        <f>AX48</f>
        <v>1000</v>
      </c>
      <c r="AQ52" s="64">
        <v>8</v>
      </c>
      <c r="AR52" s="29"/>
      <c r="AS52" s="30"/>
      <c r="AT52" s="30"/>
      <c r="AU52" s="31"/>
      <c r="AV52" s="32"/>
      <c r="AW52" s="30"/>
      <c r="AX52" s="30"/>
      <c r="AY52" s="33"/>
      <c r="AZ52" s="34" t="s">
        <v>15</v>
      </c>
      <c r="BA52" s="35" t="s">
        <v>15</v>
      </c>
      <c r="BB52" s="35" t="s">
        <v>15</v>
      </c>
      <c r="BC52" s="36" t="s">
        <v>15</v>
      </c>
      <c r="BE52" s="57"/>
      <c r="BF52" s="87" t="s">
        <v>21</v>
      </c>
      <c r="BG52" s="25">
        <f>BJ48</f>
        <v>1</v>
      </c>
      <c r="BH52" s="26">
        <f>BM48-BJ49-BJ50</f>
        <v>962</v>
      </c>
      <c r="BI52" s="27">
        <f>BQ48-(BJ51*BG51)</f>
        <v>962</v>
      </c>
      <c r="BJ52" s="28">
        <v>19</v>
      </c>
      <c r="BK52" s="29"/>
      <c r="BL52" s="30"/>
      <c r="BM52" s="30"/>
      <c r="BN52" s="31"/>
      <c r="BO52" s="32"/>
      <c r="BP52" s="30"/>
      <c r="BQ52" s="30"/>
      <c r="BR52" s="33"/>
      <c r="BS52" s="34" t="s">
        <v>15</v>
      </c>
      <c r="BT52" s="35" t="s">
        <v>15</v>
      </c>
      <c r="BU52" s="35" t="s">
        <v>15</v>
      </c>
      <c r="BV52" s="36" t="s">
        <v>15</v>
      </c>
      <c r="BX52" s="50"/>
      <c r="BY52" s="104" t="s">
        <v>8</v>
      </c>
      <c r="BZ52" s="51"/>
      <c r="CA52" s="52"/>
      <c r="CB52" s="52"/>
      <c r="CC52" s="51"/>
      <c r="CD52" s="53"/>
      <c r="CE52" s="53"/>
      <c r="CF52" s="53"/>
      <c r="CG52" s="53"/>
      <c r="CH52" s="53"/>
      <c r="CI52" s="53"/>
      <c r="CJ52" s="53"/>
      <c r="CK52" s="53"/>
      <c r="CL52" s="23"/>
      <c r="CM52" s="23"/>
      <c r="CN52" s="23"/>
      <c r="CO52" s="23"/>
      <c r="CQ52" s="50"/>
      <c r="CR52" s="104" t="s">
        <v>8</v>
      </c>
      <c r="CS52" s="51"/>
      <c r="CT52" s="52"/>
      <c r="CU52" s="52"/>
      <c r="CV52" s="51"/>
      <c r="CW52" s="53"/>
      <c r="CX52" s="53"/>
      <c r="CY52" s="53"/>
      <c r="CZ52" s="53"/>
      <c r="DA52" s="53"/>
      <c r="DB52" s="53"/>
      <c r="DC52" s="53"/>
      <c r="DD52" s="53"/>
      <c r="DE52" s="23"/>
      <c r="DF52" s="23"/>
      <c r="DG52" s="23"/>
      <c r="DH52" s="23"/>
      <c r="DI52" s="23"/>
      <c r="DJ52" s="23"/>
      <c r="DK52" s="23"/>
    </row>
    <row r="53" spans="1:153" ht="19.5" thickBot="1" x14ac:dyDescent="0.3">
      <c r="A53" s="178" t="s">
        <v>53</v>
      </c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T53" s="178" t="s">
        <v>45</v>
      </c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8"/>
      <c r="AF53" s="178"/>
      <c r="AG53" s="178"/>
      <c r="AH53" s="178"/>
      <c r="AI53" s="178"/>
      <c r="AJ53" s="178"/>
      <c r="AK53" s="178"/>
      <c r="AL53" s="58"/>
      <c r="AM53" s="93" t="s">
        <v>44</v>
      </c>
      <c r="AN53" s="38">
        <f>AQ48</f>
        <v>1</v>
      </c>
      <c r="AO53" s="39">
        <f>AX48-(AQ51*AN51)</f>
        <v>962</v>
      </c>
      <c r="AP53" s="40">
        <f>57</f>
        <v>57</v>
      </c>
      <c r="AQ53" s="41">
        <v>19</v>
      </c>
      <c r="AR53" s="42"/>
      <c r="AS53" s="43"/>
      <c r="AT53" s="43"/>
      <c r="AU53" s="44"/>
      <c r="AV53" s="45"/>
      <c r="AW53" s="43"/>
      <c r="AX53" s="43"/>
      <c r="AY53" s="46"/>
      <c r="AZ53" s="47" t="s">
        <v>15</v>
      </c>
      <c r="BA53" s="48" t="s">
        <v>15</v>
      </c>
      <c r="BB53" s="48" t="s">
        <v>15</v>
      </c>
      <c r="BC53" s="49" t="s">
        <v>15</v>
      </c>
      <c r="BE53" s="58"/>
      <c r="BF53" s="93" t="s">
        <v>44</v>
      </c>
      <c r="BG53" s="38">
        <f>BJ48</f>
        <v>1</v>
      </c>
      <c r="BH53" s="39">
        <f>BQ48-(BJ51*BG51)</f>
        <v>962</v>
      </c>
      <c r="BI53" s="40">
        <f>57</f>
        <v>57</v>
      </c>
      <c r="BJ53" s="41">
        <v>19</v>
      </c>
      <c r="BK53" s="42"/>
      <c r="BL53" s="43"/>
      <c r="BM53" s="43"/>
      <c r="BN53" s="44"/>
      <c r="BO53" s="45"/>
      <c r="BP53" s="43"/>
      <c r="BQ53" s="43"/>
      <c r="BR53" s="46"/>
      <c r="BS53" s="47" t="s">
        <v>15</v>
      </c>
      <c r="BT53" s="48" t="s">
        <v>15</v>
      </c>
      <c r="BU53" s="48" t="s">
        <v>15</v>
      </c>
      <c r="BV53" s="49" t="s">
        <v>15</v>
      </c>
      <c r="BX53" s="50"/>
      <c r="BY53" s="104" t="s">
        <v>8</v>
      </c>
      <c r="BZ53" s="51"/>
      <c r="CA53" s="52"/>
      <c r="CB53" s="52"/>
      <c r="CC53" s="51"/>
      <c r="CD53" s="53"/>
      <c r="CE53" s="53"/>
      <c r="CF53" s="53"/>
      <c r="CG53" s="53"/>
      <c r="CH53" s="53"/>
      <c r="CI53" s="53"/>
      <c r="CJ53" s="53"/>
      <c r="CK53" s="53"/>
      <c r="CL53" s="23"/>
      <c r="CM53" s="23"/>
      <c r="CN53" s="23"/>
      <c r="CO53" s="23"/>
      <c r="CQ53" s="50"/>
      <c r="CR53" s="104" t="s">
        <v>8</v>
      </c>
      <c r="CS53" s="51"/>
      <c r="CT53" s="52"/>
      <c r="CU53" s="52"/>
      <c r="CV53" s="51"/>
      <c r="CW53" s="53"/>
      <c r="CX53" s="53"/>
      <c r="CY53" s="53"/>
      <c r="CZ53" s="53"/>
      <c r="DA53" s="53"/>
      <c r="DB53" s="53"/>
      <c r="DC53" s="53"/>
      <c r="DD53" s="53"/>
      <c r="DE53" s="23"/>
      <c r="DF53" s="23"/>
      <c r="DG53" s="23"/>
      <c r="DH53" s="23"/>
      <c r="DI53" s="55"/>
      <c r="DJ53" s="55"/>
      <c r="DK53" s="55"/>
    </row>
    <row r="54" spans="1:153" ht="19.5" thickBot="1" x14ac:dyDescent="0.3">
      <c r="AL54" s="50"/>
      <c r="AM54" s="50"/>
      <c r="AN54" s="51"/>
      <c r="AO54" s="52"/>
      <c r="AP54" s="52"/>
      <c r="AQ54" s="51"/>
      <c r="AR54" s="53"/>
      <c r="AS54" s="53"/>
      <c r="AT54" s="53"/>
      <c r="AU54" s="53"/>
      <c r="AV54" s="53"/>
      <c r="AW54" s="53"/>
      <c r="AX54" s="53"/>
      <c r="AY54" s="53"/>
      <c r="AZ54" s="23"/>
      <c r="BA54" s="23"/>
      <c r="BB54" s="23"/>
      <c r="BC54" s="23"/>
      <c r="BE54" s="50"/>
      <c r="BF54" s="103"/>
      <c r="BG54" s="51"/>
      <c r="BH54" s="52"/>
      <c r="BI54" s="52"/>
      <c r="BJ54" s="51"/>
      <c r="BK54" s="53"/>
      <c r="BL54" s="53"/>
      <c r="BM54" s="53"/>
      <c r="BN54" s="53"/>
      <c r="BO54" s="53"/>
      <c r="BP54" s="53"/>
      <c r="BQ54" s="53"/>
      <c r="BR54" s="53"/>
      <c r="BS54" s="23"/>
      <c r="BT54" s="23"/>
      <c r="BU54" s="23"/>
      <c r="BV54" s="23"/>
      <c r="BX54" s="50"/>
      <c r="BY54" s="104" t="s">
        <v>8</v>
      </c>
      <c r="BZ54" s="51"/>
      <c r="CA54" s="52"/>
      <c r="CB54" s="52"/>
      <c r="CC54" s="51"/>
      <c r="CD54" s="53"/>
      <c r="CE54" s="53"/>
      <c r="CF54" s="53"/>
      <c r="CG54" s="53"/>
      <c r="CH54" s="53"/>
      <c r="CI54" s="53"/>
      <c r="CJ54" s="53"/>
      <c r="CK54" s="53"/>
      <c r="CL54" s="23"/>
      <c r="CM54" s="23"/>
      <c r="CN54" s="23"/>
      <c r="CO54" s="23"/>
      <c r="CQ54" s="50"/>
      <c r="CR54" s="104" t="s">
        <v>8</v>
      </c>
      <c r="CS54" s="51"/>
      <c r="CT54" s="52"/>
      <c r="CU54" s="52"/>
      <c r="CV54" s="51"/>
      <c r="CW54" s="53"/>
      <c r="CX54" s="53"/>
      <c r="CY54" s="53"/>
      <c r="CZ54" s="53"/>
      <c r="DA54" s="53"/>
      <c r="DB54" s="53"/>
      <c r="DC54" s="53"/>
      <c r="DD54" s="53"/>
      <c r="DE54" s="23"/>
      <c r="DF54" s="23"/>
      <c r="DG54" s="23"/>
      <c r="DH54" s="23"/>
    </row>
    <row r="55" spans="1:153" ht="19.5" thickBot="1" x14ac:dyDescent="0.35">
      <c r="A55" s="187" t="s">
        <v>8</v>
      </c>
      <c r="B55" s="188"/>
      <c r="C55" s="6" t="s">
        <v>46</v>
      </c>
      <c r="D55" s="182" t="s">
        <v>10</v>
      </c>
      <c r="E55" s="180"/>
      <c r="F55" s="7">
        <v>9</v>
      </c>
      <c r="G55" s="179" t="s">
        <v>11</v>
      </c>
      <c r="H55" s="180"/>
      <c r="I55" s="180">
        <v>1000</v>
      </c>
      <c r="J55" s="181"/>
      <c r="K55" s="182" t="s">
        <v>12</v>
      </c>
      <c r="L55" s="180"/>
      <c r="M55" s="180">
        <v>800</v>
      </c>
      <c r="N55" s="183"/>
      <c r="O55" s="179" t="s">
        <v>13</v>
      </c>
      <c r="P55" s="180"/>
      <c r="Q55" s="180">
        <v>600</v>
      </c>
      <c r="R55" s="183"/>
      <c r="T55" s="187" t="s">
        <v>8</v>
      </c>
      <c r="U55" s="188"/>
      <c r="V55" s="6" t="s">
        <v>47</v>
      </c>
      <c r="W55" s="182" t="s">
        <v>10</v>
      </c>
      <c r="X55" s="180"/>
      <c r="Y55" s="7">
        <v>10</v>
      </c>
      <c r="Z55" s="179" t="s">
        <v>11</v>
      </c>
      <c r="AA55" s="180"/>
      <c r="AB55" s="180">
        <v>1000</v>
      </c>
      <c r="AC55" s="181"/>
      <c r="AD55" s="182" t="s">
        <v>12</v>
      </c>
      <c r="AE55" s="180"/>
      <c r="AF55" s="180">
        <v>800</v>
      </c>
      <c r="AG55" s="183"/>
      <c r="AH55" s="179" t="s">
        <v>13</v>
      </c>
      <c r="AI55" s="180"/>
      <c r="AJ55" s="180">
        <v>600</v>
      </c>
      <c r="AK55" s="183"/>
      <c r="AL55" s="50"/>
      <c r="AM55" s="54" t="s">
        <v>8</v>
      </c>
      <c r="AN55" s="51"/>
      <c r="AO55" s="52"/>
      <c r="AP55" s="52"/>
      <c r="AQ55" s="51"/>
      <c r="AR55" s="53"/>
      <c r="AS55" s="53"/>
      <c r="AT55" s="53"/>
      <c r="AU55" s="53"/>
      <c r="AV55" s="53"/>
      <c r="AW55" s="53"/>
      <c r="AX55" s="53"/>
      <c r="AY55" s="53"/>
      <c r="AZ55" s="23"/>
      <c r="BA55" s="23"/>
      <c r="BB55" s="23"/>
      <c r="BC55" s="23"/>
      <c r="BE55" s="50"/>
      <c r="BF55" s="104" t="s">
        <v>8</v>
      </c>
      <c r="BG55" s="51"/>
      <c r="BH55" s="52"/>
      <c r="BI55" s="52"/>
      <c r="BJ55" s="51"/>
      <c r="BK55" s="53"/>
      <c r="BL55" s="53"/>
      <c r="BM55" s="53"/>
      <c r="BN55" s="53"/>
      <c r="BO55" s="53"/>
      <c r="BP55" s="53"/>
      <c r="BQ55" s="53"/>
      <c r="BR55" s="53"/>
      <c r="BS55" s="23"/>
      <c r="BT55" s="23"/>
      <c r="BU55" s="23"/>
      <c r="BV55" s="23"/>
      <c r="BX55" s="50"/>
      <c r="BY55" s="104" t="s">
        <v>8</v>
      </c>
      <c r="BZ55" s="51"/>
      <c r="CA55" s="52"/>
      <c r="CB55" s="52"/>
      <c r="CC55" s="51"/>
      <c r="CD55" s="53"/>
      <c r="CE55" s="53"/>
      <c r="CF55" s="53"/>
      <c r="CG55" s="53"/>
      <c r="CH55" s="53"/>
      <c r="CI55" s="53"/>
      <c r="CJ55" s="53"/>
      <c r="CK55" s="53"/>
      <c r="CL55" s="23"/>
      <c r="CM55" s="23"/>
      <c r="CN55" s="23"/>
      <c r="CO55" s="23"/>
      <c r="CQ55" s="50"/>
      <c r="CR55" s="104" t="s">
        <v>8</v>
      </c>
      <c r="CS55" s="51"/>
      <c r="CT55" s="52"/>
      <c r="CU55" s="52"/>
      <c r="CV55" s="51"/>
      <c r="CW55" s="53"/>
      <c r="CX55" s="53"/>
      <c r="CY55" s="53"/>
      <c r="CZ55" s="53"/>
      <c r="DA55" s="53"/>
      <c r="DB55" s="53"/>
      <c r="DC55" s="53"/>
      <c r="DD55" s="53"/>
      <c r="DE55" s="23"/>
      <c r="DF55" s="23"/>
      <c r="DG55" s="23"/>
      <c r="DH55" s="23"/>
      <c r="DI55" s="1"/>
      <c r="DJ55" s="1"/>
      <c r="DK55" s="1"/>
    </row>
    <row r="56" spans="1:153" x14ac:dyDescent="0.25">
      <c r="A56" s="56" t="str">
        <f t="shared" ref="A56:A62" si="4">$M$13&amp;"/"&amp;$C$17</f>
        <v>/3</v>
      </c>
      <c r="B56" s="10" t="s">
        <v>16</v>
      </c>
      <c r="C56" s="11">
        <f>F55</f>
        <v>9</v>
      </c>
      <c r="D56" s="12">
        <f>M55</f>
        <v>800</v>
      </c>
      <c r="E56" s="13">
        <f>Q55-49</f>
        <v>551</v>
      </c>
      <c r="F56" s="14">
        <v>19</v>
      </c>
      <c r="G56" s="15"/>
      <c r="H56" s="16"/>
      <c r="I56" s="16"/>
      <c r="J56" s="17"/>
      <c r="K56" s="18" t="s">
        <v>15</v>
      </c>
      <c r="L56" s="16"/>
      <c r="M56" s="16" t="s">
        <v>15</v>
      </c>
      <c r="N56" s="19" t="s">
        <v>15</v>
      </c>
      <c r="O56" s="20" t="s">
        <v>15</v>
      </c>
      <c r="P56" s="21" t="s">
        <v>15</v>
      </c>
      <c r="Q56" s="21" t="s">
        <v>15</v>
      </c>
      <c r="R56" s="22" t="s">
        <v>15</v>
      </c>
      <c r="T56" s="56" t="str">
        <f t="shared" ref="T56:T61" si="5">$M$13&amp;"/"&amp;$C$17</f>
        <v>/3</v>
      </c>
      <c r="U56" s="10" t="s">
        <v>16</v>
      </c>
      <c r="V56" s="11">
        <f>Y55</f>
        <v>10</v>
      </c>
      <c r="W56" s="12">
        <f>AF55</f>
        <v>800</v>
      </c>
      <c r="X56" s="13">
        <f>AJ55-49</f>
        <v>551</v>
      </c>
      <c r="Y56" s="14">
        <v>19</v>
      </c>
      <c r="Z56" s="15"/>
      <c r="AA56" s="16"/>
      <c r="AB56" s="16"/>
      <c r="AC56" s="17"/>
      <c r="AD56" s="18" t="s">
        <v>15</v>
      </c>
      <c r="AE56" s="16"/>
      <c r="AF56" s="16" t="s">
        <v>15</v>
      </c>
      <c r="AG56" s="19" t="s">
        <v>15</v>
      </c>
      <c r="AH56" s="20" t="s">
        <v>15</v>
      </c>
      <c r="AI56" s="21" t="s">
        <v>15</v>
      </c>
      <c r="AJ56" s="21" t="s">
        <v>15</v>
      </c>
      <c r="AK56" s="22" t="s">
        <v>15</v>
      </c>
      <c r="AL56" s="178" t="s">
        <v>59</v>
      </c>
      <c r="AM56" s="178"/>
      <c r="AN56" s="178"/>
      <c r="AO56" s="178"/>
      <c r="AP56" s="178"/>
      <c r="AQ56" s="178"/>
      <c r="AR56" s="178"/>
      <c r="AS56" s="178"/>
      <c r="AT56" s="178"/>
      <c r="AU56" s="178"/>
      <c r="AV56" s="178"/>
      <c r="AW56" s="178"/>
      <c r="AX56" s="178"/>
      <c r="AY56" s="178"/>
      <c r="AZ56" s="178"/>
      <c r="BA56" s="178"/>
      <c r="BB56" s="178"/>
      <c r="BC56" s="178"/>
      <c r="BE56" s="178" t="s">
        <v>59</v>
      </c>
      <c r="BF56" s="178"/>
      <c r="BG56" s="178"/>
      <c r="BH56" s="178"/>
      <c r="BI56" s="178"/>
      <c r="BJ56" s="178"/>
      <c r="BK56" s="178"/>
      <c r="BL56" s="178"/>
      <c r="BM56" s="178"/>
      <c r="BN56" s="178"/>
      <c r="BO56" s="178"/>
      <c r="BP56" s="178"/>
      <c r="BQ56" s="178"/>
      <c r="BR56" s="178"/>
      <c r="BS56" s="178"/>
      <c r="BT56" s="178"/>
      <c r="BU56" s="178"/>
      <c r="BV56" s="178"/>
      <c r="BX56" s="50"/>
      <c r="BY56" s="104" t="s">
        <v>8</v>
      </c>
      <c r="BZ56" s="51"/>
      <c r="CA56" s="52"/>
      <c r="CB56" s="52"/>
      <c r="CC56" s="51"/>
      <c r="CD56" s="53"/>
      <c r="CE56" s="53"/>
      <c r="CF56" s="53"/>
      <c r="CG56" s="53"/>
      <c r="CH56" s="53"/>
      <c r="CI56" s="53"/>
      <c r="CJ56" s="53"/>
      <c r="CK56" s="53"/>
      <c r="CL56" s="23"/>
      <c r="CM56" s="23"/>
      <c r="CN56" s="23"/>
      <c r="CO56" s="23"/>
      <c r="CQ56" s="50"/>
      <c r="CR56" s="104" t="s">
        <v>8</v>
      </c>
      <c r="CS56" s="51"/>
      <c r="CT56" s="52"/>
      <c r="CU56" s="52"/>
      <c r="CV56" s="51"/>
      <c r="CW56" s="53"/>
      <c r="CX56" s="53"/>
      <c r="CY56" s="53"/>
      <c r="CZ56" s="53"/>
      <c r="DA56" s="53"/>
      <c r="DB56" s="53"/>
      <c r="DC56" s="53"/>
      <c r="DD56" s="53"/>
      <c r="DE56" s="23"/>
      <c r="DF56" s="23"/>
      <c r="DG56" s="23"/>
      <c r="DH56" s="23"/>
      <c r="DI56" s="23"/>
      <c r="DJ56" s="23"/>
      <c r="DK56" s="23"/>
    </row>
    <row r="57" spans="1:153" x14ac:dyDescent="0.25">
      <c r="A57" s="57" t="str">
        <f t="shared" si="4"/>
        <v>/3</v>
      </c>
      <c r="B57" s="24" t="s">
        <v>18</v>
      </c>
      <c r="C57" s="25">
        <f>F55</f>
        <v>9</v>
      </c>
      <c r="D57" s="26">
        <f>M55-38</f>
        <v>762</v>
      </c>
      <c r="E57" s="27">
        <f>Q55-49</f>
        <v>551</v>
      </c>
      <c r="F57" s="28">
        <v>19</v>
      </c>
      <c r="G57" s="29"/>
      <c r="H57" s="30"/>
      <c r="I57" s="30"/>
      <c r="J57" s="31"/>
      <c r="K57" s="32" t="s">
        <v>15</v>
      </c>
      <c r="L57" s="30"/>
      <c r="M57" s="30" t="s">
        <v>15</v>
      </c>
      <c r="N57" s="33" t="s">
        <v>15</v>
      </c>
      <c r="O57" s="34" t="s">
        <v>15</v>
      </c>
      <c r="P57" s="35" t="s">
        <v>15</v>
      </c>
      <c r="Q57" s="35" t="s">
        <v>15</v>
      </c>
      <c r="R57" s="36" t="s">
        <v>15</v>
      </c>
      <c r="T57" s="57" t="str">
        <f t="shared" si="5"/>
        <v>/3</v>
      </c>
      <c r="U57" s="24" t="s">
        <v>18</v>
      </c>
      <c r="V57" s="25">
        <f>Y55</f>
        <v>10</v>
      </c>
      <c r="W57" s="26">
        <f>AF55-38</f>
        <v>762</v>
      </c>
      <c r="X57" s="27">
        <f>AJ55-49</f>
        <v>551</v>
      </c>
      <c r="Y57" s="28">
        <v>19</v>
      </c>
      <c r="Z57" s="29"/>
      <c r="AA57" s="30"/>
      <c r="AB57" s="30"/>
      <c r="AC57" s="31"/>
      <c r="AD57" s="32" t="s">
        <v>15</v>
      </c>
      <c r="AE57" s="30"/>
      <c r="AF57" s="30" t="s">
        <v>15</v>
      </c>
      <c r="AG57" s="33" t="s">
        <v>15</v>
      </c>
      <c r="AH57" s="34" t="s">
        <v>15</v>
      </c>
      <c r="AI57" s="35" t="s">
        <v>15</v>
      </c>
      <c r="AJ57" s="35" t="s">
        <v>15</v>
      </c>
      <c r="AK57" s="36" t="s">
        <v>15</v>
      </c>
      <c r="AL57" s="177" t="s">
        <v>96</v>
      </c>
      <c r="AM57" s="177"/>
      <c r="AN57" s="177"/>
      <c r="AO57" s="177"/>
      <c r="AP57" s="177"/>
      <c r="AQ57" s="177"/>
      <c r="AR57" s="177"/>
      <c r="AS57" s="177"/>
      <c r="AT57" s="177"/>
      <c r="AU57" s="177"/>
      <c r="AV57" s="177"/>
      <c r="AW57" s="177"/>
      <c r="AX57" s="177"/>
      <c r="AY57" s="177"/>
      <c r="AZ57" s="177"/>
      <c r="BA57" s="177"/>
      <c r="BB57" s="177"/>
      <c r="BC57" s="177"/>
      <c r="BE57" s="177" t="s">
        <v>91</v>
      </c>
      <c r="BF57" s="177"/>
      <c r="BG57" s="177"/>
      <c r="BH57" s="177"/>
      <c r="BI57" s="177"/>
      <c r="BJ57" s="177"/>
      <c r="BK57" s="177"/>
      <c r="BL57" s="177"/>
      <c r="BM57" s="177"/>
      <c r="BN57" s="177"/>
      <c r="BO57" s="177"/>
      <c r="BP57" s="177"/>
      <c r="BQ57" s="177"/>
      <c r="BR57" s="177"/>
      <c r="BS57" s="177"/>
      <c r="BT57" s="177"/>
      <c r="BU57" s="177"/>
      <c r="BV57" s="177"/>
      <c r="BX57" s="50"/>
      <c r="BY57" s="104" t="s">
        <v>8</v>
      </c>
      <c r="BZ57" s="51"/>
      <c r="CA57" s="52"/>
      <c r="CB57" s="52"/>
      <c r="CC57" s="51"/>
      <c r="CD57" s="53"/>
      <c r="CE57" s="53"/>
      <c r="CF57" s="53"/>
      <c r="CG57" s="53"/>
      <c r="CH57" s="53"/>
      <c r="CI57" s="53"/>
      <c r="CJ57" s="53"/>
      <c r="CK57" s="53"/>
      <c r="CL57" s="23"/>
      <c r="CM57" s="23"/>
      <c r="CN57" s="23"/>
      <c r="CO57" s="23"/>
      <c r="CQ57" s="50"/>
      <c r="CR57" s="104" t="s">
        <v>8</v>
      </c>
      <c r="CS57" s="51"/>
      <c r="CT57" s="52"/>
      <c r="CU57" s="52"/>
      <c r="CV57" s="51"/>
      <c r="CW57" s="53"/>
      <c r="CX57" s="53"/>
      <c r="CY57" s="53"/>
      <c r="CZ57" s="53"/>
      <c r="DA57" s="53"/>
      <c r="DB57" s="53"/>
      <c r="DC57" s="53"/>
      <c r="DD57" s="53"/>
      <c r="DE57" s="23"/>
      <c r="DF57" s="23"/>
      <c r="DG57" s="23"/>
      <c r="DH57" s="23"/>
      <c r="DI57" s="23"/>
      <c r="DJ57" s="23"/>
      <c r="DK57" s="23"/>
    </row>
    <row r="58" spans="1:153" ht="19.5" thickBot="1" x14ac:dyDescent="0.3">
      <c r="A58" s="57" t="str">
        <f>$M$13&amp;"/"&amp;$C$17</f>
        <v>/3</v>
      </c>
      <c r="B58" s="24" t="s">
        <v>19</v>
      </c>
      <c r="C58" s="25">
        <f>F55*2</f>
        <v>18</v>
      </c>
      <c r="D58" s="26">
        <f>I55-19</f>
        <v>981</v>
      </c>
      <c r="E58" s="27">
        <f>Q55-49</f>
        <v>551</v>
      </c>
      <c r="F58" s="28">
        <v>19</v>
      </c>
      <c r="G58" s="29"/>
      <c r="H58" s="30"/>
      <c r="I58" s="30"/>
      <c r="J58" s="31"/>
      <c r="K58" s="32" t="s">
        <v>15</v>
      </c>
      <c r="L58" s="30" t="s">
        <v>15</v>
      </c>
      <c r="M58" s="30"/>
      <c r="N58" s="33"/>
      <c r="O58" s="34" t="s">
        <v>15</v>
      </c>
      <c r="P58" s="35" t="s">
        <v>15</v>
      </c>
      <c r="Q58" s="35" t="s">
        <v>15</v>
      </c>
      <c r="R58" s="36" t="s">
        <v>15</v>
      </c>
      <c r="T58" s="57" t="str">
        <f t="shared" si="5"/>
        <v>/3</v>
      </c>
      <c r="U58" s="24" t="s">
        <v>19</v>
      </c>
      <c r="V58" s="25">
        <f>Y55*2</f>
        <v>20</v>
      </c>
      <c r="W58" s="26">
        <f>AB55-19</f>
        <v>981</v>
      </c>
      <c r="X58" s="27">
        <f>AJ55-49</f>
        <v>551</v>
      </c>
      <c r="Y58" s="28">
        <v>19</v>
      </c>
      <c r="Z58" s="29"/>
      <c r="AA58" s="30"/>
      <c r="AB58" s="30"/>
      <c r="AC58" s="31"/>
      <c r="AD58" s="32" t="s">
        <v>15</v>
      </c>
      <c r="AE58" s="30" t="s">
        <v>15</v>
      </c>
      <c r="AF58" s="30"/>
      <c r="AG58" s="33"/>
      <c r="AH58" s="34" t="s">
        <v>15</v>
      </c>
      <c r="AI58" s="35" t="s">
        <v>15</v>
      </c>
      <c r="AJ58" s="35" t="s">
        <v>15</v>
      </c>
      <c r="AK58" s="36" t="s">
        <v>15</v>
      </c>
      <c r="BE58" s="55"/>
      <c r="BF58" s="106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X58" s="50"/>
      <c r="BY58" s="104" t="s">
        <v>8</v>
      </c>
      <c r="BZ58" s="51"/>
      <c r="CA58" s="52"/>
      <c r="CB58" s="52"/>
      <c r="CC58" s="51"/>
      <c r="CD58" s="53"/>
      <c r="CE58" s="53"/>
      <c r="CF58" s="53"/>
      <c r="CG58" s="53"/>
      <c r="CH58" s="53"/>
      <c r="CI58" s="53"/>
      <c r="CJ58" s="53"/>
      <c r="CK58" s="53"/>
      <c r="CL58" s="23"/>
      <c r="CM58" s="23"/>
      <c r="CN58" s="23"/>
      <c r="CO58" s="23"/>
      <c r="CQ58" s="50"/>
      <c r="CR58" s="104" t="s">
        <v>8</v>
      </c>
      <c r="CS58" s="51"/>
      <c r="CT58" s="52"/>
      <c r="CU58" s="52"/>
      <c r="CV58" s="51"/>
      <c r="CW58" s="53"/>
      <c r="CX58" s="53"/>
      <c r="CY58" s="53"/>
      <c r="CZ58" s="53"/>
      <c r="DA58" s="53"/>
      <c r="DB58" s="53"/>
      <c r="DC58" s="53"/>
      <c r="DD58" s="53"/>
      <c r="DE58" s="23"/>
      <c r="DF58" s="23"/>
      <c r="DG58" s="23"/>
      <c r="DH58" s="23"/>
      <c r="DI58" s="23"/>
      <c r="DJ58" s="23"/>
      <c r="DK58" s="23"/>
    </row>
    <row r="59" spans="1:153" ht="19.5" thickBot="1" x14ac:dyDescent="0.35">
      <c r="A59" s="57" t="str">
        <f t="shared" si="4"/>
        <v>/3</v>
      </c>
      <c r="B59" s="24" t="s">
        <v>21</v>
      </c>
      <c r="C59" s="25">
        <f>F55</f>
        <v>9</v>
      </c>
      <c r="D59" s="26">
        <f>I55</f>
        <v>1000</v>
      </c>
      <c r="E59" s="27">
        <f>M55</f>
        <v>800</v>
      </c>
      <c r="F59" s="28">
        <v>19</v>
      </c>
      <c r="G59" s="29"/>
      <c r="H59" s="30"/>
      <c r="I59" s="30"/>
      <c r="J59" s="31"/>
      <c r="K59" s="32" t="s">
        <v>15</v>
      </c>
      <c r="L59" s="30" t="s">
        <v>15</v>
      </c>
      <c r="M59" s="30" t="s">
        <v>15</v>
      </c>
      <c r="N59" s="33" t="s">
        <v>15</v>
      </c>
      <c r="O59" s="34" t="s">
        <v>15</v>
      </c>
      <c r="P59" s="35" t="s">
        <v>15</v>
      </c>
      <c r="Q59" s="35" t="s">
        <v>15</v>
      </c>
      <c r="R59" s="36" t="s">
        <v>15</v>
      </c>
      <c r="T59" s="57" t="str">
        <f t="shared" si="5"/>
        <v>/3</v>
      </c>
      <c r="U59" s="24" t="s">
        <v>21</v>
      </c>
      <c r="V59" s="25">
        <f>Y55</f>
        <v>10</v>
      </c>
      <c r="W59" s="26">
        <f>AB55</f>
        <v>1000</v>
      </c>
      <c r="X59" s="27">
        <f>AF55</f>
        <v>800</v>
      </c>
      <c r="Y59" s="28">
        <v>19</v>
      </c>
      <c r="Z59" s="29"/>
      <c r="AA59" s="30"/>
      <c r="AB59" s="30"/>
      <c r="AC59" s="31"/>
      <c r="AD59" s="32" t="s">
        <v>15</v>
      </c>
      <c r="AE59" s="30" t="s">
        <v>15</v>
      </c>
      <c r="AF59" s="30" t="s">
        <v>15</v>
      </c>
      <c r="AG59" s="33" t="s">
        <v>15</v>
      </c>
      <c r="AH59" s="34" t="s">
        <v>15</v>
      </c>
      <c r="AI59" s="35" t="s">
        <v>15</v>
      </c>
      <c r="AJ59" s="35" t="s">
        <v>15</v>
      </c>
      <c r="AK59" s="36" t="s">
        <v>15</v>
      </c>
      <c r="AL59" s="89"/>
      <c r="AM59" s="4" t="s">
        <v>8</v>
      </c>
      <c r="AN59" s="85"/>
      <c r="AO59" s="182" t="s">
        <v>10</v>
      </c>
      <c r="AP59" s="180"/>
      <c r="AQ59" s="65">
        <v>1</v>
      </c>
      <c r="AR59" s="179" t="s">
        <v>11</v>
      </c>
      <c r="AS59" s="180"/>
      <c r="AT59" s="180">
        <v>1000</v>
      </c>
      <c r="AU59" s="181"/>
      <c r="AV59" s="182" t="s">
        <v>12</v>
      </c>
      <c r="AW59" s="180"/>
      <c r="AX59" s="180">
        <v>1000</v>
      </c>
      <c r="AY59" s="183"/>
      <c r="AZ59" s="179" t="s">
        <v>13</v>
      </c>
      <c r="BA59" s="180"/>
      <c r="BB59" s="180">
        <v>1000</v>
      </c>
      <c r="BC59" s="183"/>
      <c r="BE59" s="78"/>
      <c r="BF59" s="4" t="s">
        <v>8</v>
      </c>
      <c r="BG59" s="59"/>
      <c r="BH59" s="182" t="s">
        <v>10</v>
      </c>
      <c r="BI59" s="180"/>
      <c r="BJ59" s="9">
        <v>1</v>
      </c>
      <c r="BK59" s="179" t="s">
        <v>11</v>
      </c>
      <c r="BL59" s="180"/>
      <c r="BM59" s="180">
        <v>1000</v>
      </c>
      <c r="BN59" s="181"/>
      <c r="BO59" s="182" t="s">
        <v>12</v>
      </c>
      <c r="BP59" s="180"/>
      <c r="BQ59" s="180">
        <v>1000</v>
      </c>
      <c r="BR59" s="183"/>
      <c r="BS59" s="179" t="s">
        <v>13</v>
      </c>
      <c r="BT59" s="180"/>
      <c r="BU59" s="180">
        <v>1000</v>
      </c>
      <c r="BV59" s="183"/>
      <c r="BX59" s="50"/>
      <c r="BY59" s="104" t="s">
        <v>8</v>
      </c>
      <c r="BZ59" s="51"/>
      <c r="CA59" s="52"/>
      <c r="CB59" s="52"/>
      <c r="CC59" s="51"/>
      <c r="CD59" s="53"/>
      <c r="CE59" s="53"/>
      <c r="CF59" s="53"/>
      <c r="CG59" s="53"/>
      <c r="CH59" s="53"/>
      <c r="CI59" s="53"/>
      <c r="CJ59" s="53"/>
      <c r="CK59" s="53"/>
      <c r="CL59" s="23"/>
      <c r="CM59" s="23"/>
      <c r="CN59" s="23"/>
      <c r="CO59" s="23"/>
      <c r="CQ59" s="50"/>
      <c r="CR59" s="104" t="s">
        <v>8</v>
      </c>
      <c r="CS59" s="51"/>
      <c r="CT59" s="52"/>
      <c r="CU59" s="52"/>
      <c r="CV59" s="51"/>
      <c r="CW59" s="53"/>
      <c r="CX59" s="53"/>
      <c r="CY59" s="53"/>
      <c r="CZ59" s="53"/>
      <c r="DA59" s="53"/>
      <c r="DB59" s="53"/>
      <c r="DC59" s="53"/>
      <c r="DD59" s="53"/>
      <c r="DE59" s="23"/>
      <c r="DF59" s="23"/>
      <c r="DG59" s="23"/>
      <c r="DH59" s="23"/>
      <c r="DI59" s="23"/>
      <c r="DJ59" s="23"/>
      <c r="DK59" s="23"/>
    </row>
    <row r="60" spans="1:153" x14ac:dyDescent="0.25">
      <c r="A60" s="57" t="str">
        <f t="shared" si="4"/>
        <v>/3</v>
      </c>
      <c r="B60" s="24" t="s">
        <v>22</v>
      </c>
      <c r="C60" s="25">
        <v>9</v>
      </c>
      <c r="D60" s="26">
        <f>(M55-60)/2</f>
        <v>370</v>
      </c>
      <c r="E60" s="27">
        <f>E56-5</f>
        <v>546</v>
      </c>
      <c r="F60" s="28">
        <v>19</v>
      </c>
      <c r="G60" s="29"/>
      <c r="H60" s="30"/>
      <c r="I60" s="30"/>
      <c r="J60" s="31"/>
      <c r="K60" s="32" t="s">
        <v>15</v>
      </c>
      <c r="L60" s="30"/>
      <c r="M60" s="30"/>
      <c r="N60" s="33"/>
      <c r="O60" s="34" t="s">
        <v>15</v>
      </c>
      <c r="P60" s="35" t="s">
        <v>15</v>
      </c>
      <c r="Q60" s="35" t="s">
        <v>15</v>
      </c>
      <c r="R60" s="36" t="s">
        <v>15</v>
      </c>
      <c r="T60" s="57" t="str">
        <f t="shared" si="5"/>
        <v>/3</v>
      </c>
      <c r="U60" s="24" t="s">
        <v>28</v>
      </c>
      <c r="V60" s="25"/>
      <c r="W60" s="26">
        <f>AB55-(57+38)</f>
        <v>905</v>
      </c>
      <c r="X60" s="27">
        <f>X56</f>
        <v>551</v>
      </c>
      <c r="Y60" s="28">
        <v>19</v>
      </c>
      <c r="Z60" s="29"/>
      <c r="AA60" s="30"/>
      <c r="AB60" s="30"/>
      <c r="AC60" s="31"/>
      <c r="AD60" s="32" t="s">
        <v>15</v>
      </c>
      <c r="AE60" s="30"/>
      <c r="AF60" s="30"/>
      <c r="AG60" s="33"/>
      <c r="AH60" s="34" t="s">
        <v>15</v>
      </c>
      <c r="AI60" s="35" t="s">
        <v>15</v>
      </c>
      <c r="AJ60" s="35" t="s">
        <v>15</v>
      </c>
      <c r="AK60" s="36" t="s">
        <v>15</v>
      </c>
      <c r="AL60" s="56"/>
      <c r="AM60" s="86" t="s">
        <v>16</v>
      </c>
      <c r="AN60" s="11">
        <f>AQ59</f>
        <v>1</v>
      </c>
      <c r="AO60" s="12">
        <f>AX59</f>
        <v>1000</v>
      </c>
      <c r="AP60" s="13">
        <f>BB59-AQ63</f>
        <v>992</v>
      </c>
      <c r="AQ60" s="14">
        <v>19</v>
      </c>
      <c r="AR60" s="15"/>
      <c r="AS60" s="16"/>
      <c r="AT60" s="16"/>
      <c r="AU60" s="17"/>
      <c r="AV60" s="18" t="s">
        <v>15</v>
      </c>
      <c r="AW60" s="16"/>
      <c r="AX60" s="16" t="s">
        <v>15</v>
      </c>
      <c r="AY60" s="19" t="s">
        <v>15</v>
      </c>
      <c r="AZ60" s="20" t="s">
        <v>15</v>
      </c>
      <c r="BA60" s="21" t="s">
        <v>15</v>
      </c>
      <c r="BB60" s="21" t="s">
        <v>15</v>
      </c>
      <c r="BC60" s="22" t="s">
        <v>15</v>
      </c>
      <c r="BE60" s="56"/>
      <c r="BF60" s="86" t="s">
        <v>16</v>
      </c>
      <c r="BG60" s="11">
        <f>BJ59</f>
        <v>1</v>
      </c>
      <c r="BH60" s="12">
        <f>BQ59</f>
        <v>1000</v>
      </c>
      <c r="BI60" s="13">
        <f>BU59</f>
        <v>1000</v>
      </c>
      <c r="BJ60" s="14">
        <v>19</v>
      </c>
      <c r="BK60" s="15"/>
      <c r="BL60" s="16"/>
      <c r="BM60" s="16"/>
      <c r="BN60" s="17"/>
      <c r="BO60" s="18" t="s">
        <v>15</v>
      </c>
      <c r="BP60" s="16" t="s">
        <v>15</v>
      </c>
      <c r="BQ60" s="16" t="s">
        <v>15</v>
      </c>
      <c r="BR60" s="19" t="s">
        <v>15</v>
      </c>
      <c r="BS60" s="20" t="s">
        <v>15</v>
      </c>
      <c r="BT60" s="21" t="s">
        <v>15</v>
      </c>
      <c r="BU60" s="21" t="s">
        <v>15</v>
      </c>
      <c r="BV60" s="22" t="s">
        <v>15</v>
      </c>
      <c r="BX60" s="50"/>
      <c r="BY60" s="104" t="s">
        <v>8</v>
      </c>
      <c r="BZ60" s="51"/>
      <c r="CA60" s="52"/>
      <c r="CB60" s="52"/>
      <c r="CC60" s="51"/>
      <c r="CD60" s="53"/>
      <c r="CE60" s="53"/>
      <c r="CF60" s="53"/>
      <c r="CG60" s="53"/>
      <c r="CH60" s="53"/>
      <c r="CI60" s="53"/>
      <c r="CJ60" s="53"/>
      <c r="CK60" s="53"/>
      <c r="CL60" s="23"/>
      <c r="CM60" s="23"/>
      <c r="CN60" s="23"/>
      <c r="CO60" s="23"/>
      <c r="CQ60" s="50"/>
      <c r="CR60" s="104" t="s">
        <v>8</v>
      </c>
      <c r="CS60" s="51"/>
      <c r="CT60" s="52"/>
      <c r="CU60" s="52"/>
      <c r="CV60" s="51"/>
      <c r="CW60" s="53"/>
      <c r="CX60" s="53"/>
      <c r="CY60" s="53"/>
      <c r="CZ60" s="53"/>
      <c r="DA60" s="53"/>
      <c r="DB60" s="53"/>
      <c r="DC60" s="53"/>
      <c r="DD60" s="53"/>
      <c r="DE60" s="23"/>
      <c r="DF60" s="23"/>
      <c r="DG60" s="23"/>
      <c r="DH60" s="23"/>
      <c r="DI60" s="23"/>
      <c r="DJ60" s="23"/>
      <c r="DK60" s="23"/>
    </row>
    <row r="61" spans="1:153" ht="19.5" thickBot="1" x14ac:dyDescent="0.3">
      <c r="A61" s="57" t="str">
        <f t="shared" si="4"/>
        <v>/3</v>
      </c>
      <c r="B61" s="24" t="s">
        <v>28</v>
      </c>
      <c r="C61" s="25">
        <v>4</v>
      </c>
      <c r="D61" s="26">
        <f>I55-(57+38)</f>
        <v>905</v>
      </c>
      <c r="E61" s="27">
        <f>E56</f>
        <v>551</v>
      </c>
      <c r="F61" s="28">
        <v>19</v>
      </c>
      <c r="G61" s="29"/>
      <c r="H61" s="30"/>
      <c r="I61" s="30"/>
      <c r="J61" s="31"/>
      <c r="K61" s="32" t="s">
        <v>15</v>
      </c>
      <c r="L61" s="30"/>
      <c r="M61" s="30"/>
      <c r="N61" s="33"/>
      <c r="O61" s="34" t="s">
        <v>15</v>
      </c>
      <c r="P61" s="35" t="s">
        <v>15</v>
      </c>
      <c r="Q61" s="35" t="s">
        <v>15</v>
      </c>
      <c r="R61" s="36" t="s">
        <v>15</v>
      </c>
      <c r="T61" s="58" t="str">
        <f t="shared" si="5"/>
        <v>/3</v>
      </c>
      <c r="U61" s="37" t="s">
        <v>44</v>
      </c>
      <c r="V61" s="38">
        <f>Y55</f>
        <v>10</v>
      </c>
      <c r="W61" s="39">
        <f>AF55-38</f>
        <v>762</v>
      </c>
      <c r="X61" s="40">
        <f>57</f>
        <v>57</v>
      </c>
      <c r="Y61" s="41">
        <v>19</v>
      </c>
      <c r="Z61" s="42"/>
      <c r="AA61" s="43"/>
      <c r="AB61" s="43"/>
      <c r="AC61" s="44"/>
      <c r="AD61" s="45"/>
      <c r="AE61" s="43"/>
      <c r="AF61" s="43"/>
      <c r="AG61" s="46"/>
      <c r="AH61" s="47" t="s">
        <v>15</v>
      </c>
      <c r="AI61" s="48" t="s">
        <v>15</v>
      </c>
      <c r="AJ61" s="48" t="s">
        <v>15</v>
      </c>
      <c r="AK61" s="49" t="s">
        <v>15</v>
      </c>
      <c r="AL61" s="57"/>
      <c r="AM61" s="87" t="s">
        <v>18</v>
      </c>
      <c r="AN61" s="25">
        <f>AQ59</f>
        <v>1</v>
      </c>
      <c r="AO61" s="26">
        <f>AX59-(AQ62*AN62)</f>
        <v>962</v>
      </c>
      <c r="AP61" s="27">
        <f>BB59-AQ63</f>
        <v>992</v>
      </c>
      <c r="AQ61" s="28">
        <v>19</v>
      </c>
      <c r="AR61" s="29"/>
      <c r="AS61" s="30"/>
      <c r="AT61" s="30"/>
      <c r="AU61" s="31"/>
      <c r="AV61" s="32" t="s">
        <v>15</v>
      </c>
      <c r="AW61" s="30"/>
      <c r="AX61" s="30" t="s">
        <v>15</v>
      </c>
      <c r="AY61" s="33" t="s">
        <v>15</v>
      </c>
      <c r="AZ61" s="34" t="s">
        <v>15</v>
      </c>
      <c r="BA61" s="35" t="s">
        <v>15</v>
      </c>
      <c r="BB61" s="35" t="s">
        <v>15</v>
      </c>
      <c r="BC61" s="36" t="s">
        <v>15</v>
      </c>
      <c r="BE61" s="57"/>
      <c r="BF61" s="87" t="s">
        <v>18</v>
      </c>
      <c r="BG61" s="25">
        <f>BJ59</f>
        <v>1</v>
      </c>
      <c r="BH61" s="26">
        <f>BQ59</f>
        <v>1000</v>
      </c>
      <c r="BI61" s="27">
        <f>BU59</f>
        <v>1000</v>
      </c>
      <c r="BJ61" s="28">
        <v>19</v>
      </c>
      <c r="BK61" s="29"/>
      <c r="BL61" s="30"/>
      <c r="BM61" s="30"/>
      <c r="BN61" s="31"/>
      <c r="BO61" s="32" t="s">
        <v>15</v>
      </c>
      <c r="BP61" s="30" t="s">
        <v>15</v>
      </c>
      <c r="BQ61" s="30" t="s">
        <v>15</v>
      </c>
      <c r="BR61" s="33" t="s">
        <v>15</v>
      </c>
      <c r="BS61" s="34" t="s">
        <v>15</v>
      </c>
      <c r="BT61" s="35" t="s">
        <v>15</v>
      </c>
      <c r="BU61" s="35" t="s">
        <v>15</v>
      </c>
      <c r="BV61" s="36" t="s">
        <v>15</v>
      </c>
      <c r="BX61" s="50"/>
      <c r="BY61" s="104" t="s">
        <v>8</v>
      </c>
      <c r="BZ61" s="51"/>
      <c r="CA61" s="52"/>
      <c r="CB61" s="52"/>
      <c r="CC61" s="51"/>
      <c r="CD61" s="53"/>
      <c r="CE61" s="53"/>
      <c r="CF61" s="53"/>
      <c r="CG61" s="53"/>
      <c r="CH61" s="53"/>
      <c r="CI61" s="53"/>
      <c r="CJ61" s="53"/>
      <c r="CK61" s="53"/>
      <c r="CL61" s="23"/>
      <c r="CM61" s="23"/>
      <c r="CN61" s="23"/>
      <c r="CO61" s="23"/>
      <c r="CQ61" s="50"/>
      <c r="CR61" s="104" t="s">
        <v>8</v>
      </c>
      <c r="CS61" s="51"/>
      <c r="CT61" s="52"/>
      <c r="CU61" s="52"/>
      <c r="CV61" s="51"/>
      <c r="CW61" s="53"/>
      <c r="CX61" s="53"/>
      <c r="CY61" s="53"/>
      <c r="CZ61" s="53"/>
      <c r="DA61" s="53"/>
      <c r="DB61" s="53"/>
      <c r="DC61" s="53"/>
      <c r="DD61" s="53"/>
      <c r="DE61" s="23"/>
      <c r="DF61" s="23"/>
      <c r="DG61" s="23"/>
      <c r="DH61" s="23"/>
      <c r="DI61" s="23"/>
      <c r="DJ61" s="23"/>
      <c r="DK61" s="23"/>
    </row>
    <row r="62" spans="1:153" ht="19.5" thickBot="1" x14ac:dyDescent="0.3">
      <c r="A62" s="58" t="str">
        <f t="shared" si="4"/>
        <v>/3</v>
      </c>
      <c r="B62" s="37" t="s">
        <v>44</v>
      </c>
      <c r="C62" s="38">
        <f>F55</f>
        <v>9</v>
      </c>
      <c r="D62" s="39">
        <f>M55-38</f>
        <v>762</v>
      </c>
      <c r="E62" s="40">
        <f>57</f>
        <v>57</v>
      </c>
      <c r="F62" s="41">
        <v>19</v>
      </c>
      <c r="G62" s="42"/>
      <c r="H62" s="43"/>
      <c r="I62" s="43"/>
      <c r="J62" s="44"/>
      <c r="K62" s="45"/>
      <c r="L62" s="43"/>
      <c r="M62" s="43"/>
      <c r="N62" s="46"/>
      <c r="O62" s="47" t="s">
        <v>15</v>
      </c>
      <c r="P62" s="48" t="s">
        <v>15</v>
      </c>
      <c r="Q62" s="48" t="s">
        <v>15</v>
      </c>
      <c r="R62" s="49" t="s">
        <v>15</v>
      </c>
      <c r="T62" s="50"/>
      <c r="U62" s="50"/>
      <c r="V62" s="51"/>
      <c r="W62" s="52"/>
      <c r="X62" s="52"/>
      <c r="Y62" s="51"/>
      <c r="Z62" s="53"/>
      <c r="AA62" s="53"/>
      <c r="AB62" s="53"/>
      <c r="AC62" s="53"/>
      <c r="AD62" s="53"/>
      <c r="AE62" s="53"/>
      <c r="AF62" s="53"/>
      <c r="AG62" s="53"/>
      <c r="AH62" s="23"/>
      <c r="AI62" s="23"/>
      <c r="AJ62" s="23"/>
      <c r="AK62" s="23"/>
      <c r="AL62" s="57"/>
      <c r="AM62" s="87" t="s">
        <v>19</v>
      </c>
      <c r="AN62" s="25">
        <f>AQ59*2</f>
        <v>2</v>
      </c>
      <c r="AO62" s="26">
        <f>AT59-AQ60</f>
        <v>981</v>
      </c>
      <c r="AP62" s="27">
        <f>BB59-AQ63</f>
        <v>992</v>
      </c>
      <c r="AQ62" s="28">
        <v>19</v>
      </c>
      <c r="AR62" s="29"/>
      <c r="AS62" s="30"/>
      <c r="AT62" s="30"/>
      <c r="AU62" s="31"/>
      <c r="AV62" s="32" t="s">
        <v>15</v>
      </c>
      <c r="AW62" s="30" t="s">
        <v>15</v>
      </c>
      <c r="AX62" s="30"/>
      <c r="AY62" s="33"/>
      <c r="AZ62" s="34" t="s">
        <v>15</v>
      </c>
      <c r="BA62" s="35" t="s">
        <v>15</v>
      </c>
      <c r="BB62" s="35" t="s">
        <v>15</v>
      </c>
      <c r="BC62" s="36" t="s">
        <v>15</v>
      </c>
      <c r="BE62" s="57"/>
      <c r="BF62" s="87" t="s">
        <v>19</v>
      </c>
      <c r="BG62" s="25">
        <f>BJ59*2</f>
        <v>2</v>
      </c>
      <c r="BH62" s="26">
        <f>BM59-BJ60-BJ61</f>
        <v>962</v>
      </c>
      <c r="BI62" s="27">
        <f>BU59</f>
        <v>1000</v>
      </c>
      <c r="BJ62" s="28">
        <v>19</v>
      </c>
      <c r="BK62" s="29"/>
      <c r="BL62" s="30"/>
      <c r="BM62" s="30"/>
      <c r="BN62" s="31"/>
      <c r="BO62" s="32" t="s">
        <v>15</v>
      </c>
      <c r="BP62" s="30" t="s">
        <v>15</v>
      </c>
      <c r="BQ62" s="30"/>
      <c r="BR62" s="33"/>
      <c r="BS62" s="34" t="s">
        <v>15</v>
      </c>
      <c r="BT62" s="35" t="s">
        <v>15</v>
      </c>
      <c r="BU62" s="35" t="s">
        <v>15</v>
      </c>
      <c r="BV62" s="36" t="s">
        <v>15</v>
      </c>
      <c r="BX62" s="50"/>
      <c r="BY62" s="104" t="s">
        <v>8</v>
      </c>
      <c r="BZ62" s="51"/>
      <c r="CA62" s="52"/>
      <c r="CB62" s="52"/>
      <c r="CC62" s="51"/>
      <c r="CD62" s="53"/>
      <c r="CE62" s="53"/>
      <c r="CF62" s="53"/>
      <c r="CG62" s="53"/>
      <c r="CH62" s="53"/>
      <c r="CI62" s="53"/>
      <c r="CJ62" s="53"/>
      <c r="CK62" s="53"/>
      <c r="CL62" s="23"/>
      <c r="CM62" s="23"/>
      <c r="CN62" s="23"/>
      <c r="CO62" s="23"/>
      <c r="CQ62" s="50"/>
      <c r="CR62" s="104" t="s">
        <v>8</v>
      </c>
      <c r="CS62" s="51"/>
      <c r="CT62" s="52"/>
      <c r="CU62" s="52"/>
      <c r="CV62" s="51"/>
      <c r="CW62" s="53"/>
      <c r="CX62" s="53"/>
      <c r="CY62" s="53"/>
      <c r="CZ62" s="53"/>
      <c r="DA62" s="53"/>
      <c r="DB62" s="53"/>
      <c r="DC62" s="53"/>
      <c r="DD62" s="53"/>
      <c r="DE62" s="23"/>
      <c r="DF62" s="23"/>
      <c r="DG62" s="23"/>
      <c r="DH62" s="23"/>
      <c r="DI62" s="23"/>
      <c r="DJ62" s="23"/>
      <c r="DK62" s="23"/>
    </row>
    <row r="63" spans="1:153" x14ac:dyDescent="0.25">
      <c r="A63" s="50"/>
      <c r="B63" s="50"/>
      <c r="C63" s="51"/>
      <c r="D63" s="52"/>
      <c r="E63" s="52"/>
      <c r="F63" s="51"/>
      <c r="G63" s="53"/>
      <c r="H63" s="53"/>
      <c r="I63" s="53"/>
      <c r="J63" s="53"/>
      <c r="K63" s="53"/>
      <c r="L63" s="53"/>
      <c r="M63" s="53"/>
      <c r="N63" s="53"/>
      <c r="O63" s="23"/>
      <c r="P63" s="23"/>
      <c r="Q63" s="23"/>
      <c r="R63" s="23"/>
      <c r="T63" s="50"/>
      <c r="U63" s="54"/>
      <c r="V63" s="51"/>
      <c r="W63" s="52"/>
      <c r="X63" s="52"/>
      <c r="Y63" s="51"/>
      <c r="Z63" s="53"/>
      <c r="AA63" s="53"/>
      <c r="AB63" s="53"/>
      <c r="AC63" s="53"/>
      <c r="AD63" s="53"/>
      <c r="AE63" s="53"/>
      <c r="AF63" s="53"/>
      <c r="AG63" s="53"/>
      <c r="AH63" s="23"/>
      <c r="AI63" s="23"/>
      <c r="AJ63" s="23"/>
      <c r="AK63" s="23"/>
      <c r="AL63" s="57"/>
      <c r="AM63" s="101" t="s">
        <v>60</v>
      </c>
      <c r="AN63" s="25">
        <f>AQ59</f>
        <v>1</v>
      </c>
      <c r="AO63" s="26">
        <f>AT59</f>
        <v>1000</v>
      </c>
      <c r="AP63" s="27">
        <f>AX59</f>
        <v>1000</v>
      </c>
      <c r="AQ63" s="64">
        <v>8</v>
      </c>
      <c r="AR63" s="29"/>
      <c r="AS63" s="30"/>
      <c r="AT63" s="30"/>
      <c r="AU63" s="31"/>
      <c r="AV63" s="32"/>
      <c r="AW63" s="30"/>
      <c r="AX63" s="30"/>
      <c r="AY63" s="33"/>
      <c r="AZ63" s="34" t="s">
        <v>15</v>
      </c>
      <c r="BA63" s="35" t="s">
        <v>15</v>
      </c>
      <c r="BB63" s="35" t="s">
        <v>15</v>
      </c>
      <c r="BC63" s="36" t="s">
        <v>15</v>
      </c>
      <c r="BE63" s="57"/>
      <c r="BF63" s="87" t="s">
        <v>21</v>
      </c>
      <c r="BG63" s="25">
        <f>BJ59</f>
        <v>1</v>
      </c>
      <c r="BH63" s="26">
        <f>BM59-BJ60-BJ61</f>
        <v>962</v>
      </c>
      <c r="BI63" s="27">
        <f>BQ59-(BJ62*BG62)</f>
        <v>962</v>
      </c>
      <c r="BJ63" s="28">
        <v>19</v>
      </c>
      <c r="BK63" s="29"/>
      <c r="BL63" s="30"/>
      <c r="BM63" s="30"/>
      <c r="BN63" s="31"/>
      <c r="BO63" s="32"/>
      <c r="BP63" s="30"/>
      <c r="BQ63" s="30"/>
      <c r="BR63" s="33"/>
      <c r="BS63" s="34" t="s">
        <v>15</v>
      </c>
      <c r="BT63" s="35" t="s">
        <v>15</v>
      </c>
      <c r="BU63" s="35" t="s">
        <v>15</v>
      </c>
      <c r="BV63" s="36" t="s">
        <v>15</v>
      </c>
      <c r="BX63" s="50"/>
      <c r="BY63" s="104" t="s">
        <v>8</v>
      </c>
      <c r="BZ63" s="51"/>
      <c r="CA63" s="52"/>
      <c r="CB63" s="52"/>
      <c r="CC63" s="51"/>
      <c r="CD63" s="53"/>
      <c r="CE63" s="53"/>
      <c r="CF63" s="53"/>
      <c r="CG63" s="53"/>
      <c r="CH63" s="53"/>
      <c r="CI63" s="53"/>
      <c r="CJ63" s="53"/>
      <c r="CK63" s="53"/>
      <c r="CL63" s="23"/>
      <c r="CM63" s="23"/>
      <c r="CN63" s="23"/>
      <c r="CO63" s="23"/>
      <c r="CQ63" s="50"/>
      <c r="CR63" s="104" t="s">
        <v>8</v>
      </c>
      <c r="CS63" s="51"/>
      <c r="CT63" s="52"/>
      <c r="CU63" s="52"/>
      <c r="CV63" s="51"/>
      <c r="CW63" s="53"/>
      <c r="CX63" s="53"/>
      <c r="CY63" s="53"/>
      <c r="CZ63" s="53"/>
      <c r="DA63" s="53"/>
      <c r="DB63" s="53"/>
      <c r="DC63" s="53"/>
      <c r="DD63" s="53"/>
      <c r="DE63" s="23"/>
      <c r="DF63" s="23"/>
      <c r="DG63" s="23"/>
      <c r="DH63" s="23"/>
      <c r="DI63" s="23"/>
      <c r="DJ63" s="23"/>
      <c r="DK63" s="23"/>
    </row>
    <row r="64" spans="1:153" x14ac:dyDescent="0.25">
      <c r="A64" s="50"/>
      <c r="B64" s="54"/>
      <c r="C64" s="51"/>
      <c r="D64" s="52"/>
      <c r="E64" s="52"/>
      <c r="F64" s="51"/>
      <c r="G64" s="53"/>
      <c r="H64" s="53"/>
      <c r="I64" s="53"/>
      <c r="J64" s="53"/>
      <c r="K64" s="53"/>
      <c r="L64" s="53"/>
      <c r="M64" s="53"/>
      <c r="N64" s="53"/>
      <c r="O64" s="23"/>
      <c r="P64" s="23"/>
      <c r="Q64" s="23"/>
      <c r="R64" s="23"/>
      <c r="T64" s="23"/>
      <c r="AL64" s="57"/>
      <c r="AM64" s="86" t="s">
        <v>28</v>
      </c>
      <c r="AN64" s="25">
        <v>1</v>
      </c>
      <c r="AO64" s="26">
        <f>AT59-(AP65+AQ60+AQ61)</f>
        <v>905</v>
      </c>
      <c r="AP64" s="27">
        <f>AP60</f>
        <v>992</v>
      </c>
      <c r="AQ64" s="28">
        <v>19</v>
      </c>
      <c r="AR64" s="29"/>
      <c r="AS64" s="30"/>
      <c r="AT64" s="30"/>
      <c r="AU64" s="31"/>
      <c r="AV64" s="32" t="s">
        <v>15</v>
      </c>
      <c r="AW64" s="30"/>
      <c r="AX64" s="30"/>
      <c r="AY64" s="33"/>
      <c r="AZ64" s="34" t="s">
        <v>15</v>
      </c>
      <c r="BA64" s="35" t="s">
        <v>15</v>
      </c>
      <c r="BB64" s="35" t="s">
        <v>15</v>
      </c>
      <c r="BC64" s="36" t="s">
        <v>15</v>
      </c>
      <c r="BE64" s="57"/>
      <c r="BF64" s="87" t="s">
        <v>28</v>
      </c>
      <c r="BG64" s="25">
        <v>1</v>
      </c>
      <c r="BH64" s="26">
        <f>BM59-BJ60-BJ61</f>
        <v>962</v>
      </c>
      <c r="BI64" s="27">
        <f>BU59-BJ63</f>
        <v>981</v>
      </c>
      <c r="BJ64" s="28">
        <v>19</v>
      </c>
      <c r="BK64" s="29"/>
      <c r="BL64" s="30"/>
      <c r="BM64" s="30"/>
      <c r="BN64" s="31"/>
      <c r="BO64" s="32" t="s">
        <v>15</v>
      </c>
      <c r="BP64" s="30"/>
      <c r="BQ64" s="30"/>
      <c r="BR64" s="33"/>
      <c r="BS64" s="34" t="s">
        <v>15</v>
      </c>
      <c r="BT64" s="35" t="s">
        <v>15</v>
      </c>
      <c r="BU64" s="35" t="s">
        <v>15</v>
      </c>
      <c r="BV64" s="36" t="s">
        <v>15</v>
      </c>
      <c r="BX64" s="50"/>
      <c r="BY64" s="104" t="s">
        <v>8</v>
      </c>
      <c r="BZ64" s="51"/>
      <c r="CA64" s="52"/>
      <c r="CB64" s="52"/>
      <c r="CC64" s="51"/>
      <c r="CD64" s="53"/>
      <c r="CE64" s="53"/>
      <c r="CF64" s="53"/>
      <c r="CG64" s="53"/>
      <c r="CH64" s="53"/>
      <c r="CI64" s="53"/>
      <c r="CJ64" s="53"/>
      <c r="CK64" s="53"/>
      <c r="CL64" s="23"/>
      <c r="CM64" s="23"/>
      <c r="CN64" s="23"/>
      <c r="CO64" s="23"/>
      <c r="CQ64" s="50"/>
      <c r="CR64" s="104" t="s">
        <v>8</v>
      </c>
      <c r="CS64" s="51"/>
      <c r="CT64" s="52"/>
      <c r="CU64" s="52"/>
      <c r="CV64" s="51"/>
      <c r="CW64" s="53"/>
      <c r="CX64" s="53"/>
      <c r="CY64" s="53"/>
      <c r="CZ64" s="53"/>
      <c r="DA64" s="53"/>
      <c r="DB64" s="53"/>
      <c r="DC64" s="53"/>
      <c r="DD64" s="53"/>
      <c r="DE64" s="23"/>
      <c r="DF64" s="23"/>
      <c r="DG64" s="23"/>
      <c r="DH64" s="23"/>
    </row>
    <row r="65" spans="20:137" ht="19.5" thickBot="1" x14ac:dyDescent="0.3">
      <c r="T65" s="23"/>
      <c r="AL65" s="58"/>
      <c r="AM65" s="93" t="s">
        <v>44</v>
      </c>
      <c r="AN65" s="38">
        <f>AQ59</f>
        <v>1</v>
      </c>
      <c r="AO65" s="39">
        <f>AX59-(AQ62*AN62)</f>
        <v>962</v>
      </c>
      <c r="AP65" s="40">
        <f>57</f>
        <v>57</v>
      </c>
      <c r="AQ65" s="41">
        <v>19</v>
      </c>
      <c r="AR65" s="42"/>
      <c r="AS65" s="43"/>
      <c r="AT65" s="43"/>
      <c r="AU65" s="44"/>
      <c r="AV65" s="45"/>
      <c r="AW65" s="43"/>
      <c r="AX65" s="43"/>
      <c r="AY65" s="46"/>
      <c r="AZ65" s="47" t="s">
        <v>15</v>
      </c>
      <c r="BA65" s="48" t="s">
        <v>15</v>
      </c>
      <c r="BB65" s="48" t="s">
        <v>15</v>
      </c>
      <c r="BC65" s="49" t="s">
        <v>15</v>
      </c>
      <c r="BE65" s="58"/>
      <c r="BF65" s="93" t="s">
        <v>44</v>
      </c>
      <c r="BG65" s="38">
        <f>BJ59</f>
        <v>1</v>
      </c>
      <c r="BH65" s="39">
        <f>BQ59-(BJ62*BG62)</f>
        <v>962</v>
      </c>
      <c r="BI65" s="40">
        <f>57</f>
        <v>57</v>
      </c>
      <c r="BJ65" s="41">
        <v>19</v>
      </c>
      <c r="BK65" s="42"/>
      <c r="BL65" s="43"/>
      <c r="BM65" s="43"/>
      <c r="BN65" s="44"/>
      <c r="BO65" s="45"/>
      <c r="BP65" s="43"/>
      <c r="BQ65" s="43"/>
      <c r="BR65" s="46"/>
      <c r="BS65" s="47" t="s">
        <v>15</v>
      </c>
      <c r="BT65" s="48" t="s">
        <v>15</v>
      </c>
      <c r="BU65" s="48" t="s">
        <v>15</v>
      </c>
      <c r="BV65" s="49" t="s">
        <v>15</v>
      </c>
      <c r="BX65" s="50"/>
      <c r="BY65" s="104" t="s">
        <v>8</v>
      </c>
      <c r="BZ65" s="51"/>
      <c r="CA65" s="52"/>
      <c r="CB65" s="52"/>
      <c r="CC65" s="51"/>
      <c r="CD65" s="53"/>
      <c r="CE65" s="53"/>
      <c r="CF65" s="53"/>
      <c r="CG65" s="53"/>
      <c r="CH65" s="53"/>
      <c r="CI65" s="53"/>
      <c r="CJ65" s="53"/>
      <c r="CK65" s="53"/>
      <c r="CL65" s="23"/>
      <c r="CM65" s="23"/>
      <c r="CN65" s="23"/>
      <c r="CO65" s="23"/>
      <c r="CQ65" s="50"/>
      <c r="CR65" s="104" t="s">
        <v>8</v>
      </c>
      <c r="CS65" s="51"/>
      <c r="CT65" s="52"/>
      <c r="CU65" s="52"/>
      <c r="CV65" s="51"/>
      <c r="CW65" s="53"/>
      <c r="CX65" s="53"/>
      <c r="CY65" s="53"/>
      <c r="CZ65" s="53"/>
      <c r="DA65" s="53"/>
      <c r="DB65" s="53"/>
      <c r="DC65" s="53"/>
      <c r="DD65" s="53"/>
      <c r="DE65" s="23"/>
      <c r="DF65" s="23"/>
      <c r="DG65" s="23"/>
      <c r="DH65" s="23"/>
    </row>
    <row r="66" spans="20:137" x14ac:dyDescent="0.25">
      <c r="T66" s="23"/>
      <c r="AL66" s="50"/>
      <c r="AM66" s="50"/>
      <c r="AN66" s="51"/>
      <c r="AO66" s="52"/>
      <c r="AP66" s="52"/>
      <c r="AQ66" s="51"/>
      <c r="AR66" s="53"/>
      <c r="AS66" s="53"/>
      <c r="AT66" s="53"/>
      <c r="AU66" s="53"/>
      <c r="AV66" s="53"/>
      <c r="AW66" s="53"/>
      <c r="AX66" s="53"/>
      <c r="AY66" s="53"/>
      <c r="AZ66" s="23"/>
      <c r="BA66" s="23"/>
      <c r="BB66" s="23"/>
      <c r="BC66" s="23"/>
      <c r="BE66" s="50"/>
      <c r="BF66" s="103"/>
      <c r="BG66" s="51"/>
      <c r="BH66" s="52"/>
      <c r="BI66" s="52"/>
      <c r="BJ66" s="51"/>
      <c r="BK66" s="53"/>
      <c r="BL66" s="53"/>
      <c r="BM66" s="53"/>
      <c r="BN66" s="53"/>
      <c r="BO66" s="53"/>
      <c r="BP66" s="53"/>
      <c r="BQ66" s="53"/>
      <c r="BR66" s="53"/>
      <c r="BS66" s="23"/>
      <c r="BT66" s="23"/>
      <c r="BU66" s="23"/>
      <c r="BV66" s="23"/>
      <c r="BX66" s="50"/>
      <c r="BY66" s="104" t="s">
        <v>8</v>
      </c>
      <c r="BZ66" s="51"/>
      <c r="CA66" s="52"/>
      <c r="CB66" s="52"/>
      <c r="CC66" s="51"/>
      <c r="CD66" s="53"/>
      <c r="CE66" s="53"/>
      <c r="CF66" s="53"/>
      <c r="CG66" s="53"/>
      <c r="CH66" s="53"/>
      <c r="CI66" s="53"/>
      <c r="CJ66" s="53"/>
      <c r="CK66" s="53"/>
      <c r="CL66" s="23"/>
      <c r="CM66" s="23"/>
      <c r="CN66" s="23"/>
      <c r="CO66" s="23"/>
      <c r="CQ66" s="50"/>
      <c r="CR66" s="104" t="s">
        <v>8</v>
      </c>
      <c r="CS66" s="51"/>
      <c r="CT66" s="52"/>
      <c r="CU66" s="52"/>
      <c r="CV66" s="51"/>
      <c r="CW66" s="53"/>
      <c r="CX66" s="53"/>
      <c r="CY66" s="53"/>
      <c r="CZ66" s="53"/>
      <c r="DA66" s="53"/>
      <c r="DB66" s="53"/>
      <c r="DC66" s="53"/>
      <c r="DD66" s="53"/>
      <c r="DE66" s="23"/>
      <c r="DF66" s="23"/>
      <c r="DG66" s="23"/>
      <c r="DH66" s="23"/>
    </row>
    <row r="67" spans="20:137" x14ac:dyDescent="0.25">
      <c r="T67" s="23"/>
      <c r="AL67" s="177" t="s">
        <v>84</v>
      </c>
      <c r="AM67" s="177"/>
      <c r="AN67" s="177"/>
      <c r="AO67" s="177"/>
      <c r="AP67" s="177"/>
      <c r="AQ67" s="177"/>
      <c r="AR67" s="177"/>
      <c r="AS67" s="177"/>
      <c r="AT67" s="177"/>
      <c r="AU67" s="177"/>
      <c r="AV67" s="177"/>
      <c r="AW67" s="177"/>
      <c r="AX67" s="177"/>
      <c r="AY67" s="177"/>
      <c r="AZ67" s="177"/>
      <c r="BA67" s="177"/>
      <c r="BB67" s="177"/>
      <c r="BC67" s="177"/>
      <c r="BE67" s="177" t="s">
        <v>84</v>
      </c>
      <c r="BF67" s="177"/>
      <c r="BG67" s="177"/>
      <c r="BH67" s="177"/>
      <c r="BI67" s="177"/>
      <c r="BJ67" s="177"/>
      <c r="BK67" s="177"/>
      <c r="BL67" s="177"/>
      <c r="BM67" s="177"/>
      <c r="BN67" s="177"/>
      <c r="BO67" s="177"/>
      <c r="BP67" s="177"/>
      <c r="BQ67" s="177"/>
      <c r="BR67" s="177"/>
      <c r="BS67" s="177"/>
      <c r="BT67" s="177"/>
      <c r="BU67" s="177"/>
      <c r="BV67" s="177"/>
      <c r="BX67" s="50"/>
      <c r="BY67" s="104" t="s">
        <v>8</v>
      </c>
      <c r="BZ67" s="51"/>
      <c r="CA67" s="52"/>
      <c r="CB67" s="52"/>
      <c r="CC67" s="51"/>
      <c r="CD67" s="53"/>
      <c r="CE67" s="53"/>
      <c r="CF67" s="53"/>
      <c r="CG67" s="53"/>
      <c r="CH67" s="53"/>
      <c r="CI67" s="53"/>
      <c r="CJ67" s="53"/>
      <c r="CK67" s="53"/>
      <c r="CL67" s="23"/>
      <c r="CM67" s="23"/>
      <c r="CN67" s="23"/>
      <c r="CO67" s="23"/>
      <c r="CQ67" s="50"/>
      <c r="CR67" s="104" t="s">
        <v>8</v>
      </c>
      <c r="CS67" s="51"/>
      <c r="CT67" s="52"/>
      <c r="CU67" s="52"/>
      <c r="CV67" s="51"/>
      <c r="CW67" s="53"/>
      <c r="CX67" s="53"/>
      <c r="CY67" s="53"/>
      <c r="CZ67" s="53"/>
      <c r="DA67" s="53"/>
      <c r="DB67" s="53"/>
      <c r="DC67" s="53"/>
      <c r="DD67" s="53"/>
      <c r="DE67" s="23"/>
      <c r="DF67" s="23"/>
      <c r="DG67" s="23"/>
      <c r="DH67" s="23"/>
      <c r="DI67" s="23"/>
      <c r="DJ67" s="23"/>
      <c r="DK67" s="23"/>
      <c r="DL67" s="23"/>
    </row>
    <row r="68" spans="20:137" x14ac:dyDescent="0.25">
      <c r="T68" s="23"/>
      <c r="AL68" s="177" t="s">
        <v>95</v>
      </c>
      <c r="AM68" s="177"/>
      <c r="AN68" s="177"/>
      <c r="AO68" s="177"/>
      <c r="AP68" s="177"/>
      <c r="AQ68" s="177"/>
      <c r="AR68" s="177"/>
      <c r="AS68" s="177"/>
      <c r="AT68" s="177"/>
      <c r="AU68" s="177"/>
      <c r="AV68" s="177"/>
      <c r="AW68" s="177"/>
      <c r="AX68" s="177"/>
      <c r="AY68" s="177"/>
      <c r="AZ68" s="177"/>
      <c r="BA68" s="177"/>
      <c r="BB68" s="177"/>
      <c r="BC68" s="177"/>
      <c r="BE68" s="177" t="s">
        <v>92</v>
      </c>
      <c r="BF68" s="177"/>
      <c r="BG68" s="177"/>
      <c r="BH68" s="177"/>
      <c r="BI68" s="177"/>
      <c r="BJ68" s="177"/>
      <c r="BK68" s="177"/>
      <c r="BL68" s="177"/>
      <c r="BM68" s="177"/>
      <c r="BN68" s="177"/>
      <c r="BO68" s="177"/>
      <c r="BP68" s="177"/>
      <c r="BQ68" s="177"/>
      <c r="BR68" s="177"/>
      <c r="BS68" s="177"/>
      <c r="BT68" s="177"/>
      <c r="BU68" s="177"/>
      <c r="BV68" s="177"/>
      <c r="BX68" s="50"/>
      <c r="BY68" s="104" t="s">
        <v>8</v>
      </c>
      <c r="BZ68" s="51"/>
      <c r="CA68" s="52"/>
      <c r="CB68" s="52"/>
      <c r="CC68" s="51"/>
      <c r="CD68" s="53"/>
      <c r="CE68" s="53"/>
      <c r="CF68" s="53"/>
      <c r="CG68" s="53"/>
      <c r="CH68" s="53"/>
      <c r="CI68" s="53"/>
      <c r="CJ68" s="53"/>
      <c r="CK68" s="53"/>
      <c r="CL68" s="23"/>
      <c r="CM68" s="23"/>
      <c r="CN68" s="23"/>
      <c r="CO68" s="23"/>
      <c r="CQ68" s="50"/>
      <c r="CR68" s="104" t="s">
        <v>8</v>
      </c>
      <c r="CS68" s="51"/>
      <c r="CT68" s="52"/>
      <c r="CU68" s="52"/>
      <c r="CV68" s="51"/>
      <c r="CW68" s="53"/>
      <c r="CX68" s="53"/>
      <c r="CY68" s="53"/>
      <c r="CZ68" s="53"/>
      <c r="DA68" s="53"/>
      <c r="DB68" s="53"/>
      <c r="DC68" s="53"/>
      <c r="DD68" s="53"/>
      <c r="DE68" s="23"/>
      <c r="DF68" s="23"/>
      <c r="DG68" s="23"/>
      <c r="DH68" s="23"/>
      <c r="DI68" s="23"/>
      <c r="DJ68" s="23"/>
      <c r="DK68" s="23"/>
      <c r="DL68" s="23"/>
    </row>
    <row r="69" spans="20:137" ht="19.5" thickBot="1" x14ac:dyDescent="0.3">
      <c r="T69" s="23"/>
      <c r="BX69" s="50"/>
      <c r="BY69" s="104" t="s">
        <v>8</v>
      </c>
      <c r="BZ69" s="51"/>
      <c r="CA69" s="52"/>
      <c r="CB69" s="52"/>
      <c r="CC69" s="51"/>
      <c r="CD69" s="53"/>
      <c r="CE69" s="53"/>
      <c r="CF69" s="53"/>
      <c r="CG69" s="53"/>
      <c r="CH69" s="53"/>
      <c r="CI69" s="53"/>
      <c r="CJ69" s="53"/>
      <c r="CK69" s="53"/>
      <c r="CL69" s="23"/>
      <c r="CM69" s="23"/>
      <c r="CN69" s="23"/>
      <c r="CO69" s="23"/>
      <c r="CQ69" s="50"/>
      <c r="CR69" s="104" t="s">
        <v>8</v>
      </c>
      <c r="CS69" s="51"/>
      <c r="CT69" s="52"/>
      <c r="CU69" s="52"/>
      <c r="CV69" s="51"/>
      <c r="CW69" s="53"/>
      <c r="CX69" s="53"/>
      <c r="CY69" s="53"/>
      <c r="CZ69" s="53"/>
      <c r="DA69" s="53"/>
      <c r="DB69" s="53"/>
      <c r="DC69" s="53"/>
      <c r="DD69" s="53"/>
      <c r="DE69" s="23"/>
      <c r="DF69" s="23"/>
      <c r="DG69" s="23"/>
      <c r="DH69" s="23"/>
      <c r="DI69" s="23"/>
      <c r="DJ69" s="23"/>
      <c r="DK69" s="23"/>
      <c r="DL69" s="23"/>
      <c r="EG69" s="107"/>
    </row>
    <row r="70" spans="20:137" ht="19.5" thickBot="1" x14ac:dyDescent="0.3">
      <c r="T70" s="23"/>
      <c r="AL70" s="89"/>
      <c r="AM70" s="4" t="s">
        <v>8</v>
      </c>
      <c r="AN70" s="59"/>
      <c r="AO70" s="185" t="s">
        <v>10</v>
      </c>
      <c r="AP70" s="179"/>
      <c r="AQ70" s="65">
        <v>1</v>
      </c>
      <c r="AR70" s="184" t="s">
        <v>11</v>
      </c>
      <c r="AS70" s="179"/>
      <c r="AT70" s="181">
        <v>1000</v>
      </c>
      <c r="AU70" s="184"/>
      <c r="AV70" s="185" t="s">
        <v>12</v>
      </c>
      <c r="AW70" s="179"/>
      <c r="AX70" s="181">
        <v>1000</v>
      </c>
      <c r="AY70" s="186"/>
      <c r="AZ70" s="184" t="s">
        <v>13</v>
      </c>
      <c r="BA70" s="179"/>
      <c r="BB70" s="181">
        <v>1000</v>
      </c>
      <c r="BC70" s="186"/>
      <c r="BE70" s="89"/>
      <c r="BF70" s="4" t="s">
        <v>8</v>
      </c>
      <c r="BG70" s="59"/>
      <c r="BH70" s="185" t="s">
        <v>10</v>
      </c>
      <c r="BI70" s="179"/>
      <c r="BJ70" s="65">
        <v>1</v>
      </c>
      <c r="BK70" s="184" t="s">
        <v>11</v>
      </c>
      <c r="BL70" s="179"/>
      <c r="BM70" s="181">
        <v>1000</v>
      </c>
      <c r="BN70" s="184"/>
      <c r="BO70" s="185" t="s">
        <v>12</v>
      </c>
      <c r="BP70" s="179"/>
      <c r="BQ70" s="181">
        <v>1000</v>
      </c>
      <c r="BR70" s="186"/>
      <c r="BS70" s="184" t="s">
        <v>13</v>
      </c>
      <c r="BT70" s="179"/>
      <c r="BU70" s="181">
        <v>1000</v>
      </c>
      <c r="BV70" s="186"/>
      <c r="BX70" s="50"/>
      <c r="BY70" s="104" t="s">
        <v>8</v>
      </c>
      <c r="BZ70" s="51"/>
      <c r="CA70" s="52"/>
      <c r="CB70" s="52"/>
      <c r="CC70" s="51"/>
      <c r="CD70" s="53"/>
      <c r="CE70" s="53"/>
      <c r="CF70" s="53"/>
      <c r="CG70" s="53"/>
      <c r="CH70" s="53"/>
      <c r="CI70" s="53"/>
      <c r="CJ70" s="53"/>
      <c r="CK70" s="53"/>
      <c r="CL70" s="23"/>
      <c r="CM70" s="23"/>
      <c r="CN70" s="23"/>
      <c r="CO70" s="23"/>
      <c r="CQ70" s="50"/>
      <c r="CR70" s="104" t="s">
        <v>8</v>
      </c>
      <c r="CS70" s="51"/>
      <c r="CT70" s="52"/>
      <c r="CU70" s="52"/>
      <c r="CV70" s="51"/>
      <c r="CW70" s="53"/>
      <c r="CX70" s="53"/>
      <c r="CY70" s="53"/>
      <c r="CZ70" s="53"/>
      <c r="DA70" s="53"/>
      <c r="DB70" s="53"/>
      <c r="DC70" s="53"/>
      <c r="DD70" s="53"/>
      <c r="DE70" s="23"/>
      <c r="DF70" s="23"/>
      <c r="DG70" s="23"/>
      <c r="DH70" s="23"/>
      <c r="DI70" s="23"/>
      <c r="DJ70" s="23"/>
      <c r="DK70" s="23"/>
      <c r="DL70" s="23"/>
      <c r="EG70" s="107"/>
    </row>
    <row r="71" spans="20:137" x14ac:dyDescent="0.25">
      <c r="T71" s="23"/>
      <c r="AL71" s="56"/>
      <c r="AM71" s="86" t="s">
        <v>86</v>
      </c>
      <c r="AN71" s="11">
        <f>AQ70*2</f>
        <v>2</v>
      </c>
      <c r="AO71" s="12">
        <f>AX70-(AQ73*AN73)</f>
        <v>962</v>
      </c>
      <c r="AP71" s="13">
        <v>120</v>
      </c>
      <c r="AQ71" s="14">
        <v>19</v>
      </c>
      <c r="AR71" s="15"/>
      <c r="AS71" s="16"/>
      <c r="AT71" s="16"/>
      <c r="AU71" s="17"/>
      <c r="AV71" s="18" t="s">
        <v>15</v>
      </c>
      <c r="AW71" s="16"/>
      <c r="AX71" s="16" t="s">
        <v>15</v>
      </c>
      <c r="AY71" s="19" t="s">
        <v>15</v>
      </c>
      <c r="AZ71" s="20" t="s">
        <v>15</v>
      </c>
      <c r="BA71" s="21" t="s">
        <v>15</v>
      </c>
      <c r="BB71" s="21" t="s">
        <v>15</v>
      </c>
      <c r="BC71" s="22" t="s">
        <v>15</v>
      </c>
      <c r="BE71" s="56"/>
      <c r="BF71" s="86" t="s">
        <v>86</v>
      </c>
      <c r="BG71" s="11">
        <f>BJ70</f>
        <v>1</v>
      </c>
      <c r="BH71" s="12">
        <f>BQ70-(BJ73*BG73)</f>
        <v>962</v>
      </c>
      <c r="BI71" s="13">
        <v>120</v>
      </c>
      <c r="BJ71" s="14">
        <v>19</v>
      </c>
      <c r="BK71" s="15"/>
      <c r="BL71" s="16"/>
      <c r="BM71" s="16"/>
      <c r="BN71" s="17"/>
      <c r="BO71" s="18" t="s">
        <v>15</v>
      </c>
      <c r="BP71" s="16"/>
      <c r="BQ71" s="16" t="s">
        <v>15</v>
      </c>
      <c r="BR71" s="19" t="s">
        <v>15</v>
      </c>
      <c r="BS71" s="20" t="s">
        <v>15</v>
      </c>
      <c r="BT71" s="21" t="s">
        <v>15</v>
      </c>
      <c r="BU71" s="21" t="s">
        <v>15</v>
      </c>
      <c r="BV71" s="22" t="s">
        <v>15</v>
      </c>
      <c r="BX71" s="50"/>
      <c r="BY71" s="104" t="s">
        <v>8</v>
      </c>
      <c r="BZ71" s="51"/>
      <c r="CA71" s="52"/>
      <c r="CB71" s="52"/>
      <c r="CC71" s="51"/>
      <c r="CD71" s="53"/>
      <c r="CE71" s="53"/>
      <c r="CF71" s="53"/>
      <c r="CG71" s="53"/>
      <c r="CH71" s="53"/>
      <c r="CI71" s="53"/>
      <c r="CJ71" s="53"/>
      <c r="CK71" s="53"/>
      <c r="CL71" s="23"/>
      <c r="CM71" s="23"/>
      <c r="CN71" s="23"/>
      <c r="CO71" s="23"/>
      <c r="CQ71" s="50"/>
      <c r="CR71" s="104" t="s">
        <v>8</v>
      </c>
      <c r="CS71" s="51"/>
      <c r="CT71" s="52"/>
      <c r="CU71" s="52"/>
      <c r="CV71" s="51"/>
      <c r="CW71" s="53"/>
      <c r="CX71" s="53"/>
      <c r="CY71" s="53"/>
      <c r="CZ71" s="53"/>
      <c r="DA71" s="53"/>
      <c r="DB71" s="53"/>
      <c r="DC71" s="53"/>
      <c r="DD71" s="53"/>
      <c r="DE71" s="23"/>
      <c r="DF71" s="23"/>
      <c r="DG71" s="23"/>
      <c r="DH71" s="23"/>
      <c r="DI71" s="23"/>
      <c r="DJ71" s="23"/>
      <c r="DK71" s="23"/>
      <c r="DL71" s="23"/>
      <c r="EG71" s="107"/>
    </row>
    <row r="72" spans="20:137" x14ac:dyDescent="0.25">
      <c r="T72" s="23"/>
      <c r="AL72" s="57"/>
      <c r="AM72" s="87" t="s">
        <v>18</v>
      </c>
      <c r="AN72" s="25">
        <f>AQ70</f>
        <v>1</v>
      </c>
      <c r="AO72" s="26">
        <f>AX70-(AQ73*AN73)</f>
        <v>962</v>
      </c>
      <c r="AP72" s="27">
        <f>BB70-AQ74</f>
        <v>992</v>
      </c>
      <c r="AQ72" s="28">
        <v>19</v>
      </c>
      <c r="AR72" s="29"/>
      <c r="AS72" s="30"/>
      <c r="AT72" s="30"/>
      <c r="AU72" s="31"/>
      <c r="AV72" s="32" t="s">
        <v>15</v>
      </c>
      <c r="AW72" s="30"/>
      <c r="AX72" s="30" t="s">
        <v>15</v>
      </c>
      <c r="AY72" s="33" t="s">
        <v>15</v>
      </c>
      <c r="AZ72" s="34" t="s">
        <v>15</v>
      </c>
      <c r="BA72" s="35" t="s">
        <v>15</v>
      </c>
      <c r="BB72" s="35" t="s">
        <v>15</v>
      </c>
      <c r="BC72" s="36" t="s">
        <v>15</v>
      </c>
      <c r="BE72" s="57"/>
      <c r="BF72" s="87" t="s">
        <v>18</v>
      </c>
      <c r="BG72" s="25">
        <f>BJ70</f>
        <v>1</v>
      </c>
      <c r="BH72" s="26">
        <f>BQ70</f>
        <v>1000</v>
      </c>
      <c r="BI72" s="27">
        <f>BU70</f>
        <v>1000</v>
      </c>
      <c r="BJ72" s="28">
        <v>19</v>
      </c>
      <c r="BK72" s="29"/>
      <c r="BL72" s="30"/>
      <c r="BM72" s="30"/>
      <c r="BN72" s="31"/>
      <c r="BO72" s="32" t="s">
        <v>15</v>
      </c>
      <c r="BP72" s="30"/>
      <c r="BQ72" s="30" t="s">
        <v>15</v>
      </c>
      <c r="BR72" s="33" t="s">
        <v>15</v>
      </c>
      <c r="BS72" s="34" t="s">
        <v>15</v>
      </c>
      <c r="BT72" s="35" t="s">
        <v>15</v>
      </c>
      <c r="BU72" s="35" t="s">
        <v>15</v>
      </c>
      <c r="BV72" s="36" t="s">
        <v>15</v>
      </c>
      <c r="BX72" s="50"/>
      <c r="BY72" s="104" t="s">
        <v>8</v>
      </c>
      <c r="BZ72" s="51"/>
      <c r="CA72" s="52"/>
      <c r="CB72" s="52"/>
      <c r="CC72" s="51"/>
      <c r="CD72" s="53"/>
      <c r="CE72" s="53"/>
      <c r="CF72" s="53"/>
      <c r="CG72" s="53"/>
      <c r="CH72" s="53"/>
      <c r="CI72" s="53"/>
      <c r="CJ72" s="53"/>
      <c r="CK72" s="53"/>
      <c r="CL72" s="23"/>
      <c r="CM72" s="23"/>
      <c r="CN72" s="23"/>
      <c r="CO72" s="23"/>
      <c r="CQ72" s="50"/>
      <c r="CR72" s="104" t="s">
        <v>8</v>
      </c>
      <c r="CS72" s="51"/>
      <c r="CT72" s="52"/>
      <c r="CU72" s="52"/>
      <c r="CV72" s="51"/>
      <c r="CW72" s="53"/>
      <c r="CX72" s="53"/>
      <c r="CY72" s="53"/>
      <c r="CZ72" s="53"/>
      <c r="DA72" s="53"/>
      <c r="DB72" s="53"/>
      <c r="DC72" s="53"/>
      <c r="DD72" s="53"/>
      <c r="DE72" s="23"/>
      <c r="DF72" s="23"/>
      <c r="DG72" s="23"/>
      <c r="DH72" s="23"/>
      <c r="DI72" s="23"/>
      <c r="DJ72" s="23"/>
      <c r="DK72" s="23"/>
      <c r="DL72" s="23"/>
      <c r="EE72" s="23"/>
      <c r="EG72" s="107"/>
    </row>
    <row r="73" spans="20:137" x14ac:dyDescent="0.25">
      <c r="T73" s="23"/>
      <c r="AL73" s="57"/>
      <c r="AM73" s="87" t="s">
        <v>19</v>
      </c>
      <c r="AN73" s="25">
        <f>AQ70*2</f>
        <v>2</v>
      </c>
      <c r="AO73" s="26">
        <f>AT70</f>
        <v>1000</v>
      </c>
      <c r="AP73" s="27">
        <f>BB70-AQ74</f>
        <v>992</v>
      </c>
      <c r="AQ73" s="28">
        <v>19</v>
      </c>
      <c r="AR73" s="29"/>
      <c r="AS73" s="30"/>
      <c r="AT73" s="30"/>
      <c r="AU73" s="31"/>
      <c r="AV73" s="32" t="s">
        <v>15</v>
      </c>
      <c r="AW73" s="30"/>
      <c r="AX73" s="30"/>
      <c r="AY73" s="33"/>
      <c r="AZ73" s="34" t="s">
        <v>15</v>
      </c>
      <c r="BA73" s="35" t="s">
        <v>15</v>
      </c>
      <c r="BB73" s="35" t="s">
        <v>15</v>
      </c>
      <c r="BC73" s="36" t="s">
        <v>15</v>
      </c>
      <c r="BE73" s="57"/>
      <c r="BF73" s="87" t="s">
        <v>19</v>
      </c>
      <c r="BG73" s="25">
        <f>BJ70*2</f>
        <v>2</v>
      </c>
      <c r="BH73" s="26">
        <f>BM70-BJ71-BJ72</f>
        <v>962</v>
      </c>
      <c r="BI73" s="27">
        <f>BU70</f>
        <v>1000</v>
      </c>
      <c r="BJ73" s="28">
        <v>19</v>
      </c>
      <c r="BK73" s="29"/>
      <c r="BL73" s="30"/>
      <c r="BM73" s="30"/>
      <c r="BN73" s="31"/>
      <c r="BO73" s="32" t="s">
        <v>15</v>
      </c>
      <c r="BP73" s="30"/>
      <c r="BQ73" s="30"/>
      <c r="BR73" s="33"/>
      <c r="BS73" s="34" t="s">
        <v>15</v>
      </c>
      <c r="BT73" s="35" t="s">
        <v>15</v>
      </c>
      <c r="BU73" s="35" t="s">
        <v>15</v>
      </c>
      <c r="BV73" s="36" t="s">
        <v>15</v>
      </c>
      <c r="BX73" s="50"/>
      <c r="BY73" s="104" t="s">
        <v>8</v>
      </c>
      <c r="BZ73" s="51"/>
      <c r="CA73" s="52"/>
      <c r="CB73" s="52"/>
      <c r="CC73" s="51"/>
      <c r="CD73" s="53"/>
      <c r="CE73" s="53"/>
      <c r="CF73" s="53"/>
      <c r="CG73" s="53"/>
      <c r="CH73" s="53"/>
      <c r="CI73" s="53"/>
      <c r="CJ73" s="53"/>
      <c r="CK73" s="53"/>
      <c r="CL73" s="23"/>
      <c r="CM73" s="23"/>
      <c r="CN73" s="23"/>
      <c r="CO73" s="23"/>
      <c r="CQ73" s="50"/>
      <c r="CR73" s="104" t="s">
        <v>8</v>
      </c>
      <c r="CS73" s="51"/>
      <c r="CT73" s="52"/>
      <c r="CU73" s="52"/>
      <c r="CV73" s="51"/>
      <c r="CW73" s="53"/>
      <c r="CX73" s="53"/>
      <c r="CY73" s="53"/>
      <c r="CZ73" s="53"/>
      <c r="DA73" s="53"/>
      <c r="DB73" s="53"/>
      <c r="DC73" s="53"/>
      <c r="DD73" s="53"/>
      <c r="DE73" s="23"/>
      <c r="DF73" s="23"/>
      <c r="DG73" s="23"/>
      <c r="DH73" s="23"/>
      <c r="DI73" s="23"/>
      <c r="DJ73" s="23"/>
      <c r="DK73" s="23"/>
      <c r="DL73" s="23"/>
      <c r="EE73" s="23"/>
      <c r="EG73" s="107"/>
    </row>
    <row r="74" spans="20:137" x14ac:dyDescent="0.25">
      <c r="T74" s="23"/>
      <c r="AL74" s="57"/>
      <c r="AM74" s="101" t="s">
        <v>60</v>
      </c>
      <c r="AN74" s="25">
        <f>AQ70</f>
        <v>1</v>
      </c>
      <c r="AO74" s="26">
        <f>AT70</f>
        <v>1000</v>
      </c>
      <c r="AP74" s="27">
        <f>AX70</f>
        <v>1000</v>
      </c>
      <c r="AQ74" s="64">
        <v>8</v>
      </c>
      <c r="AR74" s="29"/>
      <c r="AS74" s="30"/>
      <c r="AT74" s="30"/>
      <c r="AU74" s="31"/>
      <c r="AV74" s="32"/>
      <c r="AW74" s="30"/>
      <c r="AX74" s="30"/>
      <c r="AY74" s="33"/>
      <c r="AZ74" s="34" t="s">
        <v>15</v>
      </c>
      <c r="BA74" s="35" t="s">
        <v>15</v>
      </c>
      <c r="BB74" s="35" t="s">
        <v>15</v>
      </c>
      <c r="BC74" s="36" t="s">
        <v>15</v>
      </c>
      <c r="BE74" s="57"/>
      <c r="BF74" s="87" t="s">
        <v>21</v>
      </c>
      <c r="BG74" s="25">
        <f>BJ70</f>
        <v>1</v>
      </c>
      <c r="BH74" s="26">
        <f>BM70-BJ71-BJ72</f>
        <v>962</v>
      </c>
      <c r="BI74" s="27">
        <f>BQ70-(BJ73*BG73)</f>
        <v>962</v>
      </c>
      <c r="BJ74" s="28">
        <v>19</v>
      </c>
      <c r="BK74" s="29"/>
      <c r="BL74" s="30"/>
      <c r="BM74" s="30"/>
      <c r="BN74" s="31"/>
      <c r="BO74" s="32"/>
      <c r="BP74" s="30"/>
      <c r="BQ74" s="30"/>
      <c r="BR74" s="33"/>
      <c r="BS74" s="34" t="s">
        <v>15</v>
      </c>
      <c r="BT74" s="35" t="s">
        <v>15</v>
      </c>
      <c r="BU74" s="35" t="s">
        <v>15</v>
      </c>
      <c r="BV74" s="36" t="s">
        <v>15</v>
      </c>
      <c r="BX74" s="50"/>
      <c r="BY74" s="104" t="s">
        <v>8</v>
      </c>
      <c r="BZ74" s="51"/>
      <c r="CA74" s="52"/>
      <c r="CB74" s="52"/>
      <c r="CC74" s="51"/>
      <c r="CD74" s="53"/>
      <c r="CE74" s="53"/>
      <c r="CF74" s="53"/>
      <c r="CG74" s="53"/>
      <c r="CH74" s="53"/>
      <c r="CI74" s="53"/>
      <c r="CJ74" s="53"/>
      <c r="CK74" s="53"/>
      <c r="CL74" s="23"/>
      <c r="CM74" s="23"/>
      <c r="CN74" s="23"/>
      <c r="CO74" s="23"/>
      <c r="CQ74" s="50"/>
      <c r="CR74" s="104" t="s">
        <v>8</v>
      </c>
      <c r="CS74" s="51"/>
      <c r="CT74" s="52"/>
      <c r="CU74" s="52"/>
      <c r="CV74" s="51"/>
      <c r="CW74" s="53"/>
      <c r="CX74" s="53"/>
      <c r="CY74" s="53"/>
      <c r="CZ74" s="53"/>
      <c r="DA74" s="53"/>
      <c r="DB74" s="53"/>
      <c r="DC74" s="53"/>
      <c r="DD74" s="53"/>
      <c r="DE74" s="23"/>
      <c r="DF74" s="23"/>
      <c r="DG74" s="23"/>
      <c r="DH74" s="23"/>
      <c r="DI74" s="23"/>
      <c r="DJ74" s="23"/>
      <c r="DK74" s="23"/>
      <c r="EE74" s="23"/>
      <c r="EG74" s="107"/>
    </row>
    <row r="75" spans="20:137" ht="19.5" thickBot="1" x14ac:dyDescent="0.3">
      <c r="T75" s="23"/>
      <c r="AL75" s="58"/>
      <c r="AM75" s="93" t="s">
        <v>44</v>
      </c>
      <c r="AN75" s="38">
        <f>AQ70</f>
        <v>1</v>
      </c>
      <c r="AO75" s="39">
        <f>AX70-(AQ73*AN73)</f>
        <v>962</v>
      </c>
      <c r="AP75" s="40">
        <f>57</f>
        <v>57</v>
      </c>
      <c r="AQ75" s="41">
        <v>19</v>
      </c>
      <c r="AR75" s="42"/>
      <c r="AS75" s="43"/>
      <c r="AT75" s="43"/>
      <c r="AU75" s="44"/>
      <c r="AV75" s="45"/>
      <c r="AW75" s="43"/>
      <c r="AX75" s="43"/>
      <c r="AY75" s="46"/>
      <c r="AZ75" s="47" t="s">
        <v>15</v>
      </c>
      <c r="BA75" s="48" t="s">
        <v>15</v>
      </c>
      <c r="BB75" s="48" t="s">
        <v>15</v>
      </c>
      <c r="BC75" s="49" t="s">
        <v>15</v>
      </c>
      <c r="BE75" s="58"/>
      <c r="BF75" s="93" t="s">
        <v>44</v>
      </c>
      <c r="BG75" s="38">
        <f>BJ70</f>
        <v>1</v>
      </c>
      <c r="BH75" s="39">
        <f>BQ70-(BJ73*BG73)</f>
        <v>962</v>
      </c>
      <c r="BI75" s="40">
        <f>57</f>
        <v>57</v>
      </c>
      <c r="BJ75" s="41">
        <v>19</v>
      </c>
      <c r="BK75" s="42"/>
      <c r="BL75" s="43"/>
      <c r="BM75" s="43"/>
      <c r="BN75" s="44"/>
      <c r="BO75" s="45"/>
      <c r="BP75" s="43"/>
      <c r="BQ75" s="43"/>
      <c r="BR75" s="46"/>
      <c r="BS75" s="47" t="s">
        <v>15</v>
      </c>
      <c r="BT75" s="48" t="s">
        <v>15</v>
      </c>
      <c r="BU75" s="48" t="s">
        <v>15</v>
      </c>
      <c r="BV75" s="49" t="s">
        <v>15</v>
      </c>
      <c r="BX75" s="50"/>
      <c r="BY75" s="104" t="s">
        <v>8</v>
      </c>
      <c r="BZ75" s="51"/>
      <c r="CA75" s="52"/>
      <c r="CB75" s="52"/>
      <c r="CC75" s="51"/>
      <c r="CD75" s="53"/>
      <c r="CE75" s="53"/>
      <c r="CF75" s="53"/>
      <c r="CG75" s="53"/>
      <c r="CH75" s="53"/>
      <c r="CI75" s="53"/>
      <c r="CJ75" s="53"/>
      <c r="CK75" s="53"/>
      <c r="CL75" s="23"/>
      <c r="CM75" s="23"/>
      <c r="CN75" s="23"/>
      <c r="CO75" s="23"/>
      <c r="CQ75" s="50"/>
      <c r="CR75" s="104" t="s">
        <v>8</v>
      </c>
      <c r="CS75" s="51"/>
      <c r="CT75" s="52"/>
      <c r="CU75" s="52"/>
      <c r="CV75" s="51"/>
      <c r="CW75" s="53"/>
      <c r="CX75" s="53"/>
      <c r="CY75" s="53"/>
      <c r="CZ75" s="53"/>
      <c r="DA75" s="53"/>
      <c r="DB75" s="53"/>
      <c r="DC75" s="53"/>
      <c r="DD75" s="53"/>
      <c r="DE75" s="23"/>
      <c r="DF75" s="23"/>
      <c r="DG75" s="23"/>
      <c r="DH75" s="23"/>
      <c r="DI75" s="23"/>
      <c r="DJ75" s="23"/>
      <c r="DK75" s="23"/>
      <c r="EE75" s="23"/>
      <c r="EG75" s="107"/>
    </row>
    <row r="76" spans="20:137" x14ac:dyDescent="0.25">
      <c r="T76" s="23"/>
      <c r="AL76" s="50"/>
      <c r="AM76" s="50"/>
      <c r="AN76" s="51"/>
      <c r="AO76" s="52"/>
      <c r="AP76" s="52"/>
      <c r="AQ76" s="51"/>
      <c r="AR76" s="53"/>
      <c r="AS76" s="53"/>
      <c r="AT76" s="53"/>
      <c r="AU76" s="53"/>
      <c r="AV76" s="53"/>
      <c r="AW76" s="53"/>
      <c r="AX76" s="53"/>
      <c r="AY76" s="53"/>
      <c r="AZ76" s="23"/>
      <c r="BA76" s="23"/>
      <c r="BB76" s="23"/>
      <c r="BC76" s="23"/>
      <c r="BE76" s="50"/>
      <c r="BF76" s="103"/>
      <c r="BG76" s="51"/>
      <c r="BH76" s="52"/>
      <c r="BI76" s="52"/>
      <c r="BJ76" s="51"/>
      <c r="BK76" s="53"/>
      <c r="BL76" s="53"/>
      <c r="BM76" s="53"/>
      <c r="BN76" s="53"/>
      <c r="BO76" s="53"/>
      <c r="BP76" s="53"/>
      <c r="BQ76" s="53"/>
      <c r="BR76" s="53"/>
      <c r="BS76" s="23"/>
      <c r="BT76" s="23"/>
      <c r="BU76" s="23"/>
      <c r="BV76" s="23"/>
      <c r="BX76" s="50"/>
      <c r="BY76" s="104" t="s">
        <v>8</v>
      </c>
      <c r="BZ76" s="51"/>
      <c r="CA76" s="52"/>
      <c r="CB76" s="52"/>
      <c r="CC76" s="51"/>
      <c r="CD76" s="53"/>
      <c r="CE76" s="53"/>
      <c r="CF76" s="53"/>
      <c r="CG76" s="53"/>
      <c r="CH76" s="53"/>
      <c r="CI76" s="53"/>
      <c r="CJ76" s="53"/>
      <c r="CK76" s="53"/>
      <c r="CL76" s="23"/>
      <c r="CM76" s="23"/>
      <c r="CN76" s="23"/>
      <c r="CO76" s="23"/>
      <c r="CQ76" s="50"/>
      <c r="CR76" s="104" t="s">
        <v>8</v>
      </c>
      <c r="CS76" s="51"/>
      <c r="CT76" s="52"/>
      <c r="CU76" s="52"/>
      <c r="CV76" s="51"/>
      <c r="CW76" s="53"/>
      <c r="CX76" s="53"/>
      <c r="CY76" s="53"/>
      <c r="CZ76" s="53"/>
      <c r="DA76" s="53"/>
      <c r="DB76" s="53"/>
      <c r="DC76" s="53"/>
      <c r="DD76" s="53"/>
      <c r="DE76" s="23"/>
      <c r="DF76" s="23"/>
      <c r="DG76" s="23"/>
      <c r="DH76" s="23"/>
      <c r="EE76" s="23"/>
      <c r="EG76" s="107"/>
    </row>
    <row r="77" spans="20:137" x14ac:dyDescent="0.25">
      <c r="T77" s="23"/>
      <c r="AL77" s="50"/>
      <c r="AM77" s="54" t="s">
        <v>8</v>
      </c>
      <c r="AN77" s="51"/>
      <c r="AO77" s="52"/>
      <c r="AP77" s="52"/>
      <c r="AQ77" s="51"/>
      <c r="AR77" s="53"/>
      <c r="AS77" s="53"/>
      <c r="AT77" s="53"/>
      <c r="AU77" s="53"/>
      <c r="AV77" s="53"/>
      <c r="AW77" s="53"/>
      <c r="AX77" s="53"/>
      <c r="AY77" s="53"/>
      <c r="AZ77" s="23"/>
      <c r="BA77" s="23"/>
      <c r="BB77" s="23"/>
      <c r="BC77" s="23"/>
      <c r="BE77" s="50"/>
      <c r="BF77" s="104" t="s">
        <v>8</v>
      </c>
      <c r="BG77" s="51"/>
      <c r="BH77" s="52"/>
      <c r="BI77" s="52"/>
      <c r="BJ77" s="51"/>
      <c r="BK77" s="53"/>
      <c r="BL77" s="53"/>
      <c r="BM77" s="53"/>
      <c r="BN77" s="53"/>
      <c r="BO77" s="53"/>
      <c r="BP77" s="53"/>
      <c r="BQ77" s="53"/>
      <c r="BR77" s="53"/>
      <c r="BS77" s="23"/>
      <c r="BT77" s="23"/>
      <c r="BU77" s="23"/>
      <c r="BV77" s="23"/>
      <c r="BX77" s="50"/>
      <c r="BY77" s="104" t="s">
        <v>8</v>
      </c>
      <c r="BZ77" s="51"/>
      <c r="CA77" s="52"/>
      <c r="CB77" s="52"/>
      <c r="CC77" s="51"/>
      <c r="CD77" s="53"/>
      <c r="CE77" s="53"/>
      <c r="CF77" s="53"/>
      <c r="CG77" s="53"/>
      <c r="CH77" s="53"/>
      <c r="CI77" s="53"/>
      <c r="CJ77" s="53"/>
      <c r="CK77" s="53"/>
      <c r="CL77" s="23"/>
      <c r="CM77" s="23"/>
      <c r="CN77" s="23"/>
      <c r="CO77" s="23"/>
      <c r="CQ77" s="50"/>
      <c r="CR77" s="104" t="s">
        <v>8</v>
      </c>
      <c r="CS77" s="51"/>
      <c r="CT77" s="52"/>
      <c r="CU77" s="52"/>
      <c r="CV77" s="51"/>
      <c r="CW77" s="53"/>
      <c r="CX77" s="53"/>
      <c r="CY77" s="53"/>
      <c r="CZ77" s="53"/>
      <c r="DA77" s="53"/>
      <c r="DB77" s="53"/>
      <c r="DC77" s="53"/>
      <c r="DD77" s="53"/>
      <c r="DE77" s="23"/>
      <c r="DF77" s="23"/>
      <c r="DG77" s="23"/>
      <c r="DH77" s="23"/>
      <c r="EE77" s="23"/>
      <c r="EG77" s="107"/>
    </row>
    <row r="78" spans="20:137" x14ac:dyDescent="0.25">
      <c r="T78" s="23"/>
      <c r="AL78" s="178" t="s">
        <v>85</v>
      </c>
      <c r="AM78" s="178"/>
      <c r="AN78" s="178"/>
      <c r="AO78" s="178"/>
      <c r="AP78" s="178"/>
      <c r="AQ78" s="178"/>
      <c r="AR78" s="178"/>
      <c r="AS78" s="178"/>
      <c r="AT78" s="178"/>
      <c r="AU78" s="178"/>
      <c r="AV78" s="178"/>
      <c r="AW78" s="178"/>
      <c r="AX78" s="178"/>
      <c r="AY78" s="178"/>
      <c r="AZ78" s="178"/>
      <c r="BA78" s="178"/>
      <c r="BB78" s="178"/>
      <c r="BC78" s="178"/>
      <c r="BE78" s="178" t="s">
        <v>85</v>
      </c>
      <c r="BF78" s="178"/>
      <c r="BG78" s="178"/>
      <c r="BH78" s="178"/>
      <c r="BI78" s="178"/>
      <c r="BJ78" s="178"/>
      <c r="BK78" s="178"/>
      <c r="BL78" s="178"/>
      <c r="BM78" s="178"/>
      <c r="BN78" s="178"/>
      <c r="BO78" s="178"/>
      <c r="BP78" s="178"/>
      <c r="BQ78" s="178"/>
      <c r="BR78" s="178"/>
      <c r="BS78" s="178"/>
      <c r="BT78" s="178"/>
      <c r="BU78" s="178"/>
      <c r="BV78" s="178"/>
      <c r="BX78" s="50"/>
      <c r="BY78" s="104" t="s">
        <v>8</v>
      </c>
      <c r="BZ78" s="51"/>
      <c r="CA78" s="52"/>
      <c r="CB78" s="52"/>
      <c r="CC78" s="51"/>
      <c r="CD78" s="53"/>
      <c r="CE78" s="53"/>
      <c r="CF78" s="53"/>
      <c r="CG78" s="53"/>
      <c r="CH78" s="53"/>
      <c r="CI78" s="53"/>
      <c r="CJ78" s="53"/>
      <c r="CK78" s="53"/>
      <c r="CL78" s="23"/>
      <c r="CM78" s="23"/>
      <c r="CN78" s="23"/>
      <c r="CO78" s="23"/>
      <c r="CQ78" s="50"/>
      <c r="CR78" s="104" t="s">
        <v>8</v>
      </c>
      <c r="CS78" s="51"/>
      <c r="CT78" s="52"/>
      <c r="CU78" s="52"/>
      <c r="CV78" s="51"/>
      <c r="CW78" s="53"/>
      <c r="CX78" s="53"/>
      <c r="CY78" s="53"/>
      <c r="CZ78" s="53"/>
      <c r="DA78" s="53"/>
      <c r="DB78" s="53"/>
      <c r="DC78" s="53"/>
      <c r="DD78" s="53"/>
      <c r="DE78" s="23"/>
      <c r="DF78" s="23"/>
      <c r="DG78" s="23"/>
      <c r="DH78" s="23"/>
      <c r="EE78" s="23"/>
    </row>
    <row r="79" spans="20:137" x14ac:dyDescent="0.25">
      <c r="T79" s="23"/>
      <c r="AL79" s="177" t="s">
        <v>94</v>
      </c>
      <c r="AM79" s="177"/>
      <c r="AN79" s="177"/>
      <c r="AO79" s="177"/>
      <c r="AP79" s="177"/>
      <c r="AQ79" s="177"/>
      <c r="AR79" s="177"/>
      <c r="AS79" s="177"/>
      <c r="AT79" s="177"/>
      <c r="AU79" s="177"/>
      <c r="AV79" s="177"/>
      <c r="AW79" s="177"/>
      <c r="AX79" s="177"/>
      <c r="AY79" s="177"/>
      <c r="AZ79" s="177"/>
      <c r="BA79" s="177"/>
      <c r="BB79" s="177"/>
      <c r="BC79" s="177"/>
      <c r="BE79" s="177" t="s">
        <v>93</v>
      </c>
      <c r="BF79" s="177"/>
      <c r="BG79" s="177"/>
      <c r="BH79" s="177"/>
      <c r="BI79" s="177"/>
      <c r="BJ79" s="177"/>
      <c r="BK79" s="177"/>
      <c r="BL79" s="177"/>
      <c r="BM79" s="177"/>
      <c r="BN79" s="177"/>
      <c r="BO79" s="177"/>
      <c r="BP79" s="177"/>
      <c r="BQ79" s="177"/>
      <c r="BR79" s="177"/>
      <c r="BS79" s="177"/>
      <c r="BT79" s="177"/>
      <c r="BU79" s="177"/>
      <c r="BV79" s="177"/>
      <c r="BX79" s="50"/>
      <c r="BY79" s="104" t="s">
        <v>8</v>
      </c>
      <c r="BZ79" s="51"/>
      <c r="CA79" s="52"/>
      <c r="CB79" s="52"/>
      <c r="CC79" s="51"/>
      <c r="CD79" s="53"/>
      <c r="CE79" s="53"/>
      <c r="CF79" s="53"/>
      <c r="CG79" s="53"/>
      <c r="CH79" s="53"/>
      <c r="CI79" s="53"/>
      <c r="CJ79" s="53"/>
      <c r="CK79" s="53"/>
      <c r="CL79" s="23"/>
      <c r="CM79" s="23"/>
      <c r="CN79" s="23"/>
      <c r="CO79" s="23"/>
      <c r="CQ79" s="50"/>
      <c r="CR79" s="104" t="s">
        <v>8</v>
      </c>
      <c r="CS79" s="51"/>
      <c r="CT79" s="52"/>
      <c r="CU79" s="52"/>
      <c r="CV79" s="51"/>
      <c r="CW79" s="53"/>
      <c r="CX79" s="53"/>
      <c r="CY79" s="53"/>
      <c r="CZ79" s="53"/>
      <c r="DA79" s="53"/>
      <c r="DB79" s="53"/>
      <c r="DC79" s="53"/>
      <c r="DD79" s="53"/>
      <c r="DE79" s="23"/>
      <c r="DF79" s="23"/>
      <c r="DG79" s="23"/>
      <c r="DH79" s="23"/>
      <c r="EE79" s="23"/>
    </row>
    <row r="80" spans="20:137" ht="19.5" thickBot="1" x14ac:dyDescent="0.3">
      <c r="T80" s="23"/>
      <c r="BD80" s="1"/>
      <c r="BX80" s="50"/>
      <c r="BY80" s="104" t="s">
        <v>8</v>
      </c>
      <c r="BZ80" s="51"/>
      <c r="CA80" s="52"/>
      <c r="CB80" s="52"/>
      <c r="CC80" s="51"/>
      <c r="CD80" s="53"/>
      <c r="CE80" s="53"/>
      <c r="CF80" s="53"/>
      <c r="CG80" s="53"/>
      <c r="CH80" s="53"/>
      <c r="CI80" s="53"/>
      <c r="CJ80" s="53"/>
      <c r="CK80" s="53"/>
      <c r="CL80" s="23"/>
      <c r="CM80" s="23"/>
      <c r="CN80" s="23"/>
      <c r="CO80" s="23"/>
      <c r="CQ80" s="50"/>
      <c r="CR80" s="104" t="s">
        <v>8</v>
      </c>
      <c r="CS80" s="51"/>
      <c r="CT80" s="52"/>
      <c r="CU80" s="52"/>
      <c r="CV80" s="51"/>
      <c r="CW80" s="53"/>
      <c r="CX80" s="53"/>
      <c r="CY80" s="53"/>
      <c r="CZ80" s="53"/>
      <c r="DA80" s="53"/>
      <c r="DB80" s="53"/>
      <c r="DC80" s="53"/>
      <c r="DD80" s="53"/>
      <c r="DE80" s="23"/>
      <c r="DF80" s="23"/>
      <c r="DG80" s="23"/>
      <c r="DH80" s="23"/>
      <c r="EE80" s="23"/>
    </row>
    <row r="81" spans="20:112" ht="19.5" thickBot="1" x14ac:dyDescent="0.35">
      <c r="T81" s="23"/>
      <c r="AL81" s="89"/>
      <c r="AM81" s="4" t="s">
        <v>8</v>
      </c>
      <c r="AN81" s="85"/>
      <c r="AO81" s="182" t="s">
        <v>10</v>
      </c>
      <c r="AP81" s="180"/>
      <c r="AQ81" s="65">
        <v>1</v>
      </c>
      <c r="AR81" s="179" t="s">
        <v>11</v>
      </c>
      <c r="AS81" s="180"/>
      <c r="AT81" s="180">
        <v>1000</v>
      </c>
      <c r="AU81" s="181"/>
      <c r="AV81" s="182" t="s">
        <v>12</v>
      </c>
      <c r="AW81" s="180"/>
      <c r="AX81" s="180">
        <v>1000</v>
      </c>
      <c r="AY81" s="183"/>
      <c r="AZ81" s="179" t="s">
        <v>13</v>
      </c>
      <c r="BA81" s="180"/>
      <c r="BB81" s="180">
        <v>1000</v>
      </c>
      <c r="BC81" s="183"/>
      <c r="BD81" s="23"/>
      <c r="BE81" s="89"/>
      <c r="BF81" s="4" t="s">
        <v>8</v>
      </c>
      <c r="BG81" s="85"/>
      <c r="BH81" s="182" t="s">
        <v>10</v>
      </c>
      <c r="BI81" s="180"/>
      <c r="BJ81" s="65">
        <v>1</v>
      </c>
      <c r="BK81" s="179" t="s">
        <v>11</v>
      </c>
      <c r="BL81" s="180"/>
      <c r="BM81" s="180">
        <v>1000</v>
      </c>
      <c r="BN81" s="181"/>
      <c r="BO81" s="182" t="s">
        <v>12</v>
      </c>
      <c r="BP81" s="180"/>
      <c r="BQ81" s="180">
        <v>1000</v>
      </c>
      <c r="BR81" s="183"/>
      <c r="BS81" s="179" t="s">
        <v>13</v>
      </c>
      <c r="BT81" s="180"/>
      <c r="BU81" s="180">
        <v>1000</v>
      </c>
      <c r="BV81" s="183"/>
      <c r="BX81" s="50"/>
      <c r="BY81" s="104" t="s">
        <v>8</v>
      </c>
      <c r="BZ81" s="51"/>
      <c r="CA81" s="52"/>
      <c r="CB81" s="52"/>
      <c r="CC81" s="51"/>
      <c r="CD81" s="53"/>
      <c r="CE81" s="53"/>
      <c r="CF81" s="53"/>
      <c r="CG81" s="53"/>
      <c r="CH81" s="53"/>
      <c r="CI81" s="53"/>
      <c r="CJ81" s="53"/>
      <c r="CK81" s="53"/>
      <c r="CL81" s="23"/>
      <c r="CM81" s="23"/>
      <c r="CN81" s="23"/>
      <c r="CO81" s="23"/>
      <c r="CQ81" s="50"/>
      <c r="CR81" s="104" t="s">
        <v>8</v>
      </c>
      <c r="CS81" s="51"/>
      <c r="CT81" s="52"/>
      <c r="CU81" s="52"/>
      <c r="CV81" s="51"/>
      <c r="CW81" s="53"/>
      <c r="CX81" s="53"/>
      <c r="CY81" s="53"/>
      <c r="CZ81" s="53"/>
      <c r="DA81" s="53"/>
      <c r="DB81" s="53"/>
      <c r="DC81" s="53"/>
      <c r="DD81" s="53"/>
      <c r="DE81" s="23"/>
      <c r="DF81" s="23"/>
      <c r="DG81" s="23"/>
      <c r="DH81" s="23"/>
    </row>
    <row r="82" spans="20:112" x14ac:dyDescent="0.25">
      <c r="T82" s="23"/>
      <c r="AL82" s="56"/>
      <c r="AM82" s="86" t="s">
        <v>86</v>
      </c>
      <c r="AN82" s="11">
        <f>AQ81*2</f>
        <v>2</v>
      </c>
      <c r="AO82" s="12">
        <f>AX81-(AQ84*AN84)</f>
        <v>962</v>
      </c>
      <c r="AP82" s="13">
        <v>120</v>
      </c>
      <c r="AQ82" s="14">
        <v>19</v>
      </c>
      <c r="AR82" s="15"/>
      <c r="AS82" s="16"/>
      <c r="AT82" s="16"/>
      <c r="AU82" s="17"/>
      <c r="AV82" s="18" t="s">
        <v>15</v>
      </c>
      <c r="AW82" s="16"/>
      <c r="AX82" s="16" t="s">
        <v>15</v>
      </c>
      <c r="AY82" s="19" t="s">
        <v>15</v>
      </c>
      <c r="AZ82" s="20" t="s">
        <v>15</v>
      </c>
      <c r="BA82" s="21" t="s">
        <v>15</v>
      </c>
      <c r="BB82" s="21" t="s">
        <v>15</v>
      </c>
      <c r="BC82" s="22" t="s">
        <v>15</v>
      </c>
      <c r="BD82" s="23"/>
      <c r="BE82" s="56"/>
      <c r="BF82" s="86" t="s">
        <v>86</v>
      </c>
      <c r="BG82" s="11">
        <f>BJ81*2</f>
        <v>2</v>
      </c>
      <c r="BH82" s="12">
        <f>BQ81-(BJ84*BG84)</f>
        <v>962</v>
      </c>
      <c r="BI82" s="13">
        <v>120</v>
      </c>
      <c r="BJ82" s="14">
        <v>19</v>
      </c>
      <c r="BK82" s="15"/>
      <c r="BL82" s="16"/>
      <c r="BM82" s="16"/>
      <c r="BN82" s="17"/>
      <c r="BO82" s="18" t="s">
        <v>15</v>
      </c>
      <c r="BP82" s="16"/>
      <c r="BQ82" s="16" t="s">
        <v>15</v>
      </c>
      <c r="BR82" s="19" t="s">
        <v>15</v>
      </c>
      <c r="BS82" s="20" t="s">
        <v>15</v>
      </c>
      <c r="BT82" s="21" t="s">
        <v>15</v>
      </c>
      <c r="BU82" s="21" t="s">
        <v>15</v>
      </c>
      <c r="BV82" s="22" t="s">
        <v>15</v>
      </c>
      <c r="BX82" s="50"/>
      <c r="BY82" s="104" t="s">
        <v>8</v>
      </c>
      <c r="BZ82" s="51"/>
      <c r="CA82" s="52"/>
      <c r="CB82" s="52"/>
      <c r="CC82" s="51"/>
      <c r="CD82" s="53"/>
      <c r="CE82" s="53"/>
      <c r="CF82" s="53"/>
      <c r="CG82" s="53"/>
      <c r="CH82" s="53"/>
      <c r="CI82" s="53"/>
      <c r="CJ82" s="53"/>
      <c r="CK82" s="53"/>
      <c r="CL82" s="23"/>
      <c r="CM82" s="23"/>
      <c r="CN82" s="23"/>
      <c r="CO82" s="23"/>
      <c r="CQ82" s="50"/>
      <c r="CR82" s="104" t="s">
        <v>8</v>
      </c>
      <c r="CS82" s="51"/>
      <c r="CT82" s="52"/>
      <c r="CU82" s="52"/>
      <c r="CV82" s="51"/>
      <c r="CW82" s="53"/>
      <c r="CX82" s="53"/>
      <c r="CY82" s="53"/>
      <c r="CZ82" s="53"/>
      <c r="DA82" s="53"/>
      <c r="DB82" s="53"/>
      <c r="DC82" s="53"/>
      <c r="DD82" s="53"/>
      <c r="DE82" s="23"/>
      <c r="DF82" s="23"/>
      <c r="DG82" s="23"/>
      <c r="DH82" s="23"/>
    </row>
    <row r="83" spans="20:112" x14ac:dyDescent="0.25">
      <c r="T83" s="23"/>
      <c r="AL83" s="57"/>
      <c r="AM83" s="87" t="s">
        <v>18</v>
      </c>
      <c r="AN83" s="25">
        <f>AQ81</f>
        <v>1</v>
      </c>
      <c r="AO83" s="26">
        <f>AX81-(AQ84*AN84)</f>
        <v>962</v>
      </c>
      <c r="AP83" s="27">
        <f>BB81-AQ85</f>
        <v>992</v>
      </c>
      <c r="AQ83" s="28">
        <v>19</v>
      </c>
      <c r="AR83" s="29"/>
      <c r="AS83" s="30"/>
      <c r="AT83" s="30"/>
      <c r="AU83" s="31"/>
      <c r="AV83" s="32" t="s">
        <v>15</v>
      </c>
      <c r="AW83" s="30"/>
      <c r="AX83" s="30" t="s">
        <v>15</v>
      </c>
      <c r="AY83" s="33" t="s">
        <v>15</v>
      </c>
      <c r="AZ83" s="34" t="s">
        <v>15</v>
      </c>
      <c r="BA83" s="35" t="s">
        <v>15</v>
      </c>
      <c r="BB83" s="35" t="s">
        <v>15</v>
      </c>
      <c r="BC83" s="36" t="s">
        <v>15</v>
      </c>
      <c r="BD83" s="23"/>
      <c r="BE83" s="57"/>
      <c r="BF83" s="87" t="s">
        <v>18</v>
      </c>
      <c r="BG83" s="25">
        <f>BJ81</f>
        <v>1</v>
      </c>
      <c r="BH83" s="26">
        <f>BQ81</f>
        <v>1000</v>
      </c>
      <c r="BI83" s="27">
        <f>BU81</f>
        <v>1000</v>
      </c>
      <c r="BJ83" s="28">
        <v>19</v>
      </c>
      <c r="BK83" s="29"/>
      <c r="BL83" s="30"/>
      <c r="BM83" s="30"/>
      <c r="BN83" s="31"/>
      <c r="BO83" s="32" t="s">
        <v>15</v>
      </c>
      <c r="BP83" s="30"/>
      <c r="BQ83" s="30" t="s">
        <v>15</v>
      </c>
      <c r="BR83" s="33" t="s">
        <v>15</v>
      </c>
      <c r="BS83" s="34" t="s">
        <v>15</v>
      </c>
      <c r="BT83" s="35" t="s">
        <v>15</v>
      </c>
      <c r="BU83" s="35" t="s">
        <v>15</v>
      </c>
      <c r="BV83" s="36" t="s">
        <v>15</v>
      </c>
      <c r="BX83" s="50"/>
      <c r="BY83" s="104" t="s">
        <v>8</v>
      </c>
      <c r="BZ83" s="51"/>
      <c r="CA83" s="52"/>
      <c r="CB83" s="52"/>
      <c r="CC83" s="51"/>
      <c r="CD83" s="53"/>
      <c r="CE83" s="53"/>
      <c r="CF83" s="53"/>
      <c r="CG83" s="53"/>
      <c r="CH83" s="53"/>
      <c r="CI83" s="53"/>
      <c r="CJ83" s="53"/>
      <c r="CK83" s="53"/>
      <c r="CL83" s="23"/>
      <c r="CM83" s="23"/>
      <c r="CN83" s="23"/>
      <c r="CO83" s="23"/>
      <c r="CQ83" s="50"/>
      <c r="CR83" s="104" t="s">
        <v>8</v>
      </c>
      <c r="CS83" s="51"/>
      <c r="CT83" s="52"/>
      <c r="CU83" s="52"/>
      <c r="CV83" s="51"/>
      <c r="CW83" s="53"/>
      <c r="CX83" s="53"/>
      <c r="CY83" s="53"/>
      <c r="CZ83" s="53"/>
      <c r="DA83" s="53"/>
      <c r="DB83" s="53"/>
      <c r="DC83" s="53"/>
      <c r="DD83" s="53"/>
      <c r="DE83" s="23"/>
      <c r="DF83" s="23"/>
      <c r="DG83" s="23"/>
      <c r="DH83" s="23"/>
    </row>
    <row r="84" spans="20:112" x14ac:dyDescent="0.25">
      <c r="T84" s="23"/>
      <c r="AL84" s="57"/>
      <c r="AM84" s="87" t="s">
        <v>19</v>
      </c>
      <c r="AN84" s="25">
        <f>AQ81*2</f>
        <v>2</v>
      </c>
      <c r="AO84" s="26">
        <f>AT81</f>
        <v>1000</v>
      </c>
      <c r="AP84" s="27">
        <f>BB81-AQ85</f>
        <v>992</v>
      </c>
      <c r="AQ84" s="28">
        <v>19</v>
      </c>
      <c r="AR84" s="29"/>
      <c r="AS84" s="30"/>
      <c r="AT84" s="30"/>
      <c r="AU84" s="31"/>
      <c r="AV84" s="32" t="s">
        <v>15</v>
      </c>
      <c r="AW84" s="30" t="s">
        <v>15</v>
      </c>
      <c r="AX84" s="30"/>
      <c r="AY84" s="33"/>
      <c r="AZ84" s="34" t="s">
        <v>15</v>
      </c>
      <c r="BA84" s="35" t="s">
        <v>15</v>
      </c>
      <c r="BB84" s="35" t="s">
        <v>15</v>
      </c>
      <c r="BC84" s="36" t="s">
        <v>15</v>
      </c>
      <c r="BD84" s="23"/>
      <c r="BE84" s="57"/>
      <c r="BF84" s="87" t="s">
        <v>19</v>
      </c>
      <c r="BG84" s="25">
        <f>BJ81*2</f>
        <v>2</v>
      </c>
      <c r="BH84" s="26">
        <f>BM81-BJ82-BJ83</f>
        <v>962</v>
      </c>
      <c r="BI84" s="27">
        <f>BU81</f>
        <v>1000</v>
      </c>
      <c r="BJ84" s="28">
        <v>19</v>
      </c>
      <c r="BK84" s="29"/>
      <c r="BL84" s="30"/>
      <c r="BM84" s="30"/>
      <c r="BN84" s="31"/>
      <c r="BO84" s="32" t="s">
        <v>15</v>
      </c>
      <c r="BP84" s="30" t="s">
        <v>15</v>
      </c>
      <c r="BQ84" s="30"/>
      <c r="BR84" s="33"/>
      <c r="BS84" s="34" t="s">
        <v>15</v>
      </c>
      <c r="BT84" s="35" t="s">
        <v>15</v>
      </c>
      <c r="BU84" s="35" t="s">
        <v>15</v>
      </c>
      <c r="BV84" s="36" t="s">
        <v>15</v>
      </c>
      <c r="BX84" s="50"/>
      <c r="BY84" s="104" t="s">
        <v>8</v>
      </c>
      <c r="BZ84" s="51"/>
      <c r="CA84" s="52"/>
      <c r="CB84" s="52"/>
      <c r="CC84" s="51"/>
      <c r="CD84" s="53"/>
      <c r="CE84" s="53"/>
      <c r="CF84" s="53"/>
      <c r="CG84" s="53"/>
      <c r="CH84" s="53"/>
      <c r="CI84" s="53"/>
      <c r="CJ84" s="53"/>
      <c r="CK84" s="53"/>
      <c r="CL84" s="23"/>
      <c r="CM84" s="23"/>
      <c r="CN84" s="23"/>
      <c r="CO84" s="23"/>
      <c r="CQ84" s="50"/>
      <c r="CR84" s="104" t="s">
        <v>8</v>
      </c>
      <c r="CS84" s="51"/>
      <c r="CT84" s="52"/>
      <c r="CU84" s="52"/>
      <c r="CV84" s="51"/>
      <c r="CW84" s="53"/>
      <c r="CX84" s="53"/>
      <c r="CY84" s="53"/>
      <c r="CZ84" s="53"/>
      <c r="DA84" s="53"/>
      <c r="DB84" s="53"/>
      <c r="DC84" s="53"/>
      <c r="DD84" s="53"/>
      <c r="DE84" s="23"/>
      <c r="DF84" s="23"/>
      <c r="DG84" s="23"/>
      <c r="DH84" s="23"/>
    </row>
    <row r="85" spans="20:112" x14ac:dyDescent="0.25">
      <c r="T85" s="23"/>
      <c r="AL85" s="57"/>
      <c r="AM85" s="101" t="s">
        <v>60</v>
      </c>
      <c r="AN85" s="25">
        <f>AQ81</f>
        <v>1</v>
      </c>
      <c r="AO85" s="26">
        <f>AT81</f>
        <v>1000</v>
      </c>
      <c r="AP85" s="27">
        <f>AX81</f>
        <v>1000</v>
      </c>
      <c r="AQ85" s="64">
        <v>8</v>
      </c>
      <c r="AR85" s="29"/>
      <c r="AS85" s="30"/>
      <c r="AT85" s="30"/>
      <c r="AU85" s="31"/>
      <c r="AV85" s="32"/>
      <c r="AW85" s="30"/>
      <c r="AX85" s="30"/>
      <c r="AY85" s="33"/>
      <c r="AZ85" s="34" t="s">
        <v>15</v>
      </c>
      <c r="BA85" s="35" t="s">
        <v>15</v>
      </c>
      <c r="BB85" s="35" t="s">
        <v>15</v>
      </c>
      <c r="BC85" s="36" t="s">
        <v>15</v>
      </c>
      <c r="BD85" s="23"/>
      <c r="BE85" s="57"/>
      <c r="BF85" s="87" t="s">
        <v>21</v>
      </c>
      <c r="BG85" s="25">
        <f>BJ81</f>
        <v>1</v>
      </c>
      <c r="BH85" s="26">
        <f>BM81-BJ82-BJ83</f>
        <v>962</v>
      </c>
      <c r="BI85" s="27">
        <f>BQ81-(BJ84*BG84)</f>
        <v>962</v>
      </c>
      <c r="BJ85" s="28">
        <v>19</v>
      </c>
      <c r="BK85" s="29"/>
      <c r="BL85" s="30"/>
      <c r="BM85" s="30"/>
      <c r="BN85" s="31"/>
      <c r="BO85" s="32"/>
      <c r="BP85" s="30"/>
      <c r="BQ85" s="30"/>
      <c r="BR85" s="33"/>
      <c r="BS85" s="34" t="s">
        <v>15</v>
      </c>
      <c r="BT85" s="35" t="s">
        <v>15</v>
      </c>
      <c r="BU85" s="35" t="s">
        <v>15</v>
      </c>
      <c r="BV85" s="36" t="s">
        <v>15</v>
      </c>
      <c r="BX85" s="50"/>
      <c r="BY85" s="104" t="s">
        <v>8</v>
      </c>
      <c r="BZ85" s="51"/>
      <c r="CA85" s="52"/>
      <c r="CB85" s="52"/>
      <c r="CC85" s="51"/>
      <c r="CD85" s="53"/>
      <c r="CE85" s="53"/>
      <c r="CF85" s="53"/>
      <c r="CG85" s="53"/>
      <c r="CH85" s="53"/>
      <c r="CI85" s="53"/>
      <c r="CJ85" s="53"/>
      <c r="CK85" s="53"/>
      <c r="CL85" s="23"/>
      <c r="CM85" s="23"/>
      <c r="CN85" s="23"/>
      <c r="CO85" s="23"/>
      <c r="CQ85" s="50"/>
      <c r="CR85" s="104" t="s">
        <v>8</v>
      </c>
      <c r="CS85" s="51"/>
      <c r="CT85" s="52"/>
      <c r="CU85" s="52"/>
      <c r="CV85" s="51"/>
      <c r="CW85" s="53"/>
      <c r="CX85" s="53"/>
      <c r="CY85" s="53"/>
      <c r="CZ85" s="53"/>
      <c r="DA85" s="53"/>
      <c r="DB85" s="53"/>
      <c r="DC85" s="53"/>
      <c r="DD85" s="53"/>
      <c r="DE85" s="23"/>
      <c r="DF85" s="23"/>
      <c r="DG85" s="23"/>
      <c r="DH85" s="23"/>
    </row>
    <row r="86" spans="20:112" x14ac:dyDescent="0.25">
      <c r="T86" s="23"/>
      <c r="AL86" s="57"/>
      <c r="AM86" s="86" t="s">
        <v>28</v>
      </c>
      <c r="AN86" s="25">
        <v>1</v>
      </c>
      <c r="AO86" s="26">
        <f>AT81-(AP87+AQ82+AQ83)</f>
        <v>905</v>
      </c>
      <c r="AP86" s="27">
        <f>BB81-AQ85</f>
        <v>992</v>
      </c>
      <c r="AQ86" s="28">
        <v>19</v>
      </c>
      <c r="AR86" s="29"/>
      <c r="AS86" s="30"/>
      <c r="AT86" s="30"/>
      <c r="AU86" s="31"/>
      <c r="AV86" s="32" t="s">
        <v>15</v>
      </c>
      <c r="AW86" s="30"/>
      <c r="AX86" s="30"/>
      <c r="AY86" s="33"/>
      <c r="AZ86" s="34" t="s">
        <v>15</v>
      </c>
      <c r="BA86" s="35" t="s">
        <v>15</v>
      </c>
      <c r="BB86" s="35" t="s">
        <v>15</v>
      </c>
      <c r="BC86" s="36" t="s">
        <v>15</v>
      </c>
      <c r="BD86" s="23"/>
      <c r="BE86" s="57"/>
      <c r="BF86" s="86" t="s">
        <v>28</v>
      </c>
      <c r="BG86" s="25">
        <v>1</v>
      </c>
      <c r="BH86" s="26">
        <f>BM81-BJ82-BJ83</f>
        <v>962</v>
      </c>
      <c r="BI86" s="27">
        <f>BI82</f>
        <v>120</v>
      </c>
      <c r="BJ86" s="28">
        <v>19</v>
      </c>
      <c r="BK86" s="29"/>
      <c r="BL86" s="30"/>
      <c r="BM86" s="30"/>
      <c r="BN86" s="31"/>
      <c r="BO86" s="32" t="s">
        <v>15</v>
      </c>
      <c r="BP86" s="30"/>
      <c r="BQ86" s="30"/>
      <c r="BR86" s="33"/>
      <c r="BS86" s="34" t="s">
        <v>15</v>
      </c>
      <c r="BT86" s="35" t="s">
        <v>15</v>
      </c>
      <c r="BU86" s="35" t="s">
        <v>15</v>
      </c>
      <c r="BV86" s="36" t="s">
        <v>15</v>
      </c>
      <c r="BX86" s="50"/>
      <c r="BY86" s="104" t="s">
        <v>8</v>
      </c>
      <c r="BZ86" s="51"/>
      <c r="CA86" s="52"/>
      <c r="CB86" s="52"/>
      <c r="CC86" s="51"/>
      <c r="CD86" s="53"/>
      <c r="CE86" s="53"/>
      <c r="CF86" s="53"/>
      <c r="CG86" s="53"/>
      <c r="CH86" s="53"/>
      <c r="CI86" s="53"/>
      <c r="CJ86" s="53"/>
      <c r="CK86" s="53"/>
      <c r="CL86" s="23"/>
      <c r="CM86" s="23"/>
      <c r="CN86" s="23"/>
      <c r="CO86" s="23"/>
      <c r="CQ86" s="50"/>
      <c r="CR86" s="104" t="s">
        <v>8</v>
      </c>
      <c r="CS86" s="51"/>
      <c r="CT86" s="52"/>
      <c r="CU86" s="52"/>
      <c r="CV86" s="51"/>
      <c r="CW86" s="53"/>
      <c r="CX86" s="53"/>
      <c r="CY86" s="53"/>
      <c r="CZ86" s="53"/>
      <c r="DA86" s="53"/>
      <c r="DB86" s="53"/>
      <c r="DC86" s="53"/>
      <c r="DD86" s="53"/>
      <c r="DE86" s="23"/>
      <c r="DF86" s="23"/>
      <c r="DG86" s="23"/>
      <c r="DH86" s="23"/>
    </row>
    <row r="87" spans="20:112" ht="19.5" thickBot="1" x14ac:dyDescent="0.3">
      <c r="T87" s="23"/>
      <c r="AL87" s="58"/>
      <c r="AM87" s="93" t="s">
        <v>44</v>
      </c>
      <c r="AN87" s="38">
        <f>AQ81</f>
        <v>1</v>
      </c>
      <c r="AO87" s="39">
        <f>AX81-(AQ84*AN84)</f>
        <v>962</v>
      </c>
      <c r="AP87" s="40">
        <f>57</f>
        <v>57</v>
      </c>
      <c r="AQ87" s="41">
        <v>19</v>
      </c>
      <c r="AR87" s="42"/>
      <c r="AS87" s="43"/>
      <c r="AT87" s="43"/>
      <c r="AU87" s="44"/>
      <c r="AV87" s="45"/>
      <c r="AW87" s="43"/>
      <c r="AX87" s="43"/>
      <c r="AY87" s="46"/>
      <c r="AZ87" s="47" t="s">
        <v>15</v>
      </c>
      <c r="BA87" s="48" t="s">
        <v>15</v>
      </c>
      <c r="BB87" s="48" t="s">
        <v>15</v>
      </c>
      <c r="BC87" s="49" t="s">
        <v>15</v>
      </c>
      <c r="BD87" s="23"/>
      <c r="BE87" s="58"/>
      <c r="BF87" s="93" t="s">
        <v>44</v>
      </c>
      <c r="BG87" s="38">
        <f>BJ81</f>
        <v>1</v>
      </c>
      <c r="BH87" s="39">
        <f>BQ81-(BJ84*BG84)</f>
        <v>962</v>
      </c>
      <c r="BI87" s="40">
        <f>57</f>
        <v>57</v>
      </c>
      <c r="BJ87" s="41">
        <v>19</v>
      </c>
      <c r="BK87" s="42"/>
      <c r="BL87" s="43"/>
      <c r="BM87" s="43"/>
      <c r="BN87" s="44"/>
      <c r="BO87" s="45"/>
      <c r="BP87" s="43"/>
      <c r="BQ87" s="43"/>
      <c r="BR87" s="46"/>
      <c r="BS87" s="47" t="s">
        <v>15</v>
      </c>
      <c r="BT87" s="48" t="s">
        <v>15</v>
      </c>
      <c r="BU87" s="48" t="s">
        <v>15</v>
      </c>
      <c r="BV87" s="49" t="s">
        <v>15</v>
      </c>
      <c r="BX87" s="50"/>
      <c r="BY87" s="104" t="s">
        <v>8</v>
      </c>
      <c r="BZ87" s="51"/>
      <c r="CA87" s="52"/>
      <c r="CB87" s="52"/>
      <c r="CC87" s="51"/>
      <c r="CD87" s="53"/>
      <c r="CE87" s="53"/>
      <c r="CF87" s="53"/>
      <c r="CG87" s="53"/>
      <c r="CH87" s="53"/>
      <c r="CI87" s="53"/>
      <c r="CJ87" s="53"/>
      <c r="CK87" s="53"/>
      <c r="CL87" s="23"/>
      <c r="CM87" s="23"/>
      <c r="CN87" s="23"/>
      <c r="CO87" s="23"/>
      <c r="CQ87" s="50"/>
      <c r="CR87" s="104" t="s">
        <v>8</v>
      </c>
      <c r="CS87" s="51"/>
      <c r="CT87" s="52"/>
      <c r="CU87" s="52"/>
      <c r="CV87" s="51"/>
      <c r="CW87" s="53"/>
      <c r="CX87" s="53"/>
      <c r="CY87" s="53"/>
      <c r="CZ87" s="53"/>
      <c r="DA87" s="53"/>
      <c r="DB87" s="53"/>
      <c r="DC87" s="53"/>
      <c r="DD87" s="53"/>
      <c r="DE87" s="23"/>
      <c r="DF87" s="23"/>
      <c r="DG87" s="23"/>
      <c r="DH87" s="23"/>
    </row>
    <row r="88" spans="20:112" x14ac:dyDescent="0.25">
      <c r="T88" s="23"/>
      <c r="AP88" s="50"/>
      <c r="AQ88" s="50"/>
      <c r="AR88" s="51"/>
      <c r="AS88" s="51"/>
      <c r="AT88" s="51"/>
      <c r="AU88" s="51"/>
      <c r="AV88" s="53"/>
      <c r="AW88" s="53"/>
      <c r="AX88" s="53"/>
      <c r="AY88" s="53"/>
      <c r="AZ88" s="53"/>
      <c r="BA88" s="53"/>
      <c r="BB88" s="53"/>
      <c r="BC88" s="53"/>
      <c r="BD88" s="23"/>
      <c r="BE88" s="23"/>
      <c r="BF88" s="107"/>
      <c r="BG88" s="23"/>
      <c r="BX88" s="50"/>
      <c r="BY88" s="104" t="s">
        <v>8</v>
      </c>
      <c r="BZ88" s="51"/>
      <c r="CA88" s="52"/>
      <c r="CB88" s="52"/>
      <c r="CC88" s="51"/>
      <c r="CD88" s="53"/>
      <c r="CE88" s="53"/>
      <c r="CF88" s="53"/>
      <c r="CG88" s="53"/>
      <c r="CH88" s="53"/>
      <c r="CI88" s="53"/>
      <c r="CJ88" s="53"/>
      <c r="CK88" s="53"/>
      <c r="CL88" s="23"/>
      <c r="CM88" s="23"/>
      <c r="CN88" s="23"/>
      <c r="CO88" s="23"/>
      <c r="CQ88" s="50"/>
      <c r="CR88" s="104" t="s">
        <v>8</v>
      </c>
      <c r="CS88" s="51"/>
      <c r="CT88" s="52"/>
      <c r="CU88" s="52"/>
      <c r="CV88" s="51"/>
      <c r="CW88" s="53"/>
      <c r="CX88" s="53"/>
      <c r="CY88" s="53"/>
      <c r="CZ88" s="53"/>
      <c r="DA88" s="53"/>
      <c r="DB88" s="53"/>
      <c r="DC88" s="53"/>
      <c r="DD88" s="53"/>
      <c r="DE88" s="23"/>
      <c r="DF88" s="23"/>
      <c r="DG88" s="23"/>
      <c r="DH88" s="23"/>
    </row>
    <row r="89" spans="20:112" x14ac:dyDescent="0.25">
      <c r="AP89" s="50"/>
      <c r="AQ89" s="50"/>
      <c r="AR89" s="51"/>
      <c r="AS89" s="51"/>
      <c r="AT89" s="51"/>
      <c r="AU89" s="51"/>
      <c r="AV89" s="53"/>
      <c r="AW89" s="53"/>
      <c r="AX89" s="53"/>
      <c r="AY89" s="53"/>
      <c r="AZ89" s="53"/>
      <c r="BA89" s="53"/>
      <c r="BB89" s="53"/>
      <c r="BC89" s="53"/>
      <c r="BD89" s="23"/>
      <c r="BE89" s="23"/>
      <c r="BF89" s="107"/>
      <c r="BG89" s="23"/>
      <c r="BX89" s="50"/>
      <c r="BY89" s="104" t="s">
        <v>8</v>
      </c>
      <c r="BZ89" s="51"/>
      <c r="CA89" s="52"/>
      <c r="CB89" s="52"/>
      <c r="CC89" s="51"/>
      <c r="CD89" s="53"/>
      <c r="CE89" s="53"/>
      <c r="CF89" s="53"/>
      <c r="CG89" s="53"/>
      <c r="CH89" s="53"/>
      <c r="CI89" s="53"/>
      <c r="CJ89" s="53"/>
      <c r="CK89" s="53"/>
      <c r="CL89" s="23"/>
      <c r="CM89" s="23"/>
      <c r="CN89" s="23"/>
      <c r="CO89" s="23"/>
      <c r="CQ89" s="50"/>
      <c r="CR89" s="104" t="s">
        <v>8</v>
      </c>
      <c r="CS89" s="51"/>
      <c r="CT89" s="52"/>
      <c r="CU89" s="52"/>
      <c r="CV89" s="51"/>
      <c r="CW89" s="53"/>
      <c r="CX89" s="53"/>
      <c r="CY89" s="53"/>
      <c r="CZ89" s="53"/>
      <c r="DA89" s="53"/>
      <c r="DB89" s="53"/>
      <c r="DC89" s="53"/>
      <c r="DD89" s="53"/>
      <c r="DE89" s="23"/>
      <c r="DF89" s="23"/>
      <c r="DG89" s="23"/>
      <c r="DH89" s="23"/>
    </row>
    <row r="90" spans="20:112" x14ac:dyDescent="0.25">
      <c r="AP90" s="50"/>
      <c r="AQ90" s="50"/>
      <c r="AR90" s="51"/>
      <c r="AS90" s="51"/>
      <c r="AT90" s="51"/>
      <c r="AU90" s="51"/>
      <c r="AV90" s="53"/>
      <c r="AW90" s="53"/>
      <c r="AX90" s="53"/>
      <c r="AY90" s="53"/>
      <c r="AZ90" s="53"/>
      <c r="BA90" s="53"/>
      <c r="BB90" s="53"/>
      <c r="BC90" s="53"/>
      <c r="BD90" s="23"/>
      <c r="BE90" s="23"/>
      <c r="BF90" s="107"/>
      <c r="BG90" s="23"/>
      <c r="BX90" s="50"/>
      <c r="BY90" s="104" t="s">
        <v>8</v>
      </c>
      <c r="BZ90" s="51"/>
      <c r="CA90" s="52"/>
      <c r="CB90" s="52"/>
      <c r="CC90" s="51"/>
      <c r="CD90" s="53"/>
      <c r="CE90" s="53"/>
      <c r="CF90" s="53"/>
      <c r="CG90" s="53"/>
      <c r="CH90" s="53"/>
      <c r="CI90" s="53"/>
      <c r="CJ90" s="53"/>
      <c r="CK90" s="53"/>
      <c r="CL90" s="23"/>
      <c r="CM90" s="23"/>
      <c r="CN90" s="23"/>
      <c r="CO90" s="23"/>
      <c r="CQ90" s="50"/>
      <c r="CR90" s="104" t="s">
        <v>8</v>
      </c>
      <c r="CS90" s="51"/>
      <c r="CT90" s="52"/>
      <c r="CU90" s="52"/>
      <c r="CV90" s="51"/>
      <c r="CW90" s="53"/>
      <c r="CX90" s="53"/>
      <c r="CY90" s="53"/>
      <c r="CZ90" s="53"/>
      <c r="DA90" s="53"/>
      <c r="DB90" s="53"/>
      <c r="DC90" s="53"/>
      <c r="DD90" s="53"/>
      <c r="DE90" s="23"/>
      <c r="DF90" s="23"/>
      <c r="DG90" s="23"/>
      <c r="DH90" s="23"/>
    </row>
    <row r="91" spans="20:112" x14ac:dyDescent="0.25">
      <c r="AP91" s="50"/>
      <c r="AQ91" s="50"/>
      <c r="AR91" s="51"/>
      <c r="AS91" s="51"/>
      <c r="AT91" s="51"/>
      <c r="AU91" s="51"/>
      <c r="AV91" s="53"/>
      <c r="AW91" s="53"/>
      <c r="AX91" s="53"/>
      <c r="AY91" s="53"/>
      <c r="AZ91" s="53"/>
      <c r="BA91" s="53"/>
      <c r="BB91" s="53"/>
      <c r="BC91" s="53"/>
      <c r="BE91" s="23"/>
      <c r="BF91" s="107"/>
      <c r="BG91" s="23"/>
      <c r="BX91" s="23"/>
      <c r="CQ91" s="23"/>
      <c r="CR91" s="107"/>
    </row>
    <row r="92" spans="20:112" x14ac:dyDescent="0.25">
      <c r="AP92" s="50"/>
      <c r="AQ92" s="50"/>
      <c r="AR92" s="51"/>
      <c r="AS92" s="51"/>
      <c r="AT92" s="51"/>
      <c r="AU92" s="51"/>
      <c r="AV92" s="53"/>
      <c r="AW92" s="53"/>
      <c r="AX92" s="53"/>
      <c r="AY92" s="53"/>
      <c r="AZ92" s="53"/>
      <c r="BA92" s="53"/>
      <c r="BB92" s="53"/>
      <c r="BC92" s="53"/>
      <c r="BE92" s="23"/>
      <c r="BF92" s="107"/>
      <c r="BG92" s="23"/>
      <c r="BX92" s="23"/>
      <c r="CQ92" s="23"/>
      <c r="CR92" s="107"/>
    </row>
  </sheetData>
  <mergeCells count="408">
    <mergeCell ref="EF14:EW14"/>
    <mergeCell ref="AL25:BC25"/>
    <mergeCell ref="AL35:BC35"/>
    <mergeCell ref="T4:AK4"/>
    <mergeCell ref="BX4:CO4"/>
    <mergeCell ref="EF4:EW4"/>
    <mergeCell ref="A14:R14"/>
    <mergeCell ref="AL14:BC14"/>
    <mergeCell ref="BE14:BV14"/>
    <mergeCell ref="T14:AK14"/>
    <mergeCell ref="BX14:CO14"/>
    <mergeCell ref="A4:R4"/>
    <mergeCell ref="AL4:BC4"/>
    <mergeCell ref="BE4:BV4"/>
    <mergeCell ref="CQ4:DH4"/>
    <mergeCell ref="AJ35:AK35"/>
    <mergeCell ref="CQ35:DH35"/>
    <mergeCell ref="O35:P35"/>
    <mergeCell ref="Q35:R35"/>
    <mergeCell ref="A35:B35"/>
    <mergeCell ref="D35:E35"/>
    <mergeCell ref="G35:H35"/>
    <mergeCell ref="I35:J35"/>
    <mergeCell ref="K35:L35"/>
    <mergeCell ref="BK59:BL59"/>
    <mergeCell ref="BM59:BN59"/>
    <mergeCell ref="BO59:BP59"/>
    <mergeCell ref="BQ59:BR59"/>
    <mergeCell ref="BS59:BT59"/>
    <mergeCell ref="BU59:BV59"/>
    <mergeCell ref="AV59:AW59"/>
    <mergeCell ref="AX59:AY59"/>
    <mergeCell ref="AZ59:BA59"/>
    <mergeCell ref="BB59:BC59"/>
    <mergeCell ref="BH59:BI59"/>
    <mergeCell ref="CQ14:DH14"/>
    <mergeCell ref="CW37:CX37"/>
    <mergeCell ref="CY37:CZ37"/>
    <mergeCell ref="DA37:DB37"/>
    <mergeCell ref="DC37:DD37"/>
    <mergeCell ref="DE37:DF37"/>
    <mergeCell ref="DG37:DH37"/>
    <mergeCell ref="BK48:BL48"/>
    <mergeCell ref="BM48:BN48"/>
    <mergeCell ref="BO48:BP48"/>
    <mergeCell ref="BQ48:BR48"/>
    <mergeCell ref="BS48:BT48"/>
    <mergeCell ref="BU48:BV48"/>
    <mergeCell ref="CT37:CU37"/>
    <mergeCell ref="CY27:CZ27"/>
    <mergeCell ref="BO27:BP27"/>
    <mergeCell ref="BQ27:BR27"/>
    <mergeCell ref="BS27:BT27"/>
    <mergeCell ref="BU27:BV27"/>
    <mergeCell ref="CQ34:DH34"/>
    <mergeCell ref="AO59:AP59"/>
    <mergeCell ref="AR59:AS59"/>
    <mergeCell ref="AT59:AU59"/>
    <mergeCell ref="A55:B55"/>
    <mergeCell ref="D55:E55"/>
    <mergeCell ref="G55:H55"/>
    <mergeCell ref="I55:J55"/>
    <mergeCell ref="K55:L55"/>
    <mergeCell ref="M55:N55"/>
    <mergeCell ref="AH55:AI55"/>
    <mergeCell ref="AJ55:AK55"/>
    <mergeCell ref="T55:U55"/>
    <mergeCell ref="W55:X55"/>
    <mergeCell ref="Z55:AA55"/>
    <mergeCell ref="AB55:AC55"/>
    <mergeCell ref="AD55:AE55"/>
    <mergeCell ref="AF55:AG55"/>
    <mergeCell ref="AL56:BC56"/>
    <mergeCell ref="O55:P55"/>
    <mergeCell ref="Q55:R55"/>
    <mergeCell ref="BE56:BV56"/>
    <mergeCell ref="T53:AK53"/>
    <mergeCell ref="AV48:AW48"/>
    <mergeCell ref="AX48:AY48"/>
    <mergeCell ref="AZ48:BA48"/>
    <mergeCell ref="BB48:BC48"/>
    <mergeCell ref="BH48:BI48"/>
    <mergeCell ref="O45:P45"/>
    <mergeCell ref="Q45:R45"/>
    <mergeCell ref="AO48:AP48"/>
    <mergeCell ref="AR48:AS48"/>
    <mergeCell ref="AT48:AU48"/>
    <mergeCell ref="T45:U45"/>
    <mergeCell ref="W45:X45"/>
    <mergeCell ref="Z45:AA45"/>
    <mergeCell ref="AB45:AC45"/>
    <mergeCell ref="AD45:AE45"/>
    <mergeCell ref="AF45:AG45"/>
    <mergeCell ref="AH45:AI45"/>
    <mergeCell ref="AJ45:AK45"/>
    <mergeCell ref="A53:R53"/>
    <mergeCell ref="A45:B45"/>
    <mergeCell ref="D45:E45"/>
    <mergeCell ref="G45:H45"/>
    <mergeCell ref="A43:R43"/>
    <mergeCell ref="AL45:BC45"/>
    <mergeCell ref="BE45:BV45"/>
    <mergeCell ref="T43:AK43"/>
    <mergeCell ref="EI39:EJ39"/>
    <mergeCell ref="EL39:EM39"/>
    <mergeCell ref="EN39:EO39"/>
    <mergeCell ref="EP39:EQ39"/>
    <mergeCell ref="ER39:ES39"/>
    <mergeCell ref="I45:J45"/>
    <mergeCell ref="K45:L45"/>
    <mergeCell ref="M45:N45"/>
    <mergeCell ref="EF36:EW36"/>
    <mergeCell ref="DP39:DQ39"/>
    <mergeCell ref="DS39:DT39"/>
    <mergeCell ref="DU39:DV39"/>
    <mergeCell ref="DW39:DX39"/>
    <mergeCell ref="DY39:DZ39"/>
    <mergeCell ref="EA39:EB39"/>
    <mergeCell ref="EC39:ED39"/>
    <mergeCell ref="ET39:EU39"/>
    <mergeCell ref="EV39:EW39"/>
    <mergeCell ref="AV37:AW37"/>
    <mergeCell ref="AX37:AY37"/>
    <mergeCell ref="AZ37:BA37"/>
    <mergeCell ref="BB37:BC37"/>
    <mergeCell ref="BH37:BI37"/>
    <mergeCell ref="AO37:AP37"/>
    <mergeCell ref="AR37:AS37"/>
    <mergeCell ref="AT37:AU37"/>
    <mergeCell ref="DM36:ED36"/>
    <mergeCell ref="CH37:CI37"/>
    <mergeCell ref="CJ37:CK37"/>
    <mergeCell ref="CL37:CM37"/>
    <mergeCell ref="CN37:CO37"/>
    <mergeCell ref="BK37:BL37"/>
    <mergeCell ref="BM37:BN37"/>
    <mergeCell ref="BO37:BP37"/>
    <mergeCell ref="BQ37:BR37"/>
    <mergeCell ref="BS37:BT37"/>
    <mergeCell ref="BU37:BV37"/>
    <mergeCell ref="CA37:CB37"/>
    <mergeCell ref="CD37:CE37"/>
    <mergeCell ref="CF37:CG37"/>
    <mergeCell ref="EA27:EB27"/>
    <mergeCell ref="EC27:ED27"/>
    <mergeCell ref="EI27:EJ27"/>
    <mergeCell ref="AZ27:BA27"/>
    <mergeCell ref="BB27:BC27"/>
    <mergeCell ref="DG27:DH27"/>
    <mergeCell ref="DP27:DQ27"/>
    <mergeCell ref="DS27:DT27"/>
    <mergeCell ref="DU27:DV27"/>
    <mergeCell ref="DW27:DX27"/>
    <mergeCell ref="DY27:DZ27"/>
    <mergeCell ref="CT27:CU27"/>
    <mergeCell ref="CW27:CX27"/>
    <mergeCell ref="CL27:CM27"/>
    <mergeCell ref="CN27:CO27"/>
    <mergeCell ref="BH27:BI27"/>
    <mergeCell ref="BK27:BL27"/>
    <mergeCell ref="BM27:BN27"/>
    <mergeCell ref="AO27:AP27"/>
    <mergeCell ref="A33:R33"/>
    <mergeCell ref="AL34:BC34"/>
    <mergeCell ref="BE34:BV34"/>
    <mergeCell ref="T33:AK33"/>
    <mergeCell ref="BX34:CO34"/>
    <mergeCell ref="AR27:AS27"/>
    <mergeCell ref="AT27:AU27"/>
    <mergeCell ref="AV27:AW27"/>
    <mergeCell ref="AX27:AY27"/>
    <mergeCell ref="EF24:EW24"/>
    <mergeCell ref="ER27:ES27"/>
    <mergeCell ref="ET27:EU27"/>
    <mergeCell ref="EV27:EW27"/>
    <mergeCell ref="EL27:EM27"/>
    <mergeCell ref="EN27:EO27"/>
    <mergeCell ref="M35:N35"/>
    <mergeCell ref="EP27:EQ27"/>
    <mergeCell ref="T35:U35"/>
    <mergeCell ref="W35:X35"/>
    <mergeCell ref="Z35:AA35"/>
    <mergeCell ref="AB35:AC35"/>
    <mergeCell ref="AD35:AE35"/>
    <mergeCell ref="AF35:AG35"/>
    <mergeCell ref="BE35:BV35"/>
    <mergeCell ref="AH35:AI35"/>
    <mergeCell ref="DA27:DB27"/>
    <mergeCell ref="DC27:DD27"/>
    <mergeCell ref="DE27:DF27"/>
    <mergeCell ref="CA27:CB27"/>
    <mergeCell ref="CD27:CE27"/>
    <mergeCell ref="CF27:CG27"/>
    <mergeCell ref="CH27:CI27"/>
    <mergeCell ref="CJ27:CK27"/>
    <mergeCell ref="A26:B26"/>
    <mergeCell ref="D26:E26"/>
    <mergeCell ref="G26:H26"/>
    <mergeCell ref="I26:J26"/>
    <mergeCell ref="K26:L26"/>
    <mergeCell ref="M26:N26"/>
    <mergeCell ref="O26:P26"/>
    <mergeCell ref="Q26:R26"/>
    <mergeCell ref="CQ25:DH25"/>
    <mergeCell ref="T26:U26"/>
    <mergeCell ref="W26:X26"/>
    <mergeCell ref="Z26:AA26"/>
    <mergeCell ref="AB26:AC26"/>
    <mergeCell ref="AD26:AE26"/>
    <mergeCell ref="AF26:AG26"/>
    <mergeCell ref="AH26:AI26"/>
    <mergeCell ref="AJ26:AK26"/>
    <mergeCell ref="ET16:EU16"/>
    <mergeCell ref="EV16:EW16"/>
    <mergeCell ref="A24:R24"/>
    <mergeCell ref="AL24:BC24"/>
    <mergeCell ref="BE24:BV24"/>
    <mergeCell ref="T24:AK24"/>
    <mergeCell ref="BX24:CO24"/>
    <mergeCell ref="CQ24:DH24"/>
    <mergeCell ref="EI16:EJ16"/>
    <mergeCell ref="EL16:EM16"/>
    <mergeCell ref="EN16:EO16"/>
    <mergeCell ref="EP16:EQ16"/>
    <mergeCell ref="ER16:ES16"/>
    <mergeCell ref="CW16:CX16"/>
    <mergeCell ref="CY16:CZ16"/>
    <mergeCell ref="DA16:DB16"/>
    <mergeCell ref="DC16:DD16"/>
    <mergeCell ref="DE16:DF16"/>
    <mergeCell ref="DG16:DH16"/>
    <mergeCell ref="CH16:CI16"/>
    <mergeCell ref="CJ16:CK16"/>
    <mergeCell ref="CL16:CM16"/>
    <mergeCell ref="CN16:CO16"/>
    <mergeCell ref="DM24:ED24"/>
    <mergeCell ref="DW16:DX16"/>
    <mergeCell ref="DY16:DZ16"/>
    <mergeCell ref="EA16:EB16"/>
    <mergeCell ref="EC16:ED16"/>
    <mergeCell ref="BO16:BP16"/>
    <mergeCell ref="BQ16:BR16"/>
    <mergeCell ref="BS16:BT16"/>
    <mergeCell ref="BU16:BV16"/>
    <mergeCell ref="DP16:DQ16"/>
    <mergeCell ref="CT16:CU16"/>
    <mergeCell ref="CA16:CB16"/>
    <mergeCell ref="CD16:CE16"/>
    <mergeCell ref="CF16:CG16"/>
    <mergeCell ref="BB16:BC16"/>
    <mergeCell ref="BH16:BI16"/>
    <mergeCell ref="BK16:BL16"/>
    <mergeCell ref="BM16:BN16"/>
    <mergeCell ref="AO16:AP16"/>
    <mergeCell ref="AR16:AS16"/>
    <mergeCell ref="AT16:AU16"/>
    <mergeCell ref="AV16:AW16"/>
    <mergeCell ref="AX16:AY16"/>
    <mergeCell ref="A16:B16"/>
    <mergeCell ref="D16:E16"/>
    <mergeCell ref="G16:H16"/>
    <mergeCell ref="I16:J16"/>
    <mergeCell ref="K16:L16"/>
    <mergeCell ref="M16:N16"/>
    <mergeCell ref="O16:P16"/>
    <mergeCell ref="Q16:R16"/>
    <mergeCell ref="AZ16:BA16"/>
    <mergeCell ref="AH16:AI16"/>
    <mergeCell ref="AJ16:AK16"/>
    <mergeCell ref="T16:U16"/>
    <mergeCell ref="W16:X16"/>
    <mergeCell ref="Z16:AA16"/>
    <mergeCell ref="AB16:AC16"/>
    <mergeCell ref="AD16:AE16"/>
    <mergeCell ref="AF16:AG16"/>
    <mergeCell ref="A13:R13"/>
    <mergeCell ref="AL13:BC13"/>
    <mergeCell ref="BE13:BV13"/>
    <mergeCell ref="DM13:ED13"/>
    <mergeCell ref="T13:AK13"/>
    <mergeCell ref="BX13:CO13"/>
    <mergeCell ref="DE6:DF6"/>
    <mergeCell ref="DG6:DH6"/>
    <mergeCell ref="EI6:EJ6"/>
    <mergeCell ref="CT6:CU6"/>
    <mergeCell ref="CW6:CX6"/>
    <mergeCell ref="CY6:CZ6"/>
    <mergeCell ref="DA6:DB6"/>
    <mergeCell ref="DC6:DD6"/>
    <mergeCell ref="CD6:CE6"/>
    <mergeCell ref="CF6:CG6"/>
    <mergeCell ref="CQ13:DH13"/>
    <mergeCell ref="EF13:EW13"/>
    <mergeCell ref="AV6:AW6"/>
    <mergeCell ref="AX6:AY6"/>
    <mergeCell ref="AZ6:BA6"/>
    <mergeCell ref="BB6:BC6"/>
    <mergeCell ref="BH6:BI6"/>
    <mergeCell ref="EA6:EB6"/>
    <mergeCell ref="EC6:ED6"/>
    <mergeCell ref="T6:U6"/>
    <mergeCell ref="W6:X6"/>
    <mergeCell ref="Z6:AA6"/>
    <mergeCell ref="AB6:AC6"/>
    <mergeCell ref="DP6:DQ6"/>
    <mergeCell ref="DS6:DT6"/>
    <mergeCell ref="DU6:DV6"/>
    <mergeCell ref="DW6:DX6"/>
    <mergeCell ref="DY6:DZ6"/>
    <mergeCell ref="CH6:CI6"/>
    <mergeCell ref="CJ6:CK6"/>
    <mergeCell ref="CL6:CM6"/>
    <mergeCell ref="CN6:CO6"/>
    <mergeCell ref="AD6:AE6"/>
    <mergeCell ref="AF6:AG6"/>
    <mergeCell ref="AH6:AI6"/>
    <mergeCell ref="AJ6:AK6"/>
    <mergeCell ref="O6:P6"/>
    <mergeCell ref="Q6:R6"/>
    <mergeCell ref="AO6:AP6"/>
    <mergeCell ref="AR6:AS6"/>
    <mergeCell ref="AT6:AU6"/>
    <mergeCell ref="A6:B6"/>
    <mergeCell ref="D6:E6"/>
    <mergeCell ref="G6:H6"/>
    <mergeCell ref="I6:J6"/>
    <mergeCell ref="K6:L6"/>
    <mergeCell ref="M6:N6"/>
    <mergeCell ref="CQ1:DH1"/>
    <mergeCell ref="EF1:EW1"/>
    <mergeCell ref="A3:R3"/>
    <mergeCell ref="AL3:BC3"/>
    <mergeCell ref="BE3:BV3"/>
    <mergeCell ref="DM3:ED3"/>
    <mergeCell ref="T3:AK3"/>
    <mergeCell ref="BX3:CO3"/>
    <mergeCell ref="CQ3:DH3"/>
    <mergeCell ref="EF3:EW3"/>
    <mergeCell ref="A1:R1"/>
    <mergeCell ref="AL1:BC1"/>
    <mergeCell ref="BE1:BV1"/>
    <mergeCell ref="DM1:ED1"/>
    <mergeCell ref="T1:AK1"/>
    <mergeCell ref="BX1:CO1"/>
    <mergeCell ref="AR81:AS81"/>
    <mergeCell ref="AT81:AU81"/>
    <mergeCell ref="AV81:AW81"/>
    <mergeCell ref="AX81:AY81"/>
    <mergeCell ref="AZ81:BA81"/>
    <mergeCell ref="BB81:BC81"/>
    <mergeCell ref="BH81:BI81"/>
    <mergeCell ref="AL67:BC67"/>
    <mergeCell ref="AO70:AP70"/>
    <mergeCell ref="AR70:AS70"/>
    <mergeCell ref="AT70:AU70"/>
    <mergeCell ref="AV70:AW70"/>
    <mergeCell ref="AX70:AY70"/>
    <mergeCell ref="AZ70:BA70"/>
    <mergeCell ref="BB70:BC70"/>
    <mergeCell ref="AL78:BC78"/>
    <mergeCell ref="BK81:BL81"/>
    <mergeCell ref="BM81:BN81"/>
    <mergeCell ref="BO81:BP81"/>
    <mergeCell ref="BQ81:BR81"/>
    <mergeCell ref="BS81:BT81"/>
    <mergeCell ref="BU81:BV81"/>
    <mergeCell ref="AL46:BC46"/>
    <mergeCell ref="AL57:BC57"/>
    <mergeCell ref="AL68:BC68"/>
    <mergeCell ref="AL79:BC79"/>
    <mergeCell ref="BE79:BV79"/>
    <mergeCell ref="BE68:BV68"/>
    <mergeCell ref="BE57:BV57"/>
    <mergeCell ref="BE46:BV46"/>
    <mergeCell ref="BE67:BV67"/>
    <mergeCell ref="BH70:BI70"/>
    <mergeCell ref="BK70:BL70"/>
    <mergeCell ref="BM70:BN70"/>
    <mergeCell ref="BO70:BP70"/>
    <mergeCell ref="BQ70:BR70"/>
    <mergeCell ref="BS70:BT70"/>
    <mergeCell ref="BU70:BV70"/>
    <mergeCell ref="BE78:BV78"/>
    <mergeCell ref="AO81:AP81"/>
    <mergeCell ref="DM4:ED4"/>
    <mergeCell ref="DM14:ED14"/>
    <mergeCell ref="DM25:ED25"/>
    <mergeCell ref="EF25:EW25"/>
    <mergeCell ref="DM37:ED37"/>
    <mergeCell ref="EF37:EW37"/>
    <mergeCell ref="BE25:BV25"/>
    <mergeCell ref="BX25:CO25"/>
    <mergeCell ref="BX35:CO35"/>
    <mergeCell ref="BK6:BL6"/>
    <mergeCell ref="BM6:BN6"/>
    <mergeCell ref="BO6:BP6"/>
    <mergeCell ref="BQ6:BR6"/>
    <mergeCell ref="BS6:BT6"/>
    <mergeCell ref="BU6:BV6"/>
    <mergeCell ref="CA6:CB6"/>
    <mergeCell ref="EP6:EQ6"/>
    <mergeCell ref="ER6:ES6"/>
    <mergeCell ref="ET6:EU6"/>
    <mergeCell ref="EV6:EW6"/>
    <mergeCell ref="EL6:EM6"/>
    <mergeCell ref="EN6:EO6"/>
    <mergeCell ref="DS16:DT16"/>
    <mergeCell ref="DU16:DV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0022-6DD9-45A8-BD11-B37C8E98A801}">
  <sheetPr codeName="Feuil4"/>
  <dimension ref="A1:AK135"/>
  <sheetViews>
    <sheetView zoomScale="70" zoomScaleNormal="70" zoomScalePageLayoutView="72" workbookViewId="0">
      <selection activeCell="A8" sqref="A8:R28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7.42578125" customWidth="1"/>
    <col min="6" max="6" width="6.7109375" customWidth="1"/>
    <col min="7" max="18" width="5.7109375" customWidth="1"/>
  </cols>
  <sheetData>
    <row r="1" spans="1:37" ht="19.5" thickBot="1" x14ac:dyDescent="0.35">
      <c r="A1" s="165"/>
      <c r="B1" s="91" t="s">
        <v>110</v>
      </c>
      <c r="C1" s="92"/>
      <c r="D1" s="92"/>
      <c r="E1" s="166"/>
      <c r="F1" s="166"/>
      <c r="G1" s="166"/>
      <c r="H1" s="166"/>
      <c r="I1" s="166"/>
      <c r="J1" s="166"/>
      <c r="K1" s="166"/>
      <c r="L1" s="166"/>
      <c r="M1" s="196">
        <f ca="1">TODAY()</f>
        <v>45530</v>
      </c>
      <c r="N1" s="197"/>
      <c r="O1" s="197"/>
      <c r="P1" s="197"/>
      <c r="Q1" s="197"/>
      <c r="R1" s="198"/>
    </row>
    <row r="2" spans="1:37" ht="20.100000000000001" customHeight="1" thickBot="1" x14ac:dyDescent="0.35">
      <c r="A2" s="167"/>
      <c r="B2" s="160"/>
      <c r="C2" s="160"/>
      <c r="D2" s="160"/>
      <c r="E2" s="168"/>
      <c r="F2" s="168"/>
      <c r="G2" s="168"/>
      <c r="H2" s="168"/>
      <c r="I2" s="168"/>
      <c r="J2" s="168"/>
      <c r="K2" s="168"/>
      <c r="L2" s="168"/>
      <c r="M2" s="161"/>
      <c r="N2" s="161"/>
      <c r="O2" s="199" t="s">
        <v>80</v>
      </c>
      <c r="P2" s="200"/>
      <c r="Q2" s="201"/>
      <c r="R2" s="202"/>
    </row>
    <row r="3" spans="1:37" ht="20.100000000000001" customHeight="1" thickBot="1" x14ac:dyDescent="0.35">
      <c r="A3" s="1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99" t="s">
        <v>61</v>
      </c>
      <c r="P3" s="200"/>
      <c r="Q3" s="201"/>
      <c r="R3" s="202"/>
    </row>
    <row r="4" spans="1:37" ht="20.100000000000001" customHeight="1" thickBot="1" x14ac:dyDescent="0.35">
      <c r="A4" s="169"/>
      <c r="B4" s="162" t="s">
        <v>65</v>
      </c>
      <c r="C4" s="218"/>
      <c r="D4" s="219"/>
      <c r="E4" s="219"/>
      <c r="F4" s="219"/>
      <c r="G4" s="220"/>
      <c r="H4" s="203" t="s">
        <v>66</v>
      </c>
      <c r="I4" s="204"/>
      <c r="J4" s="205"/>
      <c r="K4" s="201"/>
      <c r="L4" s="206"/>
      <c r="M4" s="206"/>
      <c r="N4" s="206"/>
      <c r="O4" s="206"/>
      <c r="P4" s="206"/>
      <c r="Q4" s="206"/>
      <c r="R4" s="202"/>
    </row>
    <row r="5" spans="1:37" ht="20.100000000000001" customHeight="1" thickBot="1" x14ac:dyDescent="0.3">
      <c r="A5" s="210"/>
      <c r="B5" s="206"/>
      <c r="C5" s="202"/>
      <c r="D5" s="214" t="s">
        <v>68</v>
      </c>
      <c r="E5" s="215"/>
      <c r="F5" s="216"/>
      <c r="G5" s="210"/>
      <c r="H5" s="206"/>
      <c r="I5" s="206"/>
      <c r="J5" s="202"/>
      <c r="K5" s="210" t="s">
        <v>69</v>
      </c>
      <c r="L5" s="217"/>
      <c r="M5" s="201"/>
      <c r="N5" s="202"/>
      <c r="O5" s="210" t="s">
        <v>70</v>
      </c>
      <c r="P5" s="217"/>
      <c r="Q5" s="201"/>
      <c r="R5" s="202"/>
    </row>
    <row r="6" spans="1:37" ht="20.100000000000001" customHeight="1" thickBot="1" x14ac:dyDescent="0.3">
      <c r="A6" s="207"/>
      <c r="B6" s="208"/>
      <c r="C6" s="209"/>
      <c r="D6" s="207" t="s">
        <v>112</v>
      </c>
      <c r="E6" s="208"/>
      <c r="F6" s="209"/>
      <c r="G6" s="210" t="s">
        <v>71</v>
      </c>
      <c r="H6" s="206"/>
      <c r="I6" s="206"/>
      <c r="J6" s="202"/>
      <c r="K6" s="211" t="s">
        <v>72</v>
      </c>
      <c r="L6" s="212"/>
      <c r="M6" s="212"/>
      <c r="N6" s="213"/>
      <c r="O6" s="210" t="s">
        <v>73</v>
      </c>
      <c r="P6" s="206"/>
      <c r="Q6" s="206"/>
      <c r="R6" s="202"/>
    </row>
    <row r="7" spans="1:37" ht="54.75" thickBot="1" x14ac:dyDescent="0.3">
      <c r="A7" s="79" t="s">
        <v>66</v>
      </c>
      <c r="B7" s="90" t="s">
        <v>81</v>
      </c>
      <c r="C7" s="80" t="s">
        <v>74</v>
      </c>
      <c r="D7" s="80" t="s">
        <v>75</v>
      </c>
      <c r="E7" s="80" t="s">
        <v>12</v>
      </c>
      <c r="F7" s="81" t="s">
        <v>76</v>
      </c>
      <c r="G7" s="82" t="s">
        <v>77</v>
      </c>
      <c r="H7" s="83" t="s">
        <v>78</v>
      </c>
      <c r="I7" s="84" t="s">
        <v>111</v>
      </c>
      <c r="J7" s="84" t="s">
        <v>79</v>
      </c>
      <c r="K7" s="82" t="s">
        <v>77</v>
      </c>
      <c r="L7" s="83" t="s">
        <v>78</v>
      </c>
      <c r="M7" s="84" t="s">
        <v>111</v>
      </c>
      <c r="N7" s="84" t="s">
        <v>79</v>
      </c>
      <c r="O7" s="82" t="s">
        <v>77</v>
      </c>
      <c r="P7" s="83" t="s">
        <v>78</v>
      </c>
      <c r="Q7" s="84" t="s">
        <v>111</v>
      </c>
      <c r="R7" s="84" t="s">
        <v>79</v>
      </c>
    </row>
    <row r="8" spans="1:37" ht="20.100000000000001" customHeight="1" x14ac:dyDescent="0.25">
      <c r="A8" s="97"/>
      <c r="B8" s="98"/>
      <c r="C8" s="99"/>
      <c r="D8" s="100"/>
      <c r="E8" s="100"/>
      <c r="F8" s="60"/>
      <c r="G8" s="97"/>
      <c r="H8" s="100"/>
      <c r="I8" s="100"/>
      <c r="J8" s="14"/>
      <c r="K8" s="99"/>
      <c r="L8" s="100"/>
      <c r="M8" s="100"/>
      <c r="N8" s="60"/>
      <c r="O8" s="149"/>
      <c r="P8" s="150"/>
      <c r="Q8" s="150"/>
      <c r="R8" s="151"/>
      <c r="T8" s="97"/>
      <c r="U8" s="98"/>
      <c r="V8" s="99"/>
      <c r="W8" s="100"/>
      <c r="X8" s="100"/>
      <c r="Y8" s="60"/>
      <c r="Z8" s="97"/>
      <c r="AA8" s="100"/>
      <c r="AB8" s="100"/>
      <c r="AC8" s="14"/>
      <c r="AD8" s="99"/>
      <c r="AE8" s="100"/>
      <c r="AF8" s="100"/>
      <c r="AG8" s="60"/>
      <c r="AH8" s="149"/>
      <c r="AI8" s="150"/>
      <c r="AJ8" s="150"/>
      <c r="AK8" s="151"/>
    </row>
    <row r="9" spans="1:37" ht="20.100000000000001" customHeight="1" x14ac:dyDescent="0.25">
      <c r="A9" s="135"/>
      <c r="B9" s="136"/>
      <c r="C9" s="137"/>
      <c r="D9" s="138"/>
      <c r="E9" s="138"/>
      <c r="F9" s="61"/>
      <c r="G9" s="135"/>
      <c r="H9" s="138"/>
      <c r="I9" s="138"/>
      <c r="J9" s="139"/>
      <c r="K9" s="140"/>
      <c r="L9" s="138"/>
      <c r="M9" s="138"/>
      <c r="N9" s="141"/>
      <c r="O9" s="152"/>
      <c r="P9" s="153"/>
      <c r="Q9" s="153"/>
      <c r="R9" s="154"/>
      <c r="T9" s="135"/>
      <c r="U9" s="136"/>
      <c r="V9" s="137"/>
      <c r="W9" s="138"/>
      <c r="X9" s="138"/>
      <c r="Y9" s="61"/>
      <c r="Z9" s="135"/>
      <c r="AA9" s="138"/>
      <c r="AB9" s="138"/>
      <c r="AC9" s="139"/>
      <c r="AD9" s="140"/>
      <c r="AE9" s="138"/>
      <c r="AF9" s="138"/>
      <c r="AG9" s="141"/>
      <c r="AH9" s="152"/>
      <c r="AI9" s="153"/>
      <c r="AJ9" s="153"/>
      <c r="AK9" s="154"/>
    </row>
    <row r="10" spans="1:37" ht="20.100000000000001" customHeight="1" x14ac:dyDescent="0.25">
      <c r="A10" s="135"/>
      <c r="B10" s="95"/>
      <c r="C10" s="94"/>
      <c r="D10" s="67"/>
      <c r="E10" s="67"/>
      <c r="F10" s="61"/>
      <c r="G10" s="66"/>
      <c r="H10" s="67"/>
      <c r="I10" s="67"/>
      <c r="J10" s="28"/>
      <c r="K10" s="94"/>
      <c r="L10" s="67"/>
      <c r="M10" s="67"/>
      <c r="N10" s="61"/>
      <c r="O10" s="155"/>
      <c r="P10" s="156"/>
      <c r="Q10" s="156"/>
      <c r="R10" s="148"/>
      <c r="T10" s="135"/>
      <c r="U10" s="95"/>
      <c r="V10" s="94"/>
      <c r="W10" s="67"/>
      <c r="X10" s="67"/>
      <c r="Y10" s="61"/>
      <c r="Z10" s="66"/>
      <c r="AA10" s="67"/>
      <c r="AB10" s="67"/>
      <c r="AC10" s="28"/>
      <c r="AD10" s="94"/>
      <c r="AE10" s="67"/>
      <c r="AF10" s="67"/>
      <c r="AG10" s="61"/>
      <c r="AH10" s="155"/>
      <c r="AI10" s="156"/>
      <c r="AJ10" s="156"/>
      <c r="AK10" s="148"/>
    </row>
    <row r="11" spans="1:37" ht="20.100000000000001" customHeight="1" x14ac:dyDescent="0.25">
      <c r="A11" s="97"/>
      <c r="B11" s="95"/>
      <c r="C11" s="94"/>
      <c r="D11" s="67"/>
      <c r="E11" s="67"/>
      <c r="F11" s="61"/>
      <c r="G11" s="66"/>
      <c r="H11" s="67"/>
      <c r="I11" s="67"/>
      <c r="J11" s="28"/>
      <c r="K11" s="94"/>
      <c r="L11" s="67"/>
      <c r="M11" s="67"/>
      <c r="N11" s="61"/>
      <c r="O11" s="155"/>
      <c r="P11" s="156"/>
      <c r="Q11" s="156"/>
      <c r="R11" s="148"/>
      <c r="T11" s="97"/>
      <c r="U11" s="95"/>
      <c r="V11" s="94"/>
      <c r="W11" s="67"/>
      <c r="X11" s="67"/>
      <c r="Y11" s="61"/>
      <c r="Z11" s="66"/>
      <c r="AA11" s="67"/>
      <c r="AB11" s="67"/>
      <c r="AC11" s="28"/>
      <c r="AD11" s="94"/>
      <c r="AE11" s="67"/>
      <c r="AF11" s="67"/>
      <c r="AG11" s="61"/>
      <c r="AH11" s="155"/>
      <c r="AI11" s="156"/>
      <c r="AJ11" s="156"/>
      <c r="AK11" s="148"/>
    </row>
    <row r="12" spans="1:37" ht="20.100000000000001" customHeight="1" x14ac:dyDescent="0.25">
      <c r="A12" s="135"/>
      <c r="B12" s="95"/>
      <c r="C12" s="94"/>
      <c r="D12" s="67"/>
      <c r="E12" s="67"/>
      <c r="F12" s="61"/>
      <c r="G12" s="66"/>
      <c r="H12" s="67"/>
      <c r="I12" s="67"/>
      <c r="J12" s="28"/>
      <c r="K12" s="94"/>
      <c r="L12" s="67"/>
      <c r="M12" s="67"/>
      <c r="N12" s="61"/>
      <c r="O12" s="155"/>
      <c r="P12" s="156"/>
      <c r="Q12" s="156"/>
      <c r="R12" s="148"/>
      <c r="T12" s="135"/>
      <c r="U12" s="95"/>
      <c r="V12" s="94"/>
      <c r="W12" s="67"/>
      <c r="X12" s="67"/>
      <c r="Y12" s="61"/>
      <c r="Z12" s="66"/>
      <c r="AA12" s="67"/>
      <c r="AB12" s="67"/>
      <c r="AC12" s="28"/>
      <c r="AD12" s="94"/>
      <c r="AE12" s="67"/>
      <c r="AF12" s="67"/>
      <c r="AG12" s="61"/>
      <c r="AH12" s="155"/>
      <c r="AI12" s="156"/>
      <c r="AJ12" s="156"/>
      <c r="AK12" s="148"/>
    </row>
    <row r="13" spans="1:37" ht="20.100000000000001" customHeight="1" x14ac:dyDescent="0.25">
      <c r="A13" s="135"/>
      <c r="B13" s="95"/>
      <c r="C13" s="94"/>
      <c r="D13" s="67"/>
      <c r="E13" s="67"/>
      <c r="F13" s="61"/>
      <c r="G13" s="66"/>
      <c r="H13" s="67"/>
      <c r="I13" s="67"/>
      <c r="J13" s="28"/>
      <c r="K13" s="94"/>
      <c r="L13" s="67"/>
      <c r="M13" s="67"/>
      <c r="N13" s="61"/>
      <c r="O13" s="155"/>
      <c r="P13" s="156"/>
      <c r="Q13" s="156"/>
      <c r="R13" s="148"/>
      <c r="T13" s="135"/>
      <c r="U13" s="95"/>
      <c r="V13" s="94"/>
      <c r="W13" s="67"/>
      <c r="X13" s="67"/>
      <c r="Y13" s="61"/>
      <c r="Z13" s="66"/>
      <c r="AA13" s="67"/>
      <c r="AB13" s="67"/>
      <c r="AC13" s="28"/>
      <c r="AD13" s="94"/>
      <c r="AE13" s="67"/>
      <c r="AF13" s="67"/>
      <c r="AG13" s="61"/>
      <c r="AH13" s="155"/>
      <c r="AI13" s="156"/>
      <c r="AJ13" s="156"/>
      <c r="AK13" s="148"/>
    </row>
    <row r="14" spans="1:37" ht="20.100000000000001" customHeight="1" x14ac:dyDescent="0.25">
      <c r="A14" s="97"/>
      <c r="B14" s="95"/>
      <c r="C14" s="94"/>
      <c r="D14" s="67"/>
      <c r="E14" s="67"/>
      <c r="F14" s="61"/>
      <c r="G14" s="66"/>
      <c r="H14" s="67"/>
      <c r="I14" s="67"/>
      <c r="J14" s="28"/>
      <c r="K14" s="94"/>
      <c r="L14" s="67"/>
      <c r="M14" s="67"/>
      <c r="N14" s="61"/>
      <c r="O14" s="155"/>
      <c r="P14" s="156"/>
      <c r="Q14" s="156"/>
      <c r="R14" s="148"/>
      <c r="T14" s="97"/>
      <c r="U14" s="95"/>
      <c r="V14" s="94"/>
      <c r="W14" s="67"/>
      <c r="X14" s="67"/>
      <c r="Y14" s="61"/>
      <c r="Z14" s="66"/>
      <c r="AA14" s="67"/>
      <c r="AB14" s="67"/>
      <c r="AC14" s="28"/>
      <c r="AD14" s="94"/>
      <c r="AE14" s="67"/>
      <c r="AF14" s="67"/>
      <c r="AG14" s="61"/>
      <c r="AH14" s="155"/>
      <c r="AI14" s="156"/>
      <c r="AJ14" s="156"/>
      <c r="AK14" s="148"/>
    </row>
    <row r="15" spans="1:37" ht="20.100000000000001" customHeight="1" x14ac:dyDescent="0.25">
      <c r="A15" s="135"/>
      <c r="B15" s="136"/>
      <c r="C15" s="137"/>
      <c r="D15" s="138"/>
      <c r="E15" s="138"/>
      <c r="F15" s="61"/>
      <c r="G15" s="135"/>
      <c r="H15" s="138"/>
      <c r="I15" s="138"/>
      <c r="J15" s="139"/>
      <c r="K15" s="140"/>
      <c r="L15" s="138"/>
      <c r="M15" s="138"/>
      <c r="N15" s="141"/>
      <c r="O15" s="152"/>
      <c r="P15" s="153"/>
      <c r="Q15" s="153"/>
      <c r="R15" s="154"/>
      <c r="T15" s="135"/>
      <c r="U15" s="136"/>
      <c r="V15" s="137"/>
      <c r="W15" s="138"/>
      <c r="X15" s="138"/>
      <c r="Y15" s="61"/>
      <c r="Z15" s="135"/>
      <c r="AA15" s="138"/>
      <c r="AB15" s="138"/>
      <c r="AC15" s="139"/>
      <c r="AD15" s="140"/>
      <c r="AE15" s="138"/>
      <c r="AF15" s="138"/>
      <c r="AG15" s="141"/>
      <c r="AH15" s="152"/>
      <c r="AI15" s="153"/>
      <c r="AJ15" s="153"/>
      <c r="AK15" s="154"/>
    </row>
    <row r="16" spans="1:37" ht="20.100000000000001" customHeight="1" x14ac:dyDescent="0.25">
      <c r="A16" s="135"/>
      <c r="B16" s="95"/>
      <c r="C16" s="94"/>
      <c r="D16" s="67"/>
      <c r="E16" s="67"/>
      <c r="F16" s="61"/>
      <c r="G16" s="66"/>
      <c r="H16" s="67"/>
      <c r="I16" s="67"/>
      <c r="J16" s="28"/>
      <c r="K16" s="94"/>
      <c r="L16" s="67"/>
      <c r="M16" s="67"/>
      <c r="N16" s="61"/>
      <c r="O16" s="155"/>
      <c r="P16" s="156"/>
      <c r="Q16" s="156"/>
      <c r="R16" s="148"/>
      <c r="T16" s="135"/>
      <c r="U16" s="95"/>
      <c r="V16" s="94"/>
      <c r="W16" s="67"/>
      <c r="X16" s="67"/>
      <c r="Y16" s="61"/>
      <c r="Z16" s="66"/>
      <c r="AA16" s="67"/>
      <c r="AB16" s="67"/>
      <c r="AC16" s="28"/>
      <c r="AD16" s="94"/>
      <c r="AE16" s="67"/>
      <c r="AF16" s="67"/>
      <c r="AG16" s="61"/>
      <c r="AH16" s="155"/>
      <c r="AI16" s="156"/>
      <c r="AJ16" s="156"/>
      <c r="AK16" s="148"/>
    </row>
    <row r="17" spans="1:37" ht="20.100000000000001" customHeight="1" x14ac:dyDescent="0.25">
      <c r="A17" s="97"/>
      <c r="B17" s="95"/>
      <c r="C17" s="94"/>
      <c r="D17" s="67"/>
      <c r="E17" s="67"/>
      <c r="F17" s="61"/>
      <c r="G17" s="66"/>
      <c r="H17" s="67"/>
      <c r="I17" s="67"/>
      <c r="J17" s="28"/>
      <c r="K17" s="94"/>
      <c r="L17" s="67"/>
      <c r="M17" s="67"/>
      <c r="N17" s="61"/>
      <c r="O17" s="155"/>
      <c r="P17" s="156"/>
      <c r="Q17" s="156"/>
      <c r="R17" s="148"/>
      <c r="T17" s="97"/>
      <c r="U17" s="95"/>
      <c r="V17" s="94"/>
      <c r="W17" s="67"/>
      <c r="X17" s="67"/>
      <c r="Y17" s="61"/>
      <c r="Z17" s="66"/>
      <c r="AA17" s="67"/>
      <c r="AB17" s="67"/>
      <c r="AC17" s="28"/>
      <c r="AD17" s="94"/>
      <c r="AE17" s="67"/>
      <c r="AF17" s="67"/>
      <c r="AG17" s="61"/>
      <c r="AH17" s="155"/>
      <c r="AI17" s="156"/>
      <c r="AJ17" s="156"/>
      <c r="AK17" s="148"/>
    </row>
    <row r="18" spans="1:37" ht="20.100000000000001" customHeight="1" x14ac:dyDescent="0.25">
      <c r="A18" s="135"/>
      <c r="B18" s="95"/>
      <c r="C18" s="94"/>
      <c r="D18" s="67"/>
      <c r="E18" s="67"/>
      <c r="F18" s="61"/>
      <c r="G18" s="66"/>
      <c r="H18" s="67"/>
      <c r="I18" s="67"/>
      <c r="J18" s="28"/>
      <c r="K18" s="94"/>
      <c r="L18" s="67"/>
      <c r="M18" s="67"/>
      <c r="N18" s="61"/>
      <c r="O18" s="155"/>
      <c r="P18" s="156"/>
      <c r="Q18" s="156"/>
      <c r="R18" s="148"/>
      <c r="T18" s="135"/>
      <c r="U18" s="95"/>
      <c r="V18" s="94"/>
      <c r="W18" s="67"/>
      <c r="X18" s="67"/>
      <c r="Y18" s="61"/>
      <c r="Z18" s="66"/>
      <c r="AA18" s="67"/>
      <c r="AB18" s="67"/>
      <c r="AC18" s="28"/>
      <c r="AD18" s="94"/>
      <c r="AE18" s="67"/>
      <c r="AF18" s="67"/>
      <c r="AG18" s="61"/>
      <c r="AH18" s="155"/>
      <c r="AI18" s="156"/>
      <c r="AJ18" s="156"/>
      <c r="AK18" s="148"/>
    </row>
    <row r="19" spans="1:37" ht="20.100000000000001" customHeight="1" x14ac:dyDescent="0.25">
      <c r="A19" s="135"/>
      <c r="B19" s="95"/>
      <c r="C19" s="94"/>
      <c r="D19" s="67"/>
      <c r="E19" s="67"/>
      <c r="F19" s="61"/>
      <c r="G19" s="66"/>
      <c r="H19" s="67"/>
      <c r="I19" s="67"/>
      <c r="J19" s="28"/>
      <c r="K19" s="94"/>
      <c r="L19" s="67"/>
      <c r="M19" s="67"/>
      <c r="N19" s="61"/>
      <c r="O19" s="155"/>
      <c r="P19" s="156"/>
      <c r="Q19" s="156"/>
      <c r="R19" s="148"/>
      <c r="T19" s="135"/>
      <c r="U19" s="95"/>
      <c r="V19" s="94"/>
      <c r="W19" s="67"/>
      <c r="X19" s="67"/>
      <c r="Y19" s="61"/>
      <c r="Z19" s="66"/>
      <c r="AA19" s="67"/>
      <c r="AB19" s="67"/>
      <c r="AC19" s="28"/>
      <c r="AD19" s="94"/>
      <c r="AE19" s="67"/>
      <c r="AF19" s="67"/>
      <c r="AG19" s="61"/>
      <c r="AH19" s="155"/>
      <c r="AI19" s="156"/>
      <c r="AJ19" s="156"/>
      <c r="AK19" s="148"/>
    </row>
    <row r="20" spans="1:37" ht="20.100000000000001" customHeight="1" x14ac:dyDescent="0.25">
      <c r="A20" s="97"/>
      <c r="B20" s="95"/>
      <c r="C20" s="94"/>
      <c r="D20" s="67"/>
      <c r="E20" s="67"/>
      <c r="F20" s="61"/>
      <c r="G20" s="66"/>
      <c r="H20" s="67"/>
      <c r="I20" s="67"/>
      <c r="J20" s="28"/>
      <c r="K20" s="94"/>
      <c r="L20" s="67"/>
      <c r="M20" s="67"/>
      <c r="N20" s="61"/>
      <c r="O20" s="155"/>
      <c r="P20" s="156"/>
      <c r="Q20" s="156"/>
      <c r="R20" s="148"/>
      <c r="T20" s="97"/>
      <c r="U20" s="95"/>
      <c r="V20" s="94"/>
      <c r="W20" s="67"/>
      <c r="X20" s="67"/>
      <c r="Y20" s="61"/>
      <c r="Z20" s="66"/>
      <c r="AA20" s="67"/>
      <c r="AB20" s="67"/>
      <c r="AC20" s="28"/>
      <c r="AD20" s="94"/>
      <c r="AE20" s="67"/>
      <c r="AF20" s="67"/>
      <c r="AG20" s="61"/>
      <c r="AH20" s="155"/>
      <c r="AI20" s="156"/>
      <c r="AJ20" s="156"/>
      <c r="AK20" s="148"/>
    </row>
    <row r="21" spans="1:37" ht="20.100000000000001" customHeight="1" x14ac:dyDescent="0.25">
      <c r="A21" s="135"/>
      <c r="B21" s="136"/>
      <c r="C21" s="137"/>
      <c r="D21" s="138"/>
      <c r="E21" s="138"/>
      <c r="F21" s="61"/>
      <c r="G21" s="135"/>
      <c r="H21" s="138"/>
      <c r="I21" s="138"/>
      <c r="J21" s="139"/>
      <c r="K21" s="140"/>
      <c r="L21" s="138"/>
      <c r="M21" s="138"/>
      <c r="N21" s="141"/>
      <c r="O21" s="152"/>
      <c r="P21" s="153"/>
      <c r="Q21" s="153"/>
      <c r="R21" s="154"/>
      <c r="T21" s="135"/>
      <c r="U21" s="136"/>
      <c r="V21" s="137"/>
      <c r="W21" s="138"/>
      <c r="X21" s="138"/>
      <c r="Y21" s="61"/>
      <c r="Z21" s="135"/>
      <c r="AA21" s="138"/>
      <c r="AB21" s="138"/>
      <c r="AC21" s="139"/>
      <c r="AD21" s="140"/>
      <c r="AE21" s="138"/>
      <c r="AF21" s="138"/>
      <c r="AG21" s="141"/>
      <c r="AH21" s="152"/>
      <c r="AI21" s="153"/>
      <c r="AJ21" s="153"/>
      <c r="AK21" s="154"/>
    </row>
    <row r="22" spans="1:37" ht="20.100000000000001" customHeight="1" x14ac:dyDescent="0.25">
      <c r="A22" s="135"/>
      <c r="B22" s="95"/>
      <c r="C22" s="94"/>
      <c r="D22" s="67"/>
      <c r="E22" s="67"/>
      <c r="F22" s="61"/>
      <c r="G22" s="66"/>
      <c r="H22" s="67"/>
      <c r="I22" s="67"/>
      <c r="J22" s="28"/>
      <c r="K22" s="94"/>
      <c r="L22" s="67"/>
      <c r="M22" s="67"/>
      <c r="N22" s="61"/>
      <c r="O22" s="155"/>
      <c r="P22" s="156"/>
      <c r="Q22" s="156"/>
      <c r="R22" s="148"/>
      <c r="T22" s="135"/>
      <c r="U22" s="95"/>
      <c r="V22" s="94"/>
      <c r="W22" s="67"/>
      <c r="X22" s="67"/>
      <c r="Y22" s="61"/>
      <c r="Z22" s="66"/>
      <c r="AA22" s="67"/>
      <c r="AB22" s="67"/>
      <c r="AC22" s="28"/>
      <c r="AD22" s="94"/>
      <c r="AE22" s="67"/>
      <c r="AF22" s="67"/>
      <c r="AG22" s="61"/>
      <c r="AH22" s="155"/>
      <c r="AI22" s="156"/>
      <c r="AJ22" s="156"/>
      <c r="AK22" s="148"/>
    </row>
    <row r="23" spans="1:37" ht="20.100000000000001" customHeight="1" x14ac:dyDescent="0.25">
      <c r="A23" s="97"/>
      <c r="B23" s="95"/>
      <c r="C23" s="94"/>
      <c r="D23" s="67"/>
      <c r="E23" s="67"/>
      <c r="F23" s="61"/>
      <c r="G23" s="66"/>
      <c r="H23" s="67"/>
      <c r="I23" s="67"/>
      <c r="J23" s="28"/>
      <c r="K23" s="94"/>
      <c r="L23" s="67"/>
      <c r="M23" s="67"/>
      <c r="N23" s="61"/>
      <c r="O23" s="155"/>
      <c r="P23" s="156"/>
      <c r="Q23" s="156"/>
      <c r="R23" s="148"/>
      <c r="T23" s="97"/>
      <c r="U23" s="95"/>
      <c r="V23" s="94"/>
      <c r="W23" s="67"/>
      <c r="X23" s="67"/>
      <c r="Y23" s="61"/>
      <c r="Z23" s="66"/>
      <c r="AA23" s="67"/>
      <c r="AB23" s="67"/>
      <c r="AC23" s="28"/>
      <c r="AD23" s="94"/>
      <c r="AE23" s="67"/>
      <c r="AF23" s="67"/>
      <c r="AG23" s="61"/>
      <c r="AH23" s="155"/>
      <c r="AI23" s="156"/>
      <c r="AJ23" s="156"/>
      <c r="AK23" s="148"/>
    </row>
    <row r="24" spans="1:37" ht="20.100000000000001" customHeight="1" x14ac:dyDescent="0.25">
      <c r="A24" s="135"/>
      <c r="B24" s="95"/>
      <c r="C24" s="94"/>
      <c r="D24" s="67"/>
      <c r="E24" s="67"/>
      <c r="F24" s="61"/>
      <c r="G24" s="66"/>
      <c r="H24" s="67"/>
      <c r="I24" s="67"/>
      <c r="J24" s="28"/>
      <c r="K24" s="94"/>
      <c r="L24" s="67"/>
      <c r="M24" s="67"/>
      <c r="N24" s="61"/>
      <c r="O24" s="155"/>
      <c r="P24" s="156"/>
      <c r="Q24" s="156"/>
      <c r="R24" s="148"/>
      <c r="T24" s="135"/>
      <c r="U24" s="95"/>
      <c r="V24" s="94"/>
      <c r="W24" s="67"/>
      <c r="X24" s="67"/>
      <c r="Y24" s="61"/>
      <c r="Z24" s="66"/>
      <c r="AA24" s="67"/>
      <c r="AB24" s="67"/>
      <c r="AC24" s="28"/>
      <c r="AD24" s="94"/>
      <c r="AE24" s="67"/>
      <c r="AF24" s="67"/>
      <c r="AG24" s="61"/>
      <c r="AH24" s="155"/>
      <c r="AI24" s="156"/>
      <c r="AJ24" s="156"/>
      <c r="AK24" s="148"/>
    </row>
    <row r="25" spans="1:37" ht="20.100000000000001" customHeight="1" x14ac:dyDescent="0.25">
      <c r="A25" s="135"/>
      <c r="B25" s="95"/>
      <c r="C25" s="94"/>
      <c r="D25" s="67"/>
      <c r="E25" s="67"/>
      <c r="F25" s="61"/>
      <c r="G25" s="66"/>
      <c r="H25" s="67"/>
      <c r="I25" s="67"/>
      <c r="J25" s="28"/>
      <c r="K25" s="94"/>
      <c r="L25" s="67"/>
      <c r="M25" s="67"/>
      <c r="N25" s="61"/>
      <c r="O25" s="155"/>
      <c r="P25" s="156"/>
      <c r="Q25" s="156"/>
      <c r="R25" s="148"/>
      <c r="T25" s="135"/>
      <c r="U25" s="95"/>
      <c r="V25" s="94"/>
      <c r="W25" s="67"/>
      <c r="X25" s="67"/>
      <c r="Y25" s="61"/>
      <c r="Z25" s="66"/>
      <c r="AA25" s="67"/>
      <c r="AB25" s="67"/>
      <c r="AC25" s="28"/>
      <c r="AD25" s="94"/>
      <c r="AE25" s="67"/>
      <c r="AF25" s="67"/>
      <c r="AG25" s="61"/>
      <c r="AH25" s="155"/>
      <c r="AI25" s="156"/>
      <c r="AJ25" s="156"/>
      <c r="AK25" s="148"/>
    </row>
    <row r="26" spans="1:37" ht="20.100000000000001" customHeight="1" x14ac:dyDescent="0.25">
      <c r="A26" s="97"/>
      <c r="B26" s="95"/>
      <c r="C26" s="94"/>
      <c r="D26" s="67"/>
      <c r="E26" s="67"/>
      <c r="F26" s="61"/>
      <c r="G26" s="66"/>
      <c r="H26" s="67"/>
      <c r="I26" s="67"/>
      <c r="J26" s="28"/>
      <c r="K26" s="94"/>
      <c r="L26" s="67"/>
      <c r="M26" s="67"/>
      <c r="N26" s="61"/>
      <c r="O26" s="155"/>
      <c r="P26" s="156"/>
      <c r="Q26" s="156"/>
      <c r="R26" s="148"/>
      <c r="T26" s="97"/>
      <c r="U26" s="95"/>
      <c r="V26" s="94"/>
      <c r="W26" s="67"/>
      <c r="X26" s="67"/>
      <c r="Y26" s="61"/>
      <c r="Z26" s="66"/>
      <c r="AA26" s="67"/>
      <c r="AB26" s="67"/>
      <c r="AC26" s="28"/>
      <c r="AD26" s="94"/>
      <c r="AE26" s="67"/>
      <c r="AF26" s="67"/>
      <c r="AG26" s="61"/>
      <c r="AH26" s="155"/>
      <c r="AI26" s="156"/>
      <c r="AJ26" s="156"/>
      <c r="AK26" s="148"/>
    </row>
    <row r="27" spans="1:37" ht="20.100000000000001" customHeight="1" x14ac:dyDescent="0.25">
      <c r="A27" s="135"/>
      <c r="B27" s="95"/>
      <c r="C27" s="94"/>
      <c r="D27" s="67"/>
      <c r="E27" s="67"/>
      <c r="F27" s="61"/>
      <c r="G27" s="66"/>
      <c r="H27" s="67"/>
      <c r="I27" s="67"/>
      <c r="J27" s="28"/>
      <c r="K27" s="94"/>
      <c r="L27" s="67"/>
      <c r="M27" s="67"/>
      <c r="N27" s="61"/>
      <c r="O27" s="155"/>
      <c r="P27" s="156"/>
      <c r="Q27" s="156"/>
      <c r="R27" s="148"/>
      <c r="T27" s="135"/>
      <c r="U27" s="95"/>
      <c r="V27" s="94"/>
      <c r="W27" s="67"/>
      <c r="X27" s="67"/>
      <c r="Y27" s="61"/>
      <c r="Z27" s="66"/>
      <c r="AA27" s="67"/>
      <c r="AB27" s="67"/>
      <c r="AC27" s="28"/>
      <c r="AD27" s="94"/>
      <c r="AE27" s="67"/>
      <c r="AF27" s="67"/>
      <c r="AG27" s="61"/>
      <c r="AH27" s="155"/>
      <c r="AI27" s="156"/>
      <c r="AJ27" s="156"/>
      <c r="AK27" s="148"/>
    </row>
    <row r="28" spans="1:37" ht="20.100000000000001" customHeight="1" thickBot="1" x14ac:dyDescent="0.3">
      <c r="A28" s="142"/>
      <c r="B28" s="143"/>
      <c r="C28" s="144"/>
      <c r="D28" s="145"/>
      <c r="E28" s="145"/>
      <c r="F28" s="146"/>
      <c r="G28" s="142"/>
      <c r="H28" s="145"/>
      <c r="I28" s="145"/>
      <c r="J28" s="147"/>
      <c r="K28" s="144"/>
      <c r="L28" s="145"/>
      <c r="M28" s="145"/>
      <c r="N28" s="146"/>
      <c r="O28" s="157"/>
      <c r="P28" s="158"/>
      <c r="Q28" s="158"/>
      <c r="R28" s="159"/>
      <c r="T28" s="142"/>
      <c r="U28" s="143"/>
      <c r="V28" s="144"/>
      <c r="W28" s="145"/>
      <c r="X28" s="145"/>
      <c r="Y28" s="146"/>
      <c r="Z28" s="142"/>
      <c r="AA28" s="145"/>
      <c r="AB28" s="145"/>
      <c r="AC28" s="147"/>
      <c r="AD28" s="144"/>
      <c r="AE28" s="145"/>
      <c r="AF28" s="145"/>
      <c r="AG28" s="146"/>
      <c r="AH28" s="157"/>
      <c r="AI28" s="158"/>
      <c r="AJ28" s="158"/>
      <c r="AK28" s="159"/>
    </row>
    <row r="29" spans="1:37" ht="20.100000000000001" customHeight="1" thickBot="1" x14ac:dyDescent="0.3">
      <c r="A29" s="185" t="s">
        <v>62</v>
      </c>
      <c r="B29" s="186"/>
      <c r="C29" s="199" t="s">
        <v>63</v>
      </c>
      <c r="D29" s="219"/>
      <c r="E29" s="219"/>
      <c r="F29" s="220"/>
      <c r="G29" s="199" t="s">
        <v>64</v>
      </c>
      <c r="H29" s="219"/>
      <c r="I29" s="219"/>
      <c r="J29" s="220"/>
      <c r="K29" s="199" t="s">
        <v>64</v>
      </c>
      <c r="L29" s="219"/>
      <c r="M29" s="219"/>
      <c r="N29" s="220"/>
      <c r="O29" s="199" t="s">
        <v>64</v>
      </c>
      <c r="P29" s="219"/>
      <c r="Q29" s="219"/>
      <c r="R29" s="220"/>
    </row>
    <row r="30" spans="1:37" ht="16.5" customHeight="1" thickBot="1" x14ac:dyDescent="0.3">
      <c r="A30" s="185" t="s">
        <v>67</v>
      </c>
      <c r="B30" s="186"/>
      <c r="C30" s="221">
        <f>SUM(IF(B9="reference",0,C9*D9*E9),IF(B10="reference",0,C10*D10*E10),IF(B11="reference",0,C11*D11*E11),IF(B12="reference",0,C12*D12*E12),IF(B13="reference",0,C13*D13*E13),IF(B14="reference",0,C14*D14*E14),IF(B15="reference",0,C15*D15*E15),IF(B16="reference",0,C16*D16*E16),IF(B17="reference",0,C17*D17*E17),IF(B18="reference",0,C18*D18*E18),IF(B19="reference",0,C19*D19*E19),IF(B20="reference",0,C20*D20*E20),IF(B21="reference",0,C21*D21*E21),IF(B22="reference",0,C22*D22*E22),IF(B23="reference",0,C23*D23*E23),IF(B24="reference",0,C24*D24*E24),IF(B25="reference",0,C25*D25*E25),IF(B26="reference",0,C26*D26*E26),IF(B27="reference",0,C27*D27*E27),IF(B28="reference",0,C28*D28*E28))/1000000</f>
        <v>0</v>
      </c>
      <c r="D30" s="222"/>
      <c r="E30" s="222"/>
      <c r="F30" s="223"/>
      <c r="G30" s="224">
        <f>SUM((IF(G9="x",C9*D9,0))+(IF(H9="x",C9*D9,0))+(IF(I9="x",C9*E9,0))+(IF(J9="x",C9*E9)),(IF(G10="x",C10*D10,0))+(IF(H10="x",C10*D10,0))+(IF(I10="x",C10*E10,0))+(IF(J10="x",C10*E10)),(IF(G11="x",C11*D11,0))+(IF(H11="x",C11*D11,0))+(IF(I11="x",C11*E11,0))+(IF(J11="x",C11*E11)),(IF(G12="x",C12*D12,0))+(IF(H12="x",C12*D12,0))+(IF(I12="x",C12*E12,0))+(IF(J12="x",C12*E12)),(IF(G13="x",C13*D13,0))+(IF(H13="x",C13*D13,0))+(IF(I13="x",C13*E13,0))+(IF(J13="x",C13*E13)),(IF(G14="x",C14*D14,0))+(IF(H14="x",C14*D14,0))+(IF(I14="x",C14*E14,0))+(IF(J14="x",C14*E14)),(IF(G15="x",C15*D15,0))+(IF(H15="x",C15*D15,0))+(IF(I15="x",C15*E15,0))+(IF(J15="x",C15*E15)),(IF(G16="x",C16*D16,0))+(IF(H16="x",C16*D16,0))+(IF(I16="x",C16*E16,0))+(IF(J16="x",C16*E16)),(IF(G17="x",C17*D17,0))+(IF(H17="x",C17*D17,0))+(IF(I17="x",C17*E17,0))+(IF(J17="x",C17*E17)),(IF(G18="x",C18*D18,0))+(IF(H18="x",C18*D18,0))+(IF(I18="x",C18*E18,0))+(IF(J18="x",C18*E18)),(IF(G19="x",C19*D19,0))+(IF(H19="x",C19*D19,0))+(IF(I19="x",C19*E19,0))+(IF(J19="x",C19*E19)),(IF(G20="x",C20*D20,0))+(IF(H20="x",C20*D20,0))+(IF(I20="x",C20*E20,0))+(IF(J20="x",C20*E20)),(IF(G21="x",C21*D21,0))+(IF(H21="x",C21*D21,0))+(IF(I21="x",C21*E21,0))+(IF(J21="x",C21*E21)),(IF(G22="x",C22*D22,0))+(IF(H22="x",C22*D22,0))+(IF(I22="x",C22*E22,0))+(IF(J22="x",C22*E22)),(IF(G23="x",C23*D23,0))+(IF(H23="x",C23*D23,0))+(IF(I23="x",C23*E23,0))+(IF(J23="x",C23*E23)),(IF(G24="x",C24*D24,0))+(IF(H24="x",C24*D24,0))+(IF(I24="x",C24*E24,0))+(IF(J24="x",C24*E24)),(IF(G25="x",C25*D25,0))+(IF(H25="x",C25*D25,0))+(IF(I25="x",C25*E25,0))+(IF(J25="x",C25*E25)),(IF(G26="x",C26*D26,0))+(IF(H26="x",C26*D26,0))+(IF(I26="x",C26*E26,0))+(IF(J26="x",C26*E26)),(IF(G27="x",C27*D27,0))+(IF(H27="x",C27*D27,0))+(IF(I27="x",C27*E27,0))+(IF(J27="x",C27*E27)),(IF(G28="x",C28*D28,0))+(IF(H28="x",C28*D28,0))+(IF(I28="x",C28*E28,0))+(IF(J28="x",C28*E28)))/1000</f>
        <v>0</v>
      </c>
      <c r="H30" s="225"/>
      <c r="I30" s="225"/>
      <c r="J30" s="226"/>
      <c r="K30" s="224">
        <f>SUM((IF(K9="x",C9*D9,0))+(IF(L9="x",C9*D9,0))+(IF(M9="x",C9*E9,0))+(IF(N9="x",C9*E9)),(IF(K10="x",C10*D10,0))+(IF(L10="x",C10*D10,0))+(IF(M10="x",C10*E10,0))+(IF(N10="x",C10*E10)),(IF(K11="x",C11*D11,0))+(IF(L11="x",C11*D11,0))+(IF(M11="x",C11*E11,0))+(IF(N11="x",C11*E11)),(IF(K12="x",C12*D12,0))+(IF(L12="x",C12*D12,0))+(IF(M12="x",C12*E12,0))+(IF(N12="x",C12*E12)),(IF(K13="x",C13*D13,0))+(IF(L13="x",C13*D13,0))+(IF(M13="x",C13*E13,0))+(IF(N13="x",C13*E13)),(IF(K14="x",C14*D14,0))+(IF(L14="x",C14*D14,0))+(IF(M14="x",C14*E14,0))+(IF(N14="x",C14*E14)),(IF(K15="x",C15*D15,0))+(IF(L15="x",C15*D15,0))+(IF(M15="x",C15*E15,0))+(IF(N15="x",C15*E15)),(IF(K16="x",C16*D16,0))+(IF(L16="x",C16*D16,0))+(IF(M16="x",C16*E16,0))+(IF(N16="x",C16*E16)),(IF(K17="x",C17*D17,0))+(IF(L17="x",C17*D17,0))+(IF(M17="x",C17*E17,0))+(IF(N17="x",C17*E17)),(IF(K18="x",C18*D18,0))+(IF(L18="x",C18*D18,0))+(IF(M18="x",C18*E18,0))+(IF(N18="x",C18*E18)),(IF(K19="x",C19*D19,0))+(IF(L19="x",C19*D19,0))+(IF(M19="x",C19*E19,0))+(IF(N19="x",C19*E19)),(IF(K20="x",C20*D20,0))+(IF(L20="x",C20*D20,0))+(IF(M20="x",C20*E20,0))+(IF(N20="x",C20*E20)),(IF(K21="x",C21*D21,0))+(IF(L21="x",C21*D21,0))+(IF(M21="x",C21*E21,0))+(IF(N21="x",C21*E21)),(IF(K22="x",C22*D22,0))+(IF(L22="x",C22*D22,0))+(IF(M22="x",C22*E22,0))+(IF(N22="x",C22*E22)),(IF(K23="x",C23*D23,0))+(IF(L23="x",C23*D23,0))+(IF(M23="x",C23*E23,0))+(IF(N23="x",C23*E23)),(IF(K24="x",C24*D24,0))+(IF(L24="x",C24*D24,0))+(IF(M24="x",C24*E24,0))+(IF(N24="x",C24*E24)),(IF(K25="x",C25*D25,0))+(IF(L25="x",C25*D25,0))+(IF(M25="x",C25*E25,0))+(IF(N25="x",C25*E25)),(IF(K26="x",C26*D26,0))+(IF(L26="x",C26*D26,0))+(IF(M26="x",C26*E26,0))+(IF(N26="x",C26*E26)),(IF(K27="x",C27*D27,0))+(IF(L27="x",C27*D27,0))+(IF(M27="x",C27*E27,0))+(IF(N27="x",C27*E27)),(IF(K28="x",C28*D28,0))+(IF(L28="x",C28*D28,0))+(IF(M28="x",C28*E28,0))+(IF(N28="x",C28*E28)))/1000</f>
        <v>0</v>
      </c>
      <c r="L30" s="225"/>
      <c r="M30" s="225"/>
      <c r="N30" s="226"/>
      <c r="O30" s="224">
        <f>SUM((IF(O9="x",C9*D9,0))+(IF(P9="x",C9*D9,0))+(IF(Q9="x",C9*E9,0))+(IF(R9="x",C9*E9)),(IF(O10="x",C10*D10,0))+(IF(P10="x",C10*D10,0))+(IF(Q10="x",C10*E10,0))+(IF(R10="x",C10*E10)),(IF(O11="x",C11*D11,0))+(IF(P11="x",C11*D11,0))+(IF(Q11="x",C11*E11,0))+(IF(R11="x",C11*E11)),(IF(O12="x",C12*D12,0))+(IF(P12="x",C12*D12,0))+(IF(Q12="x",C12*E12,0))+(IF(R12="x",C12*E12)),(IF(O13="x",C13*D13,0))+(IF(P13="x",C13*D13,0))+(IF(Q13="x",C13*E13,0))+(IF(R13="x",C13*E13)),(IF(O14="x",C14*D14,0))+(IF(P14="x",C14*D14,0))+(IF(Q14="x",C14*E14,0))+(IF(R14="x",C14*E14)),(IF(O15="x",C15*D15,0))+(IF(P15="x",C15*D15,0))+(IF(Q15="x",C15*E15,0))+(IF(R15="x",C15*E15)),(IF(O16="x",C16*D16,0))+(IF(P16="x",C16*D16,0))+(IF(Q16="x",C16*E16,0))+(IF(R16="x",C16*E16)),(IF(O17="x",C17*D17,0))+(IF(P17="x",C17*D17,0))+(IF(Q17="x",C17*E17,0))+(IF(R17="x",C17*E17)),(IF(O18="x",C18*D18,0))+(IF(P18="x",C18*D18,0))+(IF(Q18="x",C18*E18,0))+(IF(R18="x",C18*E18)),(IF(O19="x",C19*D19,0))+(IF(P19="x",C19*D19,0))+(IF(Q19="x",C19*E19,0))+(IF(R19="x",C19*E19)),(IF(O20="x",C20*D20,0))+(IF(P20="x",C20*D20,0))+(IF(Q20="x",C20*E20,0))+(IF(R20="x",C20*E20)),(IF(O21="x",C21*D21,0))+(IF(P21="x",C21*D21,0))+(IF(Q21="x",C21*E21,0))+(IF(R21="x",C21*E21)),(IF(O22="x",C22*D22,0))+(IF(P22="x",C22*D22,0))+(IF(Q22="x",C22*E22,0))+(IF(R22="x",C22*E22)),(IF(O23="x",C23*D23,0))+(IF(P23="x",C23*D23,0))+(IF(Q23="x",C23*E23,0))+(IF(R23="x",C23*E23)),(IF(O24="x",C24*D24,0))+(IF(P24="x",C24*D24,0))+(IF(Q24="x",C24*E24,0))+(IF(R24="x",C24*E24)),(IF(O25="x",C25*D25,0))+(IF(P25="x",C25*D25,0))+(IF(Q25="x",C25*E25,0))+(IF(R25="x",C25*E25)),(IF(O26="x",C26*D26,0))+(IF(P26="x",C26*D26,0))+(IF(Q26="x",C26*E26,0))+(IF(R26="x",C26*E26)),(IF(O27="x",C27*D27,0))+(IF(P27="x",C27*D27,0))+(IF(Q27="x",C27*E27,0))+(IF(R27="x",C27*E27)),(IF(O28="x",C28*D28,0))+(IF(P28="x",C28*D28,0))+(IF(Q28="x",C28*E28,0))+(IF(R28="x",C28*E28)))/1000</f>
        <v>0</v>
      </c>
      <c r="P30" s="225"/>
      <c r="Q30" s="225"/>
      <c r="R30" s="226"/>
    </row>
    <row r="31" spans="1:37" ht="18" x14ac:dyDescent="0.25">
      <c r="A31" s="68"/>
      <c r="B31" s="69"/>
      <c r="C31" s="70"/>
      <c r="D31" s="71"/>
      <c r="E31" s="71"/>
      <c r="F31" s="70"/>
      <c r="G31" s="72"/>
      <c r="H31" s="72"/>
      <c r="I31" s="72"/>
      <c r="J31" s="72"/>
      <c r="K31" s="72"/>
      <c r="L31" s="72"/>
      <c r="M31" s="72"/>
      <c r="N31" s="72"/>
      <c r="O31" s="73"/>
      <c r="P31" s="73"/>
      <c r="Q31" s="73"/>
      <c r="R31" s="73"/>
    </row>
    <row r="32" spans="1:37" ht="18" x14ac:dyDescent="0.25">
      <c r="A32" s="68"/>
      <c r="B32" s="69"/>
      <c r="C32" s="70"/>
      <c r="D32" s="71"/>
      <c r="E32" s="71"/>
      <c r="F32" s="70"/>
      <c r="G32" s="72"/>
      <c r="H32" s="72"/>
      <c r="I32" s="72"/>
      <c r="J32" s="72"/>
      <c r="K32" s="72"/>
      <c r="L32" s="72"/>
      <c r="M32" s="72"/>
      <c r="N32" s="72"/>
      <c r="O32" s="73"/>
      <c r="P32" s="73"/>
      <c r="Q32" s="73"/>
      <c r="R32" s="73"/>
    </row>
    <row r="33" spans="1:18" ht="18" x14ac:dyDescent="0.25">
      <c r="A33" s="68"/>
      <c r="B33" s="69"/>
      <c r="C33" s="70"/>
      <c r="D33" s="71"/>
      <c r="E33" s="71"/>
      <c r="F33" s="70"/>
      <c r="G33" s="72"/>
      <c r="H33" s="72"/>
      <c r="I33" s="72"/>
      <c r="J33" s="72"/>
      <c r="K33" s="72"/>
      <c r="L33" s="72"/>
      <c r="M33" s="72"/>
      <c r="N33" s="72"/>
      <c r="O33" s="73"/>
      <c r="P33" s="73"/>
      <c r="Q33" s="73"/>
      <c r="R33" s="73"/>
    </row>
    <row r="34" spans="1:18" ht="18" x14ac:dyDescent="0.25">
      <c r="A34" s="68"/>
      <c r="B34" s="69"/>
      <c r="C34" s="70"/>
      <c r="D34" s="71"/>
      <c r="E34" s="71"/>
      <c r="F34" s="70"/>
      <c r="G34" s="72"/>
      <c r="H34" s="72"/>
      <c r="I34" s="72"/>
      <c r="J34" s="72"/>
      <c r="K34" s="72"/>
      <c r="L34" s="72"/>
      <c r="M34" s="72"/>
      <c r="N34" s="72"/>
      <c r="O34" s="73"/>
      <c r="P34" s="73"/>
      <c r="Q34" s="73"/>
      <c r="R34" s="73"/>
    </row>
    <row r="35" spans="1:18" ht="18" x14ac:dyDescent="0.25">
      <c r="A35" s="68"/>
      <c r="B35" s="69"/>
      <c r="C35" s="70"/>
      <c r="D35" s="71"/>
      <c r="E35" s="71"/>
      <c r="F35" s="70"/>
      <c r="G35" s="72"/>
      <c r="H35" s="72"/>
      <c r="I35" s="72"/>
      <c r="J35" s="72"/>
      <c r="K35" s="72"/>
      <c r="L35" s="72"/>
      <c r="M35" s="72"/>
      <c r="N35" s="72"/>
      <c r="O35" s="73"/>
      <c r="P35" s="73"/>
      <c r="Q35" s="73"/>
      <c r="R35" s="73"/>
    </row>
    <row r="36" spans="1:18" ht="18" x14ac:dyDescent="0.25">
      <c r="A36" s="68"/>
      <c r="B36" s="69"/>
      <c r="C36" s="70"/>
      <c r="D36" s="71"/>
      <c r="E36" s="71"/>
      <c r="F36" s="70"/>
      <c r="G36" s="72"/>
      <c r="H36" s="72"/>
      <c r="I36" s="72"/>
      <c r="J36" s="72"/>
      <c r="K36" s="72"/>
      <c r="L36" s="72"/>
      <c r="M36" s="72"/>
      <c r="N36" s="72"/>
      <c r="O36" s="73"/>
      <c r="P36" s="73"/>
      <c r="Q36" s="73"/>
      <c r="R36" s="73"/>
    </row>
    <row r="37" spans="1:18" ht="18" x14ac:dyDescent="0.25">
      <c r="A37" s="68"/>
      <c r="B37" s="69"/>
      <c r="C37" s="70"/>
      <c r="D37" s="71"/>
      <c r="E37" s="71"/>
      <c r="F37" s="70"/>
      <c r="G37" s="72"/>
      <c r="H37" s="72"/>
      <c r="I37" s="72"/>
      <c r="J37" s="72"/>
      <c r="K37" s="72"/>
      <c r="L37" s="72"/>
      <c r="M37" s="72"/>
      <c r="N37" s="72"/>
      <c r="O37" s="73"/>
      <c r="P37" s="73"/>
      <c r="Q37" s="73"/>
      <c r="R37" s="73"/>
    </row>
    <row r="38" spans="1:18" ht="18" x14ac:dyDescent="0.25">
      <c r="A38" s="68"/>
      <c r="B38" s="69"/>
      <c r="C38" s="70"/>
      <c r="D38" s="71"/>
      <c r="E38" s="71"/>
      <c r="F38" s="70"/>
      <c r="G38" s="72"/>
      <c r="H38" s="72"/>
      <c r="I38" s="72"/>
      <c r="J38" s="72"/>
      <c r="K38" s="72"/>
      <c r="L38" s="72"/>
      <c r="M38" s="72"/>
      <c r="N38" s="72"/>
      <c r="O38" s="73"/>
      <c r="P38" s="73"/>
      <c r="Q38" s="73"/>
      <c r="R38" s="73"/>
    </row>
    <row r="39" spans="1:18" ht="18" x14ac:dyDescent="0.25">
      <c r="A39" s="68"/>
      <c r="B39" s="69"/>
      <c r="C39" s="70"/>
      <c r="D39" s="71"/>
      <c r="E39" s="71"/>
      <c r="F39" s="70"/>
      <c r="G39" s="72"/>
      <c r="H39" s="72"/>
      <c r="I39" s="72"/>
      <c r="J39" s="72"/>
      <c r="K39" s="72"/>
      <c r="L39" s="72"/>
      <c r="M39" s="72"/>
      <c r="N39" s="72"/>
      <c r="O39" s="73"/>
      <c r="P39" s="73"/>
      <c r="Q39" s="73"/>
      <c r="R39" s="73"/>
    </row>
    <row r="40" spans="1:18" ht="18" x14ac:dyDescent="0.25">
      <c r="A40" s="68"/>
      <c r="B40" s="69"/>
      <c r="C40" s="70"/>
      <c r="D40" s="71"/>
      <c r="E40" s="71"/>
      <c r="F40" s="70"/>
      <c r="G40" s="72"/>
      <c r="H40" s="72"/>
      <c r="I40" s="72"/>
      <c r="J40" s="72"/>
      <c r="K40" s="72"/>
      <c r="L40" s="72"/>
      <c r="M40" s="72"/>
      <c r="N40" s="72"/>
      <c r="O40" s="73"/>
      <c r="P40" s="73"/>
      <c r="Q40" s="73"/>
      <c r="R40" s="73"/>
    </row>
    <row r="41" spans="1:18" ht="18" x14ac:dyDescent="0.25">
      <c r="A41" s="68"/>
      <c r="B41" s="69"/>
      <c r="C41" s="70"/>
      <c r="D41" s="71"/>
      <c r="E41" s="71"/>
      <c r="F41" s="70"/>
      <c r="G41" s="72"/>
      <c r="H41" s="72"/>
      <c r="I41" s="72"/>
      <c r="J41" s="72"/>
      <c r="K41" s="72"/>
      <c r="L41" s="72"/>
      <c r="M41" s="72"/>
      <c r="N41" s="72"/>
      <c r="O41" s="73"/>
      <c r="P41" s="73"/>
      <c r="Q41" s="73"/>
      <c r="R41" s="73"/>
    </row>
    <row r="42" spans="1:18" ht="18" x14ac:dyDescent="0.25">
      <c r="A42" s="68"/>
      <c r="B42" s="69"/>
      <c r="C42" s="70"/>
      <c r="D42" s="71"/>
      <c r="E42" s="71"/>
      <c r="F42" s="70"/>
      <c r="G42" s="72"/>
      <c r="H42" s="72"/>
      <c r="I42" s="72"/>
      <c r="J42" s="72"/>
      <c r="K42" s="72"/>
      <c r="L42" s="72"/>
      <c r="M42" s="72"/>
      <c r="N42" s="72"/>
      <c r="O42" s="73"/>
      <c r="P42" s="73"/>
      <c r="Q42" s="73"/>
      <c r="R42" s="73"/>
    </row>
    <row r="43" spans="1:18" ht="18" x14ac:dyDescent="0.25">
      <c r="A43" s="68"/>
      <c r="B43" s="69"/>
      <c r="C43" s="70"/>
      <c r="D43" s="71"/>
      <c r="E43" s="71"/>
      <c r="F43" s="70"/>
      <c r="G43" s="72"/>
      <c r="H43" s="72"/>
      <c r="I43" s="72"/>
      <c r="J43" s="72"/>
      <c r="K43" s="72"/>
      <c r="L43" s="72"/>
      <c r="M43" s="72"/>
      <c r="N43" s="72"/>
      <c r="O43" s="73"/>
      <c r="P43" s="73"/>
      <c r="Q43" s="73"/>
      <c r="R43" s="73"/>
    </row>
    <row r="44" spans="1:18" ht="18" x14ac:dyDescent="0.25">
      <c r="A44" s="68"/>
      <c r="B44" s="69"/>
      <c r="C44" s="70"/>
      <c r="D44" s="71"/>
      <c r="E44" s="71"/>
      <c r="F44" s="70"/>
      <c r="G44" s="72"/>
      <c r="H44" s="72"/>
      <c r="I44" s="72"/>
      <c r="J44" s="72"/>
      <c r="K44" s="72"/>
      <c r="L44" s="72"/>
      <c r="M44" s="72"/>
      <c r="N44" s="72"/>
      <c r="O44" s="73"/>
      <c r="P44" s="73"/>
      <c r="Q44" s="73"/>
      <c r="R44" s="73"/>
    </row>
    <row r="45" spans="1:18" ht="18" x14ac:dyDescent="0.25">
      <c r="A45" s="68"/>
      <c r="B45" s="69"/>
      <c r="C45" s="70"/>
      <c r="D45" s="71"/>
      <c r="E45" s="71"/>
      <c r="F45" s="70"/>
      <c r="G45" s="72"/>
      <c r="H45" s="72"/>
      <c r="I45" s="72"/>
      <c r="J45" s="72"/>
      <c r="K45" s="72"/>
      <c r="L45" s="72"/>
      <c r="M45" s="72"/>
      <c r="N45" s="72"/>
      <c r="O45" s="73"/>
      <c r="P45" s="73"/>
      <c r="Q45" s="73"/>
      <c r="R45" s="73"/>
    </row>
    <row r="46" spans="1:18" ht="18" x14ac:dyDescent="0.25">
      <c r="A46" s="68"/>
      <c r="B46" s="69"/>
      <c r="C46" s="70"/>
      <c r="D46" s="71"/>
      <c r="E46" s="71"/>
      <c r="F46" s="70"/>
      <c r="G46" s="72"/>
      <c r="H46" s="72"/>
      <c r="I46" s="72"/>
      <c r="J46" s="72"/>
      <c r="K46" s="72"/>
      <c r="L46" s="72"/>
      <c r="M46" s="72"/>
      <c r="N46" s="72"/>
      <c r="O46" s="73"/>
      <c r="P46" s="73"/>
      <c r="Q46" s="73"/>
      <c r="R46" s="73"/>
    </row>
    <row r="47" spans="1:18" ht="18" x14ac:dyDescent="0.25">
      <c r="A47" s="68"/>
      <c r="B47" s="69"/>
      <c r="C47" s="70"/>
      <c r="D47" s="71"/>
      <c r="E47" s="71"/>
      <c r="F47" s="70"/>
      <c r="G47" s="72"/>
      <c r="H47" s="72"/>
      <c r="I47" s="72"/>
      <c r="J47" s="72"/>
      <c r="K47" s="72"/>
      <c r="L47" s="72"/>
      <c r="M47" s="72"/>
      <c r="N47" s="72"/>
      <c r="O47" s="73"/>
      <c r="P47" s="73"/>
      <c r="Q47" s="73"/>
      <c r="R47" s="73"/>
    </row>
    <row r="48" spans="1:18" ht="18" x14ac:dyDescent="0.25">
      <c r="A48" s="68"/>
      <c r="B48" s="69"/>
      <c r="C48" s="70"/>
      <c r="D48" s="71"/>
      <c r="E48" s="71"/>
      <c r="F48" s="70"/>
      <c r="G48" s="72"/>
      <c r="H48" s="72"/>
      <c r="I48" s="72"/>
      <c r="J48" s="72"/>
      <c r="K48" s="72"/>
      <c r="L48" s="72"/>
      <c r="M48" s="72"/>
      <c r="N48" s="72"/>
      <c r="O48" s="73"/>
      <c r="P48" s="73"/>
      <c r="Q48" s="73"/>
      <c r="R48" s="73"/>
    </row>
    <row r="49" spans="1:18" ht="18" x14ac:dyDescent="0.25">
      <c r="A49" s="68"/>
      <c r="B49" s="69"/>
      <c r="C49" s="70"/>
      <c r="D49" s="71"/>
      <c r="E49" s="71"/>
      <c r="F49" s="70"/>
      <c r="G49" s="72"/>
      <c r="H49" s="72"/>
      <c r="I49" s="72"/>
      <c r="J49" s="72"/>
      <c r="K49" s="72"/>
      <c r="L49" s="72"/>
      <c r="M49" s="72"/>
      <c r="N49" s="72"/>
      <c r="O49" s="73"/>
      <c r="P49" s="73"/>
      <c r="Q49" s="73"/>
      <c r="R49" s="73"/>
    </row>
    <row r="50" spans="1:18" ht="18" x14ac:dyDescent="0.25">
      <c r="A50" s="68"/>
      <c r="B50" s="69"/>
      <c r="C50" s="70"/>
      <c r="D50" s="71"/>
      <c r="E50" s="71"/>
      <c r="F50" s="70"/>
      <c r="G50" s="72"/>
      <c r="H50" s="72"/>
      <c r="I50" s="72"/>
      <c r="J50" s="72"/>
      <c r="K50" s="72"/>
      <c r="L50" s="72"/>
      <c r="M50" s="72"/>
      <c r="N50" s="72"/>
      <c r="O50" s="73"/>
      <c r="P50" s="73"/>
      <c r="Q50" s="73"/>
      <c r="R50" s="73"/>
    </row>
    <row r="51" spans="1:18" ht="18" x14ac:dyDescent="0.25">
      <c r="A51" s="68"/>
      <c r="B51" s="69"/>
      <c r="C51" s="70"/>
      <c r="D51" s="71"/>
      <c r="E51" s="71"/>
      <c r="F51" s="70"/>
      <c r="G51" s="72"/>
      <c r="H51" s="72"/>
      <c r="I51" s="72"/>
      <c r="J51" s="72"/>
      <c r="K51" s="72"/>
      <c r="L51" s="72"/>
      <c r="M51" s="72"/>
      <c r="N51" s="72"/>
      <c r="O51" s="73"/>
      <c r="P51" s="73"/>
      <c r="Q51" s="73"/>
      <c r="R51" s="73"/>
    </row>
    <row r="52" spans="1:18" ht="18" x14ac:dyDescent="0.25">
      <c r="A52" s="68"/>
      <c r="B52" s="69"/>
      <c r="C52" s="70"/>
      <c r="D52" s="71"/>
      <c r="E52" s="71"/>
      <c r="F52" s="70"/>
      <c r="G52" s="72"/>
      <c r="H52" s="72"/>
      <c r="I52" s="72"/>
      <c r="J52" s="72"/>
      <c r="K52" s="72"/>
      <c r="L52" s="72"/>
      <c r="M52" s="72"/>
      <c r="N52" s="72"/>
      <c r="O52" s="73"/>
      <c r="P52" s="73"/>
      <c r="Q52" s="73"/>
      <c r="R52" s="73"/>
    </row>
    <row r="53" spans="1:18" ht="18" x14ac:dyDescent="0.25">
      <c r="A53" s="68"/>
      <c r="B53" s="69"/>
      <c r="C53" s="70"/>
      <c r="D53" s="71"/>
      <c r="E53" s="71"/>
      <c r="F53" s="70"/>
      <c r="G53" s="72"/>
      <c r="H53" s="72"/>
      <c r="I53" s="72"/>
      <c r="J53" s="72"/>
      <c r="K53" s="72"/>
      <c r="L53" s="72"/>
      <c r="M53" s="72"/>
      <c r="N53" s="72"/>
      <c r="O53" s="73"/>
      <c r="P53" s="73"/>
      <c r="Q53" s="73"/>
      <c r="R53" s="73"/>
    </row>
    <row r="54" spans="1:18" ht="18" x14ac:dyDescent="0.25">
      <c r="A54" s="68"/>
      <c r="B54" s="69"/>
      <c r="C54" s="70"/>
      <c r="D54" s="71"/>
      <c r="E54" s="71"/>
      <c r="F54" s="70"/>
      <c r="G54" s="72"/>
      <c r="H54" s="72"/>
      <c r="I54" s="72"/>
      <c r="J54" s="72"/>
      <c r="K54" s="72"/>
      <c r="L54" s="72"/>
      <c r="M54" s="72"/>
      <c r="N54" s="72"/>
      <c r="O54" s="73"/>
      <c r="P54" s="73"/>
      <c r="Q54" s="73"/>
      <c r="R54" s="73"/>
    </row>
    <row r="55" spans="1:18" ht="18" x14ac:dyDescent="0.25">
      <c r="A55" s="68"/>
      <c r="B55" s="69"/>
      <c r="C55" s="70"/>
      <c r="D55" s="71"/>
      <c r="E55" s="71"/>
      <c r="F55" s="70"/>
      <c r="G55" s="72"/>
      <c r="H55" s="72"/>
      <c r="I55" s="72"/>
      <c r="J55" s="72"/>
      <c r="K55" s="72"/>
      <c r="L55" s="72"/>
      <c r="M55" s="72"/>
      <c r="N55" s="72"/>
      <c r="O55" s="73"/>
      <c r="P55" s="73"/>
      <c r="Q55" s="73"/>
      <c r="R55" s="73"/>
    </row>
    <row r="56" spans="1:18" ht="18" x14ac:dyDescent="0.25">
      <c r="A56" s="68"/>
      <c r="B56" s="69"/>
      <c r="C56" s="70"/>
      <c r="D56" s="71"/>
      <c r="E56" s="71"/>
      <c r="F56" s="70"/>
      <c r="G56" s="72"/>
      <c r="H56" s="72"/>
      <c r="I56" s="72"/>
      <c r="J56" s="72"/>
      <c r="K56" s="72"/>
      <c r="L56" s="72"/>
      <c r="M56" s="72"/>
      <c r="N56" s="72"/>
      <c r="O56" s="73"/>
      <c r="P56" s="73"/>
      <c r="Q56" s="73"/>
      <c r="R56" s="73"/>
    </row>
    <row r="57" spans="1:18" ht="18" x14ac:dyDescent="0.25">
      <c r="A57" s="68"/>
      <c r="B57" s="69"/>
      <c r="C57" s="70"/>
      <c r="D57" s="71"/>
      <c r="E57" s="71"/>
      <c r="F57" s="70"/>
      <c r="G57" s="72"/>
      <c r="H57" s="72"/>
      <c r="I57" s="72"/>
      <c r="J57" s="72"/>
      <c r="K57" s="72"/>
      <c r="L57" s="72"/>
      <c r="M57" s="72"/>
      <c r="N57" s="72"/>
      <c r="O57" s="73"/>
      <c r="P57" s="73"/>
      <c r="Q57" s="73"/>
      <c r="R57" s="73"/>
    </row>
    <row r="58" spans="1:18" ht="18" x14ac:dyDescent="0.25">
      <c r="A58" s="68"/>
      <c r="B58" s="69"/>
      <c r="C58" s="70"/>
      <c r="D58" s="71"/>
      <c r="E58" s="71"/>
      <c r="F58" s="70"/>
      <c r="G58" s="72"/>
      <c r="H58" s="72"/>
      <c r="I58" s="72"/>
      <c r="J58" s="72"/>
      <c r="K58" s="72"/>
      <c r="L58" s="72"/>
      <c r="M58" s="72"/>
      <c r="N58" s="72"/>
      <c r="O58" s="73"/>
      <c r="P58" s="73"/>
      <c r="Q58" s="73"/>
      <c r="R58" s="73"/>
    </row>
    <row r="59" spans="1:18" ht="18" x14ac:dyDescent="0.25">
      <c r="A59" s="68"/>
      <c r="B59" s="69"/>
      <c r="C59" s="70"/>
      <c r="D59" s="71"/>
      <c r="E59" s="71"/>
      <c r="F59" s="70"/>
      <c r="G59" s="72"/>
      <c r="H59" s="72"/>
      <c r="I59" s="72"/>
      <c r="J59" s="72"/>
      <c r="K59" s="72"/>
      <c r="L59" s="72"/>
      <c r="M59" s="72"/>
      <c r="N59" s="72"/>
      <c r="O59" s="73"/>
      <c r="P59" s="73"/>
      <c r="Q59" s="73"/>
      <c r="R59" s="73"/>
    </row>
    <row r="60" spans="1:18" ht="18" x14ac:dyDescent="0.25">
      <c r="A60" s="68"/>
      <c r="B60" s="69"/>
      <c r="C60" s="70"/>
      <c r="D60" s="71"/>
      <c r="E60" s="71"/>
      <c r="F60" s="70"/>
      <c r="G60" s="72"/>
      <c r="H60" s="72"/>
      <c r="I60" s="72"/>
      <c r="J60" s="72"/>
      <c r="K60" s="72"/>
      <c r="L60" s="72"/>
      <c r="M60" s="72"/>
      <c r="N60" s="72"/>
      <c r="O60" s="73"/>
      <c r="P60" s="73"/>
      <c r="Q60" s="73"/>
      <c r="R60" s="73"/>
    </row>
    <row r="61" spans="1:18" ht="18" x14ac:dyDescent="0.25">
      <c r="A61" s="68"/>
      <c r="B61" s="69"/>
      <c r="C61" s="70"/>
      <c r="D61" s="71"/>
      <c r="E61" s="71"/>
      <c r="F61" s="70"/>
      <c r="G61" s="72"/>
      <c r="H61" s="72"/>
      <c r="I61" s="72"/>
      <c r="J61" s="72"/>
      <c r="K61" s="72"/>
      <c r="L61" s="72"/>
      <c r="M61" s="72"/>
      <c r="N61" s="72"/>
      <c r="O61" s="73"/>
      <c r="P61" s="73"/>
      <c r="Q61" s="73"/>
      <c r="R61" s="73"/>
    </row>
    <row r="62" spans="1:18" ht="18" x14ac:dyDescent="0.25">
      <c r="A62" s="68"/>
      <c r="B62" s="69"/>
      <c r="C62" s="70"/>
      <c r="D62" s="71"/>
      <c r="E62" s="71"/>
      <c r="F62" s="70"/>
      <c r="G62" s="72"/>
      <c r="H62" s="72"/>
      <c r="I62" s="72"/>
      <c r="J62" s="72"/>
      <c r="K62" s="72"/>
      <c r="L62" s="72"/>
      <c r="M62" s="72"/>
      <c r="N62" s="72"/>
      <c r="O62" s="73"/>
      <c r="P62" s="73"/>
      <c r="Q62" s="73"/>
      <c r="R62" s="73"/>
    </row>
    <row r="63" spans="1:18" ht="18" x14ac:dyDescent="0.25">
      <c r="A63" s="68"/>
      <c r="B63" s="69"/>
      <c r="C63" s="70"/>
      <c r="D63" s="71"/>
      <c r="E63" s="71"/>
      <c r="F63" s="70"/>
      <c r="G63" s="72"/>
      <c r="H63" s="72"/>
      <c r="I63" s="72"/>
      <c r="J63" s="72"/>
      <c r="K63" s="72"/>
      <c r="L63" s="72"/>
      <c r="M63" s="72"/>
      <c r="N63" s="72"/>
      <c r="O63" s="73"/>
      <c r="P63" s="73"/>
      <c r="Q63" s="73"/>
      <c r="R63" s="73"/>
    </row>
    <row r="64" spans="1:18" ht="18" x14ac:dyDescent="0.25">
      <c r="A64" s="68"/>
      <c r="B64" s="69"/>
      <c r="C64" s="70"/>
      <c r="D64" s="71"/>
      <c r="E64" s="71"/>
      <c r="F64" s="70"/>
      <c r="G64" s="72"/>
      <c r="H64" s="72"/>
      <c r="I64" s="72"/>
      <c r="J64" s="72"/>
      <c r="K64" s="72"/>
      <c r="L64" s="72"/>
      <c r="M64" s="72"/>
      <c r="N64" s="72"/>
      <c r="O64" s="73"/>
      <c r="P64" s="73"/>
      <c r="Q64" s="73"/>
      <c r="R64" s="73"/>
    </row>
    <row r="65" spans="1:18" ht="18" x14ac:dyDescent="0.25">
      <c r="A65" s="68"/>
      <c r="B65" s="69"/>
      <c r="C65" s="70"/>
      <c r="D65" s="71"/>
      <c r="E65" s="71"/>
      <c r="F65" s="70"/>
      <c r="G65" s="72"/>
      <c r="H65" s="72"/>
      <c r="I65" s="72"/>
      <c r="J65" s="72"/>
      <c r="K65" s="72"/>
      <c r="L65" s="72"/>
      <c r="M65" s="72"/>
      <c r="N65" s="72"/>
      <c r="O65" s="73"/>
      <c r="P65" s="73"/>
      <c r="Q65" s="73"/>
      <c r="R65" s="73"/>
    </row>
    <row r="66" spans="1:18" ht="18" x14ac:dyDescent="0.25">
      <c r="A66" s="68"/>
      <c r="B66" s="69"/>
      <c r="C66" s="70"/>
      <c r="D66" s="71"/>
      <c r="E66" s="71"/>
      <c r="F66" s="70"/>
      <c r="G66" s="72"/>
      <c r="H66" s="72"/>
      <c r="I66" s="72"/>
      <c r="J66" s="72"/>
      <c r="K66" s="72"/>
      <c r="L66" s="72"/>
      <c r="M66" s="72"/>
      <c r="N66" s="72"/>
      <c r="O66" s="73"/>
      <c r="P66" s="73"/>
      <c r="Q66" s="73"/>
      <c r="R66" s="73"/>
    </row>
    <row r="67" spans="1:18" ht="18" x14ac:dyDescent="0.25">
      <c r="A67" s="68"/>
      <c r="B67" s="69"/>
      <c r="C67" s="70"/>
      <c r="D67" s="71"/>
      <c r="E67" s="71"/>
      <c r="F67" s="70"/>
      <c r="G67" s="72"/>
      <c r="H67" s="72"/>
      <c r="I67" s="72"/>
      <c r="J67" s="72"/>
      <c r="K67" s="72"/>
      <c r="L67" s="72"/>
      <c r="M67" s="72"/>
      <c r="N67" s="72"/>
      <c r="O67" s="73"/>
      <c r="P67" s="73"/>
      <c r="Q67" s="73"/>
      <c r="R67" s="73"/>
    </row>
    <row r="68" spans="1:18" ht="18" x14ac:dyDescent="0.25">
      <c r="A68" s="68"/>
      <c r="B68" s="69"/>
      <c r="C68" s="70"/>
      <c r="D68" s="71"/>
      <c r="E68" s="71"/>
      <c r="F68" s="70"/>
      <c r="G68" s="72"/>
      <c r="H68" s="72"/>
      <c r="I68" s="72"/>
      <c r="J68" s="72"/>
      <c r="K68" s="72"/>
      <c r="L68" s="72"/>
      <c r="M68" s="72"/>
      <c r="N68" s="72"/>
      <c r="O68" s="73"/>
      <c r="P68" s="73"/>
      <c r="Q68" s="73"/>
      <c r="R68" s="73"/>
    </row>
    <row r="69" spans="1:18" ht="18" x14ac:dyDescent="0.25">
      <c r="A69" s="68"/>
      <c r="B69" s="69"/>
      <c r="C69" s="70"/>
      <c r="D69" s="71"/>
      <c r="E69" s="71"/>
      <c r="F69" s="70"/>
      <c r="G69" s="72"/>
      <c r="H69" s="72"/>
      <c r="I69" s="72"/>
      <c r="J69" s="72"/>
      <c r="K69" s="72"/>
      <c r="L69" s="72"/>
      <c r="M69" s="72"/>
      <c r="N69" s="72"/>
      <c r="O69" s="73"/>
      <c r="P69" s="73"/>
      <c r="Q69" s="73"/>
      <c r="R69" s="73"/>
    </row>
    <row r="70" spans="1:18" ht="18" x14ac:dyDescent="0.25">
      <c r="A70" s="68"/>
      <c r="B70" s="69"/>
      <c r="C70" s="70"/>
      <c r="D70" s="71"/>
      <c r="E70" s="71"/>
      <c r="F70" s="70"/>
      <c r="G70" s="72"/>
      <c r="H70" s="72"/>
      <c r="I70" s="72"/>
      <c r="J70" s="72"/>
      <c r="K70" s="72"/>
      <c r="L70" s="72"/>
      <c r="M70" s="72"/>
      <c r="N70" s="72"/>
      <c r="O70" s="73"/>
      <c r="P70" s="73"/>
      <c r="Q70" s="73"/>
      <c r="R70" s="73"/>
    </row>
    <row r="71" spans="1:18" ht="18" x14ac:dyDescent="0.25">
      <c r="A71" s="68"/>
      <c r="B71" s="69"/>
      <c r="C71" s="70"/>
      <c r="D71" s="71"/>
      <c r="E71" s="71"/>
      <c r="F71" s="70"/>
      <c r="G71" s="72"/>
      <c r="H71" s="72"/>
      <c r="I71" s="72"/>
      <c r="J71" s="72"/>
      <c r="K71" s="72"/>
      <c r="L71" s="72"/>
      <c r="M71" s="72"/>
      <c r="N71" s="72"/>
      <c r="O71" s="73"/>
      <c r="P71" s="73"/>
      <c r="Q71" s="73"/>
      <c r="R71" s="73"/>
    </row>
    <row r="72" spans="1:18" ht="18" x14ac:dyDescent="0.25">
      <c r="A72" s="68"/>
      <c r="B72" s="69"/>
      <c r="C72" s="70"/>
      <c r="D72" s="71"/>
      <c r="E72" s="71"/>
      <c r="F72" s="70"/>
      <c r="G72" s="72"/>
      <c r="H72" s="72"/>
      <c r="I72" s="72"/>
      <c r="J72" s="72"/>
      <c r="K72" s="72"/>
      <c r="L72" s="72"/>
      <c r="M72" s="72"/>
      <c r="N72" s="72"/>
      <c r="O72" s="73"/>
      <c r="P72" s="73"/>
      <c r="Q72" s="73"/>
      <c r="R72" s="73"/>
    </row>
    <row r="73" spans="1:18" ht="18" x14ac:dyDescent="0.25">
      <c r="A73" s="68"/>
      <c r="B73" s="69"/>
      <c r="C73" s="70"/>
      <c r="D73" s="71"/>
      <c r="E73" s="71"/>
      <c r="F73" s="70"/>
      <c r="G73" s="72"/>
      <c r="H73" s="72"/>
      <c r="I73" s="72"/>
      <c r="J73" s="72"/>
      <c r="K73" s="72"/>
      <c r="L73" s="72"/>
      <c r="M73" s="72"/>
      <c r="N73" s="72"/>
      <c r="O73" s="73"/>
      <c r="P73" s="73"/>
      <c r="Q73" s="73"/>
      <c r="R73" s="73"/>
    </row>
    <row r="74" spans="1:18" ht="18" x14ac:dyDescent="0.25">
      <c r="A74" s="68"/>
      <c r="B74" s="69"/>
      <c r="C74" s="70"/>
      <c r="D74" s="71"/>
      <c r="E74" s="71"/>
      <c r="F74" s="70"/>
      <c r="G74" s="72"/>
      <c r="H74" s="72"/>
      <c r="I74" s="72"/>
      <c r="J74" s="72"/>
      <c r="K74" s="72"/>
      <c r="L74" s="72"/>
      <c r="M74" s="72"/>
      <c r="N74" s="72"/>
      <c r="O74" s="73"/>
      <c r="P74" s="73"/>
      <c r="Q74" s="73"/>
      <c r="R74" s="73"/>
    </row>
    <row r="75" spans="1:18" ht="18" x14ac:dyDescent="0.25">
      <c r="A75" s="68"/>
      <c r="B75" s="69"/>
      <c r="C75" s="70"/>
      <c r="D75" s="71"/>
      <c r="E75" s="71"/>
      <c r="F75" s="70"/>
      <c r="G75" s="72"/>
      <c r="H75" s="72"/>
      <c r="I75" s="72"/>
      <c r="J75" s="72"/>
      <c r="K75" s="72"/>
      <c r="L75" s="72"/>
      <c r="M75" s="72"/>
      <c r="N75" s="72"/>
      <c r="O75" s="73"/>
      <c r="P75" s="73"/>
      <c r="Q75" s="73"/>
      <c r="R75" s="73"/>
    </row>
    <row r="76" spans="1:18" ht="18" x14ac:dyDescent="0.25">
      <c r="A76" s="68"/>
      <c r="B76" s="69"/>
      <c r="C76" s="70"/>
      <c r="D76" s="71"/>
      <c r="E76" s="71"/>
      <c r="F76" s="70"/>
      <c r="G76" s="72"/>
      <c r="H76" s="72"/>
      <c r="I76" s="72"/>
      <c r="J76" s="72"/>
      <c r="K76" s="72"/>
      <c r="L76" s="72"/>
      <c r="M76" s="72"/>
      <c r="N76" s="72"/>
      <c r="O76" s="73"/>
      <c r="P76" s="73"/>
      <c r="Q76" s="73"/>
      <c r="R76" s="73"/>
    </row>
    <row r="77" spans="1:18" ht="18" x14ac:dyDescent="0.25">
      <c r="A77" s="68"/>
      <c r="B77" s="69"/>
      <c r="C77" s="70"/>
      <c r="D77" s="71"/>
      <c r="E77" s="71"/>
      <c r="F77" s="70"/>
      <c r="G77" s="72"/>
      <c r="H77" s="72"/>
      <c r="I77" s="72"/>
      <c r="J77" s="72"/>
      <c r="K77" s="72"/>
      <c r="L77" s="72"/>
      <c r="M77" s="72"/>
      <c r="N77" s="72"/>
      <c r="O77" s="73"/>
      <c r="P77" s="73"/>
      <c r="Q77" s="73"/>
      <c r="R77" s="73"/>
    </row>
    <row r="78" spans="1:18" ht="18" x14ac:dyDescent="0.25">
      <c r="A78" s="68"/>
      <c r="B78" s="69"/>
      <c r="C78" s="70"/>
      <c r="D78" s="71"/>
      <c r="E78" s="71"/>
      <c r="F78" s="70"/>
      <c r="G78" s="72"/>
      <c r="H78" s="72"/>
      <c r="I78" s="72"/>
      <c r="J78" s="72"/>
      <c r="K78" s="72"/>
      <c r="L78" s="72"/>
      <c r="M78" s="72"/>
      <c r="N78" s="72"/>
      <c r="O78" s="73"/>
      <c r="P78" s="73"/>
      <c r="Q78" s="73"/>
      <c r="R78" s="73"/>
    </row>
    <row r="79" spans="1:18" ht="18" x14ac:dyDescent="0.25">
      <c r="A79" s="68"/>
      <c r="B79" s="69"/>
      <c r="C79" s="70"/>
      <c r="D79" s="71"/>
      <c r="E79" s="71"/>
      <c r="F79" s="70"/>
      <c r="G79" s="72"/>
      <c r="H79" s="72"/>
      <c r="I79" s="72"/>
      <c r="J79" s="72"/>
      <c r="K79" s="72"/>
      <c r="L79" s="72"/>
      <c r="M79" s="72"/>
      <c r="N79" s="72"/>
      <c r="O79" s="73"/>
      <c r="P79" s="73"/>
      <c r="Q79" s="73"/>
      <c r="R79" s="73"/>
    </row>
    <row r="80" spans="1:18" ht="18" x14ac:dyDescent="0.25">
      <c r="A80" s="68"/>
      <c r="B80" s="69"/>
      <c r="C80" s="70"/>
      <c r="D80" s="71"/>
      <c r="E80" s="71"/>
      <c r="F80" s="70"/>
      <c r="G80" s="72"/>
      <c r="H80" s="72"/>
      <c r="I80" s="72"/>
      <c r="J80" s="72"/>
      <c r="K80" s="72"/>
      <c r="L80" s="72"/>
      <c r="M80" s="72"/>
      <c r="N80" s="72"/>
      <c r="O80" s="73"/>
      <c r="P80" s="73"/>
      <c r="Q80" s="73"/>
      <c r="R80" s="73"/>
    </row>
    <row r="81" spans="1:18" ht="18" x14ac:dyDescent="0.25">
      <c r="A81" s="68"/>
      <c r="B81" s="69"/>
      <c r="C81" s="70"/>
      <c r="D81" s="71"/>
      <c r="E81" s="71"/>
      <c r="F81" s="70"/>
      <c r="G81" s="72"/>
      <c r="H81" s="72"/>
      <c r="I81" s="72"/>
      <c r="J81" s="72"/>
      <c r="K81" s="72"/>
      <c r="L81" s="72"/>
      <c r="M81" s="72"/>
      <c r="N81" s="72"/>
      <c r="O81" s="73"/>
      <c r="P81" s="73"/>
      <c r="Q81" s="73"/>
      <c r="R81" s="73"/>
    </row>
    <row r="82" spans="1:18" ht="18" x14ac:dyDescent="0.25">
      <c r="A82" s="68"/>
      <c r="B82" s="69"/>
      <c r="C82" s="70"/>
      <c r="D82" s="71"/>
      <c r="E82" s="71"/>
      <c r="F82" s="70"/>
      <c r="G82" s="72"/>
      <c r="H82" s="72"/>
      <c r="I82" s="72"/>
      <c r="J82" s="72"/>
      <c r="K82" s="72"/>
      <c r="L82" s="72"/>
      <c r="M82" s="72"/>
      <c r="N82" s="72"/>
      <c r="O82" s="73"/>
      <c r="P82" s="73"/>
      <c r="Q82" s="73"/>
      <c r="R82" s="73"/>
    </row>
    <row r="83" spans="1:18" ht="18" x14ac:dyDescent="0.25">
      <c r="A83" s="68"/>
      <c r="B83" s="69"/>
      <c r="C83" s="70"/>
      <c r="D83" s="71"/>
      <c r="E83" s="71"/>
      <c r="F83" s="70"/>
      <c r="G83" s="72"/>
      <c r="H83" s="72"/>
      <c r="I83" s="72"/>
      <c r="J83" s="72"/>
      <c r="K83" s="72"/>
      <c r="L83" s="72"/>
      <c r="M83" s="72"/>
      <c r="N83" s="72"/>
      <c r="O83" s="73"/>
      <c r="P83" s="73"/>
      <c r="Q83" s="73"/>
      <c r="R83" s="73"/>
    </row>
    <row r="84" spans="1:18" ht="18" x14ac:dyDescent="0.25">
      <c r="A84" s="68"/>
      <c r="B84" s="69"/>
      <c r="C84" s="70"/>
      <c r="D84" s="71"/>
      <c r="E84" s="71"/>
      <c r="F84" s="70"/>
      <c r="G84" s="72"/>
      <c r="H84" s="72"/>
      <c r="I84" s="72"/>
      <c r="J84" s="72"/>
      <c r="K84" s="72"/>
      <c r="L84" s="72"/>
      <c r="M84" s="72"/>
      <c r="N84" s="72"/>
      <c r="O84" s="73"/>
      <c r="P84" s="73"/>
      <c r="Q84" s="73"/>
      <c r="R84" s="73"/>
    </row>
    <row r="85" spans="1:18" ht="18" x14ac:dyDescent="0.25">
      <c r="A85" s="68"/>
      <c r="B85" s="69"/>
      <c r="C85" s="70"/>
      <c r="D85" s="71"/>
      <c r="E85" s="71"/>
      <c r="F85" s="70"/>
      <c r="G85" s="72"/>
      <c r="H85" s="72"/>
      <c r="I85" s="72"/>
      <c r="J85" s="72"/>
      <c r="K85" s="72"/>
      <c r="L85" s="72"/>
      <c r="M85" s="72"/>
      <c r="N85" s="72"/>
      <c r="O85" s="73"/>
      <c r="P85" s="73"/>
      <c r="Q85" s="73"/>
      <c r="R85" s="73"/>
    </row>
    <row r="86" spans="1:18" ht="18" x14ac:dyDescent="0.25">
      <c r="A86" s="68"/>
      <c r="B86" s="69"/>
      <c r="C86" s="70"/>
      <c r="D86" s="71"/>
      <c r="E86" s="71"/>
      <c r="F86" s="70"/>
      <c r="G86" s="72"/>
      <c r="H86" s="72"/>
      <c r="I86" s="72"/>
      <c r="J86" s="72"/>
      <c r="K86" s="72"/>
      <c r="L86" s="72"/>
      <c r="M86" s="72"/>
      <c r="N86" s="72"/>
      <c r="O86" s="73"/>
      <c r="P86" s="73"/>
      <c r="Q86" s="73"/>
      <c r="R86" s="73"/>
    </row>
    <row r="87" spans="1:18" ht="18" x14ac:dyDescent="0.25">
      <c r="A87" s="68"/>
      <c r="B87" s="69"/>
      <c r="C87" s="70"/>
      <c r="D87" s="71"/>
      <c r="E87" s="71"/>
      <c r="F87" s="70"/>
      <c r="G87" s="72"/>
      <c r="H87" s="72"/>
      <c r="I87" s="72"/>
      <c r="J87" s="72"/>
      <c r="K87" s="72"/>
      <c r="L87" s="72"/>
      <c r="M87" s="72"/>
      <c r="N87" s="72"/>
      <c r="O87" s="73"/>
      <c r="P87" s="73"/>
      <c r="Q87" s="73"/>
      <c r="R87" s="73"/>
    </row>
    <row r="88" spans="1:18" ht="18" x14ac:dyDescent="0.25">
      <c r="A88" s="68"/>
      <c r="B88" s="69"/>
      <c r="C88" s="70"/>
      <c r="D88" s="71"/>
      <c r="E88" s="71"/>
      <c r="F88" s="70"/>
      <c r="G88" s="72"/>
      <c r="H88" s="72"/>
      <c r="I88" s="72"/>
      <c r="J88" s="72"/>
      <c r="K88" s="72"/>
      <c r="L88" s="72"/>
      <c r="M88" s="72"/>
      <c r="N88" s="72"/>
      <c r="O88" s="73"/>
      <c r="P88" s="73"/>
      <c r="Q88" s="73"/>
      <c r="R88" s="73"/>
    </row>
    <row r="89" spans="1:18" ht="18" x14ac:dyDescent="0.25">
      <c r="A89" s="68"/>
      <c r="B89" s="69"/>
      <c r="C89" s="70"/>
      <c r="D89" s="71"/>
      <c r="E89" s="71"/>
      <c r="F89" s="70"/>
      <c r="G89" s="72"/>
      <c r="H89" s="72"/>
      <c r="I89" s="72"/>
      <c r="J89" s="72"/>
      <c r="K89" s="72"/>
      <c r="L89" s="72"/>
      <c r="M89" s="72"/>
      <c r="N89" s="72"/>
      <c r="O89" s="73"/>
      <c r="P89" s="73"/>
      <c r="Q89" s="73"/>
      <c r="R89" s="73"/>
    </row>
    <row r="90" spans="1:18" ht="18" x14ac:dyDescent="0.25">
      <c r="A90" s="68"/>
      <c r="B90" s="69"/>
      <c r="C90" s="70"/>
      <c r="D90" s="71"/>
      <c r="E90" s="71"/>
      <c r="F90" s="70"/>
      <c r="G90" s="72"/>
      <c r="H90" s="72"/>
      <c r="I90" s="72"/>
      <c r="J90" s="72"/>
      <c r="K90" s="72"/>
      <c r="L90" s="72"/>
      <c r="M90" s="72"/>
      <c r="N90" s="72"/>
      <c r="O90" s="73"/>
      <c r="P90" s="73"/>
      <c r="Q90" s="73"/>
      <c r="R90" s="73"/>
    </row>
    <row r="91" spans="1:18" ht="18" x14ac:dyDescent="0.25">
      <c r="A91" s="68"/>
      <c r="B91" s="69"/>
      <c r="C91" s="70"/>
      <c r="D91" s="71"/>
      <c r="E91" s="71"/>
      <c r="F91" s="70"/>
      <c r="G91" s="72"/>
      <c r="H91" s="72"/>
      <c r="I91" s="72"/>
      <c r="J91" s="72"/>
      <c r="K91" s="72"/>
      <c r="L91" s="72"/>
      <c r="M91" s="72"/>
      <c r="N91" s="72"/>
      <c r="O91" s="73"/>
      <c r="P91" s="73"/>
      <c r="Q91" s="73"/>
      <c r="R91" s="73"/>
    </row>
    <row r="92" spans="1:18" ht="18" x14ac:dyDescent="0.25">
      <c r="A92" s="68"/>
      <c r="B92" s="69"/>
      <c r="C92" s="70"/>
      <c r="D92" s="71"/>
      <c r="E92" s="71"/>
      <c r="F92" s="70"/>
      <c r="G92" s="72"/>
      <c r="H92" s="72"/>
      <c r="I92" s="72"/>
      <c r="J92" s="72"/>
      <c r="K92" s="72"/>
      <c r="L92" s="72"/>
      <c r="M92" s="72"/>
      <c r="N92" s="72"/>
      <c r="O92" s="73"/>
      <c r="P92" s="73"/>
      <c r="Q92" s="73"/>
      <c r="R92" s="73"/>
    </row>
    <row r="93" spans="1:18" ht="18" x14ac:dyDescent="0.25">
      <c r="A93" s="68"/>
      <c r="B93" s="69"/>
      <c r="C93" s="70"/>
      <c r="D93" s="71"/>
      <c r="E93" s="71"/>
      <c r="F93" s="70"/>
      <c r="G93" s="72"/>
      <c r="H93" s="72"/>
      <c r="I93" s="72"/>
      <c r="J93" s="72"/>
      <c r="K93" s="72"/>
      <c r="L93" s="72"/>
      <c r="M93" s="72"/>
      <c r="N93" s="72"/>
      <c r="O93" s="73"/>
      <c r="P93" s="73"/>
      <c r="Q93" s="73"/>
      <c r="R93" s="73"/>
    </row>
    <row r="94" spans="1:18" ht="18" x14ac:dyDescent="0.25">
      <c r="A94" s="68"/>
      <c r="B94" s="69"/>
      <c r="C94" s="70"/>
      <c r="D94" s="71"/>
      <c r="E94" s="71"/>
      <c r="F94" s="70"/>
      <c r="G94" s="72"/>
      <c r="H94" s="72"/>
      <c r="I94" s="72"/>
      <c r="J94" s="72"/>
      <c r="K94" s="72"/>
      <c r="L94" s="72"/>
      <c r="M94" s="72"/>
      <c r="N94" s="72"/>
      <c r="O94" s="73"/>
      <c r="P94" s="73"/>
      <c r="Q94" s="73"/>
      <c r="R94" s="73"/>
    </row>
    <row r="95" spans="1:18" ht="18" x14ac:dyDescent="0.25">
      <c r="A95" s="68"/>
      <c r="B95" s="69"/>
      <c r="C95" s="70"/>
      <c r="D95" s="71"/>
      <c r="E95" s="71"/>
      <c r="F95" s="70"/>
      <c r="G95" s="72"/>
      <c r="H95" s="72"/>
      <c r="I95" s="72"/>
      <c r="J95" s="72"/>
      <c r="K95" s="72"/>
      <c r="L95" s="72"/>
      <c r="M95" s="72"/>
      <c r="N95" s="72"/>
      <c r="O95" s="73"/>
      <c r="P95" s="73"/>
      <c r="Q95" s="73"/>
      <c r="R95" s="73"/>
    </row>
    <row r="96" spans="1:18" ht="18" x14ac:dyDescent="0.25">
      <c r="A96" s="68"/>
      <c r="B96" s="69"/>
      <c r="C96" s="70"/>
      <c r="D96" s="71"/>
      <c r="E96" s="71"/>
      <c r="F96" s="70"/>
      <c r="G96" s="72"/>
      <c r="H96" s="72"/>
      <c r="I96" s="72"/>
      <c r="J96" s="72"/>
      <c r="K96" s="72"/>
      <c r="L96" s="72"/>
      <c r="M96" s="72"/>
      <c r="N96" s="72"/>
      <c r="O96" s="73"/>
      <c r="P96" s="73"/>
      <c r="Q96" s="73"/>
      <c r="R96" s="73"/>
    </row>
    <row r="97" spans="1:18" ht="18" x14ac:dyDescent="0.25">
      <c r="A97" s="68"/>
      <c r="B97" s="69"/>
      <c r="C97" s="70"/>
      <c r="D97" s="71"/>
      <c r="E97" s="71"/>
      <c r="F97" s="70"/>
      <c r="G97" s="72"/>
      <c r="H97" s="72"/>
      <c r="I97" s="72"/>
      <c r="J97" s="72"/>
      <c r="K97" s="72"/>
      <c r="L97" s="72"/>
      <c r="M97" s="72"/>
      <c r="N97" s="72"/>
      <c r="O97" s="73"/>
      <c r="P97" s="73"/>
      <c r="Q97" s="73"/>
      <c r="R97" s="73"/>
    </row>
    <row r="98" spans="1:18" ht="18" x14ac:dyDescent="0.25">
      <c r="A98" s="68"/>
      <c r="B98" s="69"/>
      <c r="C98" s="70"/>
      <c r="D98" s="71"/>
      <c r="E98" s="71"/>
      <c r="F98" s="70"/>
      <c r="G98" s="72"/>
      <c r="H98" s="72"/>
      <c r="I98" s="72"/>
      <c r="J98" s="72"/>
      <c r="K98" s="72"/>
      <c r="L98" s="72"/>
      <c r="M98" s="72"/>
      <c r="N98" s="72"/>
      <c r="O98" s="73"/>
      <c r="P98" s="73"/>
      <c r="Q98" s="73"/>
      <c r="R98" s="73"/>
    </row>
    <row r="99" spans="1:18" ht="18" x14ac:dyDescent="0.25">
      <c r="A99" s="68"/>
      <c r="B99" s="69"/>
      <c r="C99" s="70"/>
      <c r="D99" s="71"/>
      <c r="E99" s="71"/>
      <c r="F99" s="70"/>
      <c r="G99" s="72"/>
      <c r="H99" s="72"/>
      <c r="I99" s="72"/>
      <c r="J99" s="72"/>
      <c r="K99" s="72"/>
      <c r="L99" s="72"/>
      <c r="M99" s="72"/>
      <c r="N99" s="72"/>
      <c r="O99" s="73"/>
      <c r="P99" s="73"/>
      <c r="Q99" s="73"/>
      <c r="R99" s="73"/>
    </row>
    <row r="100" spans="1:18" ht="18" x14ac:dyDescent="0.25">
      <c r="A100" s="68"/>
      <c r="B100" s="69"/>
      <c r="C100" s="70"/>
      <c r="D100" s="71"/>
      <c r="E100" s="71"/>
      <c r="F100" s="70"/>
      <c r="G100" s="72"/>
      <c r="H100" s="72"/>
      <c r="I100" s="72"/>
      <c r="J100" s="72"/>
      <c r="K100" s="72"/>
      <c r="L100" s="72"/>
      <c r="M100" s="72"/>
      <c r="N100" s="72"/>
      <c r="O100" s="73"/>
      <c r="P100" s="73"/>
      <c r="Q100" s="73"/>
      <c r="R100" s="73"/>
    </row>
    <row r="101" spans="1:18" ht="18" x14ac:dyDescent="0.25">
      <c r="A101" s="68"/>
      <c r="B101" s="69"/>
      <c r="C101" s="70"/>
      <c r="D101" s="71"/>
      <c r="E101" s="71"/>
      <c r="F101" s="70"/>
      <c r="G101" s="72"/>
      <c r="H101" s="72"/>
      <c r="I101" s="72"/>
      <c r="J101" s="72"/>
      <c r="K101" s="72"/>
      <c r="L101" s="72"/>
      <c r="M101" s="72"/>
      <c r="N101" s="72"/>
      <c r="O101" s="73"/>
      <c r="P101" s="73"/>
      <c r="Q101" s="73"/>
      <c r="R101" s="73"/>
    </row>
    <row r="102" spans="1:18" ht="18" x14ac:dyDescent="0.25">
      <c r="A102" s="68"/>
      <c r="B102" s="69"/>
      <c r="C102" s="70"/>
      <c r="D102" s="71"/>
      <c r="E102" s="71"/>
      <c r="F102" s="70"/>
      <c r="G102" s="72"/>
      <c r="H102" s="72"/>
      <c r="I102" s="72"/>
      <c r="J102" s="72"/>
      <c r="K102" s="72"/>
      <c r="L102" s="72"/>
      <c r="M102" s="72"/>
      <c r="N102" s="72"/>
      <c r="O102" s="73"/>
      <c r="P102" s="73"/>
      <c r="Q102" s="73"/>
      <c r="R102" s="73"/>
    </row>
    <row r="103" spans="1:18" ht="18" x14ac:dyDescent="0.25">
      <c r="A103" s="68"/>
      <c r="B103" s="69"/>
      <c r="C103" s="70"/>
      <c r="D103" s="71"/>
      <c r="E103" s="71"/>
      <c r="F103" s="70"/>
      <c r="G103" s="72"/>
      <c r="H103" s="72"/>
      <c r="I103" s="72"/>
      <c r="J103" s="72"/>
      <c r="K103" s="72"/>
      <c r="L103" s="72"/>
      <c r="M103" s="72"/>
      <c r="N103" s="72"/>
      <c r="O103" s="73"/>
      <c r="P103" s="73"/>
      <c r="Q103" s="73"/>
      <c r="R103" s="73"/>
    </row>
    <row r="104" spans="1:18" ht="18" x14ac:dyDescent="0.25">
      <c r="A104" s="68"/>
      <c r="B104" s="69"/>
      <c r="C104" s="70"/>
      <c r="D104" s="71"/>
      <c r="E104" s="71"/>
      <c r="F104" s="70"/>
      <c r="G104" s="72"/>
      <c r="H104" s="72"/>
      <c r="I104" s="72"/>
      <c r="J104" s="72"/>
      <c r="K104" s="72"/>
      <c r="L104" s="72"/>
      <c r="M104" s="72"/>
      <c r="N104" s="72"/>
      <c r="O104" s="73"/>
      <c r="P104" s="73"/>
      <c r="Q104" s="73"/>
      <c r="R104" s="73"/>
    </row>
    <row r="105" spans="1:18" ht="18" x14ac:dyDescent="0.25">
      <c r="A105" s="68"/>
      <c r="B105" s="69"/>
      <c r="C105" s="70"/>
      <c r="D105" s="71"/>
      <c r="E105" s="71"/>
      <c r="F105" s="70"/>
      <c r="G105" s="72"/>
      <c r="H105" s="72"/>
      <c r="I105" s="72"/>
      <c r="J105" s="72"/>
      <c r="K105" s="72"/>
      <c r="L105" s="72"/>
      <c r="M105" s="72"/>
      <c r="N105" s="72"/>
      <c r="O105" s="73"/>
      <c r="P105" s="73"/>
      <c r="Q105" s="73"/>
      <c r="R105" s="73"/>
    </row>
    <row r="106" spans="1:18" ht="18" x14ac:dyDescent="0.25">
      <c r="A106" s="68"/>
      <c r="B106" s="69"/>
      <c r="C106" s="70"/>
      <c r="D106" s="71"/>
      <c r="E106" s="71"/>
      <c r="F106" s="70"/>
      <c r="G106" s="72"/>
      <c r="H106" s="72"/>
      <c r="I106" s="72"/>
      <c r="J106" s="72"/>
      <c r="K106" s="72"/>
      <c r="L106" s="72"/>
      <c r="M106" s="72"/>
      <c r="N106" s="72"/>
      <c r="O106" s="73"/>
      <c r="P106" s="73"/>
      <c r="Q106" s="73"/>
      <c r="R106" s="73"/>
    </row>
    <row r="107" spans="1:18" ht="18" x14ac:dyDescent="0.25">
      <c r="A107" s="68"/>
      <c r="B107" s="69"/>
      <c r="C107" s="70"/>
      <c r="D107" s="71"/>
      <c r="E107" s="71"/>
      <c r="F107" s="70"/>
      <c r="G107" s="72"/>
      <c r="H107" s="72"/>
      <c r="I107" s="72"/>
      <c r="J107" s="72"/>
      <c r="K107" s="72"/>
      <c r="L107" s="72"/>
      <c r="M107" s="72"/>
      <c r="N107" s="72"/>
      <c r="O107" s="73"/>
      <c r="P107" s="73"/>
      <c r="Q107" s="73"/>
      <c r="R107" s="73"/>
    </row>
    <row r="108" spans="1:18" ht="18" x14ac:dyDescent="0.25">
      <c r="A108" s="68"/>
      <c r="B108" s="69"/>
      <c r="C108" s="70"/>
      <c r="D108" s="71"/>
      <c r="E108" s="71"/>
      <c r="F108" s="70"/>
      <c r="G108" s="72"/>
      <c r="H108" s="72"/>
      <c r="I108" s="72"/>
      <c r="J108" s="72"/>
      <c r="K108" s="72"/>
      <c r="L108" s="72"/>
      <c r="M108" s="72"/>
      <c r="N108" s="72"/>
      <c r="O108" s="73"/>
      <c r="P108" s="73"/>
      <c r="Q108" s="73"/>
      <c r="R108" s="73"/>
    </row>
    <row r="109" spans="1:18" ht="18" x14ac:dyDescent="0.25">
      <c r="A109" s="68"/>
      <c r="B109" s="69"/>
      <c r="C109" s="70"/>
      <c r="D109" s="71"/>
      <c r="E109" s="71"/>
      <c r="F109" s="70"/>
      <c r="G109" s="72"/>
      <c r="H109" s="72"/>
      <c r="I109" s="72"/>
      <c r="J109" s="72"/>
      <c r="K109" s="72"/>
      <c r="L109" s="72"/>
      <c r="M109" s="72"/>
      <c r="N109" s="72"/>
      <c r="O109" s="73"/>
      <c r="P109" s="73"/>
      <c r="Q109" s="73"/>
      <c r="R109" s="73"/>
    </row>
    <row r="110" spans="1:18" ht="18" x14ac:dyDescent="0.25">
      <c r="A110" s="68"/>
      <c r="B110" s="69"/>
      <c r="C110" s="70"/>
      <c r="D110" s="71"/>
      <c r="E110" s="71"/>
      <c r="F110" s="70"/>
      <c r="G110" s="72"/>
      <c r="H110" s="72"/>
      <c r="I110" s="72"/>
      <c r="J110" s="72"/>
      <c r="K110" s="72"/>
      <c r="L110" s="72"/>
      <c r="M110" s="72"/>
      <c r="N110" s="72"/>
      <c r="O110" s="73"/>
      <c r="P110" s="73"/>
      <c r="Q110" s="73"/>
      <c r="R110" s="73"/>
    </row>
    <row r="111" spans="1:18" ht="18" x14ac:dyDescent="0.25">
      <c r="A111" s="68"/>
      <c r="B111" s="69"/>
      <c r="C111" s="70"/>
      <c r="D111" s="71"/>
      <c r="E111" s="71"/>
      <c r="F111" s="70"/>
      <c r="G111" s="72"/>
      <c r="H111" s="72"/>
      <c r="I111" s="72"/>
      <c r="J111" s="72"/>
      <c r="K111" s="72"/>
      <c r="L111" s="72"/>
      <c r="M111" s="72"/>
      <c r="N111" s="72"/>
      <c r="O111" s="73"/>
      <c r="P111" s="73"/>
      <c r="Q111" s="73"/>
      <c r="R111" s="73"/>
    </row>
    <row r="112" spans="1:18" ht="18" x14ac:dyDescent="0.25">
      <c r="A112" s="68"/>
      <c r="B112" s="69"/>
      <c r="C112" s="70"/>
      <c r="D112" s="71"/>
      <c r="E112" s="71"/>
      <c r="F112" s="70"/>
      <c r="G112" s="72"/>
      <c r="H112" s="72"/>
      <c r="I112" s="72"/>
      <c r="J112" s="72"/>
      <c r="K112" s="72"/>
      <c r="L112" s="72"/>
      <c r="M112" s="72"/>
      <c r="N112" s="72"/>
      <c r="O112" s="73"/>
      <c r="P112" s="73"/>
      <c r="Q112" s="73"/>
      <c r="R112" s="73"/>
    </row>
    <row r="113" spans="1:18" ht="18" x14ac:dyDescent="0.25">
      <c r="A113" s="68"/>
      <c r="B113" s="69"/>
      <c r="C113" s="70"/>
      <c r="D113" s="71"/>
      <c r="E113" s="71"/>
      <c r="F113" s="70"/>
      <c r="G113" s="72"/>
      <c r="H113" s="72"/>
      <c r="I113" s="72"/>
      <c r="J113" s="72"/>
      <c r="K113" s="72"/>
      <c r="L113" s="72"/>
      <c r="M113" s="72"/>
      <c r="N113" s="72"/>
      <c r="O113" s="73"/>
      <c r="P113" s="73"/>
      <c r="Q113" s="73"/>
      <c r="R113" s="73"/>
    </row>
    <row r="114" spans="1:18" ht="18" x14ac:dyDescent="0.25">
      <c r="A114" s="68"/>
      <c r="B114" s="69"/>
      <c r="C114" s="70"/>
      <c r="D114" s="71"/>
      <c r="E114" s="71"/>
      <c r="F114" s="70"/>
      <c r="G114" s="72"/>
      <c r="H114" s="72"/>
      <c r="I114" s="72"/>
      <c r="J114" s="72"/>
      <c r="K114" s="72"/>
      <c r="L114" s="72"/>
      <c r="M114" s="72"/>
      <c r="N114" s="72"/>
      <c r="O114" s="73"/>
      <c r="P114" s="73"/>
      <c r="Q114" s="73"/>
      <c r="R114" s="73"/>
    </row>
    <row r="115" spans="1:18" ht="18" x14ac:dyDescent="0.25">
      <c r="A115" s="68"/>
      <c r="B115" s="69"/>
      <c r="C115" s="70"/>
      <c r="D115" s="71"/>
      <c r="E115" s="71"/>
      <c r="F115" s="70"/>
      <c r="G115" s="72"/>
      <c r="H115" s="72"/>
      <c r="I115" s="72"/>
      <c r="J115" s="72"/>
      <c r="K115" s="72"/>
      <c r="L115" s="72"/>
      <c r="M115" s="72"/>
      <c r="N115" s="72"/>
      <c r="O115" s="73"/>
      <c r="P115" s="73"/>
      <c r="Q115" s="73"/>
      <c r="R115" s="73"/>
    </row>
    <row r="116" spans="1:18" ht="18" x14ac:dyDescent="0.25">
      <c r="A116" s="68"/>
      <c r="B116" s="69"/>
      <c r="C116" s="70"/>
      <c r="D116" s="71"/>
      <c r="E116" s="71"/>
      <c r="F116" s="70"/>
      <c r="G116" s="72"/>
      <c r="H116" s="72"/>
      <c r="I116" s="72"/>
      <c r="J116" s="72"/>
      <c r="K116" s="72"/>
      <c r="L116" s="72"/>
      <c r="M116" s="72"/>
      <c r="N116" s="72"/>
      <c r="O116" s="73"/>
      <c r="P116" s="73"/>
      <c r="Q116" s="73"/>
      <c r="R116" s="73"/>
    </row>
    <row r="117" spans="1:18" ht="18" x14ac:dyDescent="0.25">
      <c r="A117" s="68"/>
      <c r="B117" s="69"/>
      <c r="C117" s="70"/>
      <c r="D117" s="71"/>
      <c r="E117" s="71"/>
      <c r="F117" s="70"/>
      <c r="G117" s="72"/>
      <c r="H117" s="72"/>
      <c r="I117" s="72"/>
      <c r="J117" s="72"/>
      <c r="K117" s="72"/>
      <c r="L117" s="72"/>
      <c r="M117" s="72"/>
      <c r="N117" s="72"/>
      <c r="O117" s="73"/>
      <c r="P117" s="73"/>
      <c r="Q117" s="73"/>
      <c r="R117" s="73"/>
    </row>
    <row r="118" spans="1:18" ht="18" x14ac:dyDescent="0.25">
      <c r="A118" s="68"/>
      <c r="B118" s="69"/>
      <c r="C118" s="70"/>
      <c r="D118" s="71"/>
      <c r="E118" s="71"/>
      <c r="F118" s="70"/>
      <c r="G118" s="72"/>
      <c r="H118" s="72"/>
      <c r="I118" s="72"/>
      <c r="J118" s="72"/>
      <c r="K118" s="72"/>
      <c r="L118" s="72"/>
      <c r="M118" s="72"/>
      <c r="N118" s="72"/>
      <c r="O118" s="73"/>
      <c r="P118" s="73"/>
      <c r="Q118" s="73"/>
      <c r="R118" s="73"/>
    </row>
    <row r="119" spans="1:18" ht="18" x14ac:dyDescent="0.25">
      <c r="A119" s="68"/>
      <c r="B119" s="69"/>
      <c r="C119" s="70"/>
      <c r="D119" s="71"/>
      <c r="E119" s="71"/>
      <c r="F119" s="70"/>
      <c r="G119" s="72"/>
      <c r="H119" s="72"/>
      <c r="I119" s="72"/>
      <c r="J119" s="72"/>
      <c r="K119" s="72"/>
      <c r="L119" s="72"/>
      <c r="M119" s="72"/>
      <c r="N119" s="72"/>
      <c r="O119" s="73"/>
      <c r="P119" s="73"/>
      <c r="Q119" s="73"/>
      <c r="R119" s="73"/>
    </row>
    <row r="120" spans="1:18" ht="18" x14ac:dyDescent="0.25">
      <c r="A120" s="68"/>
      <c r="B120" s="69"/>
      <c r="C120" s="70"/>
      <c r="D120" s="71"/>
      <c r="E120" s="71"/>
      <c r="F120" s="70"/>
      <c r="G120" s="72"/>
      <c r="H120" s="72"/>
      <c r="I120" s="72"/>
      <c r="J120" s="72"/>
      <c r="K120" s="72"/>
      <c r="L120" s="72"/>
      <c r="M120" s="72"/>
      <c r="N120" s="72"/>
      <c r="O120" s="73"/>
      <c r="P120" s="73"/>
      <c r="Q120" s="73"/>
      <c r="R120" s="73"/>
    </row>
    <row r="121" spans="1:18" ht="18" x14ac:dyDescent="0.25">
      <c r="A121" s="68"/>
      <c r="B121" s="69"/>
      <c r="C121" s="70"/>
      <c r="D121" s="71"/>
      <c r="E121" s="71"/>
      <c r="F121" s="70"/>
      <c r="G121" s="72"/>
      <c r="H121" s="72"/>
      <c r="I121" s="72"/>
      <c r="J121" s="72"/>
      <c r="K121" s="72"/>
      <c r="L121" s="72"/>
      <c r="M121" s="72"/>
      <c r="N121" s="72"/>
      <c r="O121" s="73"/>
      <c r="P121" s="73"/>
      <c r="Q121" s="73"/>
      <c r="R121" s="73"/>
    </row>
    <row r="122" spans="1:18" ht="18" x14ac:dyDescent="0.25">
      <c r="A122" s="68"/>
      <c r="B122" s="69"/>
      <c r="C122" s="70"/>
      <c r="D122" s="71"/>
      <c r="E122" s="71"/>
      <c r="F122" s="70"/>
      <c r="G122" s="72"/>
      <c r="H122" s="72"/>
      <c r="I122" s="72"/>
      <c r="J122" s="72"/>
      <c r="K122" s="72"/>
      <c r="L122" s="72"/>
      <c r="M122" s="72"/>
      <c r="N122" s="72"/>
      <c r="O122" s="73"/>
      <c r="P122" s="73"/>
      <c r="Q122" s="73"/>
      <c r="R122" s="73"/>
    </row>
    <row r="123" spans="1:18" ht="18" x14ac:dyDescent="0.25">
      <c r="A123" s="68"/>
      <c r="B123" s="69"/>
      <c r="C123" s="70"/>
      <c r="D123" s="71"/>
      <c r="E123" s="71"/>
      <c r="F123" s="70"/>
      <c r="G123" s="72"/>
      <c r="H123" s="72"/>
      <c r="I123" s="72"/>
      <c r="J123" s="72"/>
      <c r="K123" s="72"/>
      <c r="L123" s="72"/>
      <c r="M123" s="72"/>
      <c r="N123" s="72"/>
      <c r="O123" s="73"/>
      <c r="P123" s="73"/>
      <c r="Q123" s="73"/>
      <c r="R123" s="73"/>
    </row>
    <row r="124" spans="1:18" ht="18" x14ac:dyDescent="0.25">
      <c r="A124" s="68"/>
      <c r="C124" s="70"/>
      <c r="D124" s="71"/>
      <c r="E124" s="71"/>
      <c r="F124" s="70"/>
      <c r="G124" s="72"/>
      <c r="H124" s="72"/>
      <c r="I124" s="72"/>
      <c r="J124" s="72"/>
      <c r="K124" s="72"/>
      <c r="L124" s="72"/>
      <c r="M124" s="72"/>
      <c r="N124" s="72"/>
      <c r="O124" s="73"/>
      <c r="P124" s="73"/>
      <c r="Q124" s="73"/>
      <c r="R124" s="73"/>
    </row>
    <row r="125" spans="1:18" ht="18" x14ac:dyDescent="0.25">
      <c r="A125" s="68"/>
      <c r="B125" s="74"/>
      <c r="C125" s="70"/>
      <c r="D125" s="71"/>
      <c r="E125" s="71"/>
      <c r="F125" s="70"/>
      <c r="G125" s="72"/>
      <c r="H125" s="72"/>
      <c r="I125" s="72"/>
      <c r="J125" s="72"/>
      <c r="K125" s="72"/>
      <c r="L125" s="72"/>
      <c r="M125" s="72"/>
      <c r="N125" s="72"/>
      <c r="O125" s="73"/>
      <c r="P125" s="73"/>
      <c r="Q125" s="73"/>
      <c r="R125" s="73"/>
    </row>
    <row r="126" spans="1:18" ht="18" x14ac:dyDescent="0.25">
      <c r="A126" s="68"/>
      <c r="B126" s="69"/>
      <c r="C126" s="70"/>
      <c r="D126" s="71"/>
      <c r="E126" s="71"/>
      <c r="F126" s="70"/>
      <c r="G126" s="72"/>
      <c r="H126" s="72"/>
      <c r="I126" s="72"/>
      <c r="J126" s="72"/>
      <c r="K126" s="72"/>
      <c r="L126" s="72"/>
      <c r="M126" s="72"/>
      <c r="N126" s="72"/>
      <c r="O126" s="73"/>
      <c r="P126" s="73"/>
      <c r="Q126" s="73"/>
      <c r="R126" s="73"/>
    </row>
    <row r="127" spans="1:18" ht="18" x14ac:dyDescent="0.25">
      <c r="A127" s="68"/>
      <c r="B127" s="69"/>
      <c r="C127" s="70"/>
      <c r="D127" s="71"/>
      <c r="E127" s="71"/>
      <c r="F127" s="70"/>
      <c r="G127" s="72"/>
      <c r="H127" s="72"/>
      <c r="I127" s="72"/>
      <c r="J127" s="72"/>
      <c r="K127" s="72"/>
      <c r="L127" s="72"/>
      <c r="M127" s="72"/>
      <c r="N127" s="72"/>
      <c r="O127" s="73"/>
      <c r="P127" s="73"/>
      <c r="Q127" s="73"/>
      <c r="R127" s="73"/>
    </row>
    <row r="128" spans="1:18" ht="18" x14ac:dyDescent="0.25">
      <c r="B128" s="69"/>
    </row>
    <row r="129" spans="1:18" ht="18" x14ac:dyDescent="0.25">
      <c r="A129" s="75"/>
      <c r="B129" s="69"/>
      <c r="D129" s="76"/>
      <c r="E129" s="76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</row>
    <row r="130" spans="1:18" ht="18" x14ac:dyDescent="0.25">
      <c r="A130" s="68"/>
      <c r="B130" s="69"/>
      <c r="C130" s="70"/>
      <c r="D130" s="71"/>
      <c r="E130" s="71"/>
      <c r="F130" s="70"/>
      <c r="G130" s="72"/>
      <c r="H130" s="72"/>
      <c r="I130" s="72"/>
      <c r="J130" s="72"/>
      <c r="K130" s="72"/>
      <c r="L130" s="72"/>
      <c r="M130" s="72"/>
      <c r="N130" s="72"/>
      <c r="O130" s="73"/>
      <c r="P130" s="73"/>
      <c r="Q130" s="73"/>
      <c r="R130" s="73"/>
    </row>
    <row r="131" spans="1:18" ht="18" x14ac:dyDescent="0.25">
      <c r="A131" s="68"/>
      <c r="B131" s="69"/>
      <c r="C131" s="70"/>
      <c r="D131" s="71"/>
      <c r="E131" s="71"/>
      <c r="F131" s="70"/>
      <c r="G131" s="72"/>
      <c r="H131" s="72"/>
      <c r="I131" s="72"/>
      <c r="J131" s="72"/>
      <c r="K131" s="72"/>
      <c r="L131" s="72"/>
      <c r="M131" s="72"/>
      <c r="N131" s="72"/>
      <c r="O131" s="73"/>
      <c r="P131" s="73"/>
      <c r="Q131" s="73"/>
      <c r="R131" s="73"/>
    </row>
    <row r="132" spans="1:18" ht="18" x14ac:dyDescent="0.25">
      <c r="A132" s="68"/>
      <c r="C132" s="70"/>
      <c r="D132" s="71"/>
      <c r="E132" s="71"/>
      <c r="F132" s="70"/>
      <c r="G132" s="72"/>
      <c r="H132" s="72"/>
      <c r="I132" s="72"/>
      <c r="J132" s="72"/>
      <c r="K132" s="72"/>
      <c r="L132" s="72"/>
      <c r="M132" s="72"/>
      <c r="N132" s="72"/>
      <c r="O132" s="73"/>
      <c r="P132" s="73"/>
      <c r="Q132" s="73"/>
      <c r="R132" s="73"/>
    </row>
    <row r="133" spans="1:18" ht="18" x14ac:dyDescent="0.25">
      <c r="A133" s="68"/>
      <c r="C133" s="70"/>
      <c r="D133" s="71"/>
      <c r="E133" s="71"/>
      <c r="F133" s="70"/>
      <c r="G133" s="72"/>
      <c r="H133" s="72"/>
      <c r="I133" s="72"/>
      <c r="J133" s="72"/>
      <c r="K133" s="72"/>
      <c r="L133" s="72"/>
      <c r="M133" s="72"/>
      <c r="N133" s="72"/>
      <c r="O133" s="73"/>
      <c r="P133" s="73"/>
      <c r="Q133" s="73"/>
      <c r="R133" s="73"/>
    </row>
    <row r="134" spans="1:18" ht="18" x14ac:dyDescent="0.25">
      <c r="A134" s="68"/>
      <c r="C134" s="70"/>
      <c r="D134" s="71"/>
      <c r="E134" s="71"/>
      <c r="F134" s="70"/>
      <c r="G134" s="72"/>
      <c r="H134" s="72"/>
      <c r="I134" s="72"/>
      <c r="J134" s="72"/>
      <c r="K134" s="72"/>
      <c r="L134" s="72"/>
      <c r="M134" s="72"/>
      <c r="N134" s="72"/>
      <c r="O134" s="73"/>
      <c r="P134" s="73"/>
      <c r="Q134" s="73"/>
      <c r="R134" s="73"/>
    </row>
    <row r="135" spans="1:18" ht="18" x14ac:dyDescent="0.25">
      <c r="A135" s="68"/>
      <c r="C135" s="70"/>
      <c r="D135" s="71"/>
      <c r="E135" s="71"/>
      <c r="F135" s="70"/>
      <c r="G135" s="72"/>
      <c r="H135" s="72"/>
      <c r="I135" s="72"/>
      <c r="J135" s="72"/>
      <c r="K135" s="72"/>
      <c r="L135" s="72"/>
      <c r="M135" s="72"/>
      <c r="N135" s="72"/>
      <c r="O135" s="73"/>
      <c r="P135" s="73"/>
      <c r="Q135" s="73"/>
      <c r="R135" s="73"/>
    </row>
  </sheetData>
  <mergeCells count="30">
    <mergeCell ref="A29:B29"/>
    <mergeCell ref="C29:F29"/>
    <mergeCell ref="G29:J29"/>
    <mergeCell ref="K29:N29"/>
    <mergeCell ref="O29:R29"/>
    <mergeCell ref="A30:B30"/>
    <mergeCell ref="C30:F30"/>
    <mergeCell ref="G30:J30"/>
    <mergeCell ref="K30:N30"/>
    <mergeCell ref="O30:R30"/>
    <mergeCell ref="H4:J4"/>
    <mergeCell ref="K4:R4"/>
    <mergeCell ref="A6:C6"/>
    <mergeCell ref="D6:F6"/>
    <mergeCell ref="G6:J6"/>
    <mergeCell ref="K6:N6"/>
    <mergeCell ref="O6:R6"/>
    <mergeCell ref="A5:C5"/>
    <mergeCell ref="D5:F5"/>
    <mergeCell ref="G5:J5"/>
    <mergeCell ref="K5:L5"/>
    <mergeCell ref="M5:N5"/>
    <mergeCell ref="O5:P5"/>
    <mergeCell ref="Q5:R5"/>
    <mergeCell ref="C4:G4"/>
    <mergeCell ref="M1:R1"/>
    <mergeCell ref="O3:P3"/>
    <mergeCell ref="Q3:R3"/>
    <mergeCell ref="O2:P2"/>
    <mergeCell ref="Q2:R2"/>
  </mergeCells>
  <pageMargins left="0.25" right="0.25" top="0.75" bottom="0.75" header="0.3" footer="0.3"/>
  <pageSetup paperSize="9" scale="85" orientation="landscape" r:id="rId1"/>
  <headerFooter>
    <oddFooter xml:space="preserve">&amp;C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E269-D19B-4B21-8E4A-5FA8BDAAC517}">
  <sheetPr codeName="Feuil3">
    <tabColor theme="9" tint="0.39997558519241921"/>
    <pageSetUpPr fitToPage="1"/>
  </sheetPr>
  <dimension ref="A1"/>
  <sheetViews>
    <sheetView view="pageBreakPreview" zoomScale="70" zoomScaleNormal="55" zoomScaleSheetLayoutView="70"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  <pageSetup paperSize="9" scale="10"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CommandButton2">
          <controlPr defaultSize="0" print="0" autoLine="0" r:id="rId5">
            <anchor>
              <from>
                <xdr:col>24</xdr:col>
                <xdr:colOff>638175</xdr:colOff>
                <xdr:row>0</xdr:row>
                <xdr:rowOff>38100</xdr:rowOff>
              </from>
              <to>
                <xdr:col>29</xdr:col>
                <xdr:colOff>428625</xdr:colOff>
                <xdr:row>7</xdr:row>
                <xdr:rowOff>152400</xdr:rowOff>
              </to>
            </anchor>
          </controlPr>
        </control>
      </mc:Choice>
      <mc:Fallback>
        <control shapeId="4100" r:id="rId4" name="CommandButton2"/>
      </mc:Fallback>
    </mc:AlternateContent>
    <mc:AlternateContent xmlns:mc="http://schemas.openxmlformats.org/markup-compatibility/2006">
      <mc:Choice Requires="x14">
        <control shapeId="4099" r:id="rId6" name="Button 3">
          <controlPr defaultSize="0" print="0" autoFill="0" autoPict="0" macro="[0]!opticoupe">
            <anchor>
              <from>
                <xdr:col>30</xdr:col>
                <xdr:colOff>85725</xdr:colOff>
                <xdr:row>0</xdr:row>
                <xdr:rowOff>38100</xdr:rowOff>
              </from>
              <to>
                <xdr:col>34</xdr:col>
                <xdr:colOff>638175</xdr:colOff>
                <xdr:row>9</xdr:row>
                <xdr:rowOff>19050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E3C72-4A4F-4E90-89CA-15EABFF1076B}">
  <sheetPr codeName="Feuil5">
    <tabColor rgb="FFFFFF00"/>
  </sheetPr>
  <dimension ref="A1:K53"/>
  <sheetViews>
    <sheetView workbookViewId="0"/>
  </sheetViews>
  <sheetFormatPr baseColWidth="10" defaultColWidth="11.42578125" defaultRowHeight="12.75" x14ac:dyDescent="0.2"/>
  <cols>
    <col min="1" max="3" width="11.42578125" style="163"/>
    <col min="4" max="4" width="37.5703125" style="164" bestFit="1" customWidth="1"/>
    <col min="5" max="5" width="11.42578125" style="164"/>
    <col min="6" max="6" width="31.28515625" style="164" bestFit="1" customWidth="1"/>
    <col min="7" max="7" width="22.28515625" style="164" customWidth="1"/>
    <col min="8" max="8" width="20.28515625" style="164" customWidth="1"/>
    <col min="9" max="9" width="11.42578125" style="164"/>
    <col min="10" max="10" width="19.85546875" style="164" bestFit="1" customWidth="1"/>
    <col min="11" max="11" width="17.140625" style="164" bestFit="1" customWidth="1"/>
    <col min="12" max="16384" width="11.42578125" style="164"/>
  </cols>
  <sheetData>
    <row r="1" spans="8:11" x14ac:dyDescent="0.2">
      <c r="H1" s="163"/>
      <c r="I1" s="163"/>
      <c r="J1" s="163"/>
      <c r="K1" s="164" t="s">
        <v>113</v>
      </c>
    </row>
    <row r="2" spans="8:11" x14ac:dyDescent="0.2">
      <c r="H2" s="163"/>
      <c r="I2" s="163"/>
      <c r="J2" s="163"/>
      <c r="K2" s="164" t="s">
        <v>114</v>
      </c>
    </row>
    <row r="3" spans="8:11" x14ac:dyDescent="0.2">
      <c r="H3" s="163"/>
      <c r="I3" s="163"/>
      <c r="J3" s="163"/>
      <c r="K3" s="164" t="s">
        <v>115</v>
      </c>
    </row>
    <row r="4" spans="8:11" x14ac:dyDescent="0.2">
      <c r="H4" s="163"/>
      <c r="I4" s="163"/>
      <c r="J4" s="163"/>
      <c r="K4" s="164" t="s">
        <v>116</v>
      </c>
    </row>
    <row r="5" spans="8:11" x14ac:dyDescent="0.2">
      <c r="H5" s="163"/>
      <c r="I5" s="163"/>
      <c r="J5" s="163"/>
      <c r="K5" s="164" t="s">
        <v>117</v>
      </c>
    </row>
    <row r="6" spans="8:11" x14ac:dyDescent="0.2">
      <c r="H6" s="163"/>
      <c r="I6" s="163"/>
      <c r="J6" s="163"/>
      <c r="K6" s="164" t="s">
        <v>118</v>
      </c>
    </row>
    <row r="7" spans="8:11" x14ac:dyDescent="0.2">
      <c r="H7" s="163"/>
      <c r="I7" s="163"/>
      <c r="J7" s="163"/>
      <c r="K7" s="164" t="s">
        <v>119</v>
      </c>
    </row>
    <row r="8" spans="8:11" x14ac:dyDescent="0.2">
      <c r="H8" s="163"/>
      <c r="I8" s="163"/>
      <c r="J8" s="163"/>
      <c r="K8" s="164" t="s">
        <v>120</v>
      </c>
    </row>
    <row r="9" spans="8:11" x14ac:dyDescent="0.2">
      <c r="H9" s="163"/>
      <c r="I9" s="163"/>
      <c r="J9" s="163"/>
      <c r="K9" s="164" t="s">
        <v>121</v>
      </c>
    </row>
    <row r="10" spans="8:11" x14ac:dyDescent="0.2">
      <c r="H10" s="163"/>
      <c r="I10" s="163"/>
      <c r="J10" s="163"/>
      <c r="K10" s="164" t="s">
        <v>122</v>
      </c>
    </row>
    <row r="11" spans="8:11" x14ac:dyDescent="0.2">
      <c r="H11" s="163"/>
      <c r="I11" s="163"/>
      <c r="J11" s="163"/>
      <c r="K11" s="164" t="s">
        <v>123</v>
      </c>
    </row>
    <row r="12" spans="8:11" x14ac:dyDescent="0.2">
      <c r="H12" s="163"/>
      <c r="I12" s="163"/>
      <c r="J12" s="163"/>
      <c r="K12" s="164" t="s">
        <v>124</v>
      </c>
    </row>
    <row r="13" spans="8:11" x14ac:dyDescent="0.2">
      <c r="H13" s="163"/>
      <c r="I13" s="163"/>
      <c r="J13" s="163"/>
      <c r="K13" s="164" t="s">
        <v>125</v>
      </c>
    </row>
    <row r="14" spans="8:11" x14ac:dyDescent="0.2">
      <c r="H14" s="163"/>
      <c r="I14" s="163"/>
      <c r="J14" s="163"/>
      <c r="K14" s="164" t="s">
        <v>126</v>
      </c>
    </row>
    <row r="15" spans="8:11" x14ac:dyDescent="0.2">
      <c r="H15" s="163"/>
      <c r="I15" s="163"/>
      <c r="J15" s="163"/>
      <c r="K15" s="164" t="s">
        <v>127</v>
      </c>
    </row>
    <row r="16" spans="8:11" x14ac:dyDescent="0.2">
      <c r="H16" s="163"/>
      <c r="I16" s="163"/>
      <c r="J16" s="163"/>
      <c r="K16" s="164" t="s">
        <v>128</v>
      </c>
    </row>
    <row r="17" spans="8:11" x14ac:dyDescent="0.2">
      <c r="H17" s="163"/>
      <c r="I17" s="163"/>
      <c r="J17" s="163"/>
      <c r="K17" s="164" t="s">
        <v>129</v>
      </c>
    </row>
    <row r="18" spans="8:11" x14ac:dyDescent="0.2">
      <c r="H18" s="163"/>
      <c r="I18" s="163"/>
      <c r="J18" s="163"/>
      <c r="K18" s="164" t="s">
        <v>130</v>
      </c>
    </row>
    <row r="19" spans="8:11" x14ac:dyDescent="0.2">
      <c r="H19" s="163"/>
      <c r="I19" s="163"/>
      <c r="J19" s="163"/>
      <c r="K19" s="164" t="s">
        <v>131</v>
      </c>
    </row>
    <row r="20" spans="8:11" x14ac:dyDescent="0.2">
      <c r="H20" s="163"/>
      <c r="I20" s="163"/>
      <c r="J20" s="163"/>
      <c r="K20" s="164" t="s">
        <v>132</v>
      </c>
    </row>
    <row r="21" spans="8:11" x14ac:dyDescent="0.2">
      <c r="H21" s="163"/>
      <c r="I21" s="163"/>
      <c r="J21" s="163"/>
      <c r="K21" s="164" t="s">
        <v>133</v>
      </c>
    </row>
    <row r="22" spans="8:11" x14ac:dyDescent="0.2">
      <c r="H22" s="163"/>
      <c r="I22" s="163"/>
      <c r="J22" s="163"/>
      <c r="K22" s="164" t="s">
        <v>134</v>
      </c>
    </row>
    <row r="23" spans="8:11" x14ac:dyDescent="0.2">
      <c r="H23" s="163"/>
      <c r="I23" s="163"/>
      <c r="J23" s="163"/>
      <c r="K23" s="164" t="s">
        <v>135</v>
      </c>
    </row>
    <row r="24" spans="8:11" x14ac:dyDescent="0.2">
      <c r="H24" s="163"/>
      <c r="I24" s="163"/>
      <c r="J24" s="163"/>
      <c r="K24" s="164" t="s">
        <v>136</v>
      </c>
    </row>
    <row r="25" spans="8:11" x14ac:dyDescent="0.2">
      <c r="H25" s="163"/>
      <c r="I25" s="163"/>
      <c r="J25" s="163"/>
      <c r="K25" s="164" t="s">
        <v>137</v>
      </c>
    </row>
    <row r="26" spans="8:11" x14ac:dyDescent="0.2">
      <c r="H26" s="163"/>
      <c r="I26" s="163"/>
      <c r="J26" s="163"/>
      <c r="K26" s="164" t="s">
        <v>138</v>
      </c>
    </row>
    <row r="27" spans="8:11" x14ac:dyDescent="0.2">
      <c r="H27" s="163"/>
      <c r="I27" s="163"/>
      <c r="J27" s="163"/>
      <c r="K27" s="164" t="s">
        <v>139</v>
      </c>
    </row>
    <row r="28" spans="8:11" x14ac:dyDescent="0.2">
      <c r="H28" s="163"/>
      <c r="I28" s="163"/>
      <c r="J28" s="163"/>
      <c r="K28" s="164" t="s">
        <v>140</v>
      </c>
    </row>
    <row r="29" spans="8:11" x14ac:dyDescent="0.2">
      <c r="H29" s="163"/>
      <c r="I29" s="163"/>
      <c r="J29" s="163"/>
      <c r="K29" s="164" t="s">
        <v>141</v>
      </c>
    </row>
    <row r="30" spans="8:11" x14ac:dyDescent="0.2">
      <c r="H30" s="163"/>
      <c r="I30" s="163"/>
      <c r="J30" s="163"/>
      <c r="K30" s="164" t="s">
        <v>142</v>
      </c>
    </row>
    <row r="31" spans="8:11" x14ac:dyDescent="0.2">
      <c r="H31" s="163"/>
      <c r="I31" s="163"/>
      <c r="J31" s="163"/>
      <c r="K31" s="164" t="s">
        <v>143</v>
      </c>
    </row>
    <row r="32" spans="8:11" x14ac:dyDescent="0.2">
      <c r="H32" s="163"/>
      <c r="I32" s="163"/>
      <c r="J32" s="163"/>
      <c r="K32" s="164" t="s">
        <v>144</v>
      </c>
    </row>
    <row r="33" spans="8:11" x14ac:dyDescent="0.2">
      <c r="H33" s="163"/>
      <c r="I33" s="163"/>
      <c r="J33" s="163"/>
      <c r="K33" s="164" t="s">
        <v>145</v>
      </c>
    </row>
    <row r="34" spans="8:11" x14ac:dyDescent="0.2">
      <c r="H34" s="163"/>
      <c r="I34" s="163"/>
      <c r="J34" s="163"/>
      <c r="K34" s="164" t="s">
        <v>146</v>
      </c>
    </row>
    <row r="35" spans="8:11" x14ac:dyDescent="0.2">
      <c r="H35" s="163"/>
      <c r="I35" s="163"/>
      <c r="J35" s="163"/>
      <c r="K35" s="164" t="s">
        <v>0</v>
      </c>
    </row>
    <row r="36" spans="8:11" x14ac:dyDescent="0.2">
      <c r="H36" s="163"/>
      <c r="I36" s="163"/>
      <c r="J36" s="163"/>
      <c r="K36" s="164" t="s">
        <v>147</v>
      </c>
    </row>
    <row r="37" spans="8:11" x14ac:dyDescent="0.2">
      <c r="H37" s="163"/>
      <c r="I37" s="163"/>
      <c r="J37" s="163"/>
      <c r="K37" s="164" t="s">
        <v>148</v>
      </c>
    </row>
    <row r="38" spans="8:11" x14ac:dyDescent="0.2">
      <c r="K38" s="164" t="s">
        <v>149</v>
      </c>
    </row>
    <row r="39" spans="8:11" x14ac:dyDescent="0.2">
      <c r="K39" s="164" t="s">
        <v>150</v>
      </c>
    </row>
    <row r="40" spans="8:11" x14ac:dyDescent="0.2">
      <c r="K40" s="164" t="s">
        <v>151</v>
      </c>
    </row>
    <row r="41" spans="8:11" x14ac:dyDescent="0.2">
      <c r="K41" s="164" t="s">
        <v>152</v>
      </c>
    </row>
    <row r="42" spans="8:11" x14ac:dyDescent="0.2">
      <c r="K42" s="164" t="s">
        <v>153</v>
      </c>
    </row>
    <row r="43" spans="8:11" x14ac:dyDescent="0.2">
      <c r="K43" s="164" t="s">
        <v>154</v>
      </c>
    </row>
    <row r="44" spans="8:11" x14ac:dyDescent="0.2">
      <c r="K44" s="164" t="s">
        <v>155</v>
      </c>
    </row>
    <row r="45" spans="8:11" x14ac:dyDescent="0.2">
      <c r="K45" s="164" t="s">
        <v>156</v>
      </c>
    </row>
    <row r="46" spans="8:11" x14ac:dyDescent="0.2">
      <c r="K46" s="164" t="s">
        <v>157</v>
      </c>
    </row>
    <row r="47" spans="8:11" x14ac:dyDescent="0.2">
      <c r="K47" s="164" t="s">
        <v>158</v>
      </c>
    </row>
    <row r="48" spans="8:11" x14ac:dyDescent="0.2">
      <c r="K48" s="164" t="s">
        <v>159</v>
      </c>
    </row>
    <row r="49" spans="11:11" x14ac:dyDescent="0.2">
      <c r="K49" s="164" t="s">
        <v>160</v>
      </c>
    </row>
    <row r="50" spans="11:11" x14ac:dyDescent="0.2">
      <c r="K50" s="164" t="s">
        <v>161</v>
      </c>
    </row>
    <row r="51" spans="11:11" x14ac:dyDescent="0.2">
      <c r="K51" s="164" t="s">
        <v>162</v>
      </c>
    </row>
    <row r="52" spans="11:11" x14ac:dyDescent="0.2">
      <c r="K52" s="164" t="s">
        <v>163</v>
      </c>
    </row>
    <row r="53" spans="11:11" x14ac:dyDescent="0.2">
      <c r="K53" s="164" t="s">
        <v>164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55</vt:i4>
      </vt:variant>
    </vt:vector>
  </HeadingPairs>
  <TitlesOfParts>
    <vt:vector size="60" baseType="lpstr">
      <vt:lpstr>export</vt:lpstr>
      <vt:lpstr>donnees</vt:lpstr>
      <vt:lpstr>modele</vt:lpstr>
      <vt:lpstr>Débit</vt:lpstr>
      <vt:lpstr>OptiCoupe</vt:lpstr>
      <vt:lpstr>A_</vt:lpstr>
      <vt:lpstr>AA_</vt:lpstr>
      <vt:lpstr>AB_</vt:lpstr>
      <vt:lpstr>AC_</vt:lpstr>
      <vt:lpstr>AD_</vt:lpstr>
      <vt:lpstr>AE_</vt:lpstr>
      <vt:lpstr>AF_</vt:lpstr>
      <vt:lpstr>AG_</vt:lpstr>
      <vt:lpstr>AH_</vt:lpstr>
      <vt:lpstr>AI_</vt:lpstr>
      <vt:lpstr>AJ_</vt:lpstr>
      <vt:lpstr>AK_</vt:lpstr>
      <vt:lpstr>AL_</vt:lpstr>
      <vt:lpstr>AM_</vt:lpstr>
      <vt:lpstr>AN_</vt:lpstr>
      <vt:lpstr>AO_</vt:lpstr>
      <vt:lpstr>AP_</vt:lpstr>
      <vt:lpstr>AQ_</vt:lpstr>
      <vt:lpstr>AR_</vt:lpstr>
      <vt:lpstr>AS_</vt:lpstr>
      <vt:lpstr>AT_</vt:lpstr>
      <vt:lpstr>AU_</vt:lpstr>
      <vt:lpstr>AV_</vt:lpstr>
      <vt:lpstr>AW_</vt:lpstr>
      <vt:lpstr>AX_</vt:lpstr>
      <vt:lpstr>AY_</vt:lpstr>
      <vt:lpstr>AZ_</vt:lpstr>
      <vt:lpstr>B_</vt:lpstr>
      <vt:lpstr>C_</vt:lpstr>
      <vt:lpstr>D_</vt:lpstr>
      <vt:lpstr>E_</vt:lpstr>
      <vt:lpstr>F_</vt:lpstr>
      <vt:lpstr>G_</vt:lpstr>
      <vt:lpstr>H_</vt:lpstr>
      <vt:lpstr>I_</vt:lpstr>
      <vt:lpstr>J_</vt:lpstr>
      <vt:lpstr>K_</vt:lpstr>
      <vt:lpstr>L_</vt:lpstr>
      <vt:lpstr>M_</vt:lpstr>
      <vt:lpstr>modele</vt:lpstr>
      <vt:lpstr>N_</vt:lpstr>
      <vt:lpstr>O_</vt:lpstr>
      <vt:lpstr>P_</vt:lpstr>
      <vt:lpstr>Q_</vt:lpstr>
      <vt:lpstr>R_</vt:lpstr>
      <vt:lpstr>S_</vt:lpstr>
      <vt:lpstr>T_</vt:lpstr>
      <vt:lpstr>U_</vt:lpstr>
      <vt:lpstr>V_</vt:lpstr>
      <vt:lpstr>W_</vt:lpstr>
      <vt:lpstr>X_</vt:lpstr>
      <vt:lpstr>Y_</vt:lpstr>
      <vt:lpstr>Z_</vt:lpstr>
      <vt:lpstr>zone_debit</vt:lpstr>
      <vt:lpstr>zone_modele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SOTIN</dc:creator>
  <cp:lastModifiedBy>Léo SOTIN</cp:lastModifiedBy>
  <cp:lastPrinted>2024-08-19T13:39:21Z</cp:lastPrinted>
  <dcterms:created xsi:type="dcterms:W3CDTF">2024-08-18T13:09:21Z</dcterms:created>
  <dcterms:modified xsi:type="dcterms:W3CDTF">2024-08-26T19:26:34Z</dcterms:modified>
</cp:coreProperties>
</file>