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OneDrive\Bureau\"/>
    </mc:Choice>
  </mc:AlternateContent>
  <xr:revisionPtr revIDLastSave="0" documentId="13_ncr:1_{CA487FE1-2324-4304-B765-836E2C4B10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endrier" sheetId="64" r:id="rId1"/>
    <sheet name="Solde antérieur" sheetId="21" r:id="rId2"/>
    <sheet name="aide" sheetId="3" r:id="rId3"/>
  </sheets>
  <definedNames>
    <definedName name="An" localSheetId="0">Calendrier!$A$1</definedName>
    <definedName name="Der_ligne" localSheetId="0">Calendrier!$A$24</definedName>
    <definedName name="Der_ligne">#REF!</definedName>
    <definedName name="Der_ligne1" localSheetId="0">Calendrier!$A$44</definedName>
    <definedName name="Der_ligne1">#REF!</definedName>
    <definedName name="Der_ligne10" localSheetId="0">Calendrier!$A$224</definedName>
    <definedName name="Der_ligne10">#REF!</definedName>
    <definedName name="Der_ligne11" localSheetId="0">Calendrier!$A$244</definedName>
    <definedName name="Der_ligne11">#REF!</definedName>
    <definedName name="Der_ligne2" localSheetId="0">Calendrier!$A$64</definedName>
    <definedName name="Der_ligne2">#REF!</definedName>
    <definedName name="Der_ligne3" localSheetId="0">Calendrier!$A$84</definedName>
    <definedName name="Der_ligne3">#REF!</definedName>
    <definedName name="Der_ligne4" localSheetId="0">Calendrier!$A$104</definedName>
    <definedName name="Der_ligne4">#REF!</definedName>
    <definedName name="Der_ligne5" localSheetId="0">Calendrier!$A$124</definedName>
    <definedName name="Der_ligne5">#REF!</definedName>
    <definedName name="Der_ligne6" localSheetId="0">Calendrier!$A$144</definedName>
    <definedName name="Der_ligne6">#REF!</definedName>
    <definedName name="Der_ligne7" localSheetId="0">Calendrier!$A$164</definedName>
    <definedName name="Der_ligne7">#REF!</definedName>
    <definedName name="Der_ligne8" localSheetId="0">Calendrier!$A$184</definedName>
    <definedName name="Der_ligne8">#REF!</definedName>
    <definedName name="Der_ligne9" localSheetId="0">Calendrier!$A$204</definedName>
    <definedName name="Der_ligne9">#REF!</definedName>
    <definedName name="Feries" localSheetId="0">OFFSET(Calendrier!$AS$8,,,COUNTA(Calendrier!$AS:$AS)-1)</definedName>
    <definedName name="_xlnm.Print_Titles" localSheetId="0">Calendrier!$2:$4</definedName>
    <definedName name="Legende" localSheetId="0">OFFSET(Calendrier!$AV$8,,,COUNTA(Calendrier!$AV$8:$AV$13))</definedName>
    <definedName name="Legende">OFFSET(#REF!,,,COUNTA(#REF!)-2)</definedName>
    <definedName name="Personnel">#REF!,#REF!,#REF!,#REF!,#REF!,#REF!,#REF!,#REF!,#REF!,#REF!,#REF!,#REF!</definedName>
    <definedName name="Plage_crédit" localSheetId="0">Calendrier!$AH$9:$AH$24,Calendrier!$AH$29:$AH$44,Calendrier!$AH$49:$AH$64,Calendrier!$AH$69:$AH$84,Calendrier!$AH$89:$AH$104,Calendrier!$AH$109:$AH$124,Calendrier!$AH$129:$AH$144,Calendrier!$AH$149:$AH$164,Calendrier!$AH$169:$AH$184,Calendrier!$AH$189:$AH$204,Calendrier!$AH$209:$AH$224,Calendrier!$AH$229:$AH$244</definedName>
    <definedName name="Plage_crédit">#REF!,#REF!,#REF!,#REF!,#REF!,#REF!,#REF!,#REF!,#REF!,#REF!,#REF!,#REF!</definedName>
    <definedName name="Plage_mois" localSheetId="0">Calendrier!$B$229:$AF$244,Calendrier!$B$209:$AF$224,Calendrier!$B$189:$AF$204,Calendrier!$B$169:$AF$184,Calendrier!$B$149:$AF$164,Calendrier!$B$129:$AF$144,Calendrier!$B$109:$AF$124,Calendrier!$B$89:$AF$104,Calendrier!$B$69:$AF$84,Calendrier!$B$49:$AF$64,Calendrier!$B$29:$AF$44,Calendrier!$B$9:$AF$24,Calendrier!$AH$9:$AH$24,Calendrier!$AH$29:$AH$44,Calendrier!$AH$49:$AH$64,Calendrier!$AH$69:$AH$84,Calendrier!$AH$89:$AH$104,Calendrier!$AH$109:$AH$124,Calendrier!$AH$129:$AH$144,Calendrier!$AH$149:$AH$164,Calendrier!$AH$169:$AH$184,Calendrier!$AH$189:$AH$204,Calendrier!$AH$209:$AH$224,Calendrier!$AH$229:$AH$244</definedName>
    <definedName name="Plage_mois">#REF!,#REF!,#REF!,#REF!,#REF!,#REF!,#REF!,#REF!,#REF!,#REF!,#REF!,#REF!</definedName>
    <definedName name="Recup_FN" localSheetId="0">OFFSET(Calendrier!#REF!,,,COUNTA(Calendrier!#REF!)-1)</definedName>
    <definedName name="Recup_FN">OFFSET(#REF!,,,COUNTA(#REF!)-1)</definedName>
    <definedName name="Type1" localSheetId="0">Calendrier!$D$4</definedName>
    <definedName name="Type1">#REF!</definedName>
    <definedName name="Type2" localSheetId="0">Calendrier!$E$4</definedName>
    <definedName name="Type2">#REF!</definedName>
    <definedName name="_xlnm.Print_Area" localSheetId="0">Calendrier!$A$2:$AF$244</definedName>
  </definedNames>
  <calcPr calcId="191029"/>
</workbook>
</file>

<file path=xl/calcChain.xml><?xml version="1.0" encoding="utf-8"?>
<calcChain xmlns="http://schemas.openxmlformats.org/spreadsheetml/2006/main">
  <c r="AL244" i="64" l="1"/>
  <c r="AK244" i="64"/>
  <c r="AL243" i="64"/>
  <c r="AK243" i="64"/>
  <c r="AL242" i="64"/>
  <c r="AK242" i="64"/>
  <c r="AL241" i="64"/>
  <c r="AK241" i="64"/>
  <c r="AL240" i="64"/>
  <c r="AK240" i="64"/>
  <c r="AL239" i="64"/>
  <c r="AK239" i="64"/>
  <c r="AL238" i="64"/>
  <c r="AK238" i="64"/>
  <c r="AL237" i="64"/>
  <c r="AK237" i="64"/>
  <c r="AL236" i="64"/>
  <c r="AK236" i="64"/>
  <c r="AL235" i="64"/>
  <c r="AK235" i="64"/>
  <c r="AL234" i="64"/>
  <c r="AK234" i="64"/>
  <c r="AL233" i="64"/>
  <c r="AK233" i="64"/>
  <c r="AL232" i="64"/>
  <c r="AK232" i="64"/>
  <c r="AL231" i="64"/>
  <c r="AK231" i="64"/>
  <c r="AL230" i="64"/>
  <c r="AK230" i="64"/>
  <c r="AL229" i="64"/>
  <c r="AK229" i="64"/>
  <c r="AL224" i="64"/>
  <c r="AK224" i="64"/>
  <c r="AL223" i="64"/>
  <c r="AK223" i="64"/>
  <c r="AL222" i="64"/>
  <c r="AK222" i="64"/>
  <c r="AL221" i="64"/>
  <c r="AK221" i="64"/>
  <c r="AL220" i="64"/>
  <c r="AK220" i="64"/>
  <c r="AL219" i="64"/>
  <c r="AK219" i="64"/>
  <c r="AL218" i="64"/>
  <c r="AK218" i="64"/>
  <c r="AL217" i="64"/>
  <c r="AK217" i="64"/>
  <c r="AL216" i="64"/>
  <c r="AK216" i="64"/>
  <c r="AL215" i="64"/>
  <c r="AK215" i="64"/>
  <c r="AL214" i="64"/>
  <c r="AK214" i="64"/>
  <c r="AL213" i="64"/>
  <c r="AK213" i="64"/>
  <c r="AL212" i="64"/>
  <c r="AK212" i="64"/>
  <c r="AL211" i="64"/>
  <c r="AK211" i="64"/>
  <c r="AL210" i="64"/>
  <c r="AK210" i="64"/>
  <c r="AL209" i="64"/>
  <c r="AK209" i="64"/>
  <c r="AF207" i="64"/>
  <c r="AL204" i="64"/>
  <c r="AK204" i="64"/>
  <c r="AL203" i="64"/>
  <c r="AK203" i="64"/>
  <c r="AL202" i="64"/>
  <c r="AK202" i="64"/>
  <c r="AL201" i="64"/>
  <c r="AK201" i="64"/>
  <c r="AL200" i="64"/>
  <c r="AK200" i="64"/>
  <c r="AL199" i="64"/>
  <c r="AK199" i="64"/>
  <c r="AL198" i="64"/>
  <c r="AK198" i="64"/>
  <c r="AL197" i="64"/>
  <c r="AK197" i="64"/>
  <c r="AL196" i="64"/>
  <c r="AK196" i="64"/>
  <c r="AL195" i="64"/>
  <c r="AK195" i="64"/>
  <c r="AL194" i="64"/>
  <c r="AK194" i="64"/>
  <c r="AL193" i="64"/>
  <c r="AK193" i="64"/>
  <c r="AL192" i="64"/>
  <c r="AK192" i="64"/>
  <c r="AL191" i="64"/>
  <c r="AK191" i="64"/>
  <c r="AL190" i="64"/>
  <c r="AK190" i="64"/>
  <c r="AL189" i="64"/>
  <c r="AK189" i="64"/>
  <c r="AL184" i="64"/>
  <c r="AK184" i="64"/>
  <c r="AL183" i="64"/>
  <c r="AK183" i="64"/>
  <c r="AL182" i="64"/>
  <c r="AK182" i="64"/>
  <c r="AL181" i="64"/>
  <c r="AK181" i="64"/>
  <c r="AL180" i="64"/>
  <c r="AK180" i="64"/>
  <c r="AL179" i="64"/>
  <c r="AK179" i="64"/>
  <c r="AL178" i="64"/>
  <c r="AK178" i="64"/>
  <c r="AL177" i="64"/>
  <c r="AK177" i="64"/>
  <c r="AL176" i="64"/>
  <c r="AK176" i="64"/>
  <c r="AL175" i="64"/>
  <c r="AK175" i="64"/>
  <c r="AL174" i="64"/>
  <c r="AK174" i="64"/>
  <c r="AL173" i="64"/>
  <c r="AK173" i="64"/>
  <c r="AL172" i="64"/>
  <c r="AK172" i="64"/>
  <c r="AL171" i="64"/>
  <c r="AK171" i="64"/>
  <c r="AL170" i="64"/>
  <c r="AK170" i="64"/>
  <c r="AL169" i="64"/>
  <c r="AK169" i="64"/>
  <c r="AF167" i="64"/>
  <c r="AL164" i="64"/>
  <c r="AK164" i="64"/>
  <c r="AL163" i="64"/>
  <c r="AK163" i="64"/>
  <c r="AL162" i="64"/>
  <c r="AK162" i="64"/>
  <c r="AL161" i="64"/>
  <c r="AK161" i="64"/>
  <c r="AL160" i="64"/>
  <c r="AK160" i="64"/>
  <c r="AL159" i="64"/>
  <c r="AK159" i="64"/>
  <c r="AL158" i="64"/>
  <c r="AK158" i="64"/>
  <c r="AL157" i="64"/>
  <c r="AK157" i="64"/>
  <c r="AL156" i="64"/>
  <c r="AK156" i="64"/>
  <c r="AL155" i="64"/>
  <c r="AK155" i="64"/>
  <c r="AL154" i="64"/>
  <c r="AK154" i="64"/>
  <c r="AL153" i="64"/>
  <c r="AK153" i="64"/>
  <c r="AL152" i="64"/>
  <c r="AK152" i="64"/>
  <c r="AL151" i="64"/>
  <c r="AK151" i="64"/>
  <c r="AL150" i="64"/>
  <c r="AK150" i="64"/>
  <c r="AL149" i="64"/>
  <c r="AK149" i="64"/>
  <c r="AL144" i="64"/>
  <c r="AK144" i="64"/>
  <c r="AL143" i="64"/>
  <c r="AK143" i="64"/>
  <c r="AL142" i="64"/>
  <c r="AK142" i="64"/>
  <c r="AL141" i="64"/>
  <c r="AK141" i="64"/>
  <c r="AL140" i="64"/>
  <c r="AK140" i="64"/>
  <c r="AL139" i="64"/>
  <c r="AK139" i="64"/>
  <c r="AL138" i="64"/>
  <c r="AK138" i="64"/>
  <c r="AL137" i="64"/>
  <c r="AK137" i="64"/>
  <c r="AL136" i="64"/>
  <c r="AK136" i="64"/>
  <c r="AL135" i="64"/>
  <c r="AK135" i="64"/>
  <c r="AL134" i="64"/>
  <c r="AK134" i="64"/>
  <c r="AL133" i="64"/>
  <c r="AK133" i="64"/>
  <c r="AL132" i="64"/>
  <c r="AK132" i="64"/>
  <c r="AL131" i="64"/>
  <c r="AK131" i="64"/>
  <c r="AL130" i="64"/>
  <c r="AK130" i="64"/>
  <c r="AL129" i="64"/>
  <c r="AK129" i="64"/>
  <c r="AL124" i="64"/>
  <c r="AK124" i="64"/>
  <c r="AL123" i="64"/>
  <c r="AK123" i="64"/>
  <c r="AL122" i="64"/>
  <c r="AK122" i="64"/>
  <c r="AL121" i="64"/>
  <c r="AK121" i="64"/>
  <c r="AL120" i="64"/>
  <c r="AK120" i="64"/>
  <c r="AL119" i="64"/>
  <c r="AK119" i="64"/>
  <c r="AL118" i="64"/>
  <c r="AK118" i="64"/>
  <c r="AL117" i="64"/>
  <c r="AK117" i="64"/>
  <c r="AL116" i="64"/>
  <c r="AK116" i="64"/>
  <c r="AL115" i="64"/>
  <c r="AK115" i="64"/>
  <c r="AL114" i="64"/>
  <c r="AK114" i="64"/>
  <c r="AL113" i="64"/>
  <c r="AK113" i="64"/>
  <c r="AL112" i="64"/>
  <c r="AK112" i="64"/>
  <c r="AL111" i="64"/>
  <c r="AK111" i="64"/>
  <c r="AL110" i="64"/>
  <c r="AK110" i="64"/>
  <c r="AL109" i="64"/>
  <c r="AK109" i="64"/>
  <c r="AF107" i="64"/>
  <c r="AL104" i="64"/>
  <c r="AK104" i="64"/>
  <c r="AL103" i="64"/>
  <c r="AK103" i="64"/>
  <c r="AL102" i="64"/>
  <c r="AK102" i="64"/>
  <c r="AL101" i="64"/>
  <c r="AK101" i="64"/>
  <c r="AL100" i="64"/>
  <c r="AK100" i="64"/>
  <c r="AL99" i="64"/>
  <c r="AK99" i="64"/>
  <c r="AL98" i="64"/>
  <c r="AK98" i="64"/>
  <c r="AL97" i="64"/>
  <c r="AK97" i="64"/>
  <c r="AL96" i="64"/>
  <c r="AK96" i="64"/>
  <c r="AL95" i="64"/>
  <c r="AK95" i="64"/>
  <c r="AL94" i="64"/>
  <c r="AK94" i="64"/>
  <c r="AL93" i="64"/>
  <c r="AK93" i="64"/>
  <c r="AL92" i="64"/>
  <c r="AK92" i="64"/>
  <c r="AL91" i="64"/>
  <c r="AK91" i="64"/>
  <c r="AL90" i="64"/>
  <c r="AK90" i="64"/>
  <c r="AL89" i="64"/>
  <c r="AK89" i="64"/>
  <c r="AL84" i="64"/>
  <c r="AK84" i="64"/>
  <c r="AL83" i="64"/>
  <c r="AK83" i="64"/>
  <c r="AL82" i="64"/>
  <c r="AK82" i="64"/>
  <c r="AL81" i="64"/>
  <c r="AK81" i="64"/>
  <c r="AL80" i="64"/>
  <c r="AK80" i="64"/>
  <c r="AL79" i="64"/>
  <c r="AK79" i="64"/>
  <c r="AL78" i="64"/>
  <c r="AK78" i="64"/>
  <c r="AL77" i="64"/>
  <c r="AK77" i="64"/>
  <c r="AL76" i="64"/>
  <c r="AK76" i="64"/>
  <c r="AL75" i="64"/>
  <c r="AK75" i="64"/>
  <c r="AL74" i="64"/>
  <c r="AK74" i="64"/>
  <c r="AL73" i="64"/>
  <c r="AK73" i="64"/>
  <c r="AL72" i="64"/>
  <c r="AK72" i="64"/>
  <c r="AL71" i="64"/>
  <c r="AK71" i="64"/>
  <c r="AL70" i="64"/>
  <c r="AK70" i="64"/>
  <c r="AL69" i="64"/>
  <c r="AK69" i="64"/>
  <c r="AF67" i="64"/>
  <c r="AL64" i="64"/>
  <c r="AK64" i="64"/>
  <c r="AL63" i="64"/>
  <c r="AK63" i="64"/>
  <c r="AL62" i="64"/>
  <c r="AK62" i="64"/>
  <c r="AL61" i="64"/>
  <c r="AK61" i="64"/>
  <c r="AL60" i="64"/>
  <c r="AK60" i="64"/>
  <c r="AL59" i="64"/>
  <c r="AK59" i="64"/>
  <c r="AL58" i="64"/>
  <c r="AK58" i="64"/>
  <c r="AL57" i="64"/>
  <c r="AK57" i="64"/>
  <c r="AL56" i="64"/>
  <c r="AK56" i="64"/>
  <c r="AL55" i="64"/>
  <c r="AK55" i="64"/>
  <c r="AL54" i="64"/>
  <c r="AK54" i="64"/>
  <c r="AL53" i="64"/>
  <c r="AK53" i="64"/>
  <c r="AL52" i="64"/>
  <c r="AK52" i="64"/>
  <c r="AL51" i="64"/>
  <c r="AK51" i="64"/>
  <c r="AL50" i="64"/>
  <c r="AK50" i="64"/>
  <c r="AL49" i="64"/>
  <c r="AK49" i="64"/>
  <c r="AL44" i="64"/>
  <c r="AK44" i="64"/>
  <c r="AL43" i="64"/>
  <c r="AK43" i="64"/>
  <c r="AL42" i="64"/>
  <c r="AK42" i="64"/>
  <c r="AL41" i="64"/>
  <c r="AK41" i="64"/>
  <c r="AL40" i="64"/>
  <c r="AK40" i="64"/>
  <c r="AL39" i="64"/>
  <c r="AK39" i="64"/>
  <c r="AL38" i="64"/>
  <c r="AK38" i="64"/>
  <c r="A38" i="64"/>
  <c r="A58" i="64" s="1"/>
  <c r="AL37" i="64"/>
  <c r="AK37" i="64"/>
  <c r="A37" i="64"/>
  <c r="A57" i="64" s="1"/>
  <c r="A77" i="64" s="1"/>
  <c r="AJ77" i="64" s="1"/>
  <c r="AL36" i="64"/>
  <c r="AK36" i="64"/>
  <c r="AL35" i="64"/>
  <c r="AK35" i="64"/>
  <c r="AL34" i="64"/>
  <c r="AK34" i="64"/>
  <c r="A34" i="64"/>
  <c r="A54" i="64" s="1"/>
  <c r="A74" i="64" s="1"/>
  <c r="A94" i="64" s="1"/>
  <c r="AL33" i="64"/>
  <c r="AK33" i="64"/>
  <c r="AL32" i="64"/>
  <c r="AK32" i="64"/>
  <c r="A32" i="64"/>
  <c r="AJ32" i="64" s="1"/>
  <c r="AL31" i="64"/>
  <c r="AK31" i="64"/>
  <c r="A31" i="64"/>
  <c r="A51" i="64" s="1"/>
  <c r="A71" i="64" s="1"/>
  <c r="AJ71" i="64" s="1"/>
  <c r="AL30" i="64"/>
  <c r="AK30" i="64"/>
  <c r="AL29" i="64"/>
  <c r="AK29" i="64"/>
  <c r="AF27" i="64"/>
  <c r="AE27" i="64"/>
  <c r="B26" i="64"/>
  <c r="B46" i="64" s="1"/>
  <c r="AM24" i="64"/>
  <c r="AO24" i="64" s="1"/>
  <c r="AM44" i="64" s="1"/>
  <c r="AO44" i="64" s="1"/>
  <c r="AM64" i="64" s="1"/>
  <c r="AO64" i="64" s="1"/>
  <c r="AM84" i="64" s="1"/>
  <c r="AO84" i="64" s="1"/>
  <c r="AM104" i="64" s="1"/>
  <c r="AO104" i="64" s="1"/>
  <c r="AM124" i="64" s="1"/>
  <c r="AO124" i="64" s="1"/>
  <c r="AM144" i="64" s="1"/>
  <c r="AO144" i="64" s="1"/>
  <c r="AM164" i="64" s="1"/>
  <c r="AO164" i="64" s="1"/>
  <c r="AM184" i="64" s="1"/>
  <c r="AO184" i="64" s="1"/>
  <c r="AM204" i="64" s="1"/>
  <c r="AO204" i="64" s="1"/>
  <c r="AM224" i="64" s="1"/>
  <c r="AO224" i="64" s="1"/>
  <c r="AM244" i="64" s="1"/>
  <c r="AO244" i="64" s="1"/>
  <c r="AL24" i="64"/>
  <c r="AK24" i="64"/>
  <c r="AJ24" i="64"/>
  <c r="AN24" i="64" s="1"/>
  <c r="AP24" i="64" s="1"/>
  <c r="AN44" i="64" s="1"/>
  <c r="AP44" i="64" s="1"/>
  <c r="AN64" i="64" s="1"/>
  <c r="AP64" i="64" s="1"/>
  <c r="AN84" i="64" s="1"/>
  <c r="AP84" i="64" s="1"/>
  <c r="AN104" i="64" s="1"/>
  <c r="AP104" i="64" s="1"/>
  <c r="AN124" i="64" s="1"/>
  <c r="AP124" i="64" s="1"/>
  <c r="AN144" i="64" s="1"/>
  <c r="AP144" i="64" s="1"/>
  <c r="AN164" i="64" s="1"/>
  <c r="AP164" i="64" s="1"/>
  <c r="AN184" i="64" s="1"/>
  <c r="AP184" i="64" s="1"/>
  <c r="AN204" i="64" s="1"/>
  <c r="AP204" i="64" s="1"/>
  <c r="AN224" i="64" s="1"/>
  <c r="AP224" i="64" s="1"/>
  <c r="AN244" i="64" s="1"/>
  <c r="AP244" i="64" s="1"/>
  <c r="A24" i="64"/>
  <c r="A44" i="64" s="1"/>
  <c r="AL23" i="64"/>
  <c r="AK23" i="64"/>
  <c r="A23" i="64"/>
  <c r="AN22" i="64"/>
  <c r="AP22" i="64" s="1"/>
  <c r="AN42" i="64" s="1"/>
  <c r="AP42" i="64" s="1"/>
  <c r="AN62" i="64" s="1"/>
  <c r="AP62" i="64" s="1"/>
  <c r="AN82" i="64" s="1"/>
  <c r="AP82" i="64" s="1"/>
  <c r="AN102" i="64" s="1"/>
  <c r="AP102" i="64" s="1"/>
  <c r="AN122" i="64" s="1"/>
  <c r="AP122" i="64" s="1"/>
  <c r="AN142" i="64" s="1"/>
  <c r="AP142" i="64" s="1"/>
  <c r="AN162" i="64" s="1"/>
  <c r="AP162" i="64" s="1"/>
  <c r="AN182" i="64" s="1"/>
  <c r="AP182" i="64" s="1"/>
  <c r="AN202" i="64" s="1"/>
  <c r="AP202" i="64" s="1"/>
  <c r="AN222" i="64" s="1"/>
  <c r="AP222" i="64" s="1"/>
  <c r="AN242" i="64" s="1"/>
  <c r="AP242" i="64" s="1"/>
  <c r="AM22" i="64"/>
  <c r="AO22" i="64" s="1"/>
  <c r="AM42" i="64" s="1"/>
  <c r="AO42" i="64" s="1"/>
  <c r="AM62" i="64" s="1"/>
  <c r="AO62" i="64" s="1"/>
  <c r="AM82" i="64" s="1"/>
  <c r="AO82" i="64" s="1"/>
  <c r="AM102" i="64" s="1"/>
  <c r="AO102" i="64" s="1"/>
  <c r="AM122" i="64" s="1"/>
  <c r="AO122" i="64" s="1"/>
  <c r="AM142" i="64" s="1"/>
  <c r="AO142" i="64" s="1"/>
  <c r="AM162" i="64" s="1"/>
  <c r="AO162" i="64" s="1"/>
  <c r="AM182" i="64" s="1"/>
  <c r="AO182" i="64" s="1"/>
  <c r="AM202" i="64" s="1"/>
  <c r="AO202" i="64" s="1"/>
  <c r="AM222" i="64" s="1"/>
  <c r="AO222" i="64" s="1"/>
  <c r="AM242" i="64" s="1"/>
  <c r="AO242" i="64" s="1"/>
  <c r="AL22" i="64"/>
  <c r="AK22" i="64"/>
  <c r="AJ22" i="64"/>
  <c r="A22" i="64"/>
  <c r="A42" i="64" s="1"/>
  <c r="AM21" i="64"/>
  <c r="AO21" i="64" s="1"/>
  <c r="AM41" i="64" s="1"/>
  <c r="AO41" i="64" s="1"/>
  <c r="AM61" i="64" s="1"/>
  <c r="AO61" i="64" s="1"/>
  <c r="AM81" i="64" s="1"/>
  <c r="AO81" i="64" s="1"/>
  <c r="AM101" i="64" s="1"/>
  <c r="AO101" i="64" s="1"/>
  <c r="AM121" i="64" s="1"/>
  <c r="AO121" i="64" s="1"/>
  <c r="AM141" i="64" s="1"/>
  <c r="AO141" i="64" s="1"/>
  <c r="AM161" i="64" s="1"/>
  <c r="AO161" i="64" s="1"/>
  <c r="AM181" i="64" s="1"/>
  <c r="AO181" i="64" s="1"/>
  <c r="AM201" i="64" s="1"/>
  <c r="AO201" i="64" s="1"/>
  <c r="AM221" i="64" s="1"/>
  <c r="AO221" i="64" s="1"/>
  <c r="AM241" i="64" s="1"/>
  <c r="AO241" i="64" s="1"/>
  <c r="AL21" i="64"/>
  <c r="AK21" i="64"/>
  <c r="AJ21" i="64"/>
  <c r="AN21" i="64" s="1"/>
  <c r="AP21" i="64" s="1"/>
  <c r="AN41" i="64" s="1"/>
  <c r="AP41" i="64" s="1"/>
  <c r="AN61" i="64" s="1"/>
  <c r="AP61" i="64" s="1"/>
  <c r="AN81" i="64" s="1"/>
  <c r="AP81" i="64" s="1"/>
  <c r="AN101" i="64" s="1"/>
  <c r="AP101" i="64" s="1"/>
  <c r="AN121" i="64" s="1"/>
  <c r="AP121" i="64" s="1"/>
  <c r="AN141" i="64" s="1"/>
  <c r="AP141" i="64" s="1"/>
  <c r="AN161" i="64" s="1"/>
  <c r="AP161" i="64" s="1"/>
  <c r="AN181" i="64" s="1"/>
  <c r="AP181" i="64" s="1"/>
  <c r="AN201" i="64" s="1"/>
  <c r="AP201" i="64" s="1"/>
  <c r="AN221" i="64" s="1"/>
  <c r="AP221" i="64" s="1"/>
  <c r="AN241" i="64" s="1"/>
  <c r="AP241" i="64" s="1"/>
  <c r="A21" i="64"/>
  <c r="A41" i="64" s="1"/>
  <c r="AL20" i="64"/>
  <c r="AK20" i="64"/>
  <c r="A20" i="64"/>
  <c r="AN19" i="64"/>
  <c r="AP19" i="64" s="1"/>
  <c r="AN39" i="64" s="1"/>
  <c r="AP39" i="64" s="1"/>
  <c r="AN59" i="64" s="1"/>
  <c r="AP59" i="64" s="1"/>
  <c r="AN79" i="64" s="1"/>
  <c r="AP79" i="64" s="1"/>
  <c r="AN99" i="64" s="1"/>
  <c r="AP99" i="64" s="1"/>
  <c r="AN119" i="64" s="1"/>
  <c r="AP119" i="64" s="1"/>
  <c r="AN139" i="64" s="1"/>
  <c r="AP139" i="64" s="1"/>
  <c r="AN159" i="64" s="1"/>
  <c r="AP159" i="64" s="1"/>
  <c r="AN179" i="64" s="1"/>
  <c r="AP179" i="64" s="1"/>
  <c r="AN199" i="64" s="1"/>
  <c r="AP199" i="64" s="1"/>
  <c r="AN219" i="64" s="1"/>
  <c r="AP219" i="64" s="1"/>
  <c r="AN239" i="64" s="1"/>
  <c r="AP239" i="64" s="1"/>
  <c r="AM19" i="64"/>
  <c r="AO19" i="64" s="1"/>
  <c r="AM39" i="64" s="1"/>
  <c r="AO39" i="64" s="1"/>
  <c r="AM59" i="64" s="1"/>
  <c r="AO59" i="64" s="1"/>
  <c r="AM79" i="64" s="1"/>
  <c r="AO79" i="64" s="1"/>
  <c r="AM99" i="64" s="1"/>
  <c r="AO99" i="64" s="1"/>
  <c r="AM119" i="64" s="1"/>
  <c r="AO119" i="64" s="1"/>
  <c r="AM139" i="64" s="1"/>
  <c r="AO139" i="64" s="1"/>
  <c r="AM159" i="64" s="1"/>
  <c r="AO159" i="64" s="1"/>
  <c r="AM179" i="64" s="1"/>
  <c r="AO179" i="64" s="1"/>
  <c r="AM199" i="64" s="1"/>
  <c r="AO199" i="64" s="1"/>
  <c r="AM219" i="64" s="1"/>
  <c r="AO219" i="64" s="1"/>
  <c r="AM239" i="64" s="1"/>
  <c r="AO239" i="64" s="1"/>
  <c r="AL19" i="64"/>
  <c r="AK19" i="64"/>
  <c r="AJ19" i="64"/>
  <c r="A19" i="64"/>
  <c r="A39" i="64" s="1"/>
  <c r="AS18" i="64"/>
  <c r="AN18" i="64"/>
  <c r="AP18" i="64" s="1"/>
  <c r="AN38" i="64" s="1"/>
  <c r="AP38" i="64" s="1"/>
  <c r="AN58" i="64" s="1"/>
  <c r="AP58" i="64" s="1"/>
  <c r="AN78" i="64" s="1"/>
  <c r="AP78" i="64" s="1"/>
  <c r="AN98" i="64" s="1"/>
  <c r="AP98" i="64" s="1"/>
  <c r="AN118" i="64" s="1"/>
  <c r="AP118" i="64" s="1"/>
  <c r="AN138" i="64" s="1"/>
  <c r="AP138" i="64" s="1"/>
  <c r="AN158" i="64" s="1"/>
  <c r="AP158" i="64" s="1"/>
  <c r="AN178" i="64" s="1"/>
  <c r="AP178" i="64" s="1"/>
  <c r="AN198" i="64" s="1"/>
  <c r="AP198" i="64" s="1"/>
  <c r="AN218" i="64" s="1"/>
  <c r="AP218" i="64" s="1"/>
  <c r="AN238" i="64" s="1"/>
  <c r="AP238" i="64" s="1"/>
  <c r="AL18" i="64"/>
  <c r="AK18" i="64"/>
  <c r="AJ18" i="64"/>
  <c r="AM18" i="64" s="1"/>
  <c r="AO18" i="64" s="1"/>
  <c r="AM38" i="64" s="1"/>
  <c r="AO38" i="64" s="1"/>
  <c r="AM58" i="64" s="1"/>
  <c r="AO58" i="64" s="1"/>
  <c r="AM78" i="64" s="1"/>
  <c r="AO78" i="64" s="1"/>
  <c r="AM98" i="64" s="1"/>
  <c r="AO98" i="64" s="1"/>
  <c r="AM118" i="64" s="1"/>
  <c r="AO118" i="64" s="1"/>
  <c r="AM138" i="64" s="1"/>
  <c r="AO138" i="64" s="1"/>
  <c r="AM158" i="64" s="1"/>
  <c r="AO158" i="64" s="1"/>
  <c r="AM178" i="64" s="1"/>
  <c r="AO178" i="64" s="1"/>
  <c r="AM198" i="64" s="1"/>
  <c r="AO198" i="64" s="1"/>
  <c r="AM218" i="64" s="1"/>
  <c r="AO218" i="64" s="1"/>
  <c r="AM238" i="64" s="1"/>
  <c r="AO238" i="64" s="1"/>
  <c r="A18" i="64"/>
  <c r="AS17" i="64"/>
  <c r="AN17" i="64"/>
  <c r="AP17" i="64" s="1"/>
  <c r="AN37" i="64" s="1"/>
  <c r="AP37" i="64" s="1"/>
  <c r="AN57" i="64" s="1"/>
  <c r="AP57" i="64" s="1"/>
  <c r="AN77" i="64" s="1"/>
  <c r="AP77" i="64" s="1"/>
  <c r="AN97" i="64" s="1"/>
  <c r="AP97" i="64" s="1"/>
  <c r="AN117" i="64" s="1"/>
  <c r="AP117" i="64" s="1"/>
  <c r="AN137" i="64" s="1"/>
  <c r="AP137" i="64" s="1"/>
  <c r="AN157" i="64" s="1"/>
  <c r="AP157" i="64" s="1"/>
  <c r="AN177" i="64" s="1"/>
  <c r="AP177" i="64" s="1"/>
  <c r="AN197" i="64" s="1"/>
  <c r="AP197" i="64" s="1"/>
  <c r="AN217" i="64" s="1"/>
  <c r="AP217" i="64" s="1"/>
  <c r="AN237" i="64" s="1"/>
  <c r="AP237" i="64" s="1"/>
  <c r="AM17" i="64"/>
  <c r="AO17" i="64" s="1"/>
  <c r="AM37" i="64" s="1"/>
  <c r="AO37" i="64" s="1"/>
  <c r="AM57" i="64" s="1"/>
  <c r="AO57" i="64" s="1"/>
  <c r="AM77" i="64" s="1"/>
  <c r="AO77" i="64" s="1"/>
  <c r="AM97" i="64" s="1"/>
  <c r="AO97" i="64" s="1"/>
  <c r="AM117" i="64" s="1"/>
  <c r="AO117" i="64" s="1"/>
  <c r="AM137" i="64" s="1"/>
  <c r="AO137" i="64" s="1"/>
  <c r="AM157" i="64" s="1"/>
  <c r="AO157" i="64" s="1"/>
  <c r="AM177" i="64" s="1"/>
  <c r="AO177" i="64" s="1"/>
  <c r="AM197" i="64" s="1"/>
  <c r="AO197" i="64" s="1"/>
  <c r="AM217" i="64" s="1"/>
  <c r="AO217" i="64" s="1"/>
  <c r="AM237" i="64" s="1"/>
  <c r="AO237" i="64" s="1"/>
  <c r="AL17" i="64"/>
  <c r="AK17" i="64"/>
  <c r="AJ17" i="64"/>
  <c r="A17" i="64"/>
  <c r="AS16" i="64"/>
  <c r="AL16" i="64"/>
  <c r="AK16" i="64"/>
  <c r="AJ16" i="64"/>
  <c r="AN16" i="64" s="1"/>
  <c r="AP16" i="64" s="1"/>
  <c r="AN36" i="64" s="1"/>
  <c r="AP36" i="64" s="1"/>
  <c r="AN56" i="64" s="1"/>
  <c r="AP56" i="64" s="1"/>
  <c r="AN76" i="64" s="1"/>
  <c r="AP76" i="64" s="1"/>
  <c r="AN96" i="64" s="1"/>
  <c r="AP96" i="64" s="1"/>
  <c r="AN116" i="64" s="1"/>
  <c r="AP116" i="64" s="1"/>
  <c r="AN136" i="64" s="1"/>
  <c r="AP136" i="64" s="1"/>
  <c r="AN156" i="64" s="1"/>
  <c r="AP156" i="64" s="1"/>
  <c r="AN176" i="64" s="1"/>
  <c r="AP176" i="64" s="1"/>
  <c r="AN196" i="64" s="1"/>
  <c r="AP196" i="64" s="1"/>
  <c r="AN216" i="64" s="1"/>
  <c r="AP216" i="64" s="1"/>
  <c r="AN236" i="64" s="1"/>
  <c r="AP236" i="64" s="1"/>
  <c r="A16" i="64"/>
  <c r="A36" i="64" s="1"/>
  <c r="AS15" i="64"/>
  <c r="AN15" i="64"/>
  <c r="AP15" i="64" s="1"/>
  <c r="AN35" i="64" s="1"/>
  <c r="AP35" i="64" s="1"/>
  <c r="AN55" i="64" s="1"/>
  <c r="AP55" i="64" s="1"/>
  <c r="AN75" i="64" s="1"/>
  <c r="AP75" i="64" s="1"/>
  <c r="AN95" i="64" s="1"/>
  <c r="AP95" i="64" s="1"/>
  <c r="AN115" i="64" s="1"/>
  <c r="AP115" i="64" s="1"/>
  <c r="AN135" i="64" s="1"/>
  <c r="AP135" i="64" s="1"/>
  <c r="AN155" i="64" s="1"/>
  <c r="AP155" i="64" s="1"/>
  <c r="AN175" i="64" s="1"/>
  <c r="AP175" i="64" s="1"/>
  <c r="AN195" i="64" s="1"/>
  <c r="AP195" i="64" s="1"/>
  <c r="AN215" i="64" s="1"/>
  <c r="AP215" i="64" s="1"/>
  <c r="AN235" i="64" s="1"/>
  <c r="AP235" i="64" s="1"/>
  <c r="AM15" i="64"/>
  <c r="AO15" i="64" s="1"/>
  <c r="AM35" i="64" s="1"/>
  <c r="AO35" i="64" s="1"/>
  <c r="AM55" i="64" s="1"/>
  <c r="AO55" i="64" s="1"/>
  <c r="AM75" i="64" s="1"/>
  <c r="AO75" i="64" s="1"/>
  <c r="AM95" i="64" s="1"/>
  <c r="AO95" i="64" s="1"/>
  <c r="AM115" i="64" s="1"/>
  <c r="AO115" i="64" s="1"/>
  <c r="AM135" i="64" s="1"/>
  <c r="AO135" i="64" s="1"/>
  <c r="AM155" i="64" s="1"/>
  <c r="AO155" i="64" s="1"/>
  <c r="AM175" i="64" s="1"/>
  <c r="AO175" i="64" s="1"/>
  <c r="AM195" i="64" s="1"/>
  <c r="AO195" i="64" s="1"/>
  <c r="AM215" i="64" s="1"/>
  <c r="AO215" i="64" s="1"/>
  <c r="AM235" i="64" s="1"/>
  <c r="AO235" i="64" s="1"/>
  <c r="AL15" i="64"/>
  <c r="AK15" i="64"/>
  <c r="AJ15" i="64"/>
  <c r="A15" i="64"/>
  <c r="A35" i="64" s="1"/>
  <c r="AS14" i="64"/>
  <c r="AN14" i="64"/>
  <c r="AP14" i="64" s="1"/>
  <c r="AN34" i="64" s="1"/>
  <c r="AP34" i="64" s="1"/>
  <c r="AN54" i="64" s="1"/>
  <c r="AP54" i="64" s="1"/>
  <c r="AN74" i="64" s="1"/>
  <c r="AP74" i="64" s="1"/>
  <c r="AN94" i="64" s="1"/>
  <c r="AP94" i="64" s="1"/>
  <c r="AN114" i="64" s="1"/>
  <c r="AP114" i="64" s="1"/>
  <c r="AN134" i="64" s="1"/>
  <c r="AP134" i="64" s="1"/>
  <c r="AN154" i="64" s="1"/>
  <c r="AP154" i="64" s="1"/>
  <c r="AN174" i="64" s="1"/>
  <c r="AP174" i="64" s="1"/>
  <c r="AN194" i="64" s="1"/>
  <c r="AP194" i="64" s="1"/>
  <c r="AN214" i="64" s="1"/>
  <c r="AP214" i="64" s="1"/>
  <c r="AN234" i="64" s="1"/>
  <c r="AP234" i="64" s="1"/>
  <c r="AL14" i="64"/>
  <c r="AK14" i="64"/>
  <c r="AJ14" i="64"/>
  <c r="AM14" i="64" s="1"/>
  <c r="AO14" i="64" s="1"/>
  <c r="AM34" i="64" s="1"/>
  <c r="AO34" i="64" s="1"/>
  <c r="AM54" i="64" s="1"/>
  <c r="AO54" i="64" s="1"/>
  <c r="AM74" i="64" s="1"/>
  <c r="AO74" i="64" s="1"/>
  <c r="AM94" i="64" s="1"/>
  <c r="AO94" i="64" s="1"/>
  <c r="AM114" i="64" s="1"/>
  <c r="AO114" i="64" s="1"/>
  <c r="AM134" i="64" s="1"/>
  <c r="AO134" i="64" s="1"/>
  <c r="AM154" i="64" s="1"/>
  <c r="AO154" i="64" s="1"/>
  <c r="AM174" i="64" s="1"/>
  <c r="AO174" i="64" s="1"/>
  <c r="AM194" i="64" s="1"/>
  <c r="AO194" i="64" s="1"/>
  <c r="AM214" i="64" s="1"/>
  <c r="AO214" i="64" s="1"/>
  <c r="AM234" i="64" s="1"/>
  <c r="AO234" i="64" s="1"/>
  <c r="A14" i="64"/>
  <c r="AS13" i="64"/>
  <c r="AN13" i="64"/>
  <c r="AP13" i="64" s="1"/>
  <c r="AN33" i="64" s="1"/>
  <c r="AP33" i="64" s="1"/>
  <c r="AN53" i="64" s="1"/>
  <c r="AP53" i="64" s="1"/>
  <c r="AN73" i="64" s="1"/>
  <c r="AP73" i="64" s="1"/>
  <c r="AN93" i="64" s="1"/>
  <c r="AP93" i="64" s="1"/>
  <c r="AN113" i="64" s="1"/>
  <c r="AP113" i="64" s="1"/>
  <c r="AN133" i="64" s="1"/>
  <c r="AP133" i="64" s="1"/>
  <c r="AN153" i="64" s="1"/>
  <c r="AP153" i="64" s="1"/>
  <c r="AN173" i="64" s="1"/>
  <c r="AP173" i="64" s="1"/>
  <c r="AN193" i="64" s="1"/>
  <c r="AP193" i="64" s="1"/>
  <c r="AN213" i="64" s="1"/>
  <c r="AP213" i="64" s="1"/>
  <c r="AN233" i="64" s="1"/>
  <c r="AP233" i="64" s="1"/>
  <c r="AM13" i="64"/>
  <c r="AL13" i="64"/>
  <c r="AK13" i="64"/>
  <c r="AJ13" i="64"/>
  <c r="A13" i="64"/>
  <c r="A33" i="64" s="1"/>
  <c r="AS12" i="64"/>
  <c r="AL12" i="64"/>
  <c r="AK12" i="64"/>
  <c r="AJ12" i="64"/>
  <c r="AN12" i="64" s="1"/>
  <c r="AP12" i="64" s="1"/>
  <c r="AN32" i="64" s="1"/>
  <c r="AP32" i="64" s="1"/>
  <c r="AN52" i="64" s="1"/>
  <c r="AP52" i="64" s="1"/>
  <c r="AN72" i="64" s="1"/>
  <c r="AP72" i="64" s="1"/>
  <c r="AN92" i="64" s="1"/>
  <c r="AP92" i="64" s="1"/>
  <c r="AN112" i="64" s="1"/>
  <c r="AP112" i="64" s="1"/>
  <c r="AN132" i="64" s="1"/>
  <c r="AP132" i="64" s="1"/>
  <c r="AN152" i="64" s="1"/>
  <c r="AP152" i="64" s="1"/>
  <c r="AN172" i="64" s="1"/>
  <c r="AP172" i="64" s="1"/>
  <c r="AN192" i="64" s="1"/>
  <c r="AP192" i="64" s="1"/>
  <c r="AN212" i="64" s="1"/>
  <c r="AP212" i="64" s="1"/>
  <c r="AN232" i="64" s="1"/>
  <c r="AP232" i="64" s="1"/>
  <c r="A12" i="64"/>
  <c r="AS11" i="64"/>
  <c r="AN11" i="64"/>
  <c r="AP11" i="64" s="1"/>
  <c r="AN31" i="64" s="1"/>
  <c r="AP31" i="64" s="1"/>
  <c r="AN51" i="64" s="1"/>
  <c r="AP51" i="64" s="1"/>
  <c r="AN71" i="64" s="1"/>
  <c r="AP71" i="64" s="1"/>
  <c r="AN91" i="64" s="1"/>
  <c r="AP91" i="64" s="1"/>
  <c r="AN111" i="64" s="1"/>
  <c r="AP111" i="64" s="1"/>
  <c r="AN131" i="64" s="1"/>
  <c r="AP131" i="64" s="1"/>
  <c r="AN151" i="64" s="1"/>
  <c r="AP151" i="64" s="1"/>
  <c r="AN171" i="64" s="1"/>
  <c r="AP171" i="64" s="1"/>
  <c r="AN191" i="64" s="1"/>
  <c r="AP191" i="64" s="1"/>
  <c r="AN211" i="64" s="1"/>
  <c r="AP211" i="64" s="1"/>
  <c r="AN231" i="64" s="1"/>
  <c r="AP231" i="64" s="1"/>
  <c r="AM11" i="64"/>
  <c r="AO11" i="64" s="1"/>
  <c r="AM31" i="64" s="1"/>
  <c r="AO31" i="64" s="1"/>
  <c r="AM51" i="64" s="1"/>
  <c r="AO51" i="64" s="1"/>
  <c r="AM71" i="64" s="1"/>
  <c r="AO71" i="64" s="1"/>
  <c r="AM91" i="64" s="1"/>
  <c r="AO91" i="64" s="1"/>
  <c r="AM111" i="64" s="1"/>
  <c r="AO111" i="64" s="1"/>
  <c r="AM131" i="64" s="1"/>
  <c r="AO131" i="64" s="1"/>
  <c r="AM151" i="64" s="1"/>
  <c r="AO151" i="64" s="1"/>
  <c r="AM171" i="64" s="1"/>
  <c r="AO171" i="64" s="1"/>
  <c r="AM191" i="64" s="1"/>
  <c r="AO191" i="64" s="1"/>
  <c r="AM211" i="64" s="1"/>
  <c r="AO211" i="64" s="1"/>
  <c r="AM231" i="64" s="1"/>
  <c r="AO231" i="64" s="1"/>
  <c r="AL11" i="64"/>
  <c r="AK11" i="64"/>
  <c r="AJ11" i="64"/>
  <c r="A11" i="64"/>
  <c r="AS10" i="64"/>
  <c r="AN10" i="64"/>
  <c r="AP10" i="64" s="1"/>
  <c r="AN30" i="64" s="1"/>
  <c r="AP30" i="64" s="1"/>
  <c r="AN50" i="64" s="1"/>
  <c r="AP50" i="64" s="1"/>
  <c r="AN70" i="64" s="1"/>
  <c r="AP70" i="64" s="1"/>
  <c r="AN90" i="64" s="1"/>
  <c r="AP90" i="64" s="1"/>
  <c r="AN110" i="64" s="1"/>
  <c r="AP110" i="64" s="1"/>
  <c r="AN130" i="64" s="1"/>
  <c r="AP130" i="64" s="1"/>
  <c r="AN150" i="64" s="1"/>
  <c r="AP150" i="64" s="1"/>
  <c r="AN170" i="64" s="1"/>
  <c r="AP170" i="64" s="1"/>
  <c r="AN190" i="64" s="1"/>
  <c r="AP190" i="64" s="1"/>
  <c r="AN210" i="64" s="1"/>
  <c r="AP210" i="64" s="1"/>
  <c r="AN230" i="64" s="1"/>
  <c r="AP230" i="64" s="1"/>
  <c r="AL10" i="64"/>
  <c r="AK10" i="64"/>
  <c r="AJ10" i="64"/>
  <c r="AM10" i="64" s="1"/>
  <c r="AO10" i="64" s="1"/>
  <c r="AM30" i="64" s="1"/>
  <c r="AO30" i="64" s="1"/>
  <c r="AM50" i="64" s="1"/>
  <c r="AO50" i="64" s="1"/>
  <c r="AM70" i="64" s="1"/>
  <c r="AO70" i="64" s="1"/>
  <c r="AM90" i="64" s="1"/>
  <c r="AO90" i="64" s="1"/>
  <c r="AM110" i="64" s="1"/>
  <c r="AO110" i="64" s="1"/>
  <c r="AM130" i="64" s="1"/>
  <c r="AO130" i="64" s="1"/>
  <c r="AM150" i="64" s="1"/>
  <c r="AO150" i="64" s="1"/>
  <c r="AM170" i="64" s="1"/>
  <c r="AO170" i="64" s="1"/>
  <c r="AM190" i="64" s="1"/>
  <c r="AO190" i="64" s="1"/>
  <c r="AM210" i="64" s="1"/>
  <c r="AO210" i="64" s="1"/>
  <c r="AM230" i="64" s="1"/>
  <c r="AO230" i="64" s="1"/>
  <c r="A10" i="64"/>
  <c r="A30" i="64" s="1"/>
  <c r="AS9" i="64"/>
  <c r="AN9" i="64"/>
  <c r="AP9" i="64" s="1"/>
  <c r="AN29" i="64" s="1"/>
  <c r="AP29" i="64" s="1"/>
  <c r="AN49" i="64" s="1"/>
  <c r="AP49" i="64" s="1"/>
  <c r="AN69" i="64" s="1"/>
  <c r="AP69" i="64" s="1"/>
  <c r="AN89" i="64" s="1"/>
  <c r="AP89" i="64" s="1"/>
  <c r="AN109" i="64" s="1"/>
  <c r="AP109" i="64" s="1"/>
  <c r="AN129" i="64" s="1"/>
  <c r="AP129" i="64" s="1"/>
  <c r="AN149" i="64" s="1"/>
  <c r="AP149" i="64" s="1"/>
  <c r="AN169" i="64" s="1"/>
  <c r="AP169" i="64" s="1"/>
  <c r="AN189" i="64" s="1"/>
  <c r="AP189" i="64" s="1"/>
  <c r="AN209" i="64" s="1"/>
  <c r="AP209" i="64" s="1"/>
  <c r="AN229" i="64" s="1"/>
  <c r="AP229" i="64" s="1"/>
  <c r="AM9" i="64"/>
  <c r="AL9" i="64"/>
  <c r="AK9" i="64"/>
  <c r="AJ9" i="64"/>
  <c r="A9" i="64"/>
  <c r="A29" i="64" s="1"/>
  <c r="AS8" i="64"/>
  <c r="B8" i="64"/>
  <c r="B7" i="64" s="1"/>
  <c r="B6" i="64"/>
  <c r="AR4" i="64"/>
  <c r="E4" i="64"/>
  <c r="D4" i="64"/>
  <c r="H2" i="64"/>
  <c r="C8" i="64" l="1"/>
  <c r="C7" i="64" s="1"/>
  <c r="B28" i="64"/>
  <c r="C28" i="64" s="1"/>
  <c r="AO9" i="64"/>
  <c r="AM29" i="64" s="1"/>
  <c r="AO29" i="64" s="1"/>
  <c r="AM49" i="64" s="1"/>
  <c r="AO49" i="64" s="1"/>
  <c r="AM69" i="64" s="1"/>
  <c r="AO69" i="64" s="1"/>
  <c r="AM89" i="64" s="1"/>
  <c r="AO89" i="64" s="1"/>
  <c r="AM109" i="64" s="1"/>
  <c r="AO109" i="64" s="1"/>
  <c r="AM129" i="64" s="1"/>
  <c r="AO129" i="64" s="1"/>
  <c r="AM149" i="64" s="1"/>
  <c r="AO149" i="64" s="1"/>
  <c r="AM169" i="64" s="1"/>
  <c r="AO169" i="64" s="1"/>
  <c r="AM189" i="64" s="1"/>
  <c r="AO189" i="64" s="1"/>
  <c r="AM209" i="64" s="1"/>
  <c r="AO209" i="64" s="1"/>
  <c r="AM229" i="64" s="1"/>
  <c r="AO229" i="64" s="1"/>
  <c r="AO13" i="64"/>
  <c r="AM33" i="64" s="1"/>
  <c r="AO33" i="64" s="1"/>
  <c r="AM53" i="64" s="1"/>
  <c r="AO53" i="64" s="1"/>
  <c r="AM73" i="64" s="1"/>
  <c r="AO73" i="64" s="1"/>
  <c r="AM93" i="64" s="1"/>
  <c r="AO93" i="64" s="1"/>
  <c r="AM113" i="64" s="1"/>
  <c r="AO113" i="64" s="1"/>
  <c r="AM133" i="64" s="1"/>
  <c r="AO133" i="64" s="1"/>
  <c r="AM153" i="64" s="1"/>
  <c r="AO153" i="64" s="1"/>
  <c r="AM173" i="64" s="1"/>
  <c r="AO173" i="64" s="1"/>
  <c r="AM193" i="64" s="1"/>
  <c r="AO193" i="64" s="1"/>
  <c r="AM213" i="64" s="1"/>
  <c r="AO213" i="64" s="1"/>
  <c r="AM233" i="64" s="1"/>
  <c r="AO233" i="64" s="1"/>
  <c r="A62" i="64"/>
  <c r="AJ42" i="64"/>
  <c r="B48" i="64"/>
  <c r="B66" i="64"/>
  <c r="A50" i="64"/>
  <c r="AJ30" i="64"/>
  <c r="A56" i="64"/>
  <c r="AJ36" i="64"/>
  <c r="A40" i="64"/>
  <c r="AJ20" i="64"/>
  <c r="A43" i="64"/>
  <c r="AJ23" i="64"/>
  <c r="AJ29" i="64"/>
  <c r="A49" i="64"/>
  <c r="AJ41" i="64"/>
  <c r="A61" i="64"/>
  <c r="A78" i="64"/>
  <c r="AJ58" i="64"/>
  <c r="A53" i="64"/>
  <c r="AJ33" i="64"/>
  <c r="AJ35" i="64"/>
  <c r="A55" i="64"/>
  <c r="A64" i="64"/>
  <c r="AJ44" i="64"/>
  <c r="AJ94" i="64"/>
  <c r="A114" i="64"/>
  <c r="A59" i="64"/>
  <c r="AJ39" i="64"/>
  <c r="A52" i="64"/>
  <c r="A97" i="64"/>
  <c r="AJ57" i="64"/>
  <c r="D8" i="64"/>
  <c r="AM12" i="64"/>
  <c r="AO12" i="64" s="1"/>
  <c r="AM32" i="64" s="1"/>
  <c r="AO32" i="64" s="1"/>
  <c r="AM52" i="64" s="1"/>
  <c r="AO52" i="64" s="1"/>
  <c r="AM72" i="64" s="1"/>
  <c r="AO72" i="64" s="1"/>
  <c r="AM92" i="64" s="1"/>
  <c r="AO92" i="64" s="1"/>
  <c r="AM112" i="64" s="1"/>
  <c r="AO112" i="64" s="1"/>
  <c r="AM132" i="64" s="1"/>
  <c r="AO132" i="64" s="1"/>
  <c r="AM152" i="64" s="1"/>
  <c r="AO152" i="64" s="1"/>
  <c r="AM172" i="64" s="1"/>
  <c r="AO172" i="64" s="1"/>
  <c r="AM192" i="64" s="1"/>
  <c r="AO192" i="64" s="1"/>
  <c r="AM212" i="64" s="1"/>
  <c r="AO212" i="64" s="1"/>
  <c r="AM232" i="64" s="1"/>
  <c r="AO232" i="64" s="1"/>
  <c r="AM16" i="64"/>
  <c r="AO16" i="64" s="1"/>
  <c r="AM36" i="64" s="1"/>
  <c r="AO36" i="64" s="1"/>
  <c r="AM56" i="64" s="1"/>
  <c r="AO56" i="64" s="1"/>
  <c r="AM76" i="64" s="1"/>
  <c r="AO76" i="64" s="1"/>
  <c r="AM96" i="64" s="1"/>
  <c r="AO96" i="64" s="1"/>
  <c r="AM116" i="64" s="1"/>
  <c r="AO116" i="64" s="1"/>
  <c r="AM136" i="64" s="1"/>
  <c r="AO136" i="64" s="1"/>
  <c r="AM156" i="64" s="1"/>
  <c r="AO156" i="64" s="1"/>
  <c r="AM176" i="64" s="1"/>
  <c r="AO176" i="64" s="1"/>
  <c r="AM196" i="64" s="1"/>
  <c r="AO196" i="64" s="1"/>
  <c r="AM216" i="64" s="1"/>
  <c r="AO216" i="64" s="1"/>
  <c r="AM236" i="64" s="1"/>
  <c r="AO236" i="64" s="1"/>
  <c r="AJ54" i="64"/>
  <c r="AJ74" i="64"/>
  <c r="AJ38" i="64"/>
  <c r="A91" i="64"/>
  <c r="AJ51" i="64"/>
  <c r="AJ31" i="64"/>
  <c r="AJ34" i="64"/>
  <c r="AJ37" i="64"/>
  <c r="B27" i="64" l="1"/>
  <c r="AN23" i="64"/>
  <c r="AP23" i="64" s="1"/>
  <c r="AN43" i="64" s="1"/>
  <c r="AP43" i="64" s="1"/>
  <c r="AN63" i="64" s="1"/>
  <c r="AP63" i="64" s="1"/>
  <c r="AN83" i="64" s="1"/>
  <c r="AP83" i="64" s="1"/>
  <c r="AN103" i="64" s="1"/>
  <c r="AP103" i="64" s="1"/>
  <c r="AN123" i="64" s="1"/>
  <c r="AP123" i="64" s="1"/>
  <c r="AN143" i="64" s="1"/>
  <c r="AP143" i="64" s="1"/>
  <c r="AN163" i="64" s="1"/>
  <c r="AP163" i="64" s="1"/>
  <c r="AN183" i="64" s="1"/>
  <c r="AP183" i="64" s="1"/>
  <c r="AN203" i="64" s="1"/>
  <c r="AP203" i="64" s="1"/>
  <c r="AN223" i="64" s="1"/>
  <c r="AP223" i="64" s="1"/>
  <c r="AN243" i="64" s="1"/>
  <c r="AP243" i="64" s="1"/>
  <c r="AM23" i="64"/>
  <c r="AO23" i="64" s="1"/>
  <c r="AM43" i="64" s="1"/>
  <c r="AO43" i="64" s="1"/>
  <c r="AM63" i="64" s="1"/>
  <c r="AO63" i="64" s="1"/>
  <c r="AM83" i="64" s="1"/>
  <c r="AO83" i="64" s="1"/>
  <c r="AM103" i="64" s="1"/>
  <c r="AO103" i="64" s="1"/>
  <c r="AM123" i="64" s="1"/>
  <c r="AO123" i="64" s="1"/>
  <c r="AM143" i="64" s="1"/>
  <c r="AO143" i="64" s="1"/>
  <c r="AM163" i="64" s="1"/>
  <c r="AO163" i="64" s="1"/>
  <c r="AM183" i="64" s="1"/>
  <c r="AO183" i="64" s="1"/>
  <c r="AM203" i="64" s="1"/>
  <c r="AO203" i="64" s="1"/>
  <c r="AM223" i="64" s="1"/>
  <c r="AO223" i="64" s="1"/>
  <c r="AM243" i="64" s="1"/>
  <c r="AO243" i="64" s="1"/>
  <c r="AJ97" i="64"/>
  <c r="A117" i="64"/>
  <c r="A73" i="64"/>
  <c r="AJ53" i="64"/>
  <c r="A60" i="64"/>
  <c r="AJ40" i="64"/>
  <c r="A72" i="64"/>
  <c r="AJ52" i="64"/>
  <c r="AJ64" i="64"/>
  <c r="A84" i="64"/>
  <c r="AN20" i="64"/>
  <c r="AP20" i="64" s="1"/>
  <c r="AN40" i="64" s="1"/>
  <c r="AP40" i="64" s="1"/>
  <c r="AN60" i="64" s="1"/>
  <c r="AP60" i="64" s="1"/>
  <c r="AN80" i="64" s="1"/>
  <c r="AP80" i="64" s="1"/>
  <c r="AN100" i="64" s="1"/>
  <c r="AP100" i="64" s="1"/>
  <c r="AN120" i="64" s="1"/>
  <c r="AP120" i="64" s="1"/>
  <c r="AN140" i="64" s="1"/>
  <c r="AP140" i="64" s="1"/>
  <c r="AN160" i="64" s="1"/>
  <c r="AP160" i="64" s="1"/>
  <c r="AN180" i="64" s="1"/>
  <c r="AP180" i="64" s="1"/>
  <c r="AN200" i="64" s="1"/>
  <c r="AP200" i="64" s="1"/>
  <c r="AN220" i="64" s="1"/>
  <c r="AP220" i="64" s="1"/>
  <c r="AN240" i="64" s="1"/>
  <c r="AP240" i="64" s="1"/>
  <c r="AM20" i="64"/>
  <c r="AO20" i="64" s="1"/>
  <c r="AM40" i="64" s="1"/>
  <c r="AO40" i="64" s="1"/>
  <c r="AM60" i="64" s="1"/>
  <c r="AO60" i="64" s="1"/>
  <c r="AM80" i="64" s="1"/>
  <c r="AO80" i="64" s="1"/>
  <c r="AM100" i="64" s="1"/>
  <c r="AO100" i="64" s="1"/>
  <c r="AM120" i="64" s="1"/>
  <c r="AO120" i="64" s="1"/>
  <c r="AM140" i="64" s="1"/>
  <c r="AO140" i="64" s="1"/>
  <c r="AM160" i="64" s="1"/>
  <c r="AO160" i="64" s="1"/>
  <c r="AM180" i="64" s="1"/>
  <c r="AO180" i="64" s="1"/>
  <c r="AM200" i="64" s="1"/>
  <c r="AO200" i="64" s="1"/>
  <c r="AM220" i="64" s="1"/>
  <c r="AO220" i="64" s="1"/>
  <c r="AM240" i="64" s="1"/>
  <c r="AO240" i="64" s="1"/>
  <c r="A98" i="64"/>
  <c r="AJ78" i="64"/>
  <c r="AJ56" i="64"/>
  <c r="A76" i="64"/>
  <c r="AJ91" i="64"/>
  <c r="A111" i="64"/>
  <c r="AJ59" i="64"/>
  <c r="A79" i="64"/>
  <c r="A70" i="64"/>
  <c r="AJ50" i="64"/>
  <c r="C27" i="64"/>
  <c r="D28" i="64"/>
  <c r="A75" i="64"/>
  <c r="AJ55" i="64"/>
  <c r="D7" i="64"/>
  <c r="E8" i="64"/>
  <c r="A63" i="64"/>
  <c r="AJ43" i="64"/>
  <c r="AJ61" i="64"/>
  <c r="A81" i="64"/>
  <c r="A134" i="64"/>
  <c r="AJ114" i="64"/>
  <c r="A69" i="64"/>
  <c r="AJ49" i="64"/>
  <c r="B68" i="64"/>
  <c r="C68" i="64" s="1"/>
  <c r="B86" i="64"/>
  <c r="C48" i="64"/>
  <c r="B47" i="64"/>
  <c r="AJ62" i="64"/>
  <c r="A82" i="64"/>
  <c r="AJ81" i="64" l="1"/>
  <c r="A101" i="64"/>
  <c r="A102" i="64"/>
  <c r="AJ82" i="64"/>
  <c r="AJ111" i="64"/>
  <c r="A131" i="64"/>
  <c r="A83" i="64"/>
  <c r="AJ63" i="64"/>
  <c r="AJ72" i="64"/>
  <c r="A92" i="64"/>
  <c r="A104" i="64"/>
  <c r="AJ84" i="64"/>
  <c r="A80" i="64"/>
  <c r="AJ60" i="64"/>
  <c r="A154" i="64"/>
  <c r="AJ134" i="64"/>
  <c r="A99" i="64"/>
  <c r="AJ79" i="64"/>
  <c r="E7" i="64"/>
  <c r="F8" i="64"/>
  <c r="A96" i="64"/>
  <c r="AJ76" i="64"/>
  <c r="B106" i="64"/>
  <c r="B88" i="64"/>
  <c r="A90" i="64"/>
  <c r="AJ70" i="64"/>
  <c r="D48" i="64"/>
  <c r="C47" i="64"/>
  <c r="C67" i="64"/>
  <c r="D68" i="64"/>
  <c r="A95" i="64"/>
  <c r="AJ75" i="64"/>
  <c r="A118" i="64"/>
  <c r="AJ98" i="64"/>
  <c r="A93" i="64"/>
  <c r="AJ73" i="64"/>
  <c r="D27" i="64"/>
  <c r="E28" i="64"/>
  <c r="A137" i="64"/>
  <c r="AJ117" i="64"/>
  <c r="A89" i="64"/>
  <c r="AJ69" i="64"/>
  <c r="A112" i="64" l="1"/>
  <c r="AJ92" i="64"/>
  <c r="AJ118" i="64"/>
  <c r="A138" i="64"/>
  <c r="A116" i="64"/>
  <c r="AJ96" i="64"/>
  <c r="E27" i="64"/>
  <c r="F28" i="64"/>
  <c r="A110" i="64"/>
  <c r="AJ90" i="64"/>
  <c r="C88" i="64"/>
  <c r="B87" i="64"/>
  <c r="F7" i="64"/>
  <c r="G8" i="64"/>
  <c r="AJ83" i="64"/>
  <c r="A103" i="64"/>
  <c r="AJ80" i="64"/>
  <c r="A100" i="64"/>
  <c r="A115" i="64"/>
  <c r="AJ95" i="64"/>
  <c r="D67" i="64"/>
  <c r="E68" i="64"/>
  <c r="A151" i="64"/>
  <c r="AJ131" i="64"/>
  <c r="A121" i="64"/>
  <c r="AJ101" i="64"/>
  <c r="A113" i="64"/>
  <c r="AJ93" i="64"/>
  <c r="B126" i="64"/>
  <c r="B108" i="64"/>
  <c r="AJ104" i="64"/>
  <c r="A124" i="64"/>
  <c r="AJ89" i="64"/>
  <c r="A109" i="64"/>
  <c r="A119" i="64"/>
  <c r="AJ99" i="64"/>
  <c r="A157" i="64"/>
  <c r="AJ137" i="64"/>
  <c r="D47" i="64"/>
  <c r="E48" i="64"/>
  <c r="AJ154" i="64"/>
  <c r="A174" i="64"/>
  <c r="A122" i="64"/>
  <c r="AJ102" i="64"/>
  <c r="A158" i="64" l="1"/>
  <c r="AJ138" i="64"/>
  <c r="A129" i="64"/>
  <c r="AJ109" i="64"/>
  <c r="E67" i="64"/>
  <c r="F68" i="64"/>
  <c r="D88" i="64"/>
  <c r="C87" i="64"/>
  <c r="A177" i="64"/>
  <c r="AJ157" i="64"/>
  <c r="A144" i="64"/>
  <c r="AJ124" i="64"/>
  <c r="A130" i="64"/>
  <c r="AJ110" i="64"/>
  <c r="B146" i="64"/>
  <c r="B128" i="64"/>
  <c r="AJ100" i="64"/>
  <c r="A120" i="64"/>
  <c r="E47" i="64"/>
  <c r="F48" i="64"/>
  <c r="A123" i="64"/>
  <c r="AJ103" i="64"/>
  <c r="H8" i="64"/>
  <c r="G7" i="64"/>
  <c r="A142" i="64"/>
  <c r="AJ122" i="64"/>
  <c r="AJ115" i="64"/>
  <c r="A135" i="64"/>
  <c r="A194" i="64"/>
  <c r="AJ174" i="64"/>
  <c r="C108" i="64"/>
  <c r="B107" i="64"/>
  <c r="F27" i="64"/>
  <c r="G28" i="64"/>
  <c r="A133" i="64"/>
  <c r="AJ113" i="64"/>
  <c r="A136" i="64"/>
  <c r="AJ116" i="64"/>
  <c r="A141" i="64"/>
  <c r="AJ121" i="64"/>
  <c r="A139" i="64"/>
  <c r="AJ119" i="64"/>
  <c r="A171" i="64"/>
  <c r="AJ151" i="64"/>
  <c r="AJ112" i="64"/>
  <c r="A132" i="64"/>
  <c r="A156" i="64" l="1"/>
  <c r="AJ136" i="64"/>
  <c r="A152" i="64"/>
  <c r="AJ132" i="64"/>
  <c r="A153" i="64"/>
  <c r="AJ133" i="64"/>
  <c r="I8" i="64"/>
  <c r="H7" i="64"/>
  <c r="AJ144" i="64"/>
  <c r="A164" i="64"/>
  <c r="G27" i="64"/>
  <c r="H28" i="64"/>
  <c r="A143" i="64"/>
  <c r="AJ123" i="64"/>
  <c r="A197" i="64"/>
  <c r="AJ177" i="64"/>
  <c r="F47" i="64"/>
  <c r="G48" i="64"/>
  <c r="A191" i="64"/>
  <c r="AJ171" i="64"/>
  <c r="D108" i="64"/>
  <c r="C107" i="64"/>
  <c r="E88" i="64"/>
  <c r="D87" i="64"/>
  <c r="A140" i="64"/>
  <c r="AJ120" i="64"/>
  <c r="F67" i="64"/>
  <c r="G68" i="64"/>
  <c r="AJ139" i="64"/>
  <c r="A159" i="64"/>
  <c r="A155" i="64"/>
  <c r="AJ135" i="64"/>
  <c r="C128" i="64"/>
  <c r="B127" i="64"/>
  <c r="A161" i="64"/>
  <c r="AJ141" i="64"/>
  <c r="B166" i="64"/>
  <c r="B148" i="64"/>
  <c r="AJ129" i="64"/>
  <c r="A149" i="64"/>
  <c r="A214" i="64"/>
  <c r="AJ194" i="64"/>
  <c r="A162" i="64"/>
  <c r="AJ142" i="64"/>
  <c r="AJ130" i="64"/>
  <c r="A150" i="64"/>
  <c r="AJ158" i="64"/>
  <c r="A178" i="64"/>
  <c r="AJ150" i="64" l="1"/>
  <c r="A170" i="64"/>
  <c r="H27" i="64"/>
  <c r="I28" i="64"/>
  <c r="AJ164" i="64"/>
  <c r="A184" i="64"/>
  <c r="AJ162" i="64"/>
  <c r="A182" i="64"/>
  <c r="AJ155" i="64"/>
  <c r="A175" i="64"/>
  <c r="AJ159" i="64"/>
  <c r="A179" i="64"/>
  <c r="G47" i="64"/>
  <c r="H48" i="64"/>
  <c r="D128" i="64"/>
  <c r="C127" i="64"/>
  <c r="E108" i="64"/>
  <c r="D107" i="64"/>
  <c r="A211" i="64"/>
  <c r="AJ191" i="64"/>
  <c r="AJ214" i="64"/>
  <c r="A234" i="64"/>
  <c r="AJ234" i="64" s="1"/>
  <c r="J8" i="64"/>
  <c r="I7" i="64"/>
  <c r="AJ149" i="64"/>
  <c r="A169" i="64"/>
  <c r="G67" i="64"/>
  <c r="H68" i="64"/>
  <c r="A217" i="64"/>
  <c r="AJ197" i="64"/>
  <c r="A160" i="64"/>
  <c r="AJ140" i="64"/>
  <c r="AJ152" i="64"/>
  <c r="A172" i="64"/>
  <c r="A198" i="64"/>
  <c r="AJ178" i="64"/>
  <c r="AJ153" i="64"/>
  <c r="A173" i="64"/>
  <c r="B147" i="64"/>
  <c r="C148" i="64"/>
  <c r="B186" i="64"/>
  <c r="B168" i="64"/>
  <c r="A163" i="64"/>
  <c r="AJ143" i="64"/>
  <c r="AJ161" i="64"/>
  <c r="A181" i="64"/>
  <c r="E87" i="64"/>
  <c r="F88" i="64"/>
  <c r="AJ156" i="64"/>
  <c r="A176" i="64"/>
  <c r="F108" i="64" l="1"/>
  <c r="E107" i="64"/>
  <c r="AJ176" i="64"/>
  <c r="A196" i="64"/>
  <c r="AJ173" i="64"/>
  <c r="A193" i="64"/>
  <c r="J28" i="64"/>
  <c r="I27" i="64"/>
  <c r="E128" i="64"/>
  <c r="D127" i="64"/>
  <c r="F87" i="64"/>
  <c r="G88" i="64"/>
  <c r="A189" i="64"/>
  <c r="AJ169" i="64"/>
  <c r="H47" i="64"/>
  <c r="I48" i="64"/>
  <c r="AJ170" i="64"/>
  <c r="A190" i="64"/>
  <c r="A201" i="64"/>
  <c r="AJ181" i="64"/>
  <c r="AJ179" i="64"/>
  <c r="A199" i="64"/>
  <c r="AJ217" i="64"/>
  <c r="A237" i="64"/>
  <c r="AJ237" i="64" s="1"/>
  <c r="AJ198" i="64"/>
  <c r="A218" i="64"/>
  <c r="K8" i="64"/>
  <c r="J7" i="64"/>
  <c r="A192" i="64"/>
  <c r="AJ172" i="64"/>
  <c r="A195" i="64"/>
  <c r="AJ175" i="64"/>
  <c r="A183" i="64"/>
  <c r="AJ163" i="64"/>
  <c r="B167" i="64"/>
  <c r="C168" i="64"/>
  <c r="AJ182" i="64"/>
  <c r="A202" i="64"/>
  <c r="B206" i="64"/>
  <c r="B188" i="64"/>
  <c r="AJ160" i="64"/>
  <c r="A180" i="64"/>
  <c r="AJ211" i="64"/>
  <c r="A231" i="64"/>
  <c r="AJ231" i="64" s="1"/>
  <c r="D148" i="64"/>
  <c r="C147" i="64"/>
  <c r="A204" i="64"/>
  <c r="AJ184" i="64"/>
  <c r="H67" i="64"/>
  <c r="I68" i="64"/>
  <c r="K7" i="64" l="1"/>
  <c r="L8" i="64"/>
  <c r="C167" i="64"/>
  <c r="D168" i="64"/>
  <c r="AJ204" i="64"/>
  <c r="A224" i="64"/>
  <c r="AJ189" i="64"/>
  <c r="A209" i="64"/>
  <c r="F107" i="64"/>
  <c r="G108" i="64"/>
  <c r="AJ199" i="64"/>
  <c r="A219" i="64"/>
  <c r="G87" i="64"/>
  <c r="H88" i="64"/>
  <c r="E148" i="64"/>
  <c r="D147" i="64"/>
  <c r="A203" i="64"/>
  <c r="AJ183" i="64"/>
  <c r="AJ195" i="64"/>
  <c r="A215" i="64"/>
  <c r="AJ201" i="64"/>
  <c r="A221" i="64"/>
  <c r="F128" i="64"/>
  <c r="E127" i="64"/>
  <c r="A200" i="64"/>
  <c r="AJ180" i="64"/>
  <c r="AJ192" i="64"/>
  <c r="A212" i="64"/>
  <c r="K28" i="64"/>
  <c r="J27" i="64"/>
  <c r="B187" i="64"/>
  <c r="C188" i="64"/>
  <c r="AJ190" i="64"/>
  <c r="A210" i="64"/>
  <c r="AJ193" i="64"/>
  <c r="A213" i="64"/>
  <c r="B208" i="64"/>
  <c r="B226" i="64"/>
  <c r="B228" i="64" s="1"/>
  <c r="AJ218" i="64"/>
  <c r="A238" i="64"/>
  <c r="AJ238" i="64" s="1"/>
  <c r="I67" i="64"/>
  <c r="J68" i="64"/>
  <c r="AJ202" i="64"/>
  <c r="A222" i="64"/>
  <c r="I47" i="64"/>
  <c r="J48" i="64"/>
  <c r="AJ196" i="64"/>
  <c r="A216" i="64"/>
  <c r="J47" i="64" l="1"/>
  <c r="K48" i="64"/>
  <c r="AJ210" i="64"/>
  <c r="A230" i="64"/>
  <c r="AJ230" i="64" s="1"/>
  <c r="AJ219" i="64"/>
  <c r="A239" i="64"/>
  <c r="AJ239" i="64" s="1"/>
  <c r="AJ221" i="64"/>
  <c r="A241" i="64"/>
  <c r="AJ241" i="64" s="1"/>
  <c r="F127" i="64"/>
  <c r="G128" i="64"/>
  <c r="H108" i="64"/>
  <c r="G107" i="64"/>
  <c r="J67" i="64"/>
  <c r="K68" i="64"/>
  <c r="AJ215" i="64"/>
  <c r="A235" i="64"/>
  <c r="AJ235" i="64" s="1"/>
  <c r="AJ209" i="64"/>
  <c r="A229" i="64"/>
  <c r="AJ229" i="64" s="1"/>
  <c r="C187" i="64"/>
  <c r="D188" i="64"/>
  <c r="L28" i="64"/>
  <c r="K27" i="64"/>
  <c r="AJ222" i="64"/>
  <c r="A242" i="64"/>
  <c r="AJ242" i="64" s="1"/>
  <c r="AJ212" i="64"/>
  <c r="A232" i="64"/>
  <c r="AJ232" i="64" s="1"/>
  <c r="AJ224" i="64"/>
  <c r="A244" i="64"/>
  <c r="AJ244" i="64" s="1"/>
  <c r="C228" i="64"/>
  <c r="B227" i="64"/>
  <c r="E168" i="64"/>
  <c r="D167" i="64"/>
  <c r="B207" i="64"/>
  <c r="C208" i="64"/>
  <c r="E147" i="64"/>
  <c r="F148" i="64"/>
  <c r="A223" i="64"/>
  <c r="AJ203" i="64"/>
  <c r="AJ216" i="64"/>
  <c r="A236" i="64"/>
  <c r="AJ236" i="64" s="1"/>
  <c r="AJ213" i="64"/>
  <c r="A233" i="64"/>
  <c r="AJ233" i="64" s="1"/>
  <c r="I88" i="64"/>
  <c r="H87" i="64"/>
  <c r="L7" i="64"/>
  <c r="M8" i="64"/>
  <c r="A220" i="64"/>
  <c r="AJ200" i="64"/>
  <c r="M7" i="64" l="1"/>
  <c r="N8" i="64"/>
  <c r="K47" i="64"/>
  <c r="L48" i="64"/>
  <c r="I108" i="64"/>
  <c r="H107" i="64"/>
  <c r="AJ223" i="64"/>
  <c r="A243" i="64"/>
  <c r="AJ243" i="64" s="1"/>
  <c r="C207" i="64"/>
  <c r="D208" i="64"/>
  <c r="G127" i="64"/>
  <c r="H128" i="64"/>
  <c r="I87" i="64"/>
  <c r="J88" i="64"/>
  <c r="M28" i="64"/>
  <c r="L27" i="64"/>
  <c r="D187" i="64"/>
  <c r="E188" i="64"/>
  <c r="F168" i="64"/>
  <c r="E167" i="64"/>
  <c r="G148" i="64"/>
  <c r="F147" i="64"/>
  <c r="L68" i="64"/>
  <c r="K67" i="64"/>
  <c r="D228" i="64"/>
  <c r="C227" i="64"/>
  <c r="AJ220" i="64"/>
  <c r="A240" i="64"/>
  <c r="AJ240" i="64" s="1"/>
  <c r="M68" i="64" l="1"/>
  <c r="L67" i="64"/>
  <c r="D207" i="64"/>
  <c r="E208" i="64"/>
  <c r="F167" i="64"/>
  <c r="G168" i="64"/>
  <c r="G147" i="64"/>
  <c r="H148" i="64"/>
  <c r="E187" i="64"/>
  <c r="F188" i="64"/>
  <c r="J108" i="64"/>
  <c r="I107" i="64"/>
  <c r="M27" i="64"/>
  <c r="N28" i="64"/>
  <c r="J87" i="64"/>
  <c r="K88" i="64"/>
  <c r="M48" i="64"/>
  <c r="L47" i="64"/>
  <c r="D227" i="64"/>
  <c r="E228" i="64"/>
  <c r="H127" i="64"/>
  <c r="I128" i="64"/>
  <c r="N7" i="64"/>
  <c r="O8" i="64"/>
  <c r="I127" i="64" l="1"/>
  <c r="J128" i="64"/>
  <c r="J107" i="64"/>
  <c r="K108" i="64"/>
  <c r="E227" i="64"/>
  <c r="F228" i="64"/>
  <c r="G188" i="64"/>
  <c r="F187" i="64"/>
  <c r="I148" i="64"/>
  <c r="H147" i="64"/>
  <c r="N48" i="64"/>
  <c r="M47" i="64"/>
  <c r="K87" i="64"/>
  <c r="L88" i="64"/>
  <c r="H168" i="64"/>
  <c r="G167" i="64"/>
  <c r="N27" i="64"/>
  <c r="O28" i="64"/>
  <c r="E207" i="64"/>
  <c r="F208" i="64"/>
  <c r="O7" i="64"/>
  <c r="P8" i="64"/>
  <c r="N68" i="64"/>
  <c r="M67" i="64"/>
  <c r="L87" i="64" l="1"/>
  <c r="M88" i="64"/>
  <c r="K128" i="64"/>
  <c r="J127" i="64"/>
  <c r="O68" i="64"/>
  <c r="N67" i="64"/>
  <c r="O48" i="64"/>
  <c r="N47" i="64"/>
  <c r="P7" i="64"/>
  <c r="Q8" i="64"/>
  <c r="J148" i="64"/>
  <c r="I147" i="64"/>
  <c r="F207" i="64"/>
  <c r="G208" i="64"/>
  <c r="H188" i="64"/>
  <c r="G187" i="64"/>
  <c r="O27" i="64"/>
  <c r="P28" i="64"/>
  <c r="F227" i="64"/>
  <c r="G228" i="64"/>
  <c r="K107" i="64"/>
  <c r="L108" i="64"/>
  <c r="H167" i="64"/>
  <c r="I168" i="64"/>
  <c r="L128" i="64" l="1"/>
  <c r="K127" i="64"/>
  <c r="N88" i="64"/>
  <c r="M87" i="64"/>
  <c r="K148" i="64"/>
  <c r="J147" i="64"/>
  <c r="L107" i="64"/>
  <c r="M108" i="64"/>
  <c r="Q7" i="64"/>
  <c r="R8" i="64"/>
  <c r="I167" i="64"/>
  <c r="J168" i="64"/>
  <c r="G227" i="64"/>
  <c r="H228" i="64"/>
  <c r="P27" i="64"/>
  <c r="Q28" i="64"/>
  <c r="P48" i="64"/>
  <c r="O47" i="64"/>
  <c r="H187" i="64"/>
  <c r="I188" i="64"/>
  <c r="O67" i="64"/>
  <c r="P68" i="64"/>
  <c r="G207" i="64"/>
  <c r="H208" i="64"/>
  <c r="O88" i="64" l="1"/>
  <c r="N87" i="64"/>
  <c r="H207" i="64"/>
  <c r="I208" i="64"/>
  <c r="H227" i="64"/>
  <c r="I228" i="64"/>
  <c r="P67" i="64"/>
  <c r="Q68" i="64"/>
  <c r="K168" i="64"/>
  <c r="J167" i="64"/>
  <c r="J188" i="64"/>
  <c r="I187" i="64"/>
  <c r="R7" i="64"/>
  <c r="S8" i="64"/>
  <c r="M107" i="64"/>
  <c r="N108" i="64"/>
  <c r="Q48" i="64"/>
  <c r="P47" i="64"/>
  <c r="L148" i="64"/>
  <c r="K147" i="64"/>
  <c r="Q27" i="64"/>
  <c r="R28" i="64"/>
  <c r="L127" i="64"/>
  <c r="M128" i="64"/>
  <c r="T8" i="64" l="1"/>
  <c r="S7" i="64"/>
  <c r="R27" i="64"/>
  <c r="S28" i="64"/>
  <c r="J187" i="64"/>
  <c r="K188" i="64"/>
  <c r="N128" i="64"/>
  <c r="M127" i="64"/>
  <c r="M148" i="64"/>
  <c r="L147" i="64"/>
  <c r="K167" i="64"/>
  <c r="L168" i="64"/>
  <c r="Q67" i="64"/>
  <c r="R68" i="64"/>
  <c r="Q47" i="64"/>
  <c r="R48" i="64"/>
  <c r="I227" i="64"/>
  <c r="J228" i="64"/>
  <c r="O108" i="64"/>
  <c r="N107" i="64"/>
  <c r="I207" i="64"/>
  <c r="J208" i="64"/>
  <c r="P88" i="64"/>
  <c r="O87" i="64"/>
  <c r="Q88" i="64" l="1"/>
  <c r="P87" i="64"/>
  <c r="U8" i="64"/>
  <c r="T7" i="64"/>
  <c r="K208" i="64"/>
  <c r="J207" i="64"/>
  <c r="M168" i="64"/>
  <c r="L167" i="64"/>
  <c r="P108" i="64"/>
  <c r="O107" i="64"/>
  <c r="M147" i="64"/>
  <c r="N148" i="64"/>
  <c r="J227" i="64"/>
  <c r="K228" i="64"/>
  <c r="O128" i="64"/>
  <c r="N127" i="64"/>
  <c r="K187" i="64"/>
  <c r="L188" i="64"/>
  <c r="R47" i="64"/>
  <c r="S48" i="64"/>
  <c r="S27" i="64"/>
  <c r="T28" i="64"/>
  <c r="R67" i="64"/>
  <c r="S68" i="64"/>
  <c r="P128" i="64" l="1"/>
  <c r="O127" i="64"/>
  <c r="V8" i="64"/>
  <c r="U7" i="64"/>
  <c r="T27" i="64"/>
  <c r="U28" i="64"/>
  <c r="N147" i="64"/>
  <c r="O148" i="64"/>
  <c r="S47" i="64"/>
  <c r="T48" i="64"/>
  <c r="Q108" i="64"/>
  <c r="P107" i="64"/>
  <c r="M188" i="64"/>
  <c r="L187" i="64"/>
  <c r="N168" i="64"/>
  <c r="M167" i="64"/>
  <c r="L208" i="64"/>
  <c r="K207" i="64"/>
  <c r="S67" i="64"/>
  <c r="T68" i="64"/>
  <c r="K227" i="64"/>
  <c r="L228" i="64"/>
  <c r="Q87" i="64"/>
  <c r="R88" i="64"/>
  <c r="S88" i="64" l="1"/>
  <c r="R87" i="64"/>
  <c r="M228" i="64"/>
  <c r="L227" i="64"/>
  <c r="W8" i="64"/>
  <c r="V7" i="64"/>
  <c r="M187" i="64"/>
  <c r="N188" i="64"/>
  <c r="R108" i="64"/>
  <c r="Q107" i="64"/>
  <c r="N167" i="64"/>
  <c r="O168" i="64"/>
  <c r="Q128" i="64"/>
  <c r="P127" i="64"/>
  <c r="T67" i="64"/>
  <c r="U68" i="64"/>
  <c r="T47" i="64"/>
  <c r="U48" i="64"/>
  <c r="M208" i="64"/>
  <c r="L207" i="64"/>
  <c r="V28" i="64"/>
  <c r="U27" i="64"/>
  <c r="O147" i="64"/>
  <c r="P148" i="64"/>
  <c r="P147" i="64" l="1"/>
  <c r="Q148" i="64"/>
  <c r="R128" i="64"/>
  <c r="Q127" i="64"/>
  <c r="S87" i="64"/>
  <c r="T88" i="64"/>
  <c r="O167" i="64"/>
  <c r="P168" i="64"/>
  <c r="N228" i="64"/>
  <c r="M227" i="64"/>
  <c r="R107" i="64"/>
  <c r="S108" i="64"/>
  <c r="N208" i="64"/>
  <c r="M207" i="64"/>
  <c r="U47" i="64"/>
  <c r="V48" i="64"/>
  <c r="N187" i="64"/>
  <c r="O188" i="64"/>
  <c r="W7" i="64"/>
  <c r="X8" i="64"/>
  <c r="W28" i="64"/>
  <c r="V27" i="64"/>
  <c r="U67" i="64"/>
  <c r="V68" i="64"/>
  <c r="X28" i="64" l="1"/>
  <c r="W27" i="64"/>
  <c r="X7" i="64"/>
  <c r="Y8" i="64"/>
  <c r="O228" i="64"/>
  <c r="N227" i="64"/>
  <c r="O187" i="64"/>
  <c r="P188" i="64"/>
  <c r="Q168" i="64"/>
  <c r="P167" i="64"/>
  <c r="V47" i="64"/>
  <c r="W48" i="64"/>
  <c r="T87" i="64"/>
  <c r="U88" i="64"/>
  <c r="N207" i="64"/>
  <c r="O208" i="64"/>
  <c r="S128" i="64"/>
  <c r="R127" i="64"/>
  <c r="V67" i="64"/>
  <c r="W68" i="64"/>
  <c r="S107" i="64"/>
  <c r="T108" i="64"/>
  <c r="Q147" i="64"/>
  <c r="R148" i="64"/>
  <c r="T107" i="64" l="1"/>
  <c r="U108" i="64"/>
  <c r="Q167" i="64"/>
  <c r="R168" i="64"/>
  <c r="X68" i="64"/>
  <c r="W67" i="64"/>
  <c r="P187" i="64"/>
  <c r="Q188" i="64"/>
  <c r="T128" i="64"/>
  <c r="S127" i="64"/>
  <c r="P228" i="64"/>
  <c r="O227" i="64"/>
  <c r="O207" i="64"/>
  <c r="P208" i="64"/>
  <c r="Y7" i="64"/>
  <c r="Z8" i="64"/>
  <c r="U87" i="64"/>
  <c r="V88" i="64"/>
  <c r="Y28" i="64"/>
  <c r="X27" i="64"/>
  <c r="R147" i="64"/>
  <c r="S148" i="64"/>
  <c r="W47" i="64"/>
  <c r="X48" i="64"/>
  <c r="S147" i="64" l="1"/>
  <c r="T148" i="64"/>
  <c r="T127" i="64"/>
  <c r="U128" i="64"/>
  <c r="P227" i="64"/>
  <c r="Q228" i="64"/>
  <c r="Q187" i="64"/>
  <c r="R188" i="64"/>
  <c r="Y27" i="64"/>
  <c r="Z28" i="64"/>
  <c r="X47" i="64"/>
  <c r="Y48" i="64"/>
  <c r="V87" i="64"/>
  <c r="W88" i="64"/>
  <c r="X67" i="64"/>
  <c r="Y68" i="64"/>
  <c r="Z7" i="64"/>
  <c r="AA8" i="64"/>
  <c r="R167" i="64"/>
  <c r="S168" i="64"/>
  <c r="P207" i="64"/>
  <c r="Q208" i="64"/>
  <c r="U107" i="64"/>
  <c r="V108" i="64"/>
  <c r="Z27" i="64" l="1"/>
  <c r="AA28" i="64"/>
  <c r="T168" i="64"/>
  <c r="S167" i="64"/>
  <c r="S188" i="64"/>
  <c r="R187" i="64"/>
  <c r="AA7" i="64"/>
  <c r="AB8" i="64"/>
  <c r="Q227" i="64"/>
  <c r="R228" i="64"/>
  <c r="Z68" i="64"/>
  <c r="Y67" i="64"/>
  <c r="U127" i="64"/>
  <c r="V128" i="64"/>
  <c r="V107" i="64"/>
  <c r="W108" i="64"/>
  <c r="W87" i="64"/>
  <c r="X88" i="64"/>
  <c r="T147" i="64"/>
  <c r="U148" i="64"/>
  <c r="Q207" i="64"/>
  <c r="R208" i="64"/>
  <c r="Z48" i="64"/>
  <c r="Y47" i="64"/>
  <c r="V148" i="64" l="1"/>
  <c r="U147" i="64"/>
  <c r="AB7" i="64"/>
  <c r="AC8" i="64"/>
  <c r="R227" i="64"/>
  <c r="S228" i="64"/>
  <c r="R207" i="64"/>
  <c r="S208" i="64"/>
  <c r="X87" i="64"/>
  <c r="Y88" i="64"/>
  <c r="T188" i="64"/>
  <c r="S187" i="64"/>
  <c r="AA68" i="64"/>
  <c r="Z67" i="64"/>
  <c r="W107" i="64"/>
  <c r="X108" i="64"/>
  <c r="T167" i="64"/>
  <c r="U168" i="64"/>
  <c r="AA48" i="64"/>
  <c r="Z47" i="64"/>
  <c r="W128" i="64"/>
  <c r="V127" i="64"/>
  <c r="AA27" i="64"/>
  <c r="AB28" i="64"/>
  <c r="T187" i="64" l="1"/>
  <c r="U188" i="64"/>
  <c r="Z88" i="64"/>
  <c r="Y87" i="64"/>
  <c r="W127" i="64"/>
  <c r="X128" i="64"/>
  <c r="S207" i="64"/>
  <c r="T208" i="64"/>
  <c r="AB48" i="64"/>
  <c r="AA47" i="64"/>
  <c r="U167" i="64"/>
  <c r="V168" i="64"/>
  <c r="S227" i="64"/>
  <c r="T228" i="64"/>
  <c r="X107" i="64"/>
  <c r="Y108" i="64"/>
  <c r="AC7" i="64"/>
  <c r="AD8" i="64"/>
  <c r="AB27" i="64"/>
  <c r="AC28" i="64"/>
  <c r="AA67" i="64"/>
  <c r="AB68" i="64"/>
  <c r="W148" i="64"/>
  <c r="V147" i="64"/>
  <c r="AC68" i="64" l="1"/>
  <c r="AB67" i="64"/>
  <c r="AB47" i="64"/>
  <c r="AC48" i="64"/>
  <c r="AC27" i="64"/>
  <c r="AD28" i="64"/>
  <c r="AD27" i="64" s="1"/>
  <c r="T207" i="64"/>
  <c r="U208" i="64"/>
  <c r="AD7" i="64"/>
  <c r="AE8" i="64"/>
  <c r="X127" i="64"/>
  <c r="Y128" i="64"/>
  <c r="Y107" i="64"/>
  <c r="Z108" i="64"/>
  <c r="AA88" i="64"/>
  <c r="Z87" i="64"/>
  <c r="T227" i="64"/>
  <c r="U228" i="64"/>
  <c r="V188" i="64"/>
  <c r="U187" i="64"/>
  <c r="W168" i="64"/>
  <c r="V167" i="64"/>
  <c r="X148" i="64"/>
  <c r="W147" i="64"/>
  <c r="Z128" i="64" l="1"/>
  <c r="Y127" i="64"/>
  <c r="AF8" i="64"/>
  <c r="AF7" i="64" s="1"/>
  <c r="AE7" i="64"/>
  <c r="W167" i="64"/>
  <c r="X168" i="64"/>
  <c r="U207" i="64"/>
  <c r="V208" i="64"/>
  <c r="V187" i="64"/>
  <c r="W188" i="64"/>
  <c r="U227" i="64"/>
  <c r="V228" i="64"/>
  <c r="AC47" i="64"/>
  <c r="AD48" i="64"/>
  <c r="AB88" i="64"/>
  <c r="AA87" i="64"/>
  <c r="AA108" i="64"/>
  <c r="Z107" i="64"/>
  <c r="Y148" i="64"/>
  <c r="X147" i="64"/>
  <c r="AD68" i="64"/>
  <c r="AC67" i="64"/>
  <c r="W187" i="64" l="1"/>
  <c r="X188" i="64"/>
  <c r="AE68" i="64"/>
  <c r="AE67" i="64" s="1"/>
  <c r="AD67" i="64"/>
  <c r="W208" i="64"/>
  <c r="V207" i="64"/>
  <c r="Y147" i="64"/>
  <c r="Z148" i="64"/>
  <c r="Y168" i="64"/>
  <c r="X167" i="64"/>
  <c r="AB108" i="64"/>
  <c r="AA107" i="64"/>
  <c r="AC88" i="64"/>
  <c r="AB87" i="64"/>
  <c r="AD47" i="64"/>
  <c r="AE48" i="64"/>
  <c r="Z127" i="64"/>
  <c r="AA128" i="64"/>
  <c r="V227" i="64"/>
  <c r="W228" i="64"/>
  <c r="AC108" i="64" l="1"/>
  <c r="AB107" i="64"/>
  <c r="Z168" i="64"/>
  <c r="Y167" i="64"/>
  <c r="W227" i="64"/>
  <c r="X228" i="64"/>
  <c r="Z147" i="64"/>
  <c r="AA148" i="64"/>
  <c r="AA127" i="64"/>
  <c r="AB128" i="64"/>
  <c r="X208" i="64"/>
  <c r="W207" i="64"/>
  <c r="AE47" i="64"/>
  <c r="AF48" i="64"/>
  <c r="AF47" i="64" s="1"/>
  <c r="Y188" i="64"/>
  <c r="X187" i="64"/>
  <c r="AC87" i="64"/>
  <c r="AD88" i="64"/>
  <c r="Y208" i="64" l="1"/>
  <c r="X207" i="64"/>
  <c r="AD108" i="64"/>
  <c r="AC107" i="64"/>
  <c r="AC128" i="64"/>
  <c r="AB127" i="64"/>
  <c r="AB148" i="64"/>
  <c r="AA147" i="64"/>
  <c r="AD87" i="64"/>
  <c r="AE88" i="64"/>
  <c r="Y228" i="64"/>
  <c r="X227" i="64"/>
  <c r="Y187" i="64"/>
  <c r="Z188" i="64"/>
  <c r="Z167" i="64"/>
  <c r="AA168" i="64"/>
  <c r="Z228" i="64" l="1"/>
  <c r="Y227" i="64"/>
  <c r="AF88" i="64"/>
  <c r="AF87" i="64" s="1"/>
  <c r="AE87" i="64"/>
  <c r="AC148" i="64"/>
  <c r="AB147" i="64"/>
  <c r="AC127" i="64"/>
  <c r="AD128" i="64"/>
  <c r="AA167" i="64"/>
  <c r="AB168" i="64"/>
  <c r="AE108" i="64"/>
  <c r="AE107" i="64" s="1"/>
  <c r="AD107" i="64"/>
  <c r="Z187" i="64"/>
  <c r="AA188" i="64"/>
  <c r="Z208" i="64"/>
  <c r="Y207" i="64"/>
  <c r="AB167" i="64" l="1"/>
  <c r="AC168" i="64"/>
  <c r="AE128" i="64"/>
  <c r="AD127" i="64"/>
  <c r="AC147" i="64"/>
  <c r="AD148" i="64"/>
  <c r="Z207" i="64"/>
  <c r="AA208" i="64"/>
  <c r="AA187" i="64"/>
  <c r="AB188" i="64"/>
  <c r="AA228" i="64"/>
  <c r="Z227" i="64"/>
  <c r="AB228" i="64" l="1"/>
  <c r="AA227" i="64"/>
  <c r="AB187" i="64"/>
  <c r="AC188" i="64"/>
  <c r="AA207" i="64"/>
  <c r="AB208" i="64"/>
  <c r="AE148" i="64"/>
  <c r="AD147" i="64"/>
  <c r="AF128" i="64"/>
  <c r="AF127" i="64" s="1"/>
  <c r="AE127" i="64"/>
  <c r="AC167" i="64"/>
  <c r="AD168" i="64"/>
  <c r="AD167" i="64" l="1"/>
  <c r="AE168" i="64"/>
  <c r="AE167" i="64" s="1"/>
  <c r="AE147" i="64"/>
  <c r="AF148" i="64"/>
  <c r="AF147" i="64" s="1"/>
  <c r="AB207" i="64"/>
  <c r="AC208" i="64"/>
  <c r="AC187" i="64"/>
  <c r="AD188" i="64"/>
  <c r="AB227" i="64"/>
  <c r="AC228" i="64"/>
  <c r="AC227" i="64" l="1"/>
  <c r="AD228" i="64"/>
  <c r="AE188" i="64"/>
  <c r="AD187" i="64"/>
  <c r="AC207" i="64"/>
  <c r="AD208" i="64"/>
  <c r="AD207" i="64" l="1"/>
  <c r="AE208" i="64"/>
  <c r="AE207" i="64" s="1"/>
  <c r="AF188" i="64"/>
  <c r="AF187" i="64" s="1"/>
  <c r="AE187" i="64"/>
  <c r="AD227" i="64"/>
  <c r="AE228" i="64"/>
  <c r="AE227" i="64" l="1"/>
  <c r="AF228" i="64"/>
  <c r="AF227" i="6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" authorId="0" shapeId="0" xr:uid="{F795D109-8109-44A9-A25F-AFA0C8E2BC06}">
      <text>
        <r>
          <rPr>
            <b/>
            <sz val="9"/>
            <color indexed="81"/>
            <rFont val="Tahoma"/>
            <family val="2"/>
          </rPr>
          <t>Congé payé</t>
        </r>
      </text>
    </comment>
    <comment ref="E4" authorId="0" shapeId="0" xr:uid="{6F05210B-2D6C-44E3-A345-216C0530B136}">
      <text>
        <r>
          <rPr>
            <b/>
            <sz val="9"/>
            <color indexed="81"/>
            <rFont val="Tahoma"/>
            <charset val="1"/>
          </rPr>
          <t>Heure supplémentaire</t>
        </r>
      </text>
    </comment>
    <comment ref="F4" authorId="0" shapeId="0" xr:uid="{C3E9464B-36C7-4845-902B-95323AD10712}">
      <text>
        <r>
          <rPr>
            <b/>
            <sz val="9"/>
            <color indexed="81"/>
            <rFont val="Tahoma"/>
            <family val="2"/>
          </rPr>
          <t>Arrêt de travail</t>
        </r>
      </text>
    </comment>
  </commentList>
</comments>
</file>

<file path=xl/sharedStrings.xml><?xml version="1.0" encoding="utf-8"?>
<sst xmlns="http://schemas.openxmlformats.org/spreadsheetml/2006/main" count="209" uniqueCount="74">
  <si>
    <t>Fériés</t>
  </si>
  <si>
    <t>AIDE</t>
  </si>
  <si>
    <t>.</t>
  </si>
  <si>
    <t>Noms</t>
  </si>
  <si>
    <t>Liste</t>
  </si>
  <si>
    <t>Description</t>
  </si>
  <si>
    <t>Légendes :</t>
  </si>
  <si>
    <t>- Pour réinitialiser le calendrier appuyer sur CTRL + i sur le clavier ou utiliser le bouton REINITIALISER</t>
  </si>
  <si>
    <t>Changer l'année de référence sans ajout de feuille</t>
  </si>
  <si>
    <t>- Changer l'année dans la cellule A1 (sur fond jaune) de la feuille concernée. La feuille des jours de congés fériés s'adapte automatiquement</t>
  </si>
  <si>
    <t>Utilisation</t>
  </si>
  <si>
    <t>Légendes</t>
  </si>
  <si>
    <t>- Pour utiliser le fichier correctement, les macros doivent activées avant l'ouverture du fichier</t>
  </si>
  <si>
    <t xml:space="preserve">Remarques : </t>
  </si>
  <si>
    <t>Fête</t>
  </si>
  <si>
    <t>Jour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</si>
  <si>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</si>
  <si>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</si>
  <si>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</si>
  <si>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</si>
  <si>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</si>
  <si>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</si>
  <si>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</si>
  <si>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</si>
  <si>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</si>
  <si>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</si>
  <si>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Congé payé</t>
  </si>
  <si>
    <t>CP</t>
  </si>
  <si>
    <t>Heure supp</t>
  </si>
  <si>
    <t>HS</t>
  </si>
  <si>
    <t>Férié</t>
  </si>
  <si>
    <t>Nbr d'heure
supp</t>
  </si>
  <si>
    <t>Nbr de congés payé</t>
  </si>
  <si>
    <t>Nbr d'heure supp  dispo</t>
  </si>
  <si>
    <t>Congé payé
restant</t>
  </si>
  <si>
    <t>Heure supp restant</t>
  </si>
  <si>
    <t>Synthèse des Congés et des Heures supplémentaire</t>
  </si>
  <si>
    <t>Nbr de congé payé</t>
  </si>
  <si>
    <t>Nbr de congé payé dispo</t>
  </si>
  <si>
    <t>Absence</t>
  </si>
  <si>
    <t>Week-end</t>
  </si>
  <si>
    <t>LUNDI</t>
  </si>
  <si>
    <t>Heure supplémentaire à créditer</t>
  </si>
  <si>
    <t>Heure supp à créditer</t>
  </si>
  <si>
    <t>- Les heures supplémentaires doivent être notées au format numérique (hh,mm)</t>
  </si>
  <si>
    <t>- Les légendes sont modifiables dans la colonne AV</t>
  </si>
  <si>
    <t>- Les jours fériés sont modifiables dans la colonne AS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</si>
  <si>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</si>
  <si>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</si>
  <si>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</si>
  <si>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</si>
  <si>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</si>
  <si>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</si>
  <si>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</si>
  <si>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</si>
  <si>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</si>
  <si>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</si>
  <si>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</si>
  <si>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</si>
  <si>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</si>
  <si>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</si>
  <si>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- Pour rajouter une ligne, utilser le bouton prévu à cet effet</t>
  </si>
  <si>
    <t>AT</t>
  </si>
  <si>
    <t>Arrêt de travail</t>
  </si>
  <si>
    <t>- Les jours fériés tombant un dimanche ne sont pas coloriés en rouge.</t>
  </si>
  <si>
    <t>- Il n'est pas possible de recopier avec la poignée de recopie excel ni de copier coller les différentes cellules.</t>
  </si>
  <si>
    <t>t1</t>
  </si>
  <si>
    <t>t16</t>
  </si>
  <si>
    <t>Changer d'année</t>
  </si>
  <si>
    <t>Changer la valeur dans la cellule A1</t>
  </si>
  <si>
    <t>Les valeurs renseignées sont propres à l'année, elles se mettent automatiquement à jour suivant cette dernière</t>
  </si>
  <si>
    <t>- Le nom des personnes ne doit être complété qu'en colonne A de la feuille Solde antérieur.</t>
  </si>
  <si>
    <t>- Choisir les congés, les heures supplémentaires, les arrêts de travail via le menu déroulant présent dans chaque cellule ou en écrivant directement dans la cellule.</t>
  </si>
  <si>
    <t>- Ne deverouiller la feuille quand dernier recours, pour l'utilisation du fichier il n'est pas nécéssaire d'utiliser cette fonction.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</si>
</sst>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"/>
    <numFmt numFmtId="165" formatCode="mm"/>
    <numFmt numFmtId="166" formatCode="dd"/>
    <numFmt numFmtId="167" formatCode="dd\ mmm\ yy"/>
    <numFmt numFmtId="168" formatCode="0.0"/>
  </numFmts>
  <fonts count="20" x14ac:knownFonts="1">
    <font>
      <sz val="10"/>
      <name val="Arial"/>
    </font>
    <font>
      <b/>
      <sz val="10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4"/>
      <color indexed="18"/>
      <name val="Arial"/>
      <family val="2"/>
    </font>
    <font>
      <sz val="10"/>
      <name val="Arial"/>
      <family val="2"/>
    </font>
    <font>
      <b/>
      <sz val="10"/>
      <color indexed="16"/>
      <name val="Arial"/>
      <family val="2"/>
    </font>
    <font>
      <i/>
      <sz val="10"/>
      <color indexed="18"/>
      <name val="Arial"/>
      <family val="2"/>
    </font>
    <font>
      <b/>
      <sz val="11"/>
      <color indexed="18"/>
      <name val="Arial"/>
      <family val="2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8"/>
      <name val="Arial"/>
    </font>
    <font>
      <sz val="2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48"/>
      <name val="Arial"/>
      <family val="2"/>
    </font>
    <font>
      <b/>
      <sz val="9"/>
      <color indexed="20"/>
      <name val="Arial"/>
      <family val="2"/>
    </font>
    <font>
      <b/>
      <sz val="9"/>
      <color indexed="53"/>
      <name val="Arial"/>
      <family val="2"/>
    </font>
    <font>
      <b/>
      <sz val="9"/>
      <color indexed="10"/>
      <name val="Arial"/>
      <family val="2"/>
    </font>
    <font>
      <b/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7">
    <xf numFmtId="0" fontId="0" fillId="0" borderId="0" xfId="0"/>
    <xf numFmtId="1" fontId="4" fillId="4" borderId="34" xfId="0" applyNumberFormat="1" applyFont="1" applyFill="1" applyBorder="1" applyAlignment="1" applyProtection="1">
      <alignment horizontal="center" vertical="center"/>
      <protection locked="0"/>
    </xf>
    <xf numFmtId="14" fontId="13" fillId="0" borderId="0" xfId="0" applyNumberFormat="1" applyFont="1" applyAlignment="1" applyProtection="1">
      <alignment vertical="center"/>
      <protection locked="0"/>
    </xf>
    <xf numFmtId="0" fontId="14" fillId="0" borderId="0" xfId="0" applyFont="1" applyProtection="1">
      <protection locked="0"/>
    </xf>
    <xf numFmtId="0" fontId="0" fillId="0" borderId="0" xfId="0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right" vertical="center"/>
      <protection locked="0"/>
    </xf>
    <xf numFmtId="167" fontId="13" fillId="8" borderId="1" xfId="0" applyNumberFormat="1" applyFont="1" applyFill="1" applyBorder="1" applyAlignment="1" applyProtection="1">
      <alignment horizontal="center" vertical="center"/>
      <protection locked="0"/>
    </xf>
    <xf numFmtId="167" fontId="13" fillId="7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166" fontId="15" fillId="0" borderId="0" xfId="0" applyNumberFormat="1" applyFont="1" applyAlignment="1" applyProtection="1">
      <alignment horizontal="center" vertical="center"/>
      <protection locked="0"/>
    </xf>
    <xf numFmtId="167" fontId="16" fillId="0" borderId="0" xfId="0" applyNumberFormat="1" applyFont="1" applyAlignment="1" applyProtection="1">
      <alignment horizontal="center" vertical="center"/>
      <protection locked="0"/>
    </xf>
    <xf numFmtId="167" fontId="17" fillId="0" borderId="0" xfId="0" applyNumberFormat="1" applyFont="1" applyAlignment="1" applyProtection="1">
      <alignment horizontal="center" vertical="center"/>
      <protection locked="0"/>
    </xf>
    <xf numFmtId="0" fontId="13" fillId="6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14" fillId="9" borderId="1" xfId="0" applyFont="1" applyFill="1" applyBorder="1" applyAlignment="1" applyProtection="1">
      <alignment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19" fillId="0" borderId="0" xfId="0" applyFont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textRotation="90"/>
      <protection locked="0"/>
    </xf>
    <xf numFmtId="164" fontId="1" fillId="0" borderId="2" xfId="0" applyNumberFormat="1" applyFont="1" applyBorder="1" applyAlignment="1" applyProtection="1">
      <alignment horizontal="center" textRotation="90"/>
      <protection locked="0"/>
    </xf>
    <xf numFmtId="166" fontId="13" fillId="0" borderId="1" xfId="0" applyNumberFormat="1" applyFont="1" applyBorder="1" applyAlignment="1" applyProtection="1">
      <alignment horizontal="center"/>
      <protection locked="0"/>
    </xf>
    <xf numFmtId="166" fontId="13" fillId="0" borderId="2" xfId="0" applyNumberFormat="1" applyFont="1" applyBorder="1" applyAlignment="1" applyProtection="1">
      <alignment horizontal="center"/>
      <protection locked="0"/>
    </xf>
    <xf numFmtId="166" fontId="13" fillId="0" borderId="10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Protection="1">
      <protection locked="0"/>
    </xf>
    <xf numFmtId="0" fontId="5" fillId="0" borderId="21" xfId="0" applyFont="1" applyBorder="1" applyProtection="1">
      <protection locked="0"/>
    </xf>
    <xf numFmtId="166" fontId="0" fillId="0" borderId="0" xfId="0" applyNumberFormat="1" applyProtection="1">
      <protection locked="0"/>
    </xf>
    <xf numFmtId="2" fontId="5" fillId="0" borderId="0" xfId="0" applyNumberFormat="1" applyFont="1" applyProtection="1">
      <protection locked="0"/>
    </xf>
    <xf numFmtId="2" fontId="0" fillId="0" borderId="0" xfId="0" applyNumberFormat="1" applyProtection="1"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3" fillId="0" borderId="0" xfId="0" quotePrefix="1" applyFont="1" applyProtection="1">
      <protection locked="0"/>
    </xf>
    <xf numFmtId="0" fontId="2" fillId="0" borderId="0" xfId="0" quotePrefix="1" applyFont="1" applyAlignment="1" applyProtection="1">
      <alignment wrapText="1"/>
      <protection locked="0"/>
    </xf>
    <xf numFmtId="0" fontId="3" fillId="0" borderId="0" xfId="0" quotePrefix="1" applyFont="1" applyAlignment="1" applyProtection="1">
      <alignment horizontal="left" wrapText="1" indent="1"/>
      <protection locked="0"/>
    </xf>
    <xf numFmtId="0" fontId="2" fillId="0" borderId="0" xfId="0" quotePrefix="1" applyFont="1" applyProtection="1">
      <protection locked="0"/>
    </xf>
    <xf numFmtId="0" fontId="3" fillId="0" borderId="0" xfId="0" quotePrefix="1" applyFont="1" applyAlignment="1" applyProtection="1">
      <alignment horizontal="left" indent="1"/>
      <protection locked="0"/>
    </xf>
    <xf numFmtId="0" fontId="7" fillId="0" borderId="0" xfId="0" quotePrefix="1" applyFont="1" applyAlignment="1" applyProtection="1">
      <alignment horizontal="left" wrapText="1" indent="1"/>
      <protection locked="0"/>
    </xf>
    <xf numFmtId="0" fontId="2" fillId="0" borderId="0" xfId="0" quotePrefix="1" applyFont="1" applyAlignment="1" applyProtection="1">
      <alignment horizontal="left" wrapText="1"/>
      <protection locked="0"/>
    </xf>
    <xf numFmtId="1" fontId="13" fillId="8" borderId="1" xfId="0" applyNumberFormat="1" applyFont="1" applyFill="1" applyBorder="1" applyAlignment="1" applyProtection="1">
      <alignment horizontal="center"/>
      <protection locked="0"/>
    </xf>
    <xf numFmtId="0" fontId="5" fillId="0" borderId="0" xfId="0" applyFont="1"/>
    <xf numFmtId="164" fontId="1" fillId="0" borderId="14" xfId="0" applyNumberFormat="1" applyFont="1" applyBorder="1" applyAlignment="1" applyProtection="1">
      <alignment horizontal="center" textRotation="90"/>
      <protection locked="0"/>
    </xf>
    <xf numFmtId="164" fontId="1" fillId="0" borderId="31" xfId="0" applyNumberFormat="1" applyFont="1" applyBorder="1" applyAlignment="1" applyProtection="1">
      <alignment horizontal="center" textRotation="90"/>
      <protection locked="0"/>
    </xf>
    <xf numFmtId="164" fontId="13" fillId="0" borderId="7" xfId="0" applyNumberFormat="1" applyFont="1" applyBorder="1" applyAlignment="1" applyProtection="1">
      <alignment horizontal="center" textRotation="90"/>
      <protection locked="0"/>
    </xf>
    <xf numFmtId="164" fontId="13" fillId="0" borderId="10" xfId="0" applyNumberFormat="1" applyFont="1" applyBorder="1" applyAlignment="1" applyProtection="1">
      <alignment horizontal="center" textRotation="90"/>
      <protection locked="0"/>
    </xf>
    <xf numFmtId="0" fontId="14" fillId="0" borderId="15" xfId="0" applyFont="1" applyBorder="1" applyProtection="1">
      <protection locked="0"/>
    </xf>
    <xf numFmtId="164" fontId="13" fillId="0" borderId="2" xfId="0" applyNumberFormat="1" applyFont="1" applyBorder="1" applyAlignment="1" applyProtection="1">
      <alignment horizontal="center" textRotation="90"/>
      <protection locked="0"/>
    </xf>
    <xf numFmtId="166" fontId="13" fillId="0" borderId="9" xfId="0" applyNumberFormat="1" applyFont="1" applyBorder="1" applyAlignment="1" applyProtection="1">
      <alignment horizontal="center"/>
      <protection locked="0"/>
    </xf>
    <xf numFmtId="0" fontId="14" fillId="0" borderId="16" xfId="0" applyFont="1" applyBorder="1" applyProtection="1">
      <protection locked="0"/>
    </xf>
    <xf numFmtId="166" fontId="13" fillId="0" borderId="16" xfId="0" applyNumberFormat="1" applyFont="1" applyBorder="1" applyAlignment="1" applyProtection="1">
      <alignment horizontal="center"/>
      <protection locked="0"/>
    </xf>
    <xf numFmtId="166" fontId="13" fillId="0" borderId="0" xfId="0" applyNumberFormat="1" applyFont="1" applyAlignment="1" applyProtection="1">
      <alignment horizontal="center"/>
      <protection locked="0"/>
    </xf>
    <xf numFmtId="165" fontId="5" fillId="0" borderId="0" xfId="0" applyNumberFormat="1" applyFont="1" applyProtection="1">
      <protection locked="0"/>
    </xf>
    <xf numFmtId="1" fontId="13" fillId="10" borderId="1" xfId="0" applyNumberFormat="1" applyFont="1" applyFill="1" applyBorder="1" applyAlignment="1" applyProtection="1">
      <alignment horizontal="center"/>
      <protection locked="0"/>
    </xf>
    <xf numFmtId="1" fontId="13" fillId="10" borderId="1" xfId="0" applyNumberFormat="1" applyFont="1" applyFill="1" applyBorder="1" applyAlignment="1" applyProtection="1">
      <alignment horizontal="center" vertical="center"/>
      <protection locked="0"/>
    </xf>
    <xf numFmtId="2" fontId="13" fillId="10" borderId="1" xfId="0" applyNumberFormat="1" applyFont="1" applyFill="1" applyBorder="1" applyAlignment="1" applyProtection="1">
      <alignment horizontal="center"/>
      <protection locked="0"/>
    </xf>
    <xf numFmtId="1" fontId="13" fillId="10" borderId="2" xfId="0" applyNumberFormat="1" applyFont="1" applyFill="1" applyBorder="1" applyAlignment="1" applyProtection="1">
      <alignment horizontal="center"/>
      <protection locked="0"/>
    </xf>
    <xf numFmtId="168" fontId="13" fillId="10" borderId="1" xfId="0" applyNumberFormat="1" applyFont="1" applyFill="1" applyBorder="1" applyAlignment="1" applyProtection="1">
      <alignment horizontal="center"/>
      <protection locked="0"/>
    </xf>
    <xf numFmtId="2" fontId="13" fillId="0" borderId="1" xfId="0" applyNumberFormat="1" applyFont="1" applyBorder="1" applyAlignment="1" applyProtection="1">
      <alignment horizontal="center"/>
      <protection locked="0"/>
    </xf>
    <xf numFmtId="2" fontId="13" fillId="0" borderId="2" xfId="0" applyNumberFormat="1" applyFont="1" applyBorder="1" applyAlignment="1" applyProtection="1">
      <alignment horizontal="center"/>
      <protection locked="0"/>
    </xf>
    <xf numFmtId="2" fontId="13" fillId="0" borderId="12" xfId="0" applyNumberFormat="1" applyFont="1" applyBorder="1" applyAlignment="1" applyProtection="1">
      <alignment horizontal="center"/>
      <protection locked="0"/>
    </xf>
    <xf numFmtId="2" fontId="13" fillId="0" borderId="16" xfId="0" applyNumberFormat="1" applyFont="1" applyBorder="1" applyAlignment="1" applyProtection="1">
      <alignment horizontal="center"/>
      <protection locked="0"/>
    </xf>
    <xf numFmtId="2" fontId="13" fillId="0" borderId="3" xfId="0" applyNumberFormat="1" applyFont="1" applyBorder="1" applyAlignment="1" applyProtection="1">
      <alignment horizontal="center"/>
      <protection locked="0"/>
    </xf>
    <xf numFmtId="2" fontId="13" fillId="0" borderId="4" xfId="0" applyNumberFormat="1" applyFont="1" applyBorder="1" applyAlignment="1" applyProtection="1">
      <alignment horizontal="center"/>
      <protection locked="0"/>
    </xf>
    <xf numFmtId="166" fontId="13" fillId="0" borderId="17" xfId="0" applyNumberFormat="1" applyFont="1" applyBorder="1" applyAlignment="1" applyProtection="1">
      <alignment horizontal="center"/>
      <protection locked="0"/>
    </xf>
    <xf numFmtId="2" fontId="13" fillId="0" borderId="1" xfId="0" applyNumberFormat="1" applyFont="1" applyBorder="1" applyProtection="1">
      <protection locked="0"/>
    </xf>
    <xf numFmtId="2" fontId="13" fillId="0" borderId="13" xfId="0" applyNumberFormat="1" applyFont="1" applyBorder="1" applyAlignment="1" applyProtection="1">
      <alignment horizontal="center"/>
      <protection locked="0"/>
    </xf>
    <xf numFmtId="166" fontId="13" fillId="0" borderId="18" xfId="0" applyNumberFormat="1" applyFont="1" applyBorder="1" applyAlignment="1" applyProtection="1">
      <alignment horizontal="center"/>
      <protection locked="0"/>
    </xf>
    <xf numFmtId="0" fontId="14" fillId="0" borderId="17" xfId="0" applyFont="1" applyBorder="1" applyProtection="1">
      <protection locked="0"/>
    </xf>
    <xf numFmtId="0" fontId="14" fillId="0" borderId="18" xfId="0" applyFont="1" applyBorder="1" applyProtection="1">
      <protection locked="0"/>
    </xf>
    <xf numFmtId="2" fontId="13" fillId="0" borderId="19" xfId="0" applyNumberFormat="1" applyFont="1" applyBorder="1" applyAlignment="1" applyProtection="1">
      <alignment horizontal="center"/>
      <protection locked="0"/>
    </xf>
    <xf numFmtId="2" fontId="13" fillId="0" borderId="20" xfId="0" applyNumberFormat="1" applyFont="1" applyBorder="1" applyAlignment="1" applyProtection="1">
      <alignment horizontal="center"/>
      <protection locked="0"/>
    </xf>
    <xf numFmtId="2" fontId="13" fillId="0" borderId="37" xfId="0" applyNumberFormat="1" applyFont="1" applyBorder="1" applyAlignment="1" applyProtection="1">
      <alignment horizontal="center"/>
      <protection locked="0"/>
    </xf>
    <xf numFmtId="168" fontId="13" fillId="0" borderId="1" xfId="0" applyNumberFormat="1" applyFont="1" applyBorder="1" applyAlignment="1" applyProtection="1">
      <alignment horizontal="center"/>
      <protection locked="0"/>
    </xf>
    <xf numFmtId="168" fontId="14" fillId="0" borderId="0" xfId="0" applyNumberFormat="1" applyFont="1" applyProtection="1">
      <protection locked="0"/>
    </xf>
    <xf numFmtId="166" fontId="13" fillId="0" borderId="7" xfId="0" applyNumberFormat="1" applyFont="1" applyBorder="1" applyAlignment="1" applyProtection="1">
      <alignment horizontal="center"/>
      <protection locked="0"/>
    </xf>
    <xf numFmtId="168" fontId="13" fillId="0" borderId="12" xfId="0" applyNumberFormat="1" applyFont="1" applyBorder="1" applyAlignment="1" applyProtection="1">
      <alignment horizontal="center"/>
      <protection locked="0"/>
    </xf>
    <xf numFmtId="168" fontId="13" fillId="0" borderId="3" xfId="0" applyNumberFormat="1" applyFont="1" applyBorder="1" applyAlignment="1" applyProtection="1">
      <alignment horizontal="center"/>
      <protection locked="0"/>
    </xf>
    <xf numFmtId="166" fontId="13" fillId="0" borderId="8" xfId="0" applyNumberFormat="1" applyFont="1" applyBorder="1" applyAlignment="1" applyProtection="1">
      <alignment horizontal="center"/>
      <protection locked="0"/>
    </xf>
    <xf numFmtId="166" fontId="13" fillId="0" borderId="11" xfId="0" applyNumberFormat="1" applyFont="1" applyBorder="1" applyAlignment="1" applyProtection="1">
      <alignment horizontal="center"/>
      <protection locked="0"/>
    </xf>
    <xf numFmtId="1" fontId="13" fillId="0" borderId="1" xfId="0" applyNumberFormat="1" applyFont="1" applyBorder="1" applyAlignment="1" applyProtection="1">
      <alignment horizontal="center"/>
      <protection locked="0"/>
    </xf>
    <xf numFmtId="1" fontId="13" fillId="0" borderId="2" xfId="0" applyNumberFormat="1" applyFont="1" applyBorder="1" applyAlignment="1" applyProtection="1">
      <alignment horizontal="center"/>
      <protection locked="0"/>
    </xf>
    <xf numFmtId="1" fontId="14" fillId="0" borderId="0" xfId="0" applyNumberFormat="1" applyFont="1" applyProtection="1">
      <protection locked="0"/>
    </xf>
    <xf numFmtId="1" fontId="13" fillId="0" borderId="12" xfId="0" applyNumberFormat="1" applyFont="1" applyBorder="1" applyAlignment="1" applyProtection="1">
      <alignment horizontal="center"/>
      <protection locked="0"/>
    </xf>
    <xf numFmtId="1" fontId="13" fillId="0" borderId="16" xfId="0" applyNumberFormat="1" applyFont="1" applyBorder="1" applyAlignment="1" applyProtection="1">
      <alignment horizontal="center"/>
      <protection locked="0"/>
    </xf>
    <xf numFmtId="1" fontId="13" fillId="0" borderId="3" xfId="0" applyNumberFormat="1" applyFont="1" applyBorder="1" applyAlignment="1" applyProtection="1">
      <alignment horizontal="center"/>
      <protection locked="0"/>
    </xf>
    <xf numFmtId="1" fontId="13" fillId="0" borderId="4" xfId="0" applyNumberFormat="1" applyFont="1" applyBorder="1" applyAlignment="1" applyProtection="1">
      <alignment horizontal="center"/>
      <protection locked="0"/>
    </xf>
    <xf numFmtId="2" fontId="13" fillId="8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25" xfId="0" applyFont="1" applyBorder="1" applyAlignment="1" applyProtection="1">
      <alignment vertical="center"/>
      <protection locked="0"/>
    </xf>
    <xf numFmtId="0" fontId="1" fillId="0" borderId="33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167" fontId="5" fillId="0" borderId="12" xfId="0" applyNumberFormat="1" applyFont="1" applyBorder="1" applyAlignment="1" applyProtection="1">
      <alignment vertical="center"/>
      <protection locked="0"/>
    </xf>
    <xf numFmtId="167" fontId="5" fillId="0" borderId="20" xfId="0" applyNumberFormat="1" applyFont="1" applyBorder="1" applyAlignment="1" applyProtection="1">
      <alignment vertical="center"/>
      <protection locked="0"/>
    </xf>
    <xf numFmtId="167" fontId="1" fillId="0" borderId="12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 applyProtection="1">
      <protection locked="0"/>
    </xf>
    <xf numFmtId="14" fontId="5" fillId="0" borderId="0" xfId="0" applyNumberFormat="1" applyFont="1" applyProtection="1">
      <protection locked="0"/>
    </xf>
    <xf numFmtId="0" fontId="5" fillId="0" borderId="39" xfId="0" applyFont="1" applyBorder="1" applyProtection="1">
      <protection locked="0"/>
    </xf>
    <xf numFmtId="167" fontId="5" fillId="0" borderId="13" xfId="0" applyNumberFormat="1" applyFont="1" applyBorder="1" applyAlignment="1" applyProtection="1">
      <alignment vertical="center"/>
      <protection locked="0"/>
    </xf>
    <xf numFmtId="167" fontId="5" fillId="0" borderId="30" xfId="0" applyNumberFormat="1" applyFont="1" applyBorder="1" applyAlignment="1" applyProtection="1">
      <alignment vertical="center"/>
      <protection locked="0"/>
    </xf>
    <xf numFmtId="167" fontId="5" fillId="0" borderId="1" xfId="0" applyNumberFormat="1" applyFont="1" applyBorder="1" applyAlignment="1" applyProtection="1">
      <alignment vertical="center"/>
      <protection locked="0"/>
    </xf>
    <xf numFmtId="167" fontId="1" fillId="0" borderId="1" xfId="0" applyNumberFormat="1" applyFont="1" applyBorder="1" applyAlignment="1" applyProtection="1">
      <alignment horizontal="center" vertical="center"/>
      <protection locked="0"/>
    </xf>
    <xf numFmtId="167" fontId="5" fillId="0" borderId="0" xfId="0" applyNumberFormat="1" applyFont="1" applyAlignment="1" applyProtection="1">
      <alignment vertical="center"/>
      <protection locked="0"/>
    </xf>
    <xf numFmtId="166" fontId="1" fillId="0" borderId="0" xfId="0" applyNumberFormat="1" applyFont="1" applyAlignment="1" applyProtection="1">
      <alignment horizontal="center" vertical="center"/>
      <protection locked="0"/>
    </xf>
    <xf numFmtId="167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46" xfId="0" applyFont="1" applyBorder="1" applyProtection="1">
      <protection locked="0"/>
    </xf>
    <xf numFmtId="0" fontId="5" fillId="0" borderId="47" xfId="0" applyFont="1" applyBorder="1" applyProtection="1">
      <protection locked="0"/>
    </xf>
    <xf numFmtId="167" fontId="5" fillId="0" borderId="14" xfId="0" applyNumberFormat="1" applyFont="1" applyBorder="1" applyAlignment="1" applyProtection="1">
      <alignment vertical="center"/>
      <protection locked="0"/>
    </xf>
    <xf numFmtId="167" fontId="5" fillId="0" borderId="32" xfId="0" applyNumberFormat="1" applyFont="1" applyBorder="1" applyAlignment="1" applyProtection="1">
      <alignment vertical="center"/>
      <protection locked="0"/>
    </xf>
    <xf numFmtId="0" fontId="1" fillId="0" borderId="6" xfId="0" applyFont="1" applyBorder="1" applyProtection="1">
      <protection locked="0"/>
    </xf>
    <xf numFmtId="0" fontId="5" fillId="0" borderId="45" xfId="0" applyFont="1" applyBorder="1" applyProtection="1">
      <protection locked="0"/>
    </xf>
    <xf numFmtId="0" fontId="1" fillId="0" borderId="26" xfId="0" applyFont="1" applyBorder="1" applyAlignment="1" applyProtection="1">
      <alignment vertical="center"/>
      <protection locked="0"/>
    </xf>
    <xf numFmtId="49" fontId="5" fillId="0" borderId="0" xfId="0" applyNumberFormat="1" applyFont="1" applyProtection="1">
      <protection locked="0"/>
    </xf>
    <xf numFmtId="49" fontId="0" fillId="0" borderId="0" xfId="0" applyNumberFormat="1" applyProtection="1">
      <protection locked="0"/>
    </xf>
    <xf numFmtId="0" fontId="12" fillId="5" borderId="23" xfId="0" applyFont="1" applyFill="1" applyBorder="1" applyAlignment="1" applyProtection="1">
      <alignment vertical="center"/>
      <protection locked="0"/>
    </xf>
    <xf numFmtId="0" fontId="12" fillId="5" borderId="22" xfId="0" applyFont="1" applyFill="1" applyBorder="1" applyAlignment="1" applyProtection="1">
      <alignment vertical="center"/>
      <protection locked="0"/>
    </xf>
    <xf numFmtId="164" fontId="19" fillId="0" borderId="27" xfId="0" applyNumberFormat="1" applyFont="1" applyBorder="1" applyAlignment="1" applyProtection="1">
      <alignment horizontal="center" vertical="center"/>
      <protection locked="0"/>
    </xf>
    <xf numFmtId="164" fontId="19" fillId="0" borderId="28" xfId="0" applyNumberFormat="1" applyFont="1" applyBorder="1" applyAlignment="1" applyProtection="1">
      <alignment horizontal="center" vertical="center"/>
      <protection locked="0"/>
    </xf>
    <xf numFmtId="164" fontId="19" fillId="0" borderId="29" xfId="0" applyNumberFormat="1" applyFont="1" applyBorder="1" applyAlignment="1" applyProtection="1">
      <alignment horizontal="center" vertical="center"/>
      <protection locked="0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 wrapText="1"/>
      <protection locked="0"/>
    </xf>
    <xf numFmtId="0" fontId="2" fillId="3" borderId="35" xfId="0" applyFont="1" applyFill="1" applyBorder="1" applyAlignment="1" applyProtection="1">
      <alignment horizontal="center" vertical="center" wrapText="1"/>
      <protection locked="0"/>
    </xf>
    <xf numFmtId="0" fontId="2" fillId="3" borderId="19" xfId="0" applyFont="1" applyFill="1" applyBorder="1" applyAlignment="1" applyProtection="1">
      <alignment horizontal="center" vertical="center" wrapText="1"/>
      <protection locked="0"/>
    </xf>
    <xf numFmtId="0" fontId="12" fillId="5" borderId="23" xfId="0" applyFont="1" applyFill="1" applyBorder="1" applyAlignment="1" applyProtection="1">
      <alignment horizontal="left" vertical="center"/>
      <protection locked="0"/>
    </xf>
    <xf numFmtId="0" fontId="12" fillId="5" borderId="24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right"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14" fontId="0" fillId="0" borderId="0" xfId="0" applyNumberFormat="1" applyProtection="1"/>
    <xf numFmtId="0" fontId="0" fillId="0" borderId="0" xfId="0" applyProtection="1"/>
    <xf numFmtId="0" fontId="2" fillId="3" borderId="35" xfId="0" applyFont="1" applyFill="1" applyBorder="1" applyAlignment="1" applyProtection="1">
      <alignment horizontal="center" vertical="center" wrapText="1"/>
    </xf>
    <xf numFmtId="0" fontId="2" fillId="3" borderId="21" xfId="0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1" fillId="0" borderId="25" xfId="0" applyFont="1" applyBorder="1" applyAlignment="1" applyProtection="1">
      <alignment horizontal="center" vertical="center"/>
    </xf>
    <xf numFmtId="0" fontId="1" fillId="0" borderId="42" xfId="0" applyFont="1" applyBorder="1" applyAlignment="1" applyProtection="1">
      <alignment horizontal="center" vertical="center" wrapText="1"/>
    </xf>
    <xf numFmtId="0" fontId="1" fillId="0" borderId="43" xfId="0" applyFont="1" applyBorder="1" applyAlignment="1" applyProtection="1">
      <alignment horizontal="center" vertical="center" wrapText="1"/>
    </xf>
    <xf numFmtId="0" fontId="1" fillId="0" borderId="26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44" xfId="0" applyFont="1" applyBorder="1" applyAlignment="1" applyProtection="1">
      <alignment horizontal="center" vertical="center" wrapText="1"/>
    </xf>
    <xf numFmtId="0" fontId="5" fillId="0" borderId="5" xfId="0" applyFont="1" applyBorder="1" applyProtection="1"/>
    <xf numFmtId="0" fontId="5" fillId="0" borderId="1" xfId="0" applyFont="1" applyBorder="1" applyProtection="1"/>
    <xf numFmtId="2" fontId="5" fillId="0" borderId="19" xfId="0" applyNumberFormat="1" applyFont="1" applyBorder="1" applyProtection="1"/>
    <xf numFmtId="0" fontId="5" fillId="0" borderId="19" xfId="0" applyFont="1" applyBorder="1" applyProtection="1"/>
    <xf numFmtId="1" fontId="5" fillId="0" borderId="19" xfId="0" applyNumberFormat="1" applyFont="1" applyBorder="1" applyProtection="1"/>
    <xf numFmtId="0" fontId="5" fillId="0" borderId="36" xfId="0" applyFont="1" applyBorder="1" applyProtection="1"/>
    <xf numFmtId="0" fontId="5" fillId="0" borderId="6" xfId="0" applyFont="1" applyBorder="1" applyProtection="1"/>
    <xf numFmtId="0" fontId="5" fillId="0" borderId="3" xfId="0" applyFont="1" applyBorder="1" applyProtection="1"/>
    <xf numFmtId="2" fontId="5" fillId="0" borderId="37" xfId="0" applyNumberFormat="1" applyFont="1" applyBorder="1" applyProtection="1"/>
    <xf numFmtId="0" fontId="5" fillId="0" borderId="37" xfId="0" applyFont="1" applyBorder="1" applyProtection="1"/>
    <xf numFmtId="1" fontId="5" fillId="0" borderId="37" xfId="0" applyNumberFormat="1" applyFont="1" applyBorder="1" applyProtection="1"/>
    <xf numFmtId="0" fontId="5" fillId="0" borderId="38" xfId="0" applyFont="1" applyBorder="1" applyProtection="1"/>
  </cellXfs>
  <cellStyles count="1">
    <cellStyle name="Normal" xfId="0" builtinId="0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>
        <bottom style="thin">
          <color indexed="64"/>
        </bottom>
      </border>
    </dxf>
    <dxf>
      <protection locked="0" hidden="0"/>
    </dxf>
    <dxf>
      <font>
        <color rgb="FFFF0000"/>
      </font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00FF00"/>
      <color rgb="FF66FF66"/>
      <color rgb="FF00CC00"/>
      <color rgb="FFCCECFF"/>
      <color rgb="FFFFFFCC"/>
      <color rgb="FFFFFF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9525</xdr:colOff>
      <xdr:row>1</xdr:row>
      <xdr:rowOff>0</xdr:rowOff>
    </xdr:from>
    <xdr:to>
      <xdr:col>36</xdr:col>
      <xdr:colOff>9525</xdr:colOff>
      <xdr:row>2</xdr:row>
      <xdr:rowOff>9524</xdr:rowOff>
    </xdr:to>
    <xdr:sp macro="[0]!Reinitialis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E203C1F-3980-41EB-8221-4E4C08791008}"/>
            </a:ext>
          </a:extLst>
        </xdr:cNvPr>
        <xdr:cNvSpPr/>
      </xdr:nvSpPr>
      <xdr:spPr>
        <a:xfrm>
          <a:off x="12563475" y="238125"/>
          <a:ext cx="1381125" cy="342899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Réinitialiser</a:t>
          </a:r>
        </a:p>
      </xdr:txBody>
    </xdr:sp>
    <xdr:clientData/>
  </xdr:twoCellAnchor>
  <xdr:twoCellAnchor>
    <xdr:from>
      <xdr:col>36</xdr:col>
      <xdr:colOff>133350</xdr:colOff>
      <xdr:row>1</xdr:row>
      <xdr:rowOff>0</xdr:rowOff>
    </xdr:from>
    <xdr:to>
      <xdr:col>37</xdr:col>
      <xdr:colOff>476250</xdr:colOff>
      <xdr:row>2</xdr:row>
      <xdr:rowOff>9524</xdr:rowOff>
    </xdr:to>
    <xdr:sp macro="[0]!proteg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E19730A-380E-4295-A188-23F34F862F1C}"/>
            </a:ext>
          </a:extLst>
        </xdr:cNvPr>
        <xdr:cNvSpPr/>
      </xdr:nvSpPr>
      <xdr:spPr>
        <a:xfrm>
          <a:off x="14068425" y="238125"/>
          <a:ext cx="962025" cy="342899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Protéger </a:t>
          </a:r>
        </a:p>
      </xdr:txBody>
    </xdr:sp>
    <xdr:clientData/>
  </xdr:twoCellAnchor>
  <xdr:twoCellAnchor>
    <xdr:from>
      <xdr:col>38</xdr:col>
      <xdr:colOff>38100</xdr:colOff>
      <xdr:row>1</xdr:row>
      <xdr:rowOff>0</xdr:rowOff>
    </xdr:from>
    <xdr:to>
      <xdr:col>39</xdr:col>
      <xdr:colOff>428625</xdr:colOff>
      <xdr:row>2</xdr:row>
      <xdr:rowOff>9524</xdr:rowOff>
    </xdr:to>
    <xdr:sp macro="[0]!deproteg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87FCA0A-2A2B-4ACA-8DDE-892B5ACE6208}"/>
            </a:ext>
          </a:extLst>
        </xdr:cNvPr>
        <xdr:cNvSpPr/>
      </xdr:nvSpPr>
      <xdr:spPr>
        <a:xfrm>
          <a:off x="15211425" y="238125"/>
          <a:ext cx="1009650" cy="342899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Déprotéger</a:t>
          </a:r>
        </a:p>
      </xdr:txBody>
    </xdr:sp>
    <xdr:clientData/>
  </xdr:twoCellAnchor>
  <xdr:twoCellAnchor>
    <xdr:from>
      <xdr:col>39</xdr:col>
      <xdr:colOff>571500</xdr:colOff>
      <xdr:row>1</xdr:row>
      <xdr:rowOff>0</xdr:rowOff>
    </xdr:from>
    <xdr:to>
      <xdr:col>41</xdr:col>
      <xdr:colOff>457200</xdr:colOff>
      <xdr:row>2</xdr:row>
      <xdr:rowOff>9524</xdr:rowOff>
    </xdr:to>
    <xdr:sp macro="[0]!nouvelle_lign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6E74341A-3CA7-40D0-B9D3-86D677CB496C}"/>
            </a:ext>
          </a:extLst>
        </xdr:cNvPr>
        <xdr:cNvSpPr/>
      </xdr:nvSpPr>
      <xdr:spPr>
        <a:xfrm>
          <a:off x="16363950" y="238125"/>
          <a:ext cx="1123950" cy="342899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+</a:t>
          </a:r>
          <a:r>
            <a:rPr lang="fr-BE" sz="1100" b="1" baseline="0"/>
            <a:t> 1 ligne</a:t>
          </a:r>
          <a:endParaRPr lang="fr-BE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E0A043-50B2-482F-A502-234A0AD64C54}" name="Tableau1" displayName="Tableau1" ref="A1:C17" headerRowDxfId="11" dataDxfId="9" totalsRowDxfId="7" headerRowBorderDxfId="10" tableBorderDxfId="8" totalsRowBorderDxfId="6">
  <autoFilter ref="A1:C17" xr:uid="{59E0A043-50B2-482F-A502-234A0AD64C54}"/>
  <tableColumns count="3">
    <tableColumn id="1" xr3:uid="{B76502A0-C156-4DDE-87BC-AF6944E7EEB9}" name="Noms" totalsRowLabel="Total" dataDxfId="5" totalsRowDxfId="4">
      <calculatedColumnFormula>IF(ISBLANK(#REF!),"",#REF!)</calculatedColumnFormula>
    </tableColumn>
    <tableColumn id="2" xr3:uid="{04593665-AD2E-466D-A4E7-FA3C66ADDFDF}" name="Nbr de congés payé" dataDxfId="3" totalsRowDxfId="2"/>
    <tableColumn id="3" xr3:uid="{CF78FB43-12DF-4C87-A39F-D3E0A4D2A262}" name="Nbr d'heure_x000a_supp" totalsRowFunction="sum" dataDxfId="1" totalsRow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7E436-5876-42F8-9811-B7B382234D89}">
  <sheetPr codeName="Feuil38"/>
  <dimension ref="A1:AV250"/>
  <sheetViews>
    <sheetView showGridLines="0" tabSelected="1" zoomScale="90" zoomScaleNormal="90" workbookViewId="0">
      <pane ySplit="5" topLeftCell="A6" activePane="bottomLeft" state="frozen"/>
      <selection pane="bottomLeft"/>
    </sheetView>
  </sheetViews>
  <sheetFormatPr baseColWidth="10" defaultRowHeight="12.75" x14ac:dyDescent="0.2"/>
  <cols>
    <col min="1" max="1" width="20.7109375" style="4" customWidth="1"/>
    <col min="2" max="32" width="5.28515625" style="3" customWidth="1"/>
    <col min="33" max="33" width="3.7109375" style="4" hidden="1" customWidth="1"/>
    <col min="34" max="34" width="11.140625" style="3" hidden="1" customWidth="1"/>
    <col min="35" max="35" width="3.7109375" style="4" customWidth="1"/>
    <col min="36" max="36" width="20.7109375" style="134" customWidth="1"/>
    <col min="37" max="42" width="9.28515625" style="134" customWidth="1"/>
    <col min="43" max="43" width="3.7109375" style="4" customWidth="1"/>
    <col min="44" max="44" width="17.140625" style="4" bestFit="1" customWidth="1"/>
    <col min="45" max="45" width="10.140625" style="4" customWidth="1"/>
    <col min="46" max="46" width="4.28515625" style="4" customWidth="1"/>
    <col min="47" max="47" width="12.85546875" style="4" bestFit="1" customWidth="1"/>
    <col min="48" max="16384" width="11.42578125" style="4"/>
  </cols>
  <sheetData>
    <row r="1" spans="1:48" ht="18.75" thickBot="1" x14ac:dyDescent="0.25">
      <c r="A1" s="1">
        <v>2024</v>
      </c>
      <c r="B1" s="2"/>
      <c r="AJ1" s="133"/>
      <c r="AK1" s="133"/>
    </row>
    <row r="2" spans="1:48" ht="26.25" thickBot="1" x14ac:dyDescent="0.25">
      <c r="A2" s="121"/>
      <c r="B2" s="120"/>
      <c r="C2" s="120"/>
      <c r="D2" s="120"/>
      <c r="E2" s="120"/>
      <c r="F2" s="120"/>
      <c r="G2" s="120"/>
      <c r="H2" s="120" t="str">
        <f>"Congés payés &amp; heures supplémentaires"</f>
        <v>Congés payés &amp; heures supplémentaires</v>
      </c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9">
        <v>2024</v>
      </c>
      <c r="W2" s="129"/>
      <c r="X2" s="129"/>
      <c r="Y2" s="129"/>
      <c r="Z2" s="129"/>
      <c r="AA2" s="129"/>
      <c r="AB2" s="129"/>
      <c r="AC2" s="129"/>
      <c r="AD2" s="129"/>
      <c r="AE2" s="129"/>
      <c r="AF2" s="130"/>
      <c r="AH2" s="5"/>
    </row>
    <row r="3" spans="1:48" ht="9.9499999999999993" customHeight="1" x14ac:dyDescent="0.2"/>
    <row r="4" spans="1:48" ht="20.100000000000001" customHeight="1" x14ac:dyDescent="0.2">
      <c r="A4" s="92" t="s">
        <v>6</v>
      </c>
      <c r="B4" s="131" t="s">
        <v>39</v>
      </c>
      <c r="C4" s="131"/>
      <c r="D4" s="7" t="str">
        <f>AV8</f>
        <v>CP</v>
      </c>
      <c r="E4" s="8" t="str">
        <f>AV9</f>
        <v>HS</v>
      </c>
      <c r="F4" s="58" t="s">
        <v>62</v>
      </c>
      <c r="G4" s="132"/>
      <c r="H4" s="132"/>
      <c r="I4" s="10"/>
      <c r="J4" s="11"/>
      <c r="K4" s="12"/>
      <c r="M4" s="6" t="s">
        <v>30</v>
      </c>
      <c r="N4" s="13"/>
      <c r="Q4" s="9"/>
      <c r="R4" s="14"/>
      <c r="S4" s="14"/>
      <c r="T4" s="14"/>
      <c r="U4" s="14"/>
      <c r="V4" s="6" t="s">
        <v>40</v>
      </c>
      <c r="W4" s="15"/>
      <c r="X4" s="14"/>
      <c r="Y4" s="14"/>
      <c r="Z4" s="16"/>
      <c r="AA4" s="16"/>
      <c r="AB4" s="16"/>
      <c r="AC4" s="16"/>
      <c r="AD4" s="17"/>
      <c r="AE4" s="14"/>
      <c r="AF4" s="14"/>
      <c r="AG4" s="18"/>
      <c r="AH4" s="14"/>
      <c r="AI4" s="18"/>
      <c r="AJ4" s="135" t="s">
        <v>36</v>
      </c>
      <c r="AK4" s="136"/>
      <c r="AL4" s="136"/>
      <c r="AM4" s="136"/>
      <c r="AN4" s="136"/>
      <c r="AO4" s="136"/>
      <c r="AP4" s="137"/>
      <c r="AR4" s="127" t="str">
        <f>"Fériés et congés " &amp; An</f>
        <v>Fériés et congés 2024</v>
      </c>
      <c r="AS4" s="128"/>
      <c r="AU4" s="127" t="s">
        <v>4</v>
      </c>
      <c r="AV4" s="128"/>
    </row>
    <row r="5" spans="1:48" s="19" customFormat="1" ht="9.9499999999999993" customHeight="1" thickBot="1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H5" s="3"/>
      <c r="AJ5" s="134"/>
      <c r="AK5" s="134"/>
      <c r="AL5" s="134"/>
      <c r="AM5" s="134"/>
      <c r="AN5" s="134"/>
      <c r="AO5" s="134"/>
      <c r="AP5" s="134"/>
      <c r="AR5" s="4"/>
      <c r="AS5" s="4"/>
      <c r="AT5" s="4"/>
      <c r="AU5" s="4"/>
      <c r="AV5" s="4"/>
    </row>
    <row r="6" spans="1:48" ht="18.75" thickBot="1" x14ac:dyDescent="0.25">
      <c r="A6" s="93"/>
      <c r="B6" s="122">
        <f>DATE(An,1,1)</f>
        <v>45292</v>
      </c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4"/>
      <c r="AG6" s="56"/>
      <c r="AH6" s="20"/>
      <c r="AI6" s="56"/>
      <c r="AJ6" s="138"/>
      <c r="AK6" s="138"/>
      <c r="AL6" s="138"/>
      <c r="AM6" s="138"/>
      <c r="AN6" s="138"/>
      <c r="AO6" s="138"/>
      <c r="AP6" s="138"/>
    </row>
    <row r="7" spans="1:48" ht="53.25" x14ac:dyDescent="0.2">
      <c r="A7" s="94"/>
      <c r="B7" s="21" t="str">
        <f>IF(B8&lt;&gt;"",PROPER(TEXT(B8,"jjjj")),"")</f>
        <v>Lundi</v>
      </c>
      <c r="C7" s="21" t="str">
        <f t="shared" ref="C7:AF7" si="0">IF(C8&lt;&gt;"",PROPER(TEXT(C8,"jjjj")),"")</f>
        <v>Mardi</v>
      </c>
      <c r="D7" s="21" t="str">
        <f>IF(D8&lt;&gt;"",PROPER(TEXT(D8,"jjjj")),"")</f>
        <v>Mercredi</v>
      </c>
      <c r="E7" s="21" t="str">
        <f t="shared" si="0"/>
        <v>Jeudi</v>
      </c>
      <c r="F7" s="21" t="str">
        <f t="shared" si="0"/>
        <v>Vendredi</v>
      </c>
      <c r="G7" s="21" t="str">
        <f t="shared" si="0"/>
        <v>Samedi</v>
      </c>
      <c r="H7" s="21" t="str">
        <f t="shared" si="0"/>
        <v>Dimanche</v>
      </c>
      <c r="I7" s="21" t="str">
        <f t="shared" si="0"/>
        <v>Lundi</v>
      </c>
      <c r="J7" s="21" t="str">
        <f t="shared" si="0"/>
        <v>Mardi</v>
      </c>
      <c r="K7" s="21" t="str">
        <f t="shared" si="0"/>
        <v>Mercredi</v>
      </c>
      <c r="L7" s="21" t="str">
        <f t="shared" si="0"/>
        <v>Jeudi</v>
      </c>
      <c r="M7" s="21" t="str">
        <f t="shared" si="0"/>
        <v>Vendredi</v>
      </c>
      <c r="N7" s="21" t="str">
        <f t="shared" si="0"/>
        <v>Samedi</v>
      </c>
      <c r="O7" s="21" t="str">
        <f t="shared" si="0"/>
        <v>Dimanche</v>
      </c>
      <c r="P7" s="21" t="str">
        <f t="shared" si="0"/>
        <v>Lundi</v>
      </c>
      <c r="Q7" s="21" t="str">
        <f t="shared" si="0"/>
        <v>Mardi</v>
      </c>
      <c r="R7" s="21" t="str">
        <f t="shared" si="0"/>
        <v>Mercredi</v>
      </c>
      <c r="S7" s="21" t="str">
        <f t="shared" si="0"/>
        <v>Jeudi</v>
      </c>
      <c r="T7" s="21" t="str">
        <f t="shared" si="0"/>
        <v>Vendredi</v>
      </c>
      <c r="U7" s="21" t="str">
        <f t="shared" si="0"/>
        <v>Samedi</v>
      </c>
      <c r="V7" s="21" t="str">
        <f t="shared" si="0"/>
        <v>Dimanche</v>
      </c>
      <c r="W7" s="21" t="str">
        <f t="shared" si="0"/>
        <v>Lundi</v>
      </c>
      <c r="X7" s="21" t="str">
        <f t="shared" si="0"/>
        <v>Mardi</v>
      </c>
      <c r="Y7" s="21" t="str">
        <f t="shared" si="0"/>
        <v>Mercredi</v>
      </c>
      <c r="Z7" s="21" t="str">
        <f t="shared" si="0"/>
        <v>Jeudi</v>
      </c>
      <c r="AA7" s="21" t="str">
        <f t="shared" si="0"/>
        <v>Vendredi</v>
      </c>
      <c r="AB7" s="21" t="str">
        <f t="shared" si="0"/>
        <v>Samedi</v>
      </c>
      <c r="AC7" s="21" t="str">
        <f t="shared" si="0"/>
        <v>Dimanche</v>
      </c>
      <c r="AD7" s="21" t="str">
        <f t="shared" si="0"/>
        <v>Lundi</v>
      </c>
      <c r="AE7" s="21" t="str">
        <f t="shared" si="0"/>
        <v>Mardi</v>
      </c>
      <c r="AF7" s="22" t="str">
        <f t="shared" si="0"/>
        <v>Mercredi</v>
      </c>
      <c r="AG7" s="56"/>
      <c r="AH7" s="125" t="s">
        <v>43</v>
      </c>
      <c r="AI7" s="56"/>
      <c r="AJ7" s="139" t="s">
        <v>3</v>
      </c>
      <c r="AK7" s="140" t="s">
        <v>37</v>
      </c>
      <c r="AL7" s="140" t="s">
        <v>31</v>
      </c>
      <c r="AM7" s="140" t="s">
        <v>38</v>
      </c>
      <c r="AN7" s="140" t="s">
        <v>33</v>
      </c>
      <c r="AO7" s="140" t="s">
        <v>34</v>
      </c>
      <c r="AP7" s="141" t="s">
        <v>35</v>
      </c>
      <c r="AR7" s="95" t="s">
        <v>14</v>
      </c>
      <c r="AS7" s="95" t="s">
        <v>0</v>
      </c>
      <c r="AT7" s="19"/>
      <c r="AU7" s="95" t="s">
        <v>5</v>
      </c>
      <c r="AV7" s="95" t="s">
        <v>11</v>
      </c>
    </row>
    <row r="8" spans="1:48" x14ac:dyDescent="0.2">
      <c r="A8" s="96"/>
      <c r="B8" s="23">
        <f>DATE(An,MONTH(B6),1)</f>
        <v>45292</v>
      </c>
      <c r="C8" s="23">
        <f t="shared" ref="C8:AE8" si="1">B8+1</f>
        <v>45293</v>
      </c>
      <c r="D8" s="23">
        <f t="shared" si="1"/>
        <v>45294</v>
      </c>
      <c r="E8" s="23">
        <f t="shared" si="1"/>
        <v>45295</v>
      </c>
      <c r="F8" s="23">
        <f t="shared" si="1"/>
        <v>45296</v>
      </c>
      <c r="G8" s="23">
        <f t="shared" si="1"/>
        <v>45297</v>
      </c>
      <c r="H8" s="23">
        <f t="shared" si="1"/>
        <v>45298</v>
      </c>
      <c r="I8" s="23">
        <f t="shared" si="1"/>
        <v>45299</v>
      </c>
      <c r="J8" s="23">
        <f t="shared" si="1"/>
        <v>45300</v>
      </c>
      <c r="K8" s="23">
        <f t="shared" si="1"/>
        <v>45301</v>
      </c>
      <c r="L8" s="23">
        <f t="shared" si="1"/>
        <v>45302</v>
      </c>
      <c r="M8" s="23">
        <f t="shared" si="1"/>
        <v>45303</v>
      </c>
      <c r="N8" s="23">
        <f t="shared" si="1"/>
        <v>45304</v>
      </c>
      <c r="O8" s="23">
        <f t="shared" si="1"/>
        <v>45305</v>
      </c>
      <c r="P8" s="23">
        <f t="shared" si="1"/>
        <v>45306</v>
      </c>
      <c r="Q8" s="23">
        <f t="shared" si="1"/>
        <v>45307</v>
      </c>
      <c r="R8" s="23">
        <f t="shared" si="1"/>
        <v>45308</v>
      </c>
      <c r="S8" s="23">
        <f t="shared" si="1"/>
        <v>45309</v>
      </c>
      <c r="T8" s="23">
        <f t="shared" si="1"/>
        <v>45310</v>
      </c>
      <c r="U8" s="23">
        <f t="shared" si="1"/>
        <v>45311</v>
      </c>
      <c r="V8" s="23">
        <f t="shared" si="1"/>
        <v>45312</v>
      </c>
      <c r="W8" s="23">
        <f t="shared" si="1"/>
        <v>45313</v>
      </c>
      <c r="X8" s="23">
        <f t="shared" si="1"/>
        <v>45314</v>
      </c>
      <c r="Y8" s="23">
        <f t="shared" si="1"/>
        <v>45315</v>
      </c>
      <c r="Z8" s="23">
        <f t="shared" si="1"/>
        <v>45316</v>
      </c>
      <c r="AA8" s="23">
        <f t="shared" si="1"/>
        <v>45317</v>
      </c>
      <c r="AB8" s="23">
        <f t="shared" si="1"/>
        <v>45318</v>
      </c>
      <c r="AC8" s="23">
        <f t="shared" si="1"/>
        <v>45319</v>
      </c>
      <c r="AD8" s="23">
        <f t="shared" si="1"/>
        <v>45320</v>
      </c>
      <c r="AE8" s="23">
        <f t="shared" si="1"/>
        <v>45321</v>
      </c>
      <c r="AF8" s="24">
        <f>AE8+1</f>
        <v>45322</v>
      </c>
      <c r="AG8" s="19"/>
      <c r="AH8" s="126"/>
      <c r="AI8" s="19"/>
      <c r="AJ8" s="142"/>
      <c r="AK8" s="143"/>
      <c r="AL8" s="143"/>
      <c r="AM8" s="143"/>
      <c r="AN8" s="143"/>
      <c r="AO8" s="143"/>
      <c r="AP8" s="144"/>
      <c r="AR8" s="97" t="s">
        <v>15</v>
      </c>
      <c r="AS8" s="98">
        <f>DATE(An,1,1)</f>
        <v>45292</v>
      </c>
      <c r="AT8" s="19"/>
      <c r="AU8" s="97" t="s">
        <v>26</v>
      </c>
      <c r="AV8" s="99" t="s">
        <v>27</v>
      </c>
    </row>
    <row r="9" spans="1:48" x14ac:dyDescent="0.2">
      <c r="A9" s="100" t="str">
        <f>IF(ISBLANK('Solde antérieur'!A2),"",'Solde antérieur'!A2)</f>
        <v>t1</v>
      </c>
      <c r="B9" s="84"/>
      <c r="C9" s="44" t="s">
        <v>27</v>
      </c>
      <c r="D9" s="44" t="s">
        <v>27</v>
      </c>
      <c r="E9" s="44" t="s">
        <v>27</v>
      </c>
      <c r="F9" s="44" t="s">
        <v>27</v>
      </c>
      <c r="G9" s="84"/>
      <c r="H9" s="84"/>
      <c r="I9" s="44" t="s">
        <v>27</v>
      </c>
      <c r="J9" s="44" t="s">
        <v>27</v>
      </c>
      <c r="K9" s="44" t="s">
        <v>27</v>
      </c>
      <c r="L9" s="44" t="s">
        <v>27</v>
      </c>
      <c r="M9" s="44" t="s">
        <v>27</v>
      </c>
      <c r="N9" s="84"/>
      <c r="O9" s="84"/>
      <c r="P9" s="44" t="s">
        <v>27</v>
      </c>
      <c r="Q9" s="44" t="s">
        <v>27</v>
      </c>
      <c r="R9" s="57" t="s">
        <v>62</v>
      </c>
      <c r="S9" s="57" t="s">
        <v>62</v>
      </c>
      <c r="T9" s="59" t="s">
        <v>62</v>
      </c>
      <c r="U9" s="84"/>
      <c r="V9" s="84"/>
      <c r="W9" s="57" t="s">
        <v>62</v>
      </c>
      <c r="X9" s="57" t="s">
        <v>62</v>
      </c>
      <c r="Y9" s="57" t="s">
        <v>62</v>
      </c>
      <c r="Z9" s="57" t="s">
        <v>62</v>
      </c>
      <c r="AA9" s="57" t="s">
        <v>62</v>
      </c>
      <c r="AB9" s="84"/>
      <c r="AC9" s="84"/>
      <c r="AD9" s="57" t="s">
        <v>62</v>
      </c>
      <c r="AE9" s="57" t="s">
        <v>62</v>
      </c>
      <c r="AF9" s="60" t="s">
        <v>62</v>
      </c>
      <c r="AG9" s="101"/>
      <c r="AH9" s="102"/>
      <c r="AI9" s="101"/>
      <c r="AJ9" s="145" t="str">
        <f>IF(ISBLANK(A9),"",A9)</f>
        <v>t1</v>
      </c>
      <c r="AK9" s="146">
        <f t="shared" ref="AK9:AK24" si="2">COUNTIF(B9:AF9,"CP")</f>
        <v>11</v>
      </c>
      <c r="AL9" s="147">
        <f>SUM(B9:AF9)</f>
        <v>0</v>
      </c>
      <c r="AM9" s="148">
        <f>VLOOKUP(AJ9,Tableau1[],2,FALSE)+2.5</f>
        <v>28.5</v>
      </c>
      <c r="AN9" s="149">
        <f>VLOOKUP(AJ9,Tableau1[],3,FALSE)+AL9</f>
        <v>80</v>
      </c>
      <c r="AO9" s="148">
        <f>AM9-AK9</f>
        <v>17.5</v>
      </c>
      <c r="AP9" s="150">
        <f>AN9-AL9</f>
        <v>80</v>
      </c>
      <c r="AR9" s="103" t="s">
        <v>16</v>
      </c>
      <c r="AS9" s="104">
        <f>DATE(An,4,1)</f>
        <v>45383</v>
      </c>
      <c r="AT9" s="19"/>
      <c r="AU9" s="105" t="s">
        <v>28</v>
      </c>
      <c r="AV9" s="106" t="s">
        <v>29</v>
      </c>
    </row>
    <row r="10" spans="1:48" x14ac:dyDescent="0.2">
      <c r="A10" s="100" t="str">
        <f>IF(ISBLANK('Solde antérieur'!A3),"",'Solde antérieur'!A3)</f>
        <v>t2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5"/>
      <c r="AG10" s="101"/>
      <c r="AH10" s="102"/>
      <c r="AI10" s="101"/>
      <c r="AJ10" s="145" t="str">
        <f>IF(ISBLANK(A10),"",A10)</f>
        <v>t2</v>
      </c>
      <c r="AK10" s="146">
        <f t="shared" si="2"/>
        <v>0</v>
      </c>
      <c r="AL10" s="147">
        <f t="shared" ref="AL10:AL17" si="3">SUM(B10:AF10)</f>
        <v>0</v>
      </c>
      <c r="AM10" s="148">
        <f>VLOOKUP(AJ10,Tableau1[],2,FALSE)+2.5</f>
        <v>2.5</v>
      </c>
      <c r="AN10" s="149">
        <f>VLOOKUP(AJ10,Tableau1[],3,FALSE)+AL10</f>
        <v>0</v>
      </c>
      <c r="AO10" s="148">
        <f t="shared" ref="AO10:AP24" si="4">AM10-AK10</f>
        <v>2.5</v>
      </c>
      <c r="AP10" s="150">
        <f t="shared" si="4"/>
        <v>0</v>
      </c>
      <c r="AR10" s="103" t="s">
        <v>17</v>
      </c>
      <c r="AS10" s="104">
        <f>DATE(An,5,1)</f>
        <v>45413</v>
      </c>
      <c r="AT10" s="19"/>
      <c r="AU10" s="105" t="s">
        <v>63</v>
      </c>
      <c r="AV10" s="106" t="s">
        <v>62</v>
      </c>
    </row>
    <row r="11" spans="1:48" x14ac:dyDescent="0.2">
      <c r="A11" s="100" t="str">
        <f>IF(ISBLANK('Solde antérieur'!A4),"",'Solde antérieur'!A4)</f>
        <v>t3</v>
      </c>
      <c r="B11" s="84"/>
      <c r="C11" s="84"/>
      <c r="D11" s="62"/>
      <c r="E11" s="62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6"/>
      <c r="W11" s="84"/>
      <c r="X11" s="84"/>
      <c r="Y11" s="84"/>
      <c r="Z11" s="84"/>
      <c r="AA11" s="84"/>
      <c r="AB11" s="84"/>
      <c r="AC11" s="84"/>
      <c r="AD11" s="84"/>
      <c r="AE11" s="84"/>
      <c r="AF11" s="85"/>
      <c r="AG11" s="19"/>
      <c r="AH11" s="102"/>
      <c r="AI11" s="19"/>
      <c r="AJ11" s="145" t="str">
        <f t="shared" ref="AJ11:AJ24" si="5">IF(ISBLANK(A11),"",A11)</f>
        <v>t3</v>
      </c>
      <c r="AK11" s="146">
        <f t="shared" si="2"/>
        <v>0</v>
      </c>
      <c r="AL11" s="147">
        <f t="shared" si="3"/>
        <v>0</v>
      </c>
      <c r="AM11" s="148">
        <f>VLOOKUP(AJ11,Tableau1[],2,FALSE)+2.5</f>
        <v>2.5</v>
      </c>
      <c r="AN11" s="149">
        <f>VLOOKUP(AJ11,Tableau1[],3,FALSE)+AL11</f>
        <v>0</v>
      </c>
      <c r="AO11" s="148">
        <f t="shared" si="4"/>
        <v>2.5</v>
      </c>
      <c r="AP11" s="150">
        <f t="shared" si="4"/>
        <v>0</v>
      </c>
      <c r="AR11" s="103" t="s">
        <v>18</v>
      </c>
      <c r="AS11" s="104">
        <f>DATE(An,5,8)</f>
        <v>45420</v>
      </c>
      <c r="AT11" s="19"/>
      <c r="AU11" s="107"/>
      <c r="AV11" s="108"/>
    </row>
    <row r="12" spans="1:48" x14ac:dyDescent="0.2">
      <c r="A12" s="100" t="str">
        <f>IF(ISBLANK('Solde antérieur'!A5),"",'Solde antérieur'!A5)</f>
        <v>t4</v>
      </c>
      <c r="B12" s="84"/>
      <c r="C12" s="84"/>
      <c r="D12" s="84"/>
      <c r="E12" s="62"/>
      <c r="F12" s="62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5"/>
      <c r="AG12" s="19"/>
      <c r="AH12" s="102"/>
      <c r="AI12" s="19"/>
      <c r="AJ12" s="145" t="str">
        <f t="shared" si="5"/>
        <v>t4</v>
      </c>
      <c r="AK12" s="146">
        <f t="shared" si="2"/>
        <v>0</v>
      </c>
      <c r="AL12" s="147">
        <f>SUM(B12:AF12)</f>
        <v>0</v>
      </c>
      <c r="AM12" s="148">
        <f>VLOOKUP(AJ12,Tableau1[],2,FALSE)+2.5</f>
        <v>2.5</v>
      </c>
      <c r="AN12" s="149">
        <f>VLOOKUP(AJ12,Tableau1[],3,FALSE)+AL12</f>
        <v>0</v>
      </c>
      <c r="AO12" s="148">
        <f t="shared" si="4"/>
        <v>2.5</v>
      </c>
      <c r="AP12" s="150">
        <f t="shared" si="4"/>
        <v>0</v>
      </c>
      <c r="AR12" s="103" t="s">
        <v>19</v>
      </c>
      <c r="AS12" s="104">
        <f>DATE(An,5,9)</f>
        <v>45421</v>
      </c>
      <c r="AT12" s="19"/>
      <c r="AU12" s="107"/>
      <c r="AV12" s="109"/>
    </row>
    <row r="13" spans="1:48" x14ac:dyDescent="0.2">
      <c r="A13" s="100" t="str">
        <f>IF(ISBLANK('Solde antérieur'!A6),"",'Solde antérieur'!A6)</f>
        <v>t5</v>
      </c>
      <c r="B13" s="84"/>
      <c r="C13" s="84"/>
      <c r="D13" s="84"/>
      <c r="E13" s="62"/>
      <c r="F13" s="62"/>
      <c r="G13" s="84"/>
      <c r="H13" s="84"/>
      <c r="I13" s="84"/>
      <c r="J13" s="84"/>
      <c r="K13" s="62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5"/>
      <c r="AG13" s="19"/>
      <c r="AH13" s="102"/>
      <c r="AI13" s="19"/>
      <c r="AJ13" s="145" t="str">
        <f t="shared" si="5"/>
        <v>t5</v>
      </c>
      <c r="AK13" s="146">
        <f t="shared" si="2"/>
        <v>0</v>
      </c>
      <c r="AL13" s="147">
        <f>SUM(B13:AF13)</f>
        <v>0</v>
      </c>
      <c r="AM13" s="148">
        <f>VLOOKUP(AJ13,Tableau1[],2,FALSE)+2.5</f>
        <v>2.5</v>
      </c>
      <c r="AN13" s="149">
        <f>VLOOKUP(AJ13,Tableau1[],3,FALSE)+AL13</f>
        <v>0</v>
      </c>
      <c r="AO13" s="148">
        <f t="shared" si="4"/>
        <v>2.5</v>
      </c>
      <c r="AP13" s="150">
        <f t="shared" si="4"/>
        <v>0</v>
      </c>
      <c r="AR13" s="103" t="s">
        <v>20</v>
      </c>
      <c r="AS13" s="104">
        <f>DATE(An,5,20)</f>
        <v>45432</v>
      </c>
      <c r="AT13" s="19"/>
      <c r="AU13" s="107"/>
      <c r="AV13" s="110"/>
    </row>
    <row r="14" spans="1:48" x14ac:dyDescent="0.2">
      <c r="A14" s="100" t="str">
        <f>IF(ISBLANK('Solde antérieur'!A7),"",'Solde antérieur'!A7)</f>
        <v>t6</v>
      </c>
      <c r="B14" s="84"/>
      <c r="C14" s="84"/>
      <c r="D14" s="84"/>
      <c r="E14" s="84"/>
      <c r="F14" s="62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5"/>
      <c r="AG14" s="19"/>
      <c r="AH14" s="102"/>
      <c r="AI14" s="19"/>
      <c r="AJ14" s="145" t="str">
        <f t="shared" si="5"/>
        <v>t6</v>
      </c>
      <c r="AK14" s="146">
        <f t="shared" si="2"/>
        <v>0</v>
      </c>
      <c r="AL14" s="147">
        <f t="shared" si="3"/>
        <v>0</v>
      </c>
      <c r="AM14" s="148">
        <f>VLOOKUP(AJ14,Tableau1[],2,FALSE)+2.5</f>
        <v>2.5</v>
      </c>
      <c r="AN14" s="149">
        <f>VLOOKUP(AJ14,Tableau1[],3,FALSE)+AL14</f>
        <v>0</v>
      </c>
      <c r="AO14" s="148">
        <f t="shared" si="4"/>
        <v>2.5</v>
      </c>
      <c r="AP14" s="150">
        <f t="shared" si="4"/>
        <v>0</v>
      </c>
      <c r="AR14" s="103" t="s">
        <v>21</v>
      </c>
      <c r="AS14" s="104">
        <f>DATE(An,7,14)</f>
        <v>45487</v>
      </c>
      <c r="AT14" s="19"/>
      <c r="AU14" s="19"/>
      <c r="AV14" s="19"/>
    </row>
    <row r="15" spans="1:48" x14ac:dyDescent="0.2">
      <c r="A15" s="100" t="str">
        <f>IF(ISBLANK('Solde antérieur'!A8),"",'Solde antérieur'!A8)</f>
        <v>t7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5"/>
      <c r="AG15" s="19"/>
      <c r="AH15" s="102"/>
      <c r="AI15" s="19"/>
      <c r="AJ15" s="145" t="str">
        <f t="shared" si="5"/>
        <v>t7</v>
      </c>
      <c r="AK15" s="146">
        <f t="shared" si="2"/>
        <v>0</v>
      </c>
      <c r="AL15" s="147">
        <f t="shared" si="3"/>
        <v>0</v>
      </c>
      <c r="AM15" s="148">
        <f>VLOOKUP(AJ15,Tableau1[],2,FALSE)+2.5</f>
        <v>2.5</v>
      </c>
      <c r="AN15" s="149">
        <f>VLOOKUP(AJ15,Tableau1[],3,FALSE)+AL15</f>
        <v>0</v>
      </c>
      <c r="AO15" s="148">
        <f t="shared" si="4"/>
        <v>2.5</v>
      </c>
      <c r="AP15" s="150">
        <f t="shared" si="4"/>
        <v>0</v>
      </c>
      <c r="AR15" s="103" t="s">
        <v>22</v>
      </c>
      <c r="AS15" s="104">
        <f>DATE(An,8,15)</f>
        <v>45519</v>
      </c>
      <c r="AT15" s="19"/>
      <c r="AU15" s="19"/>
      <c r="AV15" s="19"/>
    </row>
    <row r="16" spans="1:48" x14ac:dyDescent="0.2">
      <c r="A16" s="100" t="str">
        <f>IF(ISBLANK('Solde antérieur'!A9),"",'Solde antérieur'!A9)</f>
        <v>t8</v>
      </c>
      <c r="B16" s="84"/>
      <c r="C16" s="84"/>
      <c r="D16" s="84"/>
      <c r="E16" s="84"/>
      <c r="F16" s="62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5"/>
      <c r="AG16" s="19"/>
      <c r="AH16" s="102"/>
      <c r="AI16" s="19"/>
      <c r="AJ16" s="145" t="str">
        <f t="shared" si="5"/>
        <v>t8</v>
      </c>
      <c r="AK16" s="146">
        <f t="shared" si="2"/>
        <v>0</v>
      </c>
      <c r="AL16" s="147">
        <f t="shared" si="3"/>
        <v>0</v>
      </c>
      <c r="AM16" s="148">
        <f>VLOOKUP(AJ16,Tableau1[],2,FALSE)+2.5</f>
        <v>2.5</v>
      </c>
      <c r="AN16" s="149">
        <f>VLOOKUP(AJ16,Tableau1[],3,FALSE)+AL16</f>
        <v>0</v>
      </c>
      <c r="AO16" s="148">
        <f t="shared" si="4"/>
        <v>2.5</v>
      </c>
      <c r="AP16" s="150">
        <f t="shared" si="4"/>
        <v>0</v>
      </c>
      <c r="AR16" s="103" t="s">
        <v>23</v>
      </c>
      <c r="AS16" s="104">
        <f>DATE(An,11,1)</f>
        <v>45597</v>
      </c>
      <c r="AT16" s="19"/>
      <c r="AU16" s="19"/>
      <c r="AV16" s="19"/>
    </row>
    <row r="17" spans="1:48" x14ac:dyDescent="0.2">
      <c r="A17" s="100" t="str">
        <f>IF(ISBLANK('Solde antérieur'!A10),"",'Solde antérieur'!A10)</f>
        <v>t9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5"/>
      <c r="AG17" s="19"/>
      <c r="AH17" s="102"/>
      <c r="AI17" s="19"/>
      <c r="AJ17" s="145" t="str">
        <f t="shared" si="5"/>
        <v>t9</v>
      </c>
      <c r="AK17" s="146">
        <f t="shared" si="2"/>
        <v>0</v>
      </c>
      <c r="AL17" s="147">
        <f t="shared" si="3"/>
        <v>0</v>
      </c>
      <c r="AM17" s="148">
        <f>VLOOKUP(AJ17,Tableau1[],2,FALSE)+2.5</f>
        <v>2.5</v>
      </c>
      <c r="AN17" s="149">
        <f>VLOOKUP(AJ17,Tableau1[],3,FALSE)+AL17</f>
        <v>0</v>
      </c>
      <c r="AO17" s="148">
        <f t="shared" si="4"/>
        <v>2.5</v>
      </c>
      <c r="AP17" s="150">
        <f t="shared" si="4"/>
        <v>0</v>
      </c>
      <c r="AR17" s="103" t="s">
        <v>24</v>
      </c>
      <c r="AS17" s="104">
        <f>DATE(An,11,11)</f>
        <v>45607</v>
      </c>
      <c r="AT17" s="19"/>
      <c r="AU17" s="19"/>
      <c r="AV17" s="19"/>
    </row>
    <row r="18" spans="1:48" x14ac:dyDescent="0.2">
      <c r="A18" s="111" t="str">
        <f>IF(ISBLANK('Solde antérieur'!A11),"",'Solde antérieur'!A11)</f>
        <v>t10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8"/>
      <c r="AG18" s="19"/>
      <c r="AH18" s="112"/>
      <c r="AI18" s="19"/>
      <c r="AJ18" s="145" t="str">
        <f t="shared" si="5"/>
        <v>t10</v>
      </c>
      <c r="AK18" s="146">
        <f t="shared" si="2"/>
        <v>0</v>
      </c>
      <c r="AL18" s="147">
        <f t="shared" ref="AL18:AL24" si="6">SUM(B18:AF18)</f>
        <v>0</v>
      </c>
      <c r="AM18" s="148">
        <f>VLOOKUP(AJ18,Tableau1[],2,FALSE)+2.5</f>
        <v>2.5</v>
      </c>
      <c r="AN18" s="149">
        <f>VLOOKUP(AJ18,Tableau1[],3,FALSE)+AL18</f>
        <v>0</v>
      </c>
      <c r="AO18" s="148">
        <f t="shared" si="4"/>
        <v>2.5</v>
      </c>
      <c r="AP18" s="150">
        <f t="shared" si="4"/>
        <v>0</v>
      </c>
      <c r="AR18" s="113" t="s">
        <v>25</v>
      </c>
      <c r="AS18" s="114">
        <f>DATE(An,12,25)</f>
        <v>45651</v>
      </c>
      <c r="AT18" s="19"/>
      <c r="AU18" s="19"/>
      <c r="AV18" s="19"/>
    </row>
    <row r="19" spans="1:48" x14ac:dyDescent="0.2">
      <c r="A19" s="111" t="str">
        <f>IF(ISBLANK('Solde antérieur'!A12),"",'Solde antérieur'!A12)</f>
        <v>t11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8"/>
      <c r="AG19" s="19"/>
      <c r="AH19" s="112"/>
      <c r="AI19" s="19"/>
      <c r="AJ19" s="145" t="str">
        <f t="shared" si="5"/>
        <v>t11</v>
      </c>
      <c r="AK19" s="146">
        <f t="shared" si="2"/>
        <v>0</v>
      </c>
      <c r="AL19" s="147">
        <f t="shared" si="6"/>
        <v>0</v>
      </c>
      <c r="AM19" s="148">
        <f>VLOOKUP(AJ19,Tableau1[],2,FALSE)+2.5</f>
        <v>2.5</v>
      </c>
      <c r="AN19" s="149">
        <f>VLOOKUP(AJ19,Tableau1[],3,FALSE)+AL19</f>
        <v>0</v>
      </c>
      <c r="AO19" s="148">
        <f t="shared" si="4"/>
        <v>2.5</v>
      </c>
      <c r="AP19" s="150">
        <f t="shared" si="4"/>
        <v>0</v>
      </c>
      <c r="AR19" s="107"/>
      <c r="AS19" s="107"/>
    </row>
    <row r="20" spans="1:48" x14ac:dyDescent="0.2">
      <c r="A20" s="111" t="str">
        <f>IF(ISBLANK('Solde antérieur'!A13),"",'Solde antérieur'!A13)</f>
        <v>t12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8"/>
      <c r="AG20" s="19"/>
      <c r="AH20" s="112"/>
      <c r="AI20" s="19"/>
      <c r="AJ20" s="145" t="str">
        <f t="shared" si="5"/>
        <v>t12</v>
      </c>
      <c r="AK20" s="146">
        <f t="shared" si="2"/>
        <v>0</v>
      </c>
      <c r="AL20" s="147">
        <f t="shared" si="6"/>
        <v>0</v>
      </c>
      <c r="AM20" s="148">
        <f>VLOOKUP(AJ20,Tableau1[],2,FALSE)+2.5</f>
        <v>2.5</v>
      </c>
      <c r="AN20" s="149">
        <f>VLOOKUP(AJ20,Tableau1[],3,FALSE)+AL20</f>
        <v>0</v>
      </c>
      <c r="AO20" s="148">
        <f t="shared" si="4"/>
        <v>2.5</v>
      </c>
      <c r="AP20" s="150">
        <f t="shared" si="4"/>
        <v>0</v>
      </c>
      <c r="AR20" s="107"/>
      <c r="AS20" s="107"/>
    </row>
    <row r="21" spans="1:48" x14ac:dyDescent="0.2">
      <c r="A21" s="111" t="str">
        <f>IF(ISBLANK('Solde antérieur'!A14),"",'Solde antérieur'!A14)</f>
        <v>t13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8"/>
      <c r="AG21" s="19"/>
      <c r="AH21" s="112"/>
      <c r="AI21" s="19"/>
      <c r="AJ21" s="145" t="str">
        <f t="shared" si="5"/>
        <v>t13</v>
      </c>
      <c r="AK21" s="146">
        <f t="shared" si="2"/>
        <v>0</v>
      </c>
      <c r="AL21" s="147">
        <f t="shared" si="6"/>
        <v>0</v>
      </c>
      <c r="AM21" s="148">
        <f>VLOOKUP(AJ21,Tableau1[],2,FALSE)+2.5</f>
        <v>2.5</v>
      </c>
      <c r="AN21" s="149">
        <f>VLOOKUP(AJ21,Tableau1[],3,FALSE)+AL21</f>
        <v>0</v>
      </c>
      <c r="AO21" s="148">
        <f t="shared" si="4"/>
        <v>2.5</v>
      </c>
      <c r="AP21" s="150">
        <f t="shared" si="4"/>
        <v>0</v>
      </c>
      <c r="AR21" s="107"/>
      <c r="AS21" s="107"/>
    </row>
    <row r="22" spans="1:48" x14ac:dyDescent="0.2">
      <c r="A22" s="111" t="str">
        <f>IF(ISBLANK('Solde antérieur'!A15),"",'Solde antérieur'!A15)</f>
        <v>t14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8"/>
      <c r="AG22" s="19"/>
      <c r="AH22" s="112"/>
      <c r="AI22" s="19"/>
      <c r="AJ22" s="145" t="str">
        <f t="shared" si="5"/>
        <v>t14</v>
      </c>
      <c r="AK22" s="146">
        <f t="shared" si="2"/>
        <v>0</v>
      </c>
      <c r="AL22" s="147">
        <f t="shared" si="6"/>
        <v>0</v>
      </c>
      <c r="AM22" s="148">
        <f>VLOOKUP(AJ22,Tableau1[],2,FALSE)+2.5</f>
        <v>2.5</v>
      </c>
      <c r="AN22" s="149">
        <f>VLOOKUP(AJ22,Tableau1[],3,FALSE)+AL22</f>
        <v>0</v>
      </c>
      <c r="AO22" s="148">
        <f t="shared" si="4"/>
        <v>2.5</v>
      </c>
      <c r="AP22" s="150">
        <f t="shared" si="4"/>
        <v>0</v>
      </c>
      <c r="AR22" s="107"/>
      <c r="AS22" s="107"/>
    </row>
    <row r="23" spans="1:48" x14ac:dyDescent="0.2">
      <c r="A23" s="111" t="str">
        <f>IF(ISBLANK('Solde antérieur'!A16),"",'Solde antérieur'!A16)</f>
        <v>t15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8"/>
      <c r="AG23" s="19"/>
      <c r="AH23" s="112"/>
      <c r="AI23" s="19"/>
      <c r="AJ23" s="145" t="str">
        <f t="shared" si="5"/>
        <v>t15</v>
      </c>
      <c r="AK23" s="146">
        <f t="shared" si="2"/>
        <v>0</v>
      </c>
      <c r="AL23" s="147">
        <f t="shared" si="6"/>
        <v>0</v>
      </c>
      <c r="AM23" s="148">
        <f>VLOOKUP(AJ23,Tableau1[],2,FALSE)+2.5</f>
        <v>2.5</v>
      </c>
      <c r="AN23" s="149">
        <f>VLOOKUP(AJ23,Tableau1[],3,FALSE)+AL23</f>
        <v>0</v>
      </c>
      <c r="AO23" s="148">
        <f t="shared" si="4"/>
        <v>2.5</v>
      </c>
      <c r="AP23" s="150">
        <f t="shared" si="4"/>
        <v>0</v>
      </c>
      <c r="AR23" s="107"/>
      <c r="AS23" s="107"/>
    </row>
    <row r="24" spans="1:48" ht="13.5" thickBot="1" x14ac:dyDescent="0.25">
      <c r="A24" s="115" t="str">
        <f>IF(ISBLANK('Solde antérieur'!A17),"",'Solde antérieur'!A17)</f>
        <v>t16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90"/>
      <c r="AG24" s="19"/>
      <c r="AH24" s="116"/>
      <c r="AI24" s="19"/>
      <c r="AJ24" s="151" t="str">
        <f t="shared" si="5"/>
        <v>t16</v>
      </c>
      <c r="AK24" s="152">
        <f t="shared" si="2"/>
        <v>0</v>
      </c>
      <c r="AL24" s="153">
        <f t="shared" si="6"/>
        <v>0</v>
      </c>
      <c r="AM24" s="154">
        <f>VLOOKUP(AJ24,Tableau1[],2,FALSE)+2.5</f>
        <v>2.5</v>
      </c>
      <c r="AN24" s="155">
        <f>VLOOKUP(AJ24,Tableau1[],3,FALSE)+AL24</f>
        <v>0</v>
      </c>
      <c r="AO24" s="154">
        <f t="shared" si="4"/>
        <v>2.5</v>
      </c>
      <c r="AP24" s="156">
        <f t="shared" si="4"/>
        <v>0</v>
      </c>
      <c r="AR24" s="107"/>
      <c r="AS24" s="107"/>
    </row>
    <row r="25" spans="1:48" ht="13.5" thickBot="1" x14ac:dyDescent="0.25">
      <c r="A25" s="19"/>
      <c r="AG25" s="19"/>
      <c r="AI25" s="19"/>
      <c r="AJ25" s="138"/>
      <c r="AK25" s="138"/>
      <c r="AL25" s="138"/>
      <c r="AM25" s="138"/>
      <c r="AN25" s="138"/>
      <c r="AO25" s="138"/>
      <c r="AP25" s="138"/>
      <c r="AR25" s="107"/>
      <c r="AS25" s="107"/>
    </row>
    <row r="26" spans="1:48" ht="18.75" thickBot="1" x14ac:dyDescent="0.25">
      <c r="A26" s="93"/>
      <c r="B26" s="122">
        <f>DATE(An,MONTH(B6)+1,1)</f>
        <v>45323</v>
      </c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4"/>
      <c r="AG26" s="19"/>
      <c r="AH26" s="20"/>
      <c r="AI26" s="19"/>
      <c r="AJ26" s="138"/>
      <c r="AK26" s="138"/>
      <c r="AL26" s="138"/>
      <c r="AM26" s="138"/>
      <c r="AN26" s="138"/>
      <c r="AO26" s="138"/>
      <c r="AP26" s="138"/>
      <c r="AR26" s="107"/>
      <c r="AS26" s="107"/>
    </row>
    <row r="27" spans="1:48" s="19" customFormat="1" ht="53.25" x14ac:dyDescent="0.2">
      <c r="A27" s="94"/>
      <c r="B27" s="46" t="str">
        <f>IF(B28&lt;&gt;"",PROPER(TEXT(B28,"jjjj")),"")</f>
        <v>Jeudi</v>
      </c>
      <c r="C27" s="46" t="str">
        <f t="shared" ref="C27:AF27" si="7">IF(C28&lt;&gt;"",PROPER(TEXT(C28,"jjjj")),"")</f>
        <v>Vendredi</v>
      </c>
      <c r="D27" s="46" t="str">
        <f t="shared" si="7"/>
        <v>Samedi</v>
      </c>
      <c r="E27" s="46" t="str">
        <f t="shared" si="7"/>
        <v>Dimanche</v>
      </c>
      <c r="F27" s="46" t="str">
        <f t="shared" si="7"/>
        <v>Lundi</v>
      </c>
      <c r="G27" s="46" t="str">
        <f t="shared" si="7"/>
        <v>Mardi</v>
      </c>
      <c r="H27" s="46" t="str">
        <f t="shared" si="7"/>
        <v>Mercredi</v>
      </c>
      <c r="I27" s="46" t="str">
        <f t="shared" si="7"/>
        <v>Jeudi</v>
      </c>
      <c r="J27" s="46" t="str">
        <f t="shared" si="7"/>
        <v>Vendredi</v>
      </c>
      <c r="K27" s="46" t="str">
        <f t="shared" si="7"/>
        <v>Samedi</v>
      </c>
      <c r="L27" s="46" t="str">
        <f t="shared" si="7"/>
        <v>Dimanche</v>
      </c>
      <c r="M27" s="46" t="str">
        <f t="shared" si="7"/>
        <v>Lundi</v>
      </c>
      <c r="N27" s="46" t="str">
        <f t="shared" si="7"/>
        <v>Mardi</v>
      </c>
      <c r="O27" s="46" t="str">
        <f t="shared" si="7"/>
        <v>Mercredi</v>
      </c>
      <c r="P27" s="46" t="str">
        <f t="shared" si="7"/>
        <v>Jeudi</v>
      </c>
      <c r="Q27" s="46" t="str">
        <f t="shared" si="7"/>
        <v>Vendredi</v>
      </c>
      <c r="R27" s="46" t="str">
        <f t="shared" si="7"/>
        <v>Samedi</v>
      </c>
      <c r="S27" s="46" t="str">
        <f t="shared" si="7"/>
        <v>Dimanche</v>
      </c>
      <c r="T27" s="46" t="str">
        <f t="shared" si="7"/>
        <v>Lundi</v>
      </c>
      <c r="U27" s="46" t="str">
        <f t="shared" si="7"/>
        <v>Mardi</v>
      </c>
      <c r="V27" s="46" t="str">
        <f t="shared" si="7"/>
        <v>Mercredi</v>
      </c>
      <c r="W27" s="46" t="str">
        <f t="shared" si="7"/>
        <v>Jeudi</v>
      </c>
      <c r="X27" s="46" t="str">
        <f t="shared" si="7"/>
        <v>Vendredi</v>
      </c>
      <c r="Y27" s="46" t="str">
        <f t="shared" si="7"/>
        <v>Samedi</v>
      </c>
      <c r="Z27" s="46" t="str">
        <f t="shared" si="7"/>
        <v>Dimanche</v>
      </c>
      <c r="AA27" s="46" t="str">
        <f t="shared" si="7"/>
        <v>Lundi</v>
      </c>
      <c r="AB27" s="46" t="str">
        <f t="shared" si="7"/>
        <v>Mardi</v>
      </c>
      <c r="AC27" s="46" t="str">
        <f t="shared" si="7"/>
        <v>Mercredi</v>
      </c>
      <c r="AD27" s="47" t="str">
        <f t="shared" si="7"/>
        <v>Jeudi</v>
      </c>
      <c r="AE27" s="48" t="str">
        <f t="shared" si="7"/>
        <v/>
      </c>
      <c r="AF27" s="49" t="str">
        <f t="shared" si="7"/>
        <v/>
      </c>
      <c r="AH27" s="125" t="s">
        <v>42</v>
      </c>
      <c r="AI27" s="56"/>
      <c r="AJ27" s="139" t="s">
        <v>3</v>
      </c>
      <c r="AK27" s="140" t="s">
        <v>37</v>
      </c>
      <c r="AL27" s="140" t="s">
        <v>31</v>
      </c>
      <c r="AM27" s="140" t="s">
        <v>38</v>
      </c>
      <c r="AN27" s="140" t="s">
        <v>33</v>
      </c>
      <c r="AO27" s="140" t="s">
        <v>34</v>
      </c>
      <c r="AP27" s="141" t="s">
        <v>35</v>
      </c>
      <c r="AR27" s="107"/>
      <c r="AS27" s="4"/>
      <c r="AT27" s="4"/>
      <c r="AU27" s="4"/>
      <c r="AV27" s="4"/>
    </row>
    <row r="28" spans="1:48" x14ac:dyDescent="0.2">
      <c r="A28" s="117"/>
      <c r="B28" s="23">
        <f>DATE(An,MONTH(B26),1)</f>
        <v>45323</v>
      </c>
      <c r="C28" s="23">
        <f t="shared" ref="C28:AC28" si="8">B28+1</f>
        <v>45324</v>
      </c>
      <c r="D28" s="23">
        <f t="shared" si="8"/>
        <v>45325</v>
      </c>
      <c r="E28" s="23">
        <f t="shared" si="8"/>
        <v>45326</v>
      </c>
      <c r="F28" s="23">
        <f t="shared" si="8"/>
        <v>45327</v>
      </c>
      <c r="G28" s="23">
        <f t="shared" si="8"/>
        <v>45328</v>
      </c>
      <c r="H28" s="23">
        <f t="shared" si="8"/>
        <v>45329</v>
      </c>
      <c r="I28" s="23">
        <f t="shared" si="8"/>
        <v>45330</v>
      </c>
      <c r="J28" s="23">
        <f t="shared" si="8"/>
        <v>45331</v>
      </c>
      <c r="K28" s="23">
        <f t="shared" si="8"/>
        <v>45332</v>
      </c>
      <c r="L28" s="23">
        <f t="shared" si="8"/>
        <v>45333</v>
      </c>
      <c r="M28" s="23">
        <f t="shared" si="8"/>
        <v>45334</v>
      </c>
      <c r="N28" s="23">
        <f t="shared" si="8"/>
        <v>45335</v>
      </c>
      <c r="O28" s="23">
        <f t="shared" si="8"/>
        <v>45336</v>
      </c>
      <c r="P28" s="23">
        <f t="shared" si="8"/>
        <v>45337</v>
      </c>
      <c r="Q28" s="23">
        <f t="shared" si="8"/>
        <v>45338</v>
      </c>
      <c r="R28" s="23">
        <f t="shared" si="8"/>
        <v>45339</v>
      </c>
      <c r="S28" s="23">
        <f t="shared" si="8"/>
        <v>45340</v>
      </c>
      <c r="T28" s="23">
        <f t="shared" si="8"/>
        <v>45341</v>
      </c>
      <c r="U28" s="23">
        <f t="shared" si="8"/>
        <v>45342</v>
      </c>
      <c r="V28" s="23">
        <f t="shared" si="8"/>
        <v>45343</v>
      </c>
      <c r="W28" s="23">
        <f t="shared" si="8"/>
        <v>45344</v>
      </c>
      <c r="X28" s="23">
        <f t="shared" si="8"/>
        <v>45345</v>
      </c>
      <c r="Y28" s="23">
        <f t="shared" si="8"/>
        <v>45346</v>
      </c>
      <c r="Z28" s="23">
        <f t="shared" si="8"/>
        <v>45347</v>
      </c>
      <c r="AA28" s="23">
        <f t="shared" si="8"/>
        <v>45348</v>
      </c>
      <c r="AB28" s="23">
        <f t="shared" si="8"/>
        <v>45349</v>
      </c>
      <c r="AC28" s="23">
        <f t="shared" si="8"/>
        <v>45350</v>
      </c>
      <c r="AD28" s="23">
        <f>IF(DAY(DATE(An,3,))+1&lt;&gt;29,AC28+1,"")</f>
        <v>45351</v>
      </c>
      <c r="AE28" s="55"/>
      <c r="AF28" s="25"/>
      <c r="AG28" s="19"/>
      <c r="AH28" s="126"/>
      <c r="AI28" s="19"/>
      <c r="AJ28" s="142"/>
      <c r="AK28" s="143"/>
      <c r="AL28" s="143"/>
      <c r="AM28" s="143"/>
      <c r="AN28" s="143"/>
      <c r="AO28" s="143"/>
      <c r="AP28" s="144"/>
      <c r="AR28" s="19"/>
      <c r="AS28" s="19"/>
      <c r="AT28" s="19"/>
      <c r="AU28" s="19"/>
      <c r="AV28" s="19"/>
    </row>
    <row r="29" spans="1:48" x14ac:dyDescent="0.2">
      <c r="A29" s="100" t="str">
        <f t="shared" ref="A29:A43" si="9">IF(ISBLANK(A9),"",A9)</f>
        <v>t1</v>
      </c>
      <c r="B29" s="61" t="s">
        <v>62</v>
      </c>
      <c r="C29" s="61" t="s">
        <v>62</v>
      </c>
      <c r="D29" s="78"/>
      <c r="E29" s="77"/>
      <c r="F29" s="61" t="s">
        <v>62</v>
      </c>
      <c r="G29" s="61" t="s">
        <v>62</v>
      </c>
      <c r="H29" s="61" t="s">
        <v>62</v>
      </c>
      <c r="I29" s="61" t="s">
        <v>62</v>
      </c>
      <c r="J29" s="61" t="s">
        <v>62</v>
      </c>
      <c r="K29" s="77"/>
      <c r="L29" s="77"/>
      <c r="M29" s="61" t="s">
        <v>62</v>
      </c>
      <c r="N29" s="61" t="s">
        <v>62</v>
      </c>
      <c r="O29" s="61" t="s">
        <v>62</v>
      </c>
      <c r="P29" s="61" t="s">
        <v>62</v>
      </c>
      <c r="Q29" s="61" t="s">
        <v>62</v>
      </c>
      <c r="R29" s="77"/>
      <c r="S29" s="77"/>
      <c r="T29" s="91" t="s">
        <v>27</v>
      </c>
      <c r="U29" s="62"/>
      <c r="V29" s="62"/>
      <c r="W29" s="62"/>
      <c r="X29" s="62"/>
      <c r="Y29" s="77"/>
      <c r="Z29" s="77"/>
      <c r="AA29" s="62"/>
      <c r="AB29" s="62"/>
      <c r="AC29" s="62"/>
      <c r="AD29" s="62"/>
      <c r="AE29" s="79"/>
      <c r="AF29" s="25"/>
      <c r="AG29" s="19"/>
      <c r="AH29" s="102"/>
      <c r="AI29" s="19"/>
      <c r="AJ29" s="145" t="str">
        <f>IF(ISBLANK(A29),"",A29)</f>
        <v>t1</v>
      </c>
      <c r="AK29" s="146">
        <f t="shared" ref="AK29:AK44" si="10">COUNTIF(B29:AF29,"CP")</f>
        <v>1</v>
      </c>
      <c r="AL29" s="147">
        <f>SUM(B29:AF29)</f>
        <v>0</v>
      </c>
      <c r="AM29" s="148">
        <f t="shared" ref="AM29:AM43" si="11">AO9+2.5</f>
        <v>20</v>
      </c>
      <c r="AN29" s="147">
        <f t="shared" ref="AN29:AN43" si="12">AP9+AL29</f>
        <v>80</v>
      </c>
      <c r="AO29" s="148">
        <f>AM29-AK29</f>
        <v>19</v>
      </c>
      <c r="AP29" s="150">
        <f>AN29-AL29</f>
        <v>80</v>
      </c>
      <c r="AS29" s="107"/>
    </row>
    <row r="30" spans="1:48" x14ac:dyDescent="0.2">
      <c r="A30" s="100" t="str">
        <f t="shared" si="9"/>
        <v>t2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9"/>
      <c r="AF30" s="25"/>
      <c r="AG30" s="19"/>
      <c r="AH30" s="102"/>
      <c r="AI30" s="19"/>
      <c r="AJ30" s="145" t="str">
        <f>IF(ISBLANK(A30),"",A30)</f>
        <v>t2</v>
      </c>
      <c r="AK30" s="146">
        <f t="shared" si="10"/>
        <v>0</v>
      </c>
      <c r="AL30" s="147">
        <f t="shared" ref="AL30:AL44" si="13">SUM(B30:AF30)</f>
        <v>0</v>
      </c>
      <c r="AM30" s="148">
        <f t="shared" si="11"/>
        <v>5</v>
      </c>
      <c r="AN30" s="147">
        <f t="shared" si="12"/>
        <v>0</v>
      </c>
      <c r="AO30" s="148">
        <f t="shared" ref="AO30:AP44" si="14">AM30-AK30</f>
        <v>5</v>
      </c>
      <c r="AP30" s="150">
        <f t="shared" si="14"/>
        <v>0</v>
      </c>
      <c r="AR30" s="118"/>
    </row>
    <row r="31" spans="1:48" x14ac:dyDescent="0.2">
      <c r="A31" s="100" t="str">
        <f t="shared" si="9"/>
        <v>t3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9"/>
      <c r="AF31" s="25"/>
      <c r="AG31" s="19"/>
      <c r="AH31" s="102"/>
      <c r="AI31" s="19"/>
      <c r="AJ31" s="145" t="str">
        <f t="shared" ref="AJ31:AJ44" si="15">IF(ISBLANK(A31),"",A31)</f>
        <v>t3</v>
      </c>
      <c r="AK31" s="146">
        <f t="shared" si="10"/>
        <v>0</v>
      </c>
      <c r="AL31" s="147">
        <f t="shared" si="13"/>
        <v>0</v>
      </c>
      <c r="AM31" s="148">
        <f t="shared" si="11"/>
        <v>5</v>
      </c>
      <c r="AN31" s="147">
        <f t="shared" si="12"/>
        <v>0</v>
      </c>
      <c r="AO31" s="148">
        <f t="shared" si="14"/>
        <v>5</v>
      </c>
      <c r="AP31" s="150">
        <f t="shared" si="14"/>
        <v>0</v>
      </c>
    </row>
    <row r="32" spans="1:48" x14ac:dyDescent="0.2">
      <c r="A32" s="100" t="str">
        <f t="shared" si="9"/>
        <v>t4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9"/>
      <c r="AF32" s="25"/>
      <c r="AG32" s="19"/>
      <c r="AH32" s="102"/>
      <c r="AI32" s="19"/>
      <c r="AJ32" s="145" t="str">
        <f t="shared" si="15"/>
        <v>t4</v>
      </c>
      <c r="AK32" s="146">
        <f t="shared" si="10"/>
        <v>0</v>
      </c>
      <c r="AL32" s="147">
        <f t="shared" si="13"/>
        <v>0</v>
      </c>
      <c r="AM32" s="148">
        <f t="shared" si="11"/>
        <v>5</v>
      </c>
      <c r="AN32" s="147">
        <f t="shared" si="12"/>
        <v>0</v>
      </c>
      <c r="AO32" s="148">
        <f t="shared" si="14"/>
        <v>5</v>
      </c>
      <c r="AP32" s="150">
        <f t="shared" si="14"/>
        <v>0</v>
      </c>
    </row>
    <row r="33" spans="1:48" x14ac:dyDescent="0.2">
      <c r="A33" s="100" t="str">
        <f t="shared" si="9"/>
        <v>t5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9"/>
      <c r="AF33" s="25"/>
      <c r="AG33" s="19"/>
      <c r="AH33" s="102"/>
      <c r="AI33" s="19"/>
      <c r="AJ33" s="145" t="str">
        <f t="shared" si="15"/>
        <v>t5</v>
      </c>
      <c r="AK33" s="146">
        <f t="shared" si="10"/>
        <v>0</v>
      </c>
      <c r="AL33" s="147">
        <f>SUM(B33:AF33)</f>
        <v>0</v>
      </c>
      <c r="AM33" s="148">
        <f t="shared" si="11"/>
        <v>5</v>
      </c>
      <c r="AN33" s="147">
        <f t="shared" si="12"/>
        <v>0</v>
      </c>
      <c r="AO33" s="148">
        <f t="shared" si="14"/>
        <v>5</v>
      </c>
      <c r="AP33" s="150">
        <f t="shared" si="14"/>
        <v>0</v>
      </c>
    </row>
    <row r="34" spans="1:48" x14ac:dyDescent="0.2">
      <c r="A34" s="100" t="str">
        <f t="shared" si="9"/>
        <v>t6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79"/>
      <c r="AF34" s="25"/>
      <c r="AG34" s="19"/>
      <c r="AH34" s="102"/>
      <c r="AI34" s="19"/>
      <c r="AJ34" s="145" t="str">
        <f t="shared" si="15"/>
        <v>t6</v>
      </c>
      <c r="AK34" s="146">
        <f t="shared" si="10"/>
        <v>0</v>
      </c>
      <c r="AL34" s="147">
        <f t="shared" si="13"/>
        <v>0</v>
      </c>
      <c r="AM34" s="148">
        <f t="shared" si="11"/>
        <v>5</v>
      </c>
      <c r="AN34" s="147">
        <f t="shared" si="12"/>
        <v>0</v>
      </c>
      <c r="AO34" s="148">
        <f t="shared" si="14"/>
        <v>5</v>
      </c>
      <c r="AP34" s="150">
        <f t="shared" si="14"/>
        <v>0</v>
      </c>
    </row>
    <row r="35" spans="1:48" x14ac:dyDescent="0.2">
      <c r="A35" s="100" t="str">
        <f t="shared" si="9"/>
        <v>t7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79"/>
      <c r="AF35" s="25"/>
      <c r="AG35" s="19"/>
      <c r="AH35" s="102"/>
      <c r="AI35" s="19"/>
      <c r="AJ35" s="145" t="str">
        <f t="shared" si="15"/>
        <v>t7</v>
      </c>
      <c r="AK35" s="146">
        <f t="shared" si="10"/>
        <v>0</v>
      </c>
      <c r="AL35" s="147">
        <f t="shared" si="13"/>
        <v>0</v>
      </c>
      <c r="AM35" s="148">
        <f t="shared" si="11"/>
        <v>5</v>
      </c>
      <c r="AN35" s="147">
        <f t="shared" si="12"/>
        <v>0</v>
      </c>
      <c r="AO35" s="148">
        <f t="shared" si="14"/>
        <v>5</v>
      </c>
      <c r="AP35" s="150">
        <f t="shared" si="14"/>
        <v>0</v>
      </c>
    </row>
    <row r="36" spans="1:48" x14ac:dyDescent="0.2">
      <c r="A36" s="100" t="str">
        <f t="shared" si="9"/>
        <v>t8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79"/>
      <c r="AF36" s="25"/>
      <c r="AG36" s="19"/>
      <c r="AH36" s="102"/>
      <c r="AI36" s="19"/>
      <c r="AJ36" s="145" t="str">
        <f t="shared" si="15"/>
        <v>t8</v>
      </c>
      <c r="AK36" s="146">
        <f t="shared" si="10"/>
        <v>0</v>
      </c>
      <c r="AL36" s="147">
        <f t="shared" si="13"/>
        <v>0</v>
      </c>
      <c r="AM36" s="148">
        <f t="shared" si="11"/>
        <v>5</v>
      </c>
      <c r="AN36" s="147">
        <f t="shared" si="12"/>
        <v>0</v>
      </c>
      <c r="AO36" s="148">
        <f t="shared" si="14"/>
        <v>5</v>
      </c>
      <c r="AP36" s="150">
        <f t="shared" si="14"/>
        <v>0</v>
      </c>
    </row>
    <row r="37" spans="1:48" s="19" customFormat="1" x14ac:dyDescent="0.2">
      <c r="A37" s="100" t="str">
        <f t="shared" si="9"/>
        <v>t9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79"/>
      <c r="AF37" s="25"/>
      <c r="AH37" s="102"/>
      <c r="AJ37" s="145" t="str">
        <f t="shared" si="15"/>
        <v>t9</v>
      </c>
      <c r="AK37" s="146">
        <f t="shared" si="10"/>
        <v>0</v>
      </c>
      <c r="AL37" s="147">
        <f t="shared" si="13"/>
        <v>0</v>
      </c>
      <c r="AM37" s="148">
        <f t="shared" si="11"/>
        <v>5</v>
      </c>
      <c r="AN37" s="147">
        <f t="shared" si="12"/>
        <v>0</v>
      </c>
      <c r="AO37" s="148">
        <f t="shared" si="14"/>
        <v>5</v>
      </c>
      <c r="AP37" s="150">
        <f t="shared" si="14"/>
        <v>0</v>
      </c>
      <c r="AR37" s="119"/>
      <c r="AS37" s="4"/>
      <c r="AT37" s="4"/>
      <c r="AU37" s="4"/>
      <c r="AV37" s="4"/>
    </row>
    <row r="38" spans="1:48" s="19" customFormat="1" x14ac:dyDescent="0.2">
      <c r="A38" s="100" t="str">
        <f t="shared" si="9"/>
        <v>t10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79"/>
      <c r="AF38" s="25"/>
      <c r="AH38" s="102"/>
      <c r="AJ38" s="145" t="str">
        <f t="shared" si="15"/>
        <v>t10</v>
      </c>
      <c r="AK38" s="146">
        <f t="shared" si="10"/>
        <v>0</v>
      </c>
      <c r="AL38" s="147">
        <f t="shared" si="13"/>
        <v>0</v>
      </c>
      <c r="AM38" s="148">
        <f t="shared" si="11"/>
        <v>5</v>
      </c>
      <c r="AN38" s="147">
        <f t="shared" si="12"/>
        <v>0</v>
      </c>
      <c r="AO38" s="148">
        <f t="shared" si="14"/>
        <v>5</v>
      </c>
      <c r="AP38" s="150">
        <f t="shared" si="14"/>
        <v>0</v>
      </c>
      <c r="AS38" s="4"/>
    </row>
    <row r="39" spans="1:48" s="19" customFormat="1" x14ac:dyDescent="0.2">
      <c r="A39" s="100" t="str">
        <f t="shared" si="9"/>
        <v>t11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79"/>
      <c r="AF39" s="25"/>
      <c r="AH39" s="102"/>
      <c r="AJ39" s="145" t="str">
        <f t="shared" si="15"/>
        <v>t11</v>
      </c>
      <c r="AK39" s="146">
        <f t="shared" si="10"/>
        <v>0</v>
      </c>
      <c r="AL39" s="147">
        <f t="shared" si="13"/>
        <v>0</v>
      </c>
      <c r="AM39" s="148">
        <f t="shared" si="11"/>
        <v>5</v>
      </c>
      <c r="AN39" s="147">
        <f t="shared" si="12"/>
        <v>0</v>
      </c>
      <c r="AO39" s="148">
        <f t="shared" si="14"/>
        <v>5</v>
      </c>
      <c r="AP39" s="150">
        <f t="shared" si="14"/>
        <v>0</v>
      </c>
      <c r="AS39" s="4"/>
    </row>
    <row r="40" spans="1:48" s="19" customFormat="1" x14ac:dyDescent="0.2">
      <c r="A40" s="100" t="str">
        <f t="shared" si="9"/>
        <v>t12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79"/>
      <c r="AF40" s="25"/>
      <c r="AH40" s="102"/>
      <c r="AJ40" s="145" t="str">
        <f t="shared" si="15"/>
        <v>t12</v>
      </c>
      <c r="AK40" s="146">
        <f t="shared" si="10"/>
        <v>0</v>
      </c>
      <c r="AL40" s="147">
        <f t="shared" si="13"/>
        <v>0</v>
      </c>
      <c r="AM40" s="148">
        <f t="shared" si="11"/>
        <v>5</v>
      </c>
      <c r="AN40" s="147">
        <f t="shared" si="12"/>
        <v>0</v>
      </c>
      <c r="AO40" s="148">
        <f t="shared" si="14"/>
        <v>5</v>
      </c>
      <c r="AP40" s="150">
        <f t="shared" si="14"/>
        <v>0</v>
      </c>
      <c r="AS40" s="4"/>
    </row>
    <row r="41" spans="1:48" s="19" customFormat="1" x14ac:dyDescent="0.2">
      <c r="A41" s="100" t="str">
        <f t="shared" si="9"/>
        <v>t13</v>
      </c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79"/>
      <c r="AF41" s="25"/>
      <c r="AH41" s="102"/>
      <c r="AJ41" s="145" t="str">
        <f t="shared" si="15"/>
        <v>t13</v>
      </c>
      <c r="AK41" s="146">
        <f t="shared" si="10"/>
        <v>0</v>
      </c>
      <c r="AL41" s="147">
        <f t="shared" si="13"/>
        <v>0</v>
      </c>
      <c r="AM41" s="148">
        <f t="shared" si="11"/>
        <v>5</v>
      </c>
      <c r="AN41" s="147">
        <f t="shared" si="12"/>
        <v>0</v>
      </c>
      <c r="AO41" s="148">
        <f t="shared" si="14"/>
        <v>5</v>
      </c>
      <c r="AP41" s="150">
        <f t="shared" si="14"/>
        <v>0</v>
      </c>
      <c r="AS41" s="4"/>
    </row>
    <row r="42" spans="1:48" s="19" customFormat="1" x14ac:dyDescent="0.2">
      <c r="A42" s="100" t="str">
        <f t="shared" si="9"/>
        <v>t14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79"/>
      <c r="AF42" s="25"/>
      <c r="AH42" s="102"/>
      <c r="AJ42" s="145" t="str">
        <f t="shared" si="15"/>
        <v>t14</v>
      </c>
      <c r="AK42" s="146">
        <f t="shared" si="10"/>
        <v>0</v>
      </c>
      <c r="AL42" s="147">
        <f t="shared" si="13"/>
        <v>0</v>
      </c>
      <c r="AM42" s="148">
        <f t="shared" si="11"/>
        <v>5</v>
      </c>
      <c r="AN42" s="147">
        <f t="shared" si="12"/>
        <v>0</v>
      </c>
      <c r="AO42" s="148">
        <f t="shared" si="14"/>
        <v>5</v>
      </c>
      <c r="AP42" s="150">
        <f t="shared" si="14"/>
        <v>0</v>
      </c>
      <c r="AS42" s="4"/>
    </row>
    <row r="43" spans="1:48" s="19" customFormat="1" x14ac:dyDescent="0.2">
      <c r="A43" s="100" t="str">
        <f t="shared" si="9"/>
        <v>t15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79"/>
      <c r="AF43" s="25"/>
      <c r="AH43" s="102"/>
      <c r="AJ43" s="145" t="str">
        <f t="shared" si="15"/>
        <v>t15</v>
      </c>
      <c r="AK43" s="146">
        <f t="shared" si="10"/>
        <v>0</v>
      </c>
      <c r="AL43" s="147">
        <f t="shared" si="13"/>
        <v>0</v>
      </c>
      <c r="AM43" s="148">
        <f t="shared" si="11"/>
        <v>5</v>
      </c>
      <c r="AN43" s="147">
        <f t="shared" si="12"/>
        <v>0</v>
      </c>
      <c r="AO43" s="148">
        <f t="shared" si="14"/>
        <v>5</v>
      </c>
      <c r="AP43" s="150">
        <f t="shared" si="14"/>
        <v>0</v>
      </c>
      <c r="AS43" s="4"/>
    </row>
    <row r="44" spans="1:48" s="19" customFormat="1" ht="13.5" thickBot="1" x14ac:dyDescent="0.25">
      <c r="A44" s="115" t="str">
        <f t="shared" ref="A44" si="16">IF(ISBLANK(A24),"",A24)</f>
        <v>t16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2"/>
      <c r="AF44" s="83"/>
      <c r="AH44" s="116"/>
      <c r="AJ44" s="151" t="str">
        <f t="shared" si="15"/>
        <v>t16</v>
      </c>
      <c r="AK44" s="152">
        <f t="shared" si="10"/>
        <v>0</v>
      </c>
      <c r="AL44" s="153">
        <f t="shared" si="13"/>
        <v>0</v>
      </c>
      <c r="AM44" s="154">
        <f t="shared" ref="AM44" si="17">AO24+2.5</f>
        <v>5</v>
      </c>
      <c r="AN44" s="153">
        <f t="shared" ref="AN44" si="18">AP24+AL44</f>
        <v>0</v>
      </c>
      <c r="AO44" s="154">
        <f t="shared" si="14"/>
        <v>5</v>
      </c>
      <c r="AP44" s="156">
        <f t="shared" si="14"/>
        <v>0</v>
      </c>
      <c r="AS44" s="4"/>
    </row>
    <row r="45" spans="1:48" ht="13.5" thickBot="1" x14ac:dyDescent="0.25">
      <c r="A45" s="19"/>
      <c r="AD45" s="50"/>
      <c r="AG45" s="19"/>
      <c r="AI45" s="19"/>
      <c r="AJ45" s="138"/>
      <c r="AK45" s="138"/>
      <c r="AL45" s="138"/>
      <c r="AM45" s="138"/>
      <c r="AN45" s="138"/>
      <c r="AO45" s="138"/>
      <c r="AP45" s="138"/>
      <c r="AR45" s="19"/>
      <c r="AT45" s="19"/>
      <c r="AU45" s="19"/>
      <c r="AV45" s="19"/>
    </row>
    <row r="46" spans="1:48" ht="18.75" thickBot="1" x14ac:dyDescent="0.25">
      <c r="A46" s="93"/>
      <c r="B46" s="122">
        <f>DATE(An,MONTH(B26)+1,1)</f>
        <v>45352</v>
      </c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4"/>
      <c r="AG46" s="19"/>
      <c r="AH46" s="20"/>
      <c r="AI46" s="19"/>
      <c r="AJ46" s="138"/>
      <c r="AK46" s="138"/>
      <c r="AL46" s="138"/>
      <c r="AM46" s="138"/>
      <c r="AN46" s="138"/>
      <c r="AO46" s="138"/>
      <c r="AP46" s="138"/>
    </row>
    <row r="47" spans="1:48" s="19" customFormat="1" ht="53.25" x14ac:dyDescent="0.2">
      <c r="A47" s="94"/>
      <c r="B47" s="21" t="str">
        <f>IF(B48&lt;&gt;"",PROPER(TEXT(B48,"jjjj")),"")</f>
        <v>Vendredi</v>
      </c>
      <c r="C47" s="21" t="str">
        <f t="shared" ref="C47:AF47" si="19">IF(C48&lt;&gt;"",PROPER(TEXT(C48,"jjjj")),"")</f>
        <v>Samedi</v>
      </c>
      <c r="D47" s="21" t="str">
        <f t="shared" si="19"/>
        <v>Dimanche</v>
      </c>
      <c r="E47" s="21" t="str">
        <f t="shared" si="19"/>
        <v>Lundi</v>
      </c>
      <c r="F47" s="21" t="str">
        <f t="shared" si="19"/>
        <v>Mardi</v>
      </c>
      <c r="G47" s="21" t="str">
        <f t="shared" si="19"/>
        <v>Mercredi</v>
      </c>
      <c r="H47" s="21" t="str">
        <f t="shared" si="19"/>
        <v>Jeudi</v>
      </c>
      <c r="I47" s="21" t="str">
        <f t="shared" si="19"/>
        <v>Vendredi</v>
      </c>
      <c r="J47" s="21" t="str">
        <f t="shared" si="19"/>
        <v>Samedi</v>
      </c>
      <c r="K47" s="21" t="str">
        <f t="shared" si="19"/>
        <v>Dimanche</v>
      </c>
      <c r="L47" s="21" t="str">
        <f t="shared" si="19"/>
        <v>Lundi</v>
      </c>
      <c r="M47" s="21" t="str">
        <f t="shared" si="19"/>
        <v>Mardi</v>
      </c>
      <c r="N47" s="21" t="str">
        <f t="shared" si="19"/>
        <v>Mercredi</v>
      </c>
      <c r="O47" s="21" t="str">
        <f t="shared" si="19"/>
        <v>Jeudi</v>
      </c>
      <c r="P47" s="21" t="str">
        <f t="shared" si="19"/>
        <v>Vendredi</v>
      </c>
      <c r="Q47" s="21" t="str">
        <f t="shared" si="19"/>
        <v>Samedi</v>
      </c>
      <c r="R47" s="21" t="str">
        <f t="shared" si="19"/>
        <v>Dimanche</v>
      </c>
      <c r="S47" s="21" t="str">
        <f t="shared" si="19"/>
        <v>Lundi</v>
      </c>
      <c r="T47" s="21" t="str">
        <f t="shared" si="19"/>
        <v>Mardi</v>
      </c>
      <c r="U47" s="21" t="str">
        <f t="shared" si="19"/>
        <v>Mercredi</v>
      </c>
      <c r="V47" s="21" t="str">
        <f t="shared" si="19"/>
        <v>Jeudi</v>
      </c>
      <c r="W47" s="21" t="str">
        <f t="shared" si="19"/>
        <v>Vendredi</v>
      </c>
      <c r="X47" s="21" t="str">
        <f t="shared" si="19"/>
        <v>Samedi</v>
      </c>
      <c r="Y47" s="21" t="str">
        <f t="shared" si="19"/>
        <v>Dimanche</v>
      </c>
      <c r="Z47" s="21" t="str">
        <f t="shared" si="19"/>
        <v>Lundi</v>
      </c>
      <c r="AA47" s="21" t="str">
        <f t="shared" si="19"/>
        <v>Mardi</v>
      </c>
      <c r="AB47" s="21" t="str">
        <f t="shared" si="19"/>
        <v>Mercredi</v>
      </c>
      <c r="AC47" s="21" t="str">
        <f t="shared" si="19"/>
        <v>Jeudi</v>
      </c>
      <c r="AD47" s="21" t="str">
        <f t="shared" si="19"/>
        <v>Vendredi</v>
      </c>
      <c r="AE47" s="21" t="str">
        <f t="shared" si="19"/>
        <v>Samedi</v>
      </c>
      <c r="AF47" s="22" t="str">
        <f t="shared" si="19"/>
        <v>Dimanche</v>
      </c>
      <c r="AH47" s="125" t="s">
        <v>42</v>
      </c>
      <c r="AI47" s="56"/>
      <c r="AJ47" s="139" t="s">
        <v>3</v>
      </c>
      <c r="AK47" s="140" t="s">
        <v>37</v>
      </c>
      <c r="AL47" s="140" t="s">
        <v>31</v>
      </c>
      <c r="AM47" s="140" t="s">
        <v>38</v>
      </c>
      <c r="AN47" s="140" t="s">
        <v>33</v>
      </c>
      <c r="AO47" s="140" t="s">
        <v>34</v>
      </c>
      <c r="AP47" s="141" t="s">
        <v>35</v>
      </c>
      <c r="AR47" s="4"/>
      <c r="AS47" s="4"/>
      <c r="AT47" s="4"/>
      <c r="AU47" s="4"/>
      <c r="AV47" s="4"/>
    </row>
    <row r="48" spans="1:48" x14ac:dyDescent="0.2">
      <c r="A48" s="117"/>
      <c r="B48" s="23">
        <f>DATE(An,MONTH(B46),1)</f>
        <v>45352</v>
      </c>
      <c r="C48" s="23">
        <f t="shared" ref="C48:AF48" si="20">B48+1</f>
        <v>45353</v>
      </c>
      <c r="D48" s="23">
        <f t="shared" si="20"/>
        <v>45354</v>
      </c>
      <c r="E48" s="23">
        <f t="shared" si="20"/>
        <v>45355</v>
      </c>
      <c r="F48" s="23">
        <f t="shared" si="20"/>
        <v>45356</v>
      </c>
      <c r="G48" s="23">
        <f t="shared" si="20"/>
        <v>45357</v>
      </c>
      <c r="H48" s="23">
        <f t="shared" si="20"/>
        <v>45358</v>
      </c>
      <c r="I48" s="23">
        <f t="shared" si="20"/>
        <v>45359</v>
      </c>
      <c r="J48" s="23">
        <f t="shared" si="20"/>
        <v>45360</v>
      </c>
      <c r="K48" s="23">
        <f t="shared" si="20"/>
        <v>45361</v>
      </c>
      <c r="L48" s="23">
        <f t="shared" si="20"/>
        <v>45362</v>
      </c>
      <c r="M48" s="23">
        <f t="shared" si="20"/>
        <v>45363</v>
      </c>
      <c r="N48" s="23">
        <f t="shared" si="20"/>
        <v>45364</v>
      </c>
      <c r="O48" s="23">
        <f t="shared" si="20"/>
        <v>45365</v>
      </c>
      <c r="P48" s="23">
        <f t="shared" si="20"/>
        <v>45366</v>
      </c>
      <c r="Q48" s="23">
        <f t="shared" si="20"/>
        <v>45367</v>
      </c>
      <c r="R48" s="23">
        <f t="shared" si="20"/>
        <v>45368</v>
      </c>
      <c r="S48" s="23">
        <f t="shared" si="20"/>
        <v>45369</v>
      </c>
      <c r="T48" s="23">
        <f t="shared" si="20"/>
        <v>45370</v>
      </c>
      <c r="U48" s="23">
        <f t="shared" si="20"/>
        <v>45371</v>
      </c>
      <c r="V48" s="23">
        <f t="shared" si="20"/>
        <v>45372</v>
      </c>
      <c r="W48" s="23">
        <f t="shared" si="20"/>
        <v>45373</v>
      </c>
      <c r="X48" s="23">
        <f t="shared" si="20"/>
        <v>45374</v>
      </c>
      <c r="Y48" s="23">
        <f t="shared" si="20"/>
        <v>45375</v>
      </c>
      <c r="Z48" s="23">
        <f t="shared" si="20"/>
        <v>45376</v>
      </c>
      <c r="AA48" s="23">
        <f t="shared" si="20"/>
        <v>45377</v>
      </c>
      <c r="AB48" s="23">
        <f t="shared" si="20"/>
        <v>45378</v>
      </c>
      <c r="AC48" s="23">
        <f t="shared" si="20"/>
        <v>45379</v>
      </c>
      <c r="AD48" s="23">
        <f t="shared" si="20"/>
        <v>45380</v>
      </c>
      <c r="AE48" s="23">
        <f t="shared" si="20"/>
        <v>45381</v>
      </c>
      <c r="AF48" s="24">
        <f t="shared" si="20"/>
        <v>45382</v>
      </c>
      <c r="AG48" s="19"/>
      <c r="AH48" s="126"/>
      <c r="AI48" s="19"/>
      <c r="AJ48" s="142"/>
      <c r="AK48" s="143"/>
      <c r="AL48" s="143"/>
      <c r="AM48" s="143"/>
      <c r="AN48" s="143"/>
      <c r="AO48" s="143"/>
      <c r="AP48" s="144"/>
      <c r="AR48" s="19"/>
      <c r="AS48" s="19"/>
      <c r="AT48" s="19"/>
      <c r="AU48" s="19"/>
      <c r="AV48" s="19"/>
    </row>
    <row r="49" spans="1:48" x14ac:dyDescent="0.2">
      <c r="A49" s="100" t="str">
        <f t="shared" ref="A49:A63" si="21">IF(ISBLANK(A29),"",A29)</f>
        <v>t1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3"/>
      <c r="AG49" s="19"/>
      <c r="AH49" s="102"/>
      <c r="AI49" s="19"/>
      <c r="AJ49" s="145" t="str">
        <f>IF(ISBLANK(A49),"",A49)</f>
        <v>t1</v>
      </c>
      <c r="AK49" s="146">
        <f t="shared" ref="AK49:AK64" si="22">COUNTIF(B49:AF49,"CP")</f>
        <v>0</v>
      </c>
      <c r="AL49" s="147">
        <f t="shared" ref="AL49:AL64" si="23">SUM(B49:AF49)</f>
        <v>0</v>
      </c>
      <c r="AM49" s="148">
        <f t="shared" ref="AM49:AM63" si="24">AO29+2.5</f>
        <v>21.5</v>
      </c>
      <c r="AN49" s="147">
        <f t="shared" ref="AN49:AN63" si="25">AP29+AL49</f>
        <v>80</v>
      </c>
      <c r="AO49" s="148">
        <f>AM49-AK49</f>
        <v>21.5</v>
      </c>
      <c r="AP49" s="150">
        <f>AN49-AL49</f>
        <v>80</v>
      </c>
    </row>
    <row r="50" spans="1:48" x14ac:dyDescent="0.2">
      <c r="A50" s="100" t="str">
        <f t="shared" si="21"/>
        <v>t2</v>
      </c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3"/>
      <c r="AG50" s="19"/>
      <c r="AH50" s="102"/>
      <c r="AI50" s="19"/>
      <c r="AJ50" s="145" t="str">
        <f>IF(ISBLANK(A50),"",A50)</f>
        <v>t2</v>
      </c>
      <c r="AK50" s="146">
        <f t="shared" si="22"/>
        <v>0</v>
      </c>
      <c r="AL50" s="147">
        <f t="shared" si="23"/>
        <v>0</v>
      </c>
      <c r="AM50" s="148">
        <f t="shared" si="24"/>
        <v>7.5</v>
      </c>
      <c r="AN50" s="147">
        <f t="shared" si="25"/>
        <v>0</v>
      </c>
      <c r="AO50" s="148">
        <f t="shared" ref="AO50:AP64" si="26">AM50-AK50</f>
        <v>7.5</v>
      </c>
      <c r="AP50" s="150">
        <f t="shared" si="26"/>
        <v>0</v>
      </c>
    </row>
    <row r="51" spans="1:48" x14ac:dyDescent="0.2">
      <c r="A51" s="100" t="str">
        <f t="shared" si="21"/>
        <v>t3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3"/>
      <c r="AG51" s="19"/>
      <c r="AH51" s="102"/>
      <c r="AI51" s="19"/>
      <c r="AJ51" s="145" t="str">
        <f t="shared" ref="AJ51:AJ64" si="27">IF(ISBLANK(A51),"",A51)</f>
        <v>t3</v>
      </c>
      <c r="AK51" s="146">
        <f t="shared" si="22"/>
        <v>0</v>
      </c>
      <c r="AL51" s="147">
        <f t="shared" si="23"/>
        <v>0</v>
      </c>
      <c r="AM51" s="148">
        <f t="shared" si="24"/>
        <v>7.5</v>
      </c>
      <c r="AN51" s="147">
        <f t="shared" si="25"/>
        <v>0</v>
      </c>
      <c r="AO51" s="148">
        <f t="shared" si="26"/>
        <v>7.5</v>
      </c>
      <c r="AP51" s="150">
        <f t="shared" si="26"/>
        <v>0</v>
      </c>
    </row>
    <row r="52" spans="1:48" x14ac:dyDescent="0.2">
      <c r="A52" s="100" t="str">
        <f t="shared" si="21"/>
        <v>t4</v>
      </c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3"/>
      <c r="AG52" s="19"/>
      <c r="AH52" s="102"/>
      <c r="AI52" s="19"/>
      <c r="AJ52" s="145" t="str">
        <f t="shared" si="27"/>
        <v>t4</v>
      </c>
      <c r="AK52" s="146">
        <f t="shared" si="22"/>
        <v>0</v>
      </c>
      <c r="AL52" s="147">
        <f t="shared" si="23"/>
        <v>0</v>
      </c>
      <c r="AM52" s="148">
        <f t="shared" si="24"/>
        <v>7.5</v>
      </c>
      <c r="AN52" s="147">
        <f t="shared" si="25"/>
        <v>0</v>
      </c>
      <c r="AO52" s="148">
        <f t="shared" si="26"/>
        <v>7.5</v>
      </c>
      <c r="AP52" s="150">
        <f t="shared" si="26"/>
        <v>0</v>
      </c>
    </row>
    <row r="53" spans="1:48" x14ac:dyDescent="0.2">
      <c r="A53" s="100" t="str">
        <f t="shared" si="21"/>
        <v>t5</v>
      </c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3"/>
      <c r="AG53" s="19"/>
      <c r="AH53" s="102"/>
      <c r="AI53" s="19"/>
      <c r="AJ53" s="145" t="str">
        <f t="shared" si="27"/>
        <v>t5</v>
      </c>
      <c r="AK53" s="146">
        <f t="shared" si="22"/>
        <v>0</v>
      </c>
      <c r="AL53" s="147">
        <f>SUM(B53:AF53)</f>
        <v>0</v>
      </c>
      <c r="AM53" s="148">
        <f t="shared" si="24"/>
        <v>7.5</v>
      </c>
      <c r="AN53" s="147">
        <f t="shared" si="25"/>
        <v>0</v>
      </c>
      <c r="AO53" s="148">
        <f t="shared" si="26"/>
        <v>7.5</v>
      </c>
      <c r="AP53" s="150">
        <f t="shared" si="26"/>
        <v>0</v>
      </c>
    </row>
    <row r="54" spans="1:48" x14ac:dyDescent="0.2">
      <c r="A54" s="100" t="str">
        <f t="shared" si="21"/>
        <v>t6</v>
      </c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2"/>
      <c r="AD54" s="62"/>
      <c r="AE54" s="62"/>
      <c r="AF54" s="63"/>
      <c r="AG54" s="19"/>
      <c r="AH54" s="102"/>
      <c r="AI54" s="19"/>
      <c r="AJ54" s="145" t="str">
        <f t="shared" si="27"/>
        <v>t6</v>
      </c>
      <c r="AK54" s="146">
        <f t="shared" si="22"/>
        <v>0</v>
      </c>
      <c r="AL54" s="147">
        <f t="shared" si="23"/>
        <v>0</v>
      </c>
      <c r="AM54" s="148">
        <f t="shared" si="24"/>
        <v>7.5</v>
      </c>
      <c r="AN54" s="147">
        <f t="shared" si="25"/>
        <v>0</v>
      </c>
      <c r="AO54" s="148">
        <f t="shared" si="26"/>
        <v>7.5</v>
      </c>
      <c r="AP54" s="150">
        <f t="shared" si="26"/>
        <v>0</v>
      </c>
    </row>
    <row r="55" spans="1:48" x14ac:dyDescent="0.2">
      <c r="A55" s="100" t="str">
        <f t="shared" si="21"/>
        <v>t7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2"/>
      <c r="AD55" s="62"/>
      <c r="AE55" s="62"/>
      <c r="AF55" s="63"/>
      <c r="AG55" s="19"/>
      <c r="AH55" s="102"/>
      <c r="AI55" s="19"/>
      <c r="AJ55" s="145" t="str">
        <f t="shared" si="27"/>
        <v>t7</v>
      </c>
      <c r="AK55" s="146">
        <f t="shared" si="22"/>
        <v>0</v>
      </c>
      <c r="AL55" s="147">
        <f t="shared" si="23"/>
        <v>0</v>
      </c>
      <c r="AM55" s="148">
        <f t="shared" si="24"/>
        <v>7.5</v>
      </c>
      <c r="AN55" s="147">
        <f t="shared" si="25"/>
        <v>0</v>
      </c>
      <c r="AO55" s="148">
        <f t="shared" si="26"/>
        <v>7.5</v>
      </c>
      <c r="AP55" s="150">
        <f t="shared" si="26"/>
        <v>0</v>
      </c>
    </row>
    <row r="56" spans="1:48" x14ac:dyDescent="0.2">
      <c r="A56" s="100" t="str">
        <f t="shared" si="21"/>
        <v>t8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2"/>
      <c r="AD56" s="62"/>
      <c r="AE56" s="62"/>
      <c r="AF56" s="63"/>
      <c r="AG56" s="19"/>
      <c r="AH56" s="102"/>
      <c r="AI56" s="19"/>
      <c r="AJ56" s="145" t="str">
        <f t="shared" si="27"/>
        <v>t8</v>
      </c>
      <c r="AK56" s="146">
        <f t="shared" si="22"/>
        <v>0</v>
      </c>
      <c r="AL56" s="147">
        <f t="shared" si="23"/>
        <v>0</v>
      </c>
      <c r="AM56" s="148">
        <f t="shared" si="24"/>
        <v>7.5</v>
      </c>
      <c r="AN56" s="147">
        <f t="shared" si="25"/>
        <v>0</v>
      </c>
      <c r="AO56" s="148">
        <f t="shared" si="26"/>
        <v>7.5</v>
      </c>
      <c r="AP56" s="150">
        <f t="shared" si="26"/>
        <v>0</v>
      </c>
    </row>
    <row r="57" spans="1:48" s="19" customFormat="1" x14ac:dyDescent="0.2">
      <c r="A57" s="100" t="str">
        <f t="shared" si="21"/>
        <v>t9</v>
      </c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2"/>
      <c r="AD57" s="62"/>
      <c r="AE57" s="62"/>
      <c r="AF57" s="63"/>
      <c r="AH57" s="102"/>
      <c r="AJ57" s="145" t="str">
        <f t="shared" si="27"/>
        <v>t9</v>
      </c>
      <c r="AK57" s="146">
        <f t="shared" si="22"/>
        <v>0</v>
      </c>
      <c r="AL57" s="147">
        <f t="shared" si="23"/>
        <v>0</v>
      </c>
      <c r="AM57" s="148">
        <f t="shared" si="24"/>
        <v>7.5</v>
      </c>
      <c r="AN57" s="147">
        <f t="shared" si="25"/>
        <v>0</v>
      </c>
      <c r="AO57" s="148">
        <f t="shared" si="26"/>
        <v>7.5</v>
      </c>
      <c r="AP57" s="150">
        <f t="shared" si="26"/>
        <v>0</v>
      </c>
      <c r="AR57" s="4"/>
      <c r="AS57" s="4"/>
      <c r="AT57" s="4"/>
      <c r="AU57" s="4"/>
      <c r="AV57" s="4"/>
    </row>
    <row r="58" spans="1:48" s="19" customFormat="1" x14ac:dyDescent="0.2">
      <c r="A58" s="100" t="str">
        <f t="shared" si="21"/>
        <v>t10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2"/>
      <c r="AD58" s="62"/>
      <c r="AE58" s="62"/>
      <c r="AF58" s="63"/>
      <c r="AH58" s="102"/>
      <c r="AJ58" s="145" t="str">
        <f t="shared" si="27"/>
        <v>t10</v>
      </c>
      <c r="AK58" s="146">
        <f t="shared" si="22"/>
        <v>0</v>
      </c>
      <c r="AL58" s="147">
        <f t="shared" si="23"/>
        <v>0</v>
      </c>
      <c r="AM58" s="148">
        <f t="shared" si="24"/>
        <v>7.5</v>
      </c>
      <c r="AN58" s="147">
        <f t="shared" si="25"/>
        <v>0</v>
      </c>
      <c r="AO58" s="148">
        <f t="shared" si="26"/>
        <v>7.5</v>
      </c>
      <c r="AP58" s="150">
        <f t="shared" si="26"/>
        <v>0</v>
      </c>
      <c r="AS58" s="4"/>
    </row>
    <row r="59" spans="1:48" s="19" customFormat="1" x14ac:dyDescent="0.2">
      <c r="A59" s="100" t="str">
        <f t="shared" si="21"/>
        <v>t11</v>
      </c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2"/>
      <c r="AD59" s="62"/>
      <c r="AE59" s="62"/>
      <c r="AF59" s="63"/>
      <c r="AH59" s="102"/>
      <c r="AJ59" s="145" t="str">
        <f t="shared" si="27"/>
        <v>t11</v>
      </c>
      <c r="AK59" s="146">
        <f t="shared" si="22"/>
        <v>0</v>
      </c>
      <c r="AL59" s="147">
        <f t="shared" si="23"/>
        <v>0</v>
      </c>
      <c r="AM59" s="148">
        <f t="shared" si="24"/>
        <v>7.5</v>
      </c>
      <c r="AN59" s="147">
        <f t="shared" si="25"/>
        <v>0</v>
      </c>
      <c r="AO59" s="148">
        <f t="shared" si="26"/>
        <v>7.5</v>
      </c>
      <c r="AP59" s="150">
        <f t="shared" si="26"/>
        <v>0</v>
      </c>
      <c r="AS59" s="4"/>
    </row>
    <row r="60" spans="1:48" s="19" customFormat="1" x14ac:dyDescent="0.2">
      <c r="A60" s="100" t="str">
        <f t="shared" si="21"/>
        <v>t12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2"/>
      <c r="AD60" s="62"/>
      <c r="AE60" s="62"/>
      <c r="AF60" s="63"/>
      <c r="AH60" s="102"/>
      <c r="AJ60" s="145" t="str">
        <f t="shared" si="27"/>
        <v>t12</v>
      </c>
      <c r="AK60" s="146">
        <f t="shared" si="22"/>
        <v>0</v>
      </c>
      <c r="AL60" s="147">
        <f t="shared" si="23"/>
        <v>0</v>
      </c>
      <c r="AM60" s="148">
        <f t="shared" si="24"/>
        <v>7.5</v>
      </c>
      <c r="AN60" s="147">
        <f t="shared" si="25"/>
        <v>0</v>
      </c>
      <c r="AO60" s="148">
        <f t="shared" si="26"/>
        <v>7.5</v>
      </c>
      <c r="AP60" s="150">
        <f t="shared" si="26"/>
        <v>0</v>
      </c>
      <c r="AS60" s="4"/>
    </row>
    <row r="61" spans="1:48" s="19" customFormat="1" x14ac:dyDescent="0.2">
      <c r="A61" s="100" t="str">
        <f t="shared" si="21"/>
        <v>t13</v>
      </c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2"/>
      <c r="AD61" s="62"/>
      <c r="AE61" s="62"/>
      <c r="AF61" s="63"/>
      <c r="AH61" s="102"/>
      <c r="AJ61" s="145" t="str">
        <f t="shared" si="27"/>
        <v>t13</v>
      </c>
      <c r="AK61" s="146">
        <f t="shared" si="22"/>
        <v>0</v>
      </c>
      <c r="AL61" s="147">
        <f t="shared" si="23"/>
        <v>0</v>
      </c>
      <c r="AM61" s="148">
        <f t="shared" si="24"/>
        <v>7.5</v>
      </c>
      <c r="AN61" s="147">
        <f t="shared" si="25"/>
        <v>0</v>
      </c>
      <c r="AO61" s="148">
        <f t="shared" si="26"/>
        <v>7.5</v>
      </c>
      <c r="AP61" s="150">
        <f t="shared" si="26"/>
        <v>0</v>
      </c>
      <c r="AS61" s="4"/>
    </row>
    <row r="62" spans="1:48" s="19" customFormat="1" x14ac:dyDescent="0.2">
      <c r="A62" s="100" t="str">
        <f t="shared" si="21"/>
        <v>t14</v>
      </c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2"/>
      <c r="AD62" s="62"/>
      <c r="AE62" s="62"/>
      <c r="AF62" s="63"/>
      <c r="AH62" s="102"/>
      <c r="AJ62" s="145" t="str">
        <f t="shared" si="27"/>
        <v>t14</v>
      </c>
      <c r="AK62" s="146">
        <f t="shared" si="22"/>
        <v>0</v>
      </c>
      <c r="AL62" s="147">
        <f t="shared" si="23"/>
        <v>0</v>
      </c>
      <c r="AM62" s="148">
        <f t="shared" si="24"/>
        <v>7.5</v>
      </c>
      <c r="AN62" s="147">
        <f t="shared" si="25"/>
        <v>0</v>
      </c>
      <c r="AO62" s="148">
        <f t="shared" si="26"/>
        <v>7.5</v>
      </c>
      <c r="AP62" s="150">
        <f t="shared" si="26"/>
        <v>0</v>
      </c>
      <c r="AS62" s="4"/>
    </row>
    <row r="63" spans="1:48" s="19" customFormat="1" x14ac:dyDescent="0.2">
      <c r="A63" s="100" t="str">
        <f t="shared" si="21"/>
        <v>t15</v>
      </c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2"/>
      <c r="AD63" s="62"/>
      <c r="AE63" s="62"/>
      <c r="AF63" s="63"/>
      <c r="AH63" s="102"/>
      <c r="AJ63" s="145" t="str">
        <f t="shared" si="27"/>
        <v>t15</v>
      </c>
      <c r="AK63" s="146">
        <f t="shared" si="22"/>
        <v>0</v>
      </c>
      <c r="AL63" s="147">
        <f t="shared" si="23"/>
        <v>0</v>
      </c>
      <c r="AM63" s="148">
        <f t="shared" si="24"/>
        <v>7.5</v>
      </c>
      <c r="AN63" s="147">
        <f t="shared" si="25"/>
        <v>0</v>
      </c>
      <c r="AO63" s="148">
        <f t="shared" si="26"/>
        <v>7.5</v>
      </c>
      <c r="AP63" s="150">
        <f t="shared" si="26"/>
        <v>0</v>
      </c>
      <c r="AS63" s="4"/>
    </row>
    <row r="64" spans="1:48" s="19" customFormat="1" ht="13.5" thickBot="1" x14ac:dyDescent="0.25">
      <c r="A64" s="115" t="str">
        <f t="shared" ref="A64" si="28">IF(ISBLANK(A44),"",A44)</f>
        <v>t16</v>
      </c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7"/>
      <c r="AH64" s="116"/>
      <c r="AJ64" s="151" t="str">
        <f t="shared" si="27"/>
        <v>t16</v>
      </c>
      <c r="AK64" s="152">
        <f t="shared" si="22"/>
        <v>0</v>
      </c>
      <c r="AL64" s="153">
        <f t="shared" si="23"/>
        <v>0</v>
      </c>
      <c r="AM64" s="154">
        <f t="shared" ref="AM64" si="29">AO44+2.5</f>
        <v>7.5</v>
      </c>
      <c r="AN64" s="153">
        <f t="shared" ref="AN64" si="30">AP44+AL64</f>
        <v>0</v>
      </c>
      <c r="AO64" s="154">
        <f t="shared" si="26"/>
        <v>7.5</v>
      </c>
      <c r="AP64" s="156">
        <f t="shared" si="26"/>
        <v>0</v>
      </c>
      <c r="AS64" s="4"/>
    </row>
    <row r="65" spans="1:48" ht="13.5" thickBot="1" x14ac:dyDescent="0.25">
      <c r="A65" s="19"/>
      <c r="AG65" s="19"/>
      <c r="AI65" s="19"/>
      <c r="AJ65" s="138"/>
      <c r="AK65" s="138"/>
      <c r="AL65" s="138"/>
      <c r="AM65" s="138"/>
      <c r="AN65" s="138"/>
      <c r="AO65" s="138"/>
      <c r="AP65" s="138"/>
      <c r="AR65" s="19"/>
      <c r="AT65" s="19"/>
      <c r="AU65" s="19"/>
      <c r="AV65" s="19"/>
    </row>
    <row r="66" spans="1:48" ht="18.75" thickBot="1" x14ac:dyDescent="0.25">
      <c r="A66" s="93"/>
      <c r="B66" s="122">
        <f>DATE(An,MONTH(B46)+1,1)</f>
        <v>45383</v>
      </c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4"/>
      <c r="AG66" s="19"/>
      <c r="AH66" s="20"/>
      <c r="AI66" s="19"/>
      <c r="AJ66" s="138"/>
      <c r="AK66" s="138"/>
      <c r="AL66" s="138"/>
      <c r="AM66" s="138"/>
      <c r="AN66" s="138"/>
      <c r="AO66" s="138"/>
      <c r="AP66" s="138"/>
    </row>
    <row r="67" spans="1:48" s="19" customFormat="1" ht="53.25" x14ac:dyDescent="0.2">
      <c r="A67" s="94"/>
      <c r="B67" s="21" t="s">
        <v>41</v>
      </c>
      <c r="C67" s="21" t="str">
        <f t="shared" ref="C67:AF67" si="31">IF(C68&lt;&gt;"",PROPER(TEXT(C68,"jjjj")),"")</f>
        <v>Mardi</v>
      </c>
      <c r="D67" s="21" t="str">
        <f t="shared" si="31"/>
        <v>Mercredi</v>
      </c>
      <c r="E67" s="21" t="str">
        <f t="shared" si="31"/>
        <v>Jeudi</v>
      </c>
      <c r="F67" s="21" t="str">
        <f t="shared" si="31"/>
        <v>Vendredi</v>
      </c>
      <c r="G67" s="21" t="str">
        <f t="shared" si="31"/>
        <v>Samedi</v>
      </c>
      <c r="H67" s="21" t="str">
        <f t="shared" si="31"/>
        <v>Dimanche</v>
      </c>
      <c r="I67" s="21" t="str">
        <f t="shared" si="31"/>
        <v>Lundi</v>
      </c>
      <c r="J67" s="21" t="str">
        <f t="shared" si="31"/>
        <v>Mardi</v>
      </c>
      <c r="K67" s="21" t="str">
        <f t="shared" si="31"/>
        <v>Mercredi</v>
      </c>
      <c r="L67" s="21" t="str">
        <f t="shared" si="31"/>
        <v>Jeudi</v>
      </c>
      <c r="M67" s="21" t="str">
        <f t="shared" si="31"/>
        <v>Vendredi</v>
      </c>
      <c r="N67" s="21" t="str">
        <f t="shared" si="31"/>
        <v>Samedi</v>
      </c>
      <c r="O67" s="21" t="str">
        <f t="shared" si="31"/>
        <v>Dimanche</v>
      </c>
      <c r="P67" s="21" t="str">
        <f t="shared" si="31"/>
        <v>Lundi</v>
      </c>
      <c r="Q67" s="21" t="str">
        <f t="shared" si="31"/>
        <v>Mardi</v>
      </c>
      <c r="R67" s="21" t="str">
        <f t="shared" si="31"/>
        <v>Mercredi</v>
      </c>
      <c r="S67" s="21" t="str">
        <f t="shared" si="31"/>
        <v>Jeudi</v>
      </c>
      <c r="T67" s="21" t="str">
        <f t="shared" si="31"/>
        <v>Vendredi</v>
      </c>
      <c r="U67" s="21" t="str">
        <f t="shared" si="31"/>
        <v>Samedi</v>
      </c>
      <c r="V67" s="21" t="str">
        <f t="shared" si="31"/>
        <v>Dimanche</v>
      </c>
      <c r="W67" s="21" t="str">
        <f t="shared" si="31"/>
        <v>Lundi</v>
      </c>
      <c r="X67" s="21" t="str">
        <f t="shared" si="31"/>
        <v>Mardi</v>
      </c>
      <c r="Y67" s="21" t="str">
        <f t="shared" si="31"/>
        <v>Mercredi</v>
      </c>
      <c r="Z67" s="21" t="str">
        <f t="shared" si="31"/>
        <v>Jeudi</v>
      </c>
      <c r="AA67" s="21" t="str">
        <f t="shared" si="31"/>
        <v>Vendredi</v>
      </c>
      <c r="AB67" s="21" t="str">
        <f t="shared" si="31"/>
        <v>Samedi</v>
      </c>
      <c r="AC67" s="21" t="str">
        <f t="shared" si="31"/>
        <v>Dimanche</v>
      </c>
      <c r="AD67" s="21" t="str">
        <f t="shared" si="31"/>
        <v>Lundi</v>
      </c>
      <c r="AE67" s="21" t="str">
        <f t="shared" si="31"/>
        <v>Mardi</v>
      </c>
      <c r="AF67" s="51" t="str">
        <f t="shared" si="31"/>
        <v/>
      </c>
      <c r="AH67" s="125" t="s">
        <v>42</v>
      </c>
      <c r="AI67" s="56"/>
      <c r="AJ67" s="139" t="s">
        <v>3</v>
      </c>
      <c r="AK67" s="140" t="s">
        <v>37</v>
      </c>
      <c r="AL67" s="140" t="s">
        <v>31</v>
      </c>
      <c r="AM67" s="140" t="s">
        <v>38</v>
      </c>
      <c r="AN67" s="140" t="s">
        <v>33</v>
      </c>
      <c r="AO67" s="140" t="s">
        <v>34</v>
      </c>
      <c r="AP67" s="141" t="s">
        <v>35</v>
      </c>
      <c r="AR67" s="4"/>
      <c r="AS67" s="4"/>
      <c r="AT67" s="4"/>
      <c r="AU67" s="4"/>
      <c r="AV67" s="4"/>
    </row>
    <row r="68" spans="1:48" x14ac:dyDescent="0.2">
      <c r="A68" s="117"/>
      <c r="B68" s="23">
        <f>DATE(An,MONTH(B66),1)</f>
        <v>45383</v>
      </c>
      <c r="C68" s="23">
        <f t="shared" ref="C68:AE68" si="32">B68+1</f>
        <v>45384</v>
      </c>
      <c r="D68" s="23">
        <f t="shared" si="32"/>
        <v>45385</v>
      </c>
      <c r="E68" s="23">
        <f t="shared" si="32"/>
        <v>45386</v>
      </c>
      <c r="F68" s="23">
        <f t="shared" si="32"/>
        <v>45387</v>
      </c>
      <c r="G68" s="23">
        <f t="shared" si="32"/>
        <v>45388</v>
      </c>
      <c r="H68" s="23">
        <f t="shared" si="32"/>
        <v>45389</v>
      </c>
      <c r="I68" s="23">
        <f t="shared" si="32"/>
        <v>45390</v>
      </c>
      <c r="J68" s="23">
        <f t="shared" si="32"/>
        <v>45391</v>
      </c>
      <c r="K68" s="23">
        <f t="shared" si="32"/>
        <v>45392</v>
      </c>
      <c r="L68" s="23">
        <f t="shared" si="32"/>
        <v>45393</v>
      </c>
      <c r="M68" s="23">
        <f t="shared" si="32"/>
        <v>45394</v>
      </c>
      <c r="N68" s="23">
        <f t="shared" si="32"/>
        <v>45395</v>
      </c>
      <c r="O68" s="23">
        <f t="shared" si="32"/>
        <v>45396</v>
      </c>
      <c r="P68" s="23">
        <f t="shared" si="32"/>
        <v>45397</v>
      </c>
      <c r="Q68" s="23">
        <f t="shared" si="32"/>
        <v>45398</v>
      </c>
      <c r="R68" s="23">
        <f t="shared" si="32"/>
        <v>45399</v>
      </c>
      <c r="S68" s="23">
        <f t="shared" si="32"/>
        <v>45400</v>
      </c>
      <c r="T68" s="23">
        <f t="shared" si="32"/>
        <v>45401</v>
      </c>
      <c r="U68" s="23">
        <f t="shared" si="32"/>
        <v>45402</v>
      </c>
      <c r="V68" s="23">
        <f t="shared" si="32"/>
        <v>45403</v>
      </c>
      <c r="W68" s="23">
        <f t="shared" si="32"/>
        <v>45404</v>
      </c>
      <c r="X68" s="23">
        <f t="shared" si="32"/>
        <v>45405</v>
      </c>
      <c r="Y68" s="23">
        <f t="shared" si="32"/>
        <v>45406</v>
      </c>
      <c r="Z68" s="23">
        <f t="shared" si="32"/>
        <v>45407</v>
      </c>
      <c r="AA68" s="23">
        <f t="shared" si="32"/>
        <v>45408</v>
      </c>
      <c r="AB68" s="23">
        <f t="shared" si="32"/>
        <v>45409</v>
      </c>
      <c r="AC68" s="23">
        <f t="shared" si="32"/>
        <v>45410</v>
      </c>
      <c r="AD68" s="23">
        <f t="shared" si="32"/>
        <v>45411</v>
      </c>
      <c r="AE68" s="23">
        <f t="shared" si="32"/>
        <v>45412</v>
      </c>
      <c r="AF68" s="52"/>
      <c r="AG68" s="19"/>
      <c r="AH68" s="126"/>
      <c r="AI68" s="19"/>
      <c r="AJ68" s="142"/>
      <c r="AK68" s="143"/>
      <c r="AL68" s="143"/>
      <c r="AM68" s="143"/>
      <c r="AN68" s="143"/>
      <c r="AO68" s="143"/>
      <c r="AP68" s="144"/>
      <c r="AR68" s="19"/>
      <c r="AS68" s="19"/>
      <c r="AT68" s="19"/>
      <c r="AU68" s="19"/>
      <c r="AV68" s="19"/>
    </row>
    <row r="69" spans="1:48" x14ac:dyDescent="0.2">
      <c r="A69" s="100" t="str">
        <f t="shared" ref="A69:A83" si="33">IF(ISBLANK(A49),"",A49)</f>
        <v>t1</v>
      </c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 t="s">
        <v>27</v>
      </c>
      <c r="Q69" s="62" t="s">
        <v>27</v>
      </c>
      <c r="R69" s="62" t="s">
        <v>27</v>
      </c>
      <c r="S69" s="62" t="s">
        <v>27</v>
      </c>
      <c r="T69" s="62" t="s">
        <v>27</v>
      </c>
      <c r="U69" s="62"/>
      <c r="V69" s="62"/>
      <c r="W69" s="62" t="s">
        <v>27</v>
      </c>
      <c r="X69" s="62" t="s">
        <v>27</v>
      </c>
      <c r="Y69" s="62" t="s">
        <v>27</v>
      </c>
      <c r="Z69" s="62" t="s">
        <v>27</v>
      </c>
      <c r="AA69" s="62"/>
      <c r="AB69" s="62"/>
      <c r="AC69" s="62"/>
      <c r="AD69" s="62"/>
      <c r="AE69" s="62"/>
      <c r="AF69" s="68"/>
      <c r="AG69" s="19"/>
      <c r="AH69" s="102"/>
      <c r="AI69" s="19"/>
      <c r="AJ69" s="145" t="str">
        <f>IF(ISBLANK(A69),"",A69)</f>
        <v>t1</v>
      </c>
      <c r="AK69" s="146">
        <f t="shared" ref="AK69:AK84" si="34">COUNTIF(B69:AF69,"CP")</f>
        <v>9</v>
      </c>
      <c r="AL69" s="147">
        <f t="shared" ref="AL69:AL84" si="35">SUM(B69:AF69)</f>
        <v>0</v>
      </c>
      <c r="AM69" s="148">
        <f t="shared" ref="AM69:AM83" si="36">AO49+2.5</f>
        <v>24</v>
      </c>
      <c r="AN69" s="147">
        <f t="shared" ref="AN69:AN83" si="37">AP49+AL69</f>
        <v>80</v>
      </c>
      <c r="AO69" s="148">
        <f>AM69-AK69</f>
        <v>15</v>
      </c>
      <c r="AP69" s="150">
        <f>AN69-AL69</f>
        <v>80</v>
      </c>
    </row>
    <row r="70" spans="1:48" x14ac:dyDescent="0.2">
      <c r="A70" s="100" t="str">
        <f t="shared" si="33"/>
        <v>t2</v>
      </c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8"/>
      <c r="AG70" s="19"/>
      <c r="AH70" s="102"/>
      <c r="AI70" s="19"/>
      <c r="AJ70" s="145" t="str">
        <f>IF(ISBLANK(A70),"",A70)</f>
        <v>t2</v>
      </c>
      <c r="AK70" s="146">
        <f t="shared" si="34"/>
        <v>0</v>
      </c>
      <c r="AL70" s="147">
        <f t="shared" si="35"/>
        <v>0</v>
      </c>
      <c r="AM70" s="148">
        <f t="shared" si="36"/>
        <v>10</v>
      </c>
      <c r="AN70" s="147">
        <f t="shared" si="37"/>
        <v>0</v>
      </c>
      <c r="AO70" s="148">
        <f t="shared" ref="AO70:AP84" si="38">AM70-AK70</f>
        <v>10</v>
      </c>
      <c r="AP70" s="150">
        <f t="shared" si="38"/>
        <v>0</v>
      </c>
    </row>
    <row r="71" spans="1:48" x14ac:dyDescent="0.2">
      <c r="A71" s="100" t="str">
        <f t="shared" si="33"/>
        <v>t3</v>
      </c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8"/>
      <c r="AG71" s="19"/>
      <c r="AH71" s="102"/>
      <c r="AI71" s="19"/>
      <c r="AJ71" s="145" t="str">
        <f t="shared" ref="AJ71:AJ84" si="39">IF(ISBLANK(A71),"",A71)</f>
        <v>t3</v>
      </c>
      <c r="AK71" s="146">
        <f t="shared" si="34"/>
        <v>0</v>
      </c>
      <c r="AL71" s="147">
        <f t="shared" si="35"/>
        <v>0</v>
      </c>
      <c r="AM71" s="148">
        <f t="shared" si="36"/>
        <v>10</v>
      </c>
      <c r="AN71" s="147">
        <f t="shared" si="37"/>
        <v>0</v>
      </c>
      <c r="AO71" s="148">
        <f t="shared" si="38"/>
        <v>10</v>
      </c>
      <c r="AP71" s="150">
        <f t="shared" si="38"/>
        <v>0</v>
      </c>
    </row>
    <row r="72" spans="1:48" x14ac:dyDescent="0.2">
      <c r="A72" s="100" t="str">
        <f t="shared" si="33"/>
        <v>t4</v>
      </c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8"/>
      <c r="AG72" s="19"/>
      <c r="AH72" s="102"/>
      <c r="AI72" s="19"/>
      <c r="AJ72" s="145" t="str">
        <f t="shared" si="39"/>
        <v>t4</v>
      </c>
      <c r="AK72" s="146">
        <f t="shared" si="34"/>
        <v>0</v>
      </c>
      <c r="AL72" s="147">
        <f t="shared" si="35"/>
        <v>0</v>
      </c>
      <c r="AM72" s="148">
        <f t="shared" si="36"/>
        <v>10</v>
      </c>
      <c r="AN72" s="147">
        <f t="shared" si="37"/>
        <v>0</v>
      </c>
      <c r="AO72" s="148">
        <f t="shared" si="38"/>
        <v>10</v>
      </c>
      <c r="AP72" s="150">
        <f t="shared" si="38"/>
        <v>0</v>
      </c>
    </row>
    <row r="73" spans="1:48" x14ac:dyDescent="0.2">
      <c r="A73" s="100" t="str">
        <f t="shared" si="33"/>
        <v>t5</v>
      </c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74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8"/>
      <c r="AG73" s="19"/>
      <c r="AH73" s="102"/>
      <c r="AI73" s="19"/>
      <c r="AJ73" s="145" t="str">
        <f t="shared" si="39"/>
        <v>t5</v>
      </c>
      <c r="AK73" s="146">
        <f t="shared" si="34"/>
        <v>0</v>
      </c>
      <c r="AL73" s="147">
        <f>SUM(B73:AF73)</f>
        <v>0</v>
      </c>
      <c r="AM73" s="148">
        <f t="shared" si="36"/>
        <v>10</v>
      </c>
      <c r="AN73" s="147">
        <f t="shared" si="37"/>
        <v>0</v>
      </c>
      <c r="AO73" s="148">
        <f t="shared" si="38"/>
        <v>10</v>
      </c>
      <c r="AP73" s="150">
        <f t="shared" si="38"/>
        <v>0</v>
      </c>
    </row>
    <row r="74" spans="1:48" x14ac:dyDescent="0.2">
      <c r="A74" s="100" t="str">
        <f t="shared" si="33"/>
        <v>t6</v>
      </c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74"/>
      <c r="N74" s="64"/>
      <c r="O74" s="64"/>
      <c r="P74" s="64"/>
      <c r="Q74" s="64"/>
      <c r="R74" s="64"/>
      <c r="S74" s="64"/>
      <c r="T74" s="64"/>
      <c r="U74" s="62"/>
      <c r="V74" s="62"/>
      <c r="W74" s="62"/>
      <c r="X74" s="62"/>
      <c r="Y74" s="62"/>
      <c r="Z74" s="62"/>
      <c r="AA74" s="62"/>
      <c r="AB74" s="62"/>
      <c r="AC74" s="64"/>
      <c r="AD74" s="64"/>
      <c r="AE74" s="64"/>
      <c r="AF74" s="68"/>
      <c r="AG74" s="19"/>
      <c r="AH74" s="102"/>
      <c r="AI74" s="19"/>
      <c r="AJ74" s="145" t="str">
        <f t="shared" si="39"/>
        <v>t6</v>
      </c>
      <c r="AK74" s="146">
        <f t="shared" si="34"/>
        <v>0</v>
      </c>
      <c r="AL74" s="147">
        <f t="shared" si="35"/>
        <v>0</v>
      </c>
      <c r="AM74" s="148">
        <f t="shared" si="36"/>
        <v>10</v>
      </c>
      <c r="AN74" s="147">
        <f t="shared" si="37"/>
        <v>0</v>
      </c>
      <c r="AO74" s="148">
        <f t="shared" si="38"/>
        <v>10</v>
      </c>
      <c r="AP74" s="150">
        <f t="shared" si="38"/>
        <v>0</v>
      </c>
    </row>
    <row r="75" spans="1:48" x14ac:dyDescent="0.2">
      <c r="A75" s="100" t="str">
        <f t="shared" si="33"/>
        <v>t7</v>
      </c>
      <c r="B75" s="64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75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8"/>
      <c r="AG75" s="19"/>
      <c r="AH75" s="102"/>
      <c r="AI75" s="19"/>
      <c r="AJ75" s="145" t="str">
        <f t="shared" si="39"/>
        <v>t7</v>
      </c>
      <c r="AK75" s="146">
        <f t="shared" si="34"/>
        <v>0</v>
      </c>
      <c r="AL75" s="147">
        <f t="shared" si="35"/>
        <v>0</v>
      </c>
      <c r="AM75" s="148">
        <f t="shared" si="36"/>
        <v>10</v>
      </c>
      <c r="AN75" s="147">
        <f t="shared" si="37"/>
        <v>0</v>
      </c>
      <c r="AO75" s="148">
        <f t="shared" si="38"/>
        <v>10</v>
      </c>
      <c r="AP75" s="150">
        <f t="shared" si="38"/>
        <v>0</v>
      </c>
    </row>
    <row r="76" spans="1:48" x14ac:dyDescent="0.2">
      <c r="A76" s="100" t="str">
        <f t="shared" si="33"/>
        <v>t8</v>
      </c>
      <c r="B76" s="64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75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8"/>
      <c r="AG76" s="19"/>
      <c r="AH76" s="102"/>
      <c r="AI76" s="19"/>
      <c r="AJ76" s="145" t="str">
        <f t="shared" si="39"/>
        <v>t8</v>
      </c>
      <c r="AK76" s="146">
        <f t="shared" si="34"/>
        <v>0</v>
      </c>
      <c r="AL76" s="147">
        <f t="shared" si="35"/>
        <v>0</v>
      </c>
      <c r="AM76" s="148">
        <f t="shared" si="36"/>
        <v>10</v>
      </c>
      <c r="AN76" s="147">
        <f t="shared" si="37"/>
        <v>0</v>
      </c>
      <c r="AO76" s="148">
        <f t="shared" si="38"/>
        <v>10</v>
      </c>
      <c r="AP76" s="150">
        <f t="shared" si="38"/>
        <v>0</v>
      </c>
    </row>
    <row r="77" spans="1:48" s="19" customFormat="1" x14ac:dyDescent="0.2">
      <c r="A77" s="100" t="str">
        <f t="shared" si="33"/>
        <v>t9</v>
      </c>
      <c r="B77" s="64"/>
      <c r="C77" s="64"/>
      <c r="D77" s="64"/>
      <c r="E77" s="64"/>
      <c r="F77" s="64"/>
      <c r="G77" s="64"/>
      <c r="H77" s="64"/>
      <c r="I77" s="62"/>
      <c r="J77" s="62"/>
      <c r="K77" s="62"/>
      <c r="L77" s="62"/>
      <c r="M77" s="75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8"/>
      <c r="AH77" s="102"/>
      <c r="AJ77" s="145" t="str">
        <f t="shared" si="39"/>
        <v>t9</v>
      </c>
      <c r="AK77" s="146">
        <f t="shared" si="34"/>
        <v>0</v>
      </c>
      <c r="AL77" s="147">
        <f t="shared" si="35"/>
        <v>0</v>
      </c>
      <c r="AM77" s="148">
        <f t="shared" si="36"/>
        <v>10</v>
      </c>
      <c r="AN77" s="147">
        <f t="shared" si="37"/>
        <v>0</v>
      </c>
      <c r="AO77" s="148">
        <f t="shared" si="38"/>
        <v>10</v>
      </c>
      <c r="AP77" s="150">
        <f t="shared" si="38"/>
        <v>0</v>
      </c>
      <c r="AR77" s="4"/>
      <c r="AS77" s="4"/>
      <c r="AT77" s="4"/>
      <c r="AU77" s="4"/>
      <c r="AV77" s="4"/>
    </row>
    <row r="78" spans="1:48" s="19" customFormat="1" x14ac:dyDescent="0.2">
      <c r="A78" s="100" t="str">
        <f t="shared" si="33"/>
        <v>t10</v>
      </c>
      <c r="B78" s="64"/>
      <c r="C78" s="64"/>
      <c r="D78" s="64"/>
      <c r="E78" s="64"/>
      <c r="F78" s="64"/>
      <c r="G78" s="64"/>
      <c r="H78" s="64"/>
      <c r="I78" s="62"/>
      <c r="J78" s="62"/>
      <c r="K78" s="62"/>
      <c r="L78" s="62"/>
      <c r="M78" s="75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8"/>
      <c r="AH78" s="102"/>
      <c r="AJ78" s="145" t="str">
        <f t="shared" si="39"/>
        <v>t10</v>
      </c>
      <c r="AK78" s="146">
        <f t="shared" si="34"/>
        <v>0</v>
      </c>
      <c r="AL78" s="147">
        <f t="shared" si="35"/>
        <v>0</v>
      </c>
      <c r="AM78" s="148">
        <f t="shared" si="36"/>
        <v>10</v>
      </c>
      <c r="AN78" s="147">
        <f t="shared" si="37"/>
        <v>0</v>
      </c>
      <c r="AO78" s="148">
        <f t="shared" si="38"/>
        <v>10</v>
      </c>
      <c r="AP78" s="150">
        <f t="shared" si="38"/>
        <v>0</v>
      </c>
      <c r="AS78" s="4"/>
    </row>
    <row r="79" spans="1:48" s="19" customFormat="1" x14ac:dyDescent="0.2">
      <c r="A79" s="100" t="str">
        <f t="shared" si="33"/>
        <v>t11</v>
      </c>
      <c r="B79" s="64"/>
      <c r="C79" s="64"/>
      <c r="D79" s="64"/>
      <c r="E79" s="64"/>
      <c r="F79" s="64"/>
      <c r="G79" s="64"/>
      <c r="H79" s="64"/>
      <c r="I79" s="62"/>
      <c r="J79" s="62"/>
      <c r="K79" s="62"/>
      <c r="L79" s="62"/>
      <c r="M79" s="75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8"/>
      <c r="AH79" s="102"/>
      <c r="AJ79" s="145" t="str">
        <f t="shared" si="39"/>
        <v>t11</v>
      </c>
      <c r="AK79" s="146">
        <f t="shared" si="34"/>
        <v>0</v>
      </c>
      <c r="AL79" s="147">
        <f t="shared" si="35"/>
        <v>0</v>
      </c>
      <c r="AM79" s="148">
        <f t="shared" si="36"/>
        <v>10</v>
      </c>
      <c r="AN79" s="147">
        <f t="shared" si="37"/>
        <v>0</v>
      </c>
      <c r="AO79" s="148">
        <f t="shared" si="38"/>
        <v>10</v>
      </c>
      <c r="AP79" s="150">
        <f t="shared" si="38"/>
        <v>0</v>
      </c>
      <c r="AS79" s="4"/>
    </row>
    <row r="80" spans="1:48" s="19" customFormat="1" x14ac:dyDescent="0.2">
      <c r="A80" s="100" t="str">
        <f t="shared" si="33"/>
        <v>t12</v>
      </c>
      <c r="B80" s="64"/>
      <c r="C80" s="64"/>
      <c r="D80" s="64"/>
      <c r="E80" s="64"/>
      <c r="F80" s="64"/>
      <c r="G80" s="64"/>
      <c r="H80" s="64"/>
      <c r="I80" s="62"/>
      <c r="J80" s="62"/>
      <c r="K80" s="62"/>
      <c r="L80" s="62"/>
      <c r="M80" s="75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8"/>
      <c r="AH80" s="102"/>
      <c r="AJ80" s="145" t="str">
        <f t="shared" si="39"/>
        <v>t12</v>
      </c>
      <c r="AK80" s="146">
        <f t="shared" si="34"/>
        <v>0</v>
      </c>
      <c r="AL80" s="147">
        <f t="shared" si="35"/>
        <v>0</v>
      </c>
      <c r="AM80" s="148">
        <f t="shared" si="36"/>
        <v>10</v>
      </c>
      <c r="AN80" s="147">
        <f t="shared" si="37"/>
        <v>0</v>
      </c>
      <c r="AO80" s="148">
        <f t="shared" si="38"/>
        <v>10</v>
      </c>
      <c r="AP80" s="150">
        <f t="shared" si="38"/>
        <v>0</v>
      </c>
      <c r="AS80" s="4"/>
    </row>
    <row r="81" spans="1:48" s="19" customFormat="1" x14ac:dyDescent="0.2">
      <c r="A81" s="100" t="str">
        <f t="shared" si="33"/>
        <v>t13</v>
      </c>
      <c r="B81" s="64"/>
      <c r="C81" s="64"/>
      <c r="D81" s="64"/>
      <c r="E81" s="64"/>
      <c r="F81" s="64"/>
      <c r="G81" s="64"/>
      <c r="H81" s="64"/>
      <c r="I81" s="62"/>
      <c r="J81" s="62"/>
      <c r="K81" s="62"/>
      <c r="L81" s="62"/>
      <c r="M81" s="75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8"/>
      <c r="AH81" s="102"/>
      <c r="AJ81" s="145" t="str">
        <f t="shared" si="39"/>
        <v>t13</v>
      </c>
      <c r="AK81" s="146">
        <f t="shared" si="34"/>
        <v>0</v>
      </c>
      <c r="AL81" s="147">
        <f t="shared" si="35"/>
        <v>0</v>
      </c>
      <c r="AM81" s="148">
        <f t="shared" si="36"/>
        <v>10</v>
      </c>
      <c r="AN81" s="147">
        <f t="shared" si="37"/>
        <v>0</v>
      </c>
      <c r="AO81" s="148">
        <f t="shared" si="38"/>
        <v>10</v>
      </c>
      <c r="AP81" s="150">
        <f t="shared" si="38"/>
        <v>0</v>
      </c>
      <c r="AS81" s="4"/>
    </row>
    <row r="82" spans="1:48" s="19" customFormat="1" x14ac:dyDescent="0.2">
      <c r="A82" s="100" t="str">
        <f t="shared" si="33"/>
        <v>t14</v>
      </c>
      <c r="B82" s="64"/>
      <c r="C82" s="64"/>
      <c r="D82" s="64"/>
      <c r="E82" s="64"/>
      <c r="F82" s="64"/>
      <c r="G82" s="64"/>
      <c r="H82" s="64"/>
      <c r="I82" s="62"/>
      <c r="J82" s="62"/>
      <c r="K82" s="62"/>
      <c r="L82" s="62"/>
      <c r="M82" s="75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8"/>
      <c r="AH82" s="102"/>
      <c r="AJ82" s="145" t="str">
        <f t="shared" si="39"/>
        <v>t14</v>
      </c>
      <c r="AK82" s="146">
        <f t="shared" si="34"/>
        <v>0</v>
      </c>
      <c r="AL82" s="147">
        <f t="shared" si="35"/>
        <v>0</v>
      </c>
      <c r="AM82" s="148">
        <f t="shared" si="36"/>
        <v>10</v>
      </c>
      <c r="AN82" s="147">
        <f t="shared" si="37"/>
        <v>0</v>
      </c>
      <c r="AO82" s="148">
        <f t="shared" si="38"/>
        <v>10</v>
      </c>
      <c r="AP82" s="150">
        <f t="shared" si="38"/>
        <v>0</v>
      </c>
      <c r="AS82" s="4"/>
    </row>
    <row r="83" spans="1:48" s="19" customFormat="1" x14ac:dyDescent="0.2">
      <c r="A83" s="100" t="str">
        <f t="shared" si="33"/>
        <v>t15</v>
      </c>
      <c r="B83" s="64"/>
      <c r="C83" s="64"/>
      <c r="D83" s="64"/>
      <c r="E83" s="64"/>
      <c r="F83" s="64"/>
      <c r="G83" s="64"/>
      <c r="H83" s="64"/>
      <c r="I83" s="62"/>
      <c r="J83" s="62"/>
      <c r="K83" s="62"/>
      <c r="L83" s="62"/>
      <c r="M83" s="75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8"/>
      <c r="AH83" s="102"/>
      <c r="AJ83" s="145" t="str">
        <f t="shared" si="39"/>
        <v>t15</v>
      </c>
      <c r="AK83" s="146">
        <f t="shared" si="34"/>
        <v>0</v>
      </c>
      <c r="AL83" s="147">
        <f t="shared" si="35"/>
        <v>0</v>
      </c>
      <c r="AM83" s="148">
        <f t="shared" si="36"/>
        <v>10</v>
      </c>
      <c r="AN83" s="147">
        <f t="shared" si="37"/>
        <v>0</v>
      </c>
      <c r="AO83" s="148">
        <f t="shared" si="38"/>
        <v>10</v>
      </c>
      <c r="AP83" s="150">
        <f t="shared" si="38"/>
        <v>0</v>
      </c>
      <c r="AS83" s="4"/>
    </row>
    <row r="84" spans="1:48" s="19" customFormat="1" ht="13.5" thickBot="1" x14ac:dyDescent="0.25">
      <c r="A84" s="115" t="str">
        <f t="shared" ref="A84" si="40">IF(ISBLANK(A64),"",A64)</f>
        <v>t16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7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71"/>
      <c r="AH84" s="116"/>
      <c r="AJ84" s="151" t="str">
        <f t="shared" si="39"/>
        <v>t16</v>
      </c>
      <c r="AK84" s="152">
        <f t="shared" si="34"/>
        <v>0</v>
      </c>
      <c r="AL84" s="153">
        <f t="shared" si="35"/>
        <v>0</v>
      </c>
      <c r="AM84" s="154">
        <f t="shared" ref="AM84" si="41">AO64+2.5</f>
        <v>10</v>
      </c>
      <c r="AN84" s="153">
        <f t="shared" ref="AN84" si="42">AP64+AL84</f>
        <v>0</v>
      </c>
      <c r="AO84" s="154">
        <f t="shared" si="38"/>
        <v>10</v>
      </c>
      <c r="AP84" s="156">
        <f t="shared" si="38"/>
        <v>0</v>
      </c>
      <c r="AS84" s="4"/>
    </row>
    <row r="85" spans="1:48" ht="13.5" thickBot="1" x14ac:dyDescent="0.25">
      <c r="A85" s="19"/>
      <c r="AG85" s="19"/>
      <c r="AI85" s="19"/>
      <c r="AJ85" s="138"/>
      <c r="AK85" s="138"/>
      <c r="AL85" s="138"/>
      <c r="AM85" s="138"/>
      <c r="AN85" s="138"/>
      <c r="AO85" s="138"/>
      <c r="AP85" s="138"/>
      <c r="AR85" s="19"/>
      <c r="AT85" s="19"/>
      <c r="AU85" s="19"/>
      <c r="AV85" s="19"/>
    </row>
    <row r="86" spans="1:48" ht="18.75" thickBot="1" x14ac:dyDescent="0.25">
      <c r="A86" s="93"/>
      <c r="B86" s="122">
        <f>DATE(An,MONTH(B66)+1,1)</f>
        <v>45413</v>
      </c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4"/>
      <c r="AG86" s="19"/>
      <c r="AH86" s="20"/>
      <c r="AI86" s="19"/>
      <c r="AJ86" s="138"/>
      <c r="AK86" s="138"/>
      <c r="AL86" s="138"/>
      <c r="AM86" s="138"/>
      <c r="AN86" s="138"/>
      <c r="AO86" s="138"/>
      <c r="AP86" s="138"/>
    </row>
    <row r="87" spans="1:48" s="19" customFormat="1" ht="53.25" x14ac:dyDescent="0.2">
      <c r="A87" s="94"/>
      <c r="B87" s="21" t="str">
        <f>IF(B88&lt;&gt;"",PROPER(TEXT(B88,"jjjj")),"")</f>
        <v>Mercredi</v>
      </c>
      <c r="C87" s="21" t="str">
        <f t="shared" ref="C87:AF87" si="43">IF(C88&lt;&gt;"",PROPER(TEXT(C88,"jjjj")),"")</f>
        <v>Jeudi</v>
      </c>
      <c r="D87" s="21" t="str">
        <f t="shared" si="43"/>
        <v>Vendredi</v>
      </c>
      <c r="E87" s="21" t="str">
        <f t="shared" si="43"/>
        <v>Samedi</v>
      </c>
      <c r="F87" s="21" t="str">
        <f t="shared" si="43"/>
        <v>Dimanche</v>
      </c>
      <c r="G87" s="21" t="str">
        <f t="shared" si="43"/>
        <v>Lundi</v>
      </c>
      <c r="H87" s="21" t="str">
        <f t="shared" si="43"/>
        <v>Mardi</v>
      </c>
      <c r="I87" s="21" t="str">
        <f t="shared" si="43"/>
        <v>Mercredi</v>
      </c>
      <c r="J87" s="21" t="str">
        <f t="shared" si="43"/>
        <v>Jeudi</v>
      </c>
      <c r="K87" s="21" t="str">
        <f t="shared" si="43"/>
        <v>Vendredi</v>
      </c>
      <c r="L87" s="21" t="str">
        <f t="shared" si="43"/>
        <v>Samedi</v>
      </c>
      <c r="M87" s="21" t="str">
        <f t="shared" si="43"/>
        <v>Dimanche</v>
      </c>
      <c r="N87" s="21" t="str">
        <f t="shared" si="43"/>
        <v>Lundi</v>
      </c>
      <c r="O87" s="21" t="str">
        <f t="shared" si="43"/>
        <v>Mardi</v>
      </c>
      <c r="P87" s="21" t="str">
        <f t="shared" si="43"/>
        <v>Mercredi</v>
      </c>
      <c r="Q87" s="21" t="str">
        <f t="shared" si="43"/>
        <v>Jeudi</v>
      </c>
      <c r="R87" s="21" t="str">
        <f t="shared" si="43"/>
        <v>Vendredi</v>
      </c>
      <c r="S87" s="21" t="str">
        <f t="shared" si="43"/>
        <v>Samedi</v>
      </c>
      <c r="T87" s="21" t="str">
        <f t="shared" si="43"/>
        <v>Dimanche</v>
      </c>
      <c r="U87" s="21" t="str">
        <f t="shared" si="43"/>
        <v>Lundi</v>
      </c>
      <c r="V87" s="21" t="str">
        <f t="shared" si="43"/>
        <v>Mardi</v>
      </c>
      <c r="W87" s="21" t="str">
        <f t="shared" si="43"/>
        <v>Mercredi</v>
      </c>
      <c r="X87" s="21" t="str">
        <f t="shared" si="43"/>
        <v>Jeudi</v>
      </c>
      <c r="Y87" s="21" t="str">
        <f t="shared" si="43"/>
        <v>Vendredi</v>
      </c>
      <c r="Z87" s="21" t="str">
        <f t="shared" si="43"/>
        <v>Samedi</v>
      </c>
      <c r="AA87" s="21" t="str">
        <f t="shared" si="43"/>
        <v>Dimanche</v>
      </c>
      <c r="AB87" s="21" t="str">
        <f t="shared" si="43"/>
        <v>Lundi</v>
      </c>
      <c r="AC87" s="21" t="str">
        <f t="shared" si="43"/>
        <v>Mardi</v>
      </c>
      <c r="AD87" s="21" t="str">
        <f t="shared" si="43"/>
        <v>Mercredi</v>
      </c>
      <c r="AE87" s="21" t="str">
        <f t="shared" si="43"/>
        <v>Jeudi</v>
      </c>
      <c r="AF87" s="22" t="str">
        <f t="shared" si="43"/>
        <v>Vendredi</v>
      </c>
      <c r="AH87" s="125" t="s">
        <v>42</v>
      </c>
      <c r="AI87" s="56"/>
      <c r="AJ87" s="139" t="s">
        <v>3</v>
      </c>
      <c r="AK87" s="140" t="s">
        <v>37</v>
      </c>
      <c r="AL87" s="140" t="s">
        <v>31</v>
      </c>
      <c r="AM87" s="140" t="s">
        <v>38</v>
      </c>
      <c r="AN87" s="140" t="s">
        <v>33</v>
      </c>
      <c r="AO87" s="140" t="s">
        <v>34</v>
      </c>
      <c r="AP87" s="141" t="s">
        <v>35</v>
      </c>
      <c r="AR87" s="4"/>
      <c r="AS87" s="4"/>
      <c r="AT87" s="4"/>
      <c r="AU87" s="4"/>
      <c r="AV87" s="4"/>
    </row>
    <row r="88" spans="1:48" x14ac:dyDescent="0.2">
      <c r="A88" s="117"/>
      <c r="B88" s="23">
        <f>DATE(An,MONTH(B86),1)</f>
        <v>45413</v>
      </c>
      <c r="C88" s="23">
        <f t="shared" ref="C88:AF88" si="44">B88+1</f>
        <v>45414</v>
      </c>
      <c r="D88" s="23">
        <f t="shared" si="44"/>
        <v>45415</v>
      </c>
      <c r="E88" s="23">
        <f t="shared" si="44"/>
        <v>45416</v>
      </c>
      <c r="F88" s="23">
        <f t="shared" si="44"/>
        <v>45417</v>
      </c>
      <c r="G88" s="23">
        <f t="shared" si="44"/>
        <v>45418</v>
      </c>
      <c r="H88" s="23">
        <f t="shared" si="44"/>
        <v>45419</v>
      </c>
      <c r="I88" s="23">
        <f t="shared" si="44"/>
        <v>45420</v>
      </c>
      <c r="J88" s="23">
        <f t="shared" si="44"/>
        <v>45421</v>
      </c>
      <c r="K88" s="23">
        <f t="shared" si="44"/>
        <v>45422</v>
      </c>
      <c r="L88" s="23">
        <f t="shared" si="44"/>
        <v>45423</v>
      </c>
      <c r="M88" s="23">
        <f t="shared" si="44"/>
        <v>45424</v>
      </c>
      <c r="N88" s="23">
        <f t="shared" si="44"/>
        <v>45425</v>
      </c>
      <c r="O88" s="23">
        <f t="shared" si="44"/>
        <v>45426</v>
      </c>
      <c r="P88" s="23">
        <f t="shared" si="44"/>
        <v>45427</v>
      </c>
      <c r="Q88" s="23">
        <f t="shared" si="44"/>
        <v>45428</v>
      </c>
      <c r="R88" s="23">
        <f t="shared" si="44"/>
        <v>45429</v>
      </c>
      <c r="S88" s="23">
        <f t="shared" si="44"/>
        <v>45430</v>
      </c>
      <c r="T88" s="23">
        <f t="shared" si="44"/>
        <v>45431</v>
      </c>
      <c r="U88" s="23">
        <f t="shared" si="44"/>
        <v>45432</v>
      </c>
      <c r="V88" s="23">
        <f t="shared" si="44"/>
        <v>45433</v>
      </c>
      <c r="W88" s="23">
        <f t="shared" si="44"/>
        <v>45434</v>
      </c>
      <c r="X88" s="23">
        <f t="shared" si="44"/>
        <v>45435</v>
      </c>
      <c r="Y88" s="23">
        <f t="shared" si="44"/>
        <v>45436</v>
      </c>
      <c r="Z88" s="23">
        <f t="shared" si="44"/>
        <v>45437</v>
      </c>
      <c r="AA88" s="23">
        <f t="shared" si="44"/>
        <v>45438</v>
      </c>
      <c r="AB88" s="23">
        <f t="shared" si="44"/>
        <v>45439</v>
      </c>
      <c r="AC88" s="23">
        <f t="shared" si="44"/>
        <v>45440</v>
      </c>
      <c r="AD88" s="23">
        <f t="shared" si="44"/>
        <v>45441</v>
      </c>
      <c r="AE88" s="23">
        <f t="shared" si="44"/>
        <v>45442</v>
      </c>
      <c r="AF88" s="24">
        <f t="shared" si="44"/>
        <v>45443</v>
      </c>
      <c r="AG88" s="19"/>
      <c r="AH88" s="126"/>
      <c r="AI88" s="19"/>
      <c r="AJ88" s="142"/>
      <c r="AK88" s="143"/>
      <c r="AL88" s="143"/>
      <c r="AM88" s="143"/>
      <c r="AN88" s="143"/>
      <c r="AO88" s="143"/>
      <c r="AP88" s="144"/>
      <c r="AR88" s="19"/>
      <c r="AS88" s="19"/>
      <c r="AT88" s="19"/>
      <c r="AU88" s="19"/>
      <c r="AV88" s="19"/>
    </row>
    <row r="89" spans="1:48" x14ac:dyDescent="0.2">
      <c r="A89" s="100" t="str">
        <f t="shared" ref="A89:A103" si="45">IF(ISBLANK(A69),"",A69)</f>
        <v>t1</v>
      </c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3"/>
      <c r="AG89" s="19"/>
      <c r="AH89" s="102"/>
      <c r="AI89" s="19"/>
      <c r="AJ89" s="145" t="str">
        <f>IF(ISBLANK(A89),"",A89)</f>
        <v>t1</v>
      </c>
      <c r="AK89" s="146">
        <f t="shared" ref="AK89:AK104" si="46">COUNTIF(B89:AF89,"CP")</f>
        <v>0</v>
      </c>
      <c r="AL89" s="147">
        <f t="shared" ref="AL89:AL104" si="47">SUM(B89:AF89)</f>
        <v>0</v>
      </c>
      <c r="AM89" s="148">
        <f t="shared" ref="AM89:AM103" si="48">AO69+2.5</f>
        <v>17.5</v>
      </c>
      <c r="AN89" s="147">
        <f t="shared" ref="AN89:AN103" si="49">AP69+AL89</f>
        <v>80</v>
      </c>
      <c r="AO89" s="148">
        <f>AM89-AK89</f>
        <v>17.5</v>
      </c>
      <c r="AP89" s="150">
        <f>AN89-AL89</f>
        <v>80</v>
      </c>
    </row>
    <row r="90" spans="1:48" x14ac:dyDescent="0.2">
      <c r="A90" s="100" t="str">
        <f t="shared" si="45"/>
        <v>t2</v>
      </c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3"/>
      <c r="AG90" s="19"/>
      <c r="AH90" s="102"/>
      <c r="AI90" s="19"/>
      <c r="AJ90" s="145" t="str">
        <f>IF(ISBLANK(A90),"",A90)</f>
        <v>t2</v>
      </c>
      <c r="AK90" s="146">
        <f t="shared" si="46"/>
        <v>0</v>
      </c>
      <c r="AL90" s="147">
        <f t="shared" si="47"/>
        <v>0</v>
      </c>
      <c r="AM90" s="148">
        <f t="shared" si="48"/>
        <v>12.5</v>
      </c>
      <c r="AN90" s="147">
        <f t="shared" si="49"/>
        <v>0</v>
      </c>
      <c r="AO90" s="148">
        <f t="shared" ref="AO90:AP104" si="50">AM90-AK90</f>
        <v>12.5</v>
      </c>
      <c r="AP90" s="150">
        <f t="shared" si="50"/>
        <v>0</v>
      </c>
    </row>
    <row r="91" spans="1:48" x14ac:dyDescent="0.2">
      <c r="A91" s="100" t="str">
        <f t="shared" si="45"/>
        <v>t3</v>
      </c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3"/>
      <c r="AG91" s="19"/>
      <c r="AH91" s="102"/>
      <c r="AI91" s="19"/>
      <c r="AJ91" s="145" t="str">
        <f t="shared" ref="AJ91:AJ104" si="51">IF(ISBLANK(A91),"",A91)</f>
        <v>t3</v>
      </c>
      <c r="AK91" s="146">
        <f t="shared" si="46"/>
        <v>0</v>
      </c>
      <c r="AL91" s="147">
        <f t="shared" si="47"/>
        <v>0</v>
      </c>
      <c r="AM91" s="148">
        <f t="shared" si="48"/>
        <v>12.5</v>
      </c>
      <c r="AN91" s="147">
        <f t="shared" si="49"/>
        <v>0</v>
      </c>
      <c r="AO91" s="148">
        <f t="shared" si="50"/>
        <v>12.5</v>
      </c>
      <c r="AP91" s="150">
        <f t="shared" si="50"/>
        <v>0</v>
      </c>
    </row>
    <row r="92" spans="1:48" x14ac:dyDescent="0.2">
      <c r="A92" s="100" t="str">
        <f t="shared" si="45"/>
        <v>t4</v>
      </c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3"/>
      <c r="AG92" s="19"/>
      <c r="AH92" s="102"/>
      <c r="AI92" s="19"/>
      <c r="AJ92" s="145" t="str">
        <f t="shared" si="51"/>
        <v>t4</v>
      </c>
      <c r="AK92" s="146">
        <f t="shared" si="46"/>
        <v>0</v>
      </c>
      <c r="AL92" s="147">
        <f t="shared" si="47"/>
        <v>0</v>
      </c>
      <c r="AM92" s="148">
        <f t="shared" si="48"/>
        <v>12.5</v>
      </c>
      <c r="AN92" s="147">
        <f t="shared" si="49"/>
        <v>0</v>
      </c>
      <c r="AO92" s="148">
        <f t="shared" si="50"/>
        <v>12.5</v>
      </c>
      <c r="AP92" s="150">
        <f t="shared" si="50"/>
        <v>0</v>
      </c>
    </row>
    <row r="93" spans="1:48" x14ac:dyDescent="0.2">
      <c r="A93" s="100" t="str">
        <f t="shared" si="45"/>
        <v>t5</v>
      </c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3"/>
      <c r="AG93" s="19"/>
      <c r="AH93" s="102"/>
      <c r="AI93" s="19"/>
      <c r="AJ93" s="145" t="str">
        <f t="shared" si="51"/>
        <v>t5</v>
      </c>
      <c r="AK93" s="146">
        <f t="shared" si="46"/>
        <v>0</v>
      </c>
      <c r="AL93" s="147">
        <f>SUM(B93:AF93)</f>
        <v>0</v>
      </c>
      <c r="AM93" s="148">
        <f t="shared" si="48"/>
        <v>12.5</v>
      </c>
      <c r="AN93" s="147">
        <f t="shared" si="49"/>
        <v>0</v>
      </c>
      <c r="AO93" s="148">
        <f t="shared" si="50"/>
        <v>12.5</v>
      </c>
      <c r="AP93" s="150">
        <f t="shared" si="50"/>
        <v>0</v>
      </c>
    </row>
    <row r="94" spans="1:48" x14ac:dyDescent="0.2">
      <c r="A94" s="100" t="str">
        <f t="shared" si="45"/>
        <v>t6</v>
      </c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5"/>
      <c r="AG94" s="19"/>
      <c r="AH94" s="102"/>
      <c r="AI94" s="19"/>
      <c r="AJ94" s="145" t="str">
        <f t="shared" si="51"/>
        <v>t6</v>
      </c>
      <c r="AK94" s="146">
        <f t="shared" si="46"/>
        <v>0</v>
      </c>
      <c r="AL94" s="147">
        <f t="shared" si="47"/>
        <v>0</v>
      </c>
      <c r="AM94" s="148">
        <f t="shared" si="48"/>
        <v>12.5</v>
      </c>
      <c r="AN94" s="147">
        <f t="shared" si="49"/>
        <v>0</v>
      </c>
      <c r="AO94" s="148">
        <f t="shared" si="50"/>
        <v>12.5</v>
      </c>
      <c r="AP94" s="150">
        <f t="shared" si="50"/>
        <v>0</v>
      </c>
    </row>
    <row r="95" spans="1:48" x14ac:dyDescent="0.2">
      <c r="A95" s="100" t="str">
        <f t="shared" si="45"/>
        <v>t7</v>
      </c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5"/>
      <c r="AG95" s="19"/>
      <c r="AH95" s="102"/>
      <c r="AI95" s="19"/>
      <c r="AJ95" s="145" t="str">
        <f t="shared" si="51"/>
        <v>t7</v>
      </c>
      <c r="AK95" s="146">
        <f t="shared" si="46"/>
        <v>0</v>
      </c>
      <c r="AL95" s="147">
        <f t="shared" si="47"/>
        <v>0</v>
      </c>
      <c r="AM95" s="148">
        <f t="shared" si="48"/>
        <v>12.5</v>
      </c>
      <c r="AN95" s="147">
        <f t="shared" si="49"/>
        <v>0</v>
      </c>
      <c r="AO95" s="148">
        <f t="shared" si="50"/>
        <v>12.5</v>
      </c>
      <c r="AP95" s="150">
        <f t="shared" si="50"/>
        <v>0</v>
      </c>
    </row>
    <row r="96" spans="1:48" x14ac:dyDescent="0.2">
      <c r="A96" s="100" t="str">
        <f t="shared" si="45"/>
        <v>t8</v>
      </c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5"/>
      <c r="AG96" s="19"/>
      <c r="AH96" s="102"/>
      <c r="AI96" s="19"/>
      <c r="AJ96" s="145" t="str">
        <f t="shared" si="51"/>
        <v>t8</v>
      </c>
      <c r="AK96" s="146">
        <f t="shared" si="46"/>
        <v>0</v>
      </c>
      <c r="AL96" s="147">
        <f t="shared" si="47"/>
        <v>0</v>
      </c>
      <c r="AM96" s="148">
        <f t="shared" si="48"/>
        <v>12.5</v>
      </c>
      <c r="AN96" s="147">
        <f t="shared" si="49"/>
        <v>0</v>
      </c>
      <c r="AO96" s="148">
        <f t="shared" si="50"/>
        <v>12.5</v>
      </c>
      <c r="AP96" s="150">
        <f t="shared" si="50"/>
        <v>0</v>
      </c>
    </row>
    <row r="97" spans="1:48" s="19" customFormat="1" x14ac:dyDescent="0.2">
      <c r="A97" s="100" t="str">
        <f t="shared" si="45"/>
        <v>t9</v>
      </c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5"/>
      <c r="AH97" s="102"/>
      <c r="AJ97" s="145" t="str">
        <f t="shared" si="51"/>
        <v>t9</v>
      </c>
      <c r="AK97" s="146">
        <f t="shared" si="46"/>
        <v>0</v>
      </c>
      <c r="AL97" s="147">
        <f t="shared" si="47"/>
        <v>0</v>
      </c>
      <c r="AM97" s="148">
        <f t="shared" si="48"/>
        <v>12.5</v>
      </c>
      <c r="AN97" s="147">
        <f t="shared" si="49"/>
        <v>0</v>
      </c>
      <c r="AO97" s="148">
        <f t="shared" si="50"/>
        <v>12.5</v>
      </c>
      <c r="AP97" s="150">
        <f t="shared" si="50"/>
        <v>0</v>
      </c>
      <c r="AR97" s="4"/>
      <c r="AS97" s="4"/>
      <c r="AT97" s="4"/>
      <c r="AU97" s="4"/>
      <c r="AV97" s="4"/>
    </row>
    <row r="98" spans="1:48" s="19" customFormat="1" x14ac:dyDescent="0.2">
      <c r="A98" s="100" t="str">
        <f t="shared" si="45"/>
        <v>t10</v>
      </c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5"/>
      <c r="AH98" s="102"/>
      <c r="AJ98" s="145" t="str">
        <f t="shared" si="51"/>
        <v>t10</v>
      </c>
      <c r="AK98" s="146">
        <f t="shared" si="46"/>
        <v>0</v>
      </c>
      <c r="AL98" s="147">
        <f t="shared" si="47"/>
        <v>0</v>
      </c>
      <c r="AM98" s="148">
        <f t="shared" si="48"/>
        <v>12.5</v>
      </c>
      <c r="AN98" s="147">
        <f t="shared" si="49"/>
        <v>0</v>
      </c>
      <c r="AO98" s="148">
        <f t="shared" si="50"/>
        <v>12.5</v>
      </c>
      <c r="AP98" s="150">
        <f t="shared" si="50"/>
        <v>0</v>
      </c>
      <c r="AS98" s="4"/>
    </row>
    <row r="99" spans="1:48" s="19" customFormat="1" x14ac:dyDescent="0.2">
      <c r="A99" s="100" t="str">
        <f t="shared" si="45"/>
        <v>t11</v>
      </c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5"/>
      <c r="AH99" s="102"/>
      <c r="AJ99" s="145" t="str">
        <f t="shared" si="51"/>
        <v>t11</v>
      </c>
      <c r="AK99" s="146">
        <f t="shared" si="46"/>
        <v>0</v>
      </c>
      <c r="AL99" s="147">
        <f t="shared" si="47"/>
        <v>0</v>
      </c>
      <c r="AM99" s="148">
        <f t="shared" si="48"/>
        <v>12.5</v>
      </c>
      <c r="AN99" s="147">
        <f t="shared" si="49"/>
        <v>0</v>
      </c>
      <c r="AO99" s="148">
        <f t="shared" si="50"/>
        <v>12.5</v>
      </c>
      <c r="AP99" s="150">
        <f t="shared" si="50"/>
        <v>0</v>
      </c>
      <c r="AS99" s="4"/>
    </row>
    <row r="100" spans="1:48" s="19" customFormat="1" x14ac:dyDescent="0.2">
      <c r="A100" s="100" t="str">
        <f t="shared" si="45"/>
        <v>t12</v>
      </c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5"/>
      <c r="AH100" s="102"/>
      <c r="AJ100" s="145" t="str">
        <f t="shared" si="51"/>
        <v>t12</v>
      </c>
      <c r="AK100" s="146">
        <f t="shared" si="46"/>
        <v>0</v>
      </c>
      <c r="AL100" s="147">
        <f t="shared" si="47"/>
        <v>0</v>
      </c>
      <c r="AM100" s="148">
        <f t="shared" si="48"/>
        <v>12.5</v>
      </c>
      <c r="AN100" s="147">
        <f t="shared" si="49"/>
        <v>0</v>
      </c>
      <c r="AO100" s="148">
        <f t="shared" si="50"/>
        <v>12.5</v>
      </c>
      <c r="AP100" s="150">
        <f t="shared" si="50"/>
        <v>0</v>
      </c>
      <c r="AS100" s="4"/>
    </row>
    <row r="101" spans="1:48" s="19" customFormat="1" x14ac:dyDescent="0.2">
      <c r="A101" s="100" t="str">
        <f t="shared" si="45"/>
        <v>t13</v>
      </c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5"/>
      <c r="AH101" s="102"/>
      <c r="AJ101" s="145" t="str">
        <f t="shared" si="51"/>
        <v>t13</v>
      </c>
      <c r="AK101" s="146">
        <f t="shared" si="46"/>
        <v>0</v>
      </c>
      <c r="AL101" s="147">
        <f t="shared" si="47"/>
        <v>0</v>
      </c>
      <c r="AM101" s="148">
        <f t="shared" si="48"/>
        <v>12.5</v>
      </c>
      <c r="AN101" s="147">
        <f t="shared" si="49"/>
        <v>0</v>
      </c>
      <c r="AO101" s="148">
        <f t="shared" si="50"/>
        <v>12.5</v>
      </c>
      <c r="AP101" s="150">
        <f t="shared" si="50"/>
        <v>0</v>
      </c>
      <c r="AS101" s="4"/>
    </row>
    <row r="102" spans="1:48" s="19" customFormat="1" x14ac:dyDescent="0.2">
      <c r="A102" s="100" t="str">
        <f t="shared" si="45"/>
        <v>t14</v>
      </c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5"/>
      <c r="AH102" s="102"/>
      <c r="AJ102" s="145" t="str">
        <f t="shared" si="51"/>
        <v>t14</v>
      </c>
      <c r="AK102" s="146">
        <f t="shared" si="46"/>
        <v>0</v>
      </c>
      <c r="AL102" s="147">
        <f t="shared" si="47"/>
        <v>0</v>
      </c>
      <c r="AM102" s="148">
        <f t="shared" si="48"/>
        <v>12.5</v>
      </c>
      <c r="AN102" s="147">
        <f t="shared" si="49"/>
        <v>0</v>
      </c>
      <c r="AO102" s="148">
        <f t="shared" si="50"/>
        <v>12.5</v>
      </c>
      <c r="AP102" s="150">
        <f t="shared" si="50"/>
        <v>0</v>
      </c>
      <c r="AS102" s="4"/>
    </row>
    <row r="103" spans="1:48" s="19" customFormat="1" x14ac:dyDescent="0.2">
      <c r="A103" s="100" t="str">
        <f t="shared" si="45"/>
        <v>t15</v>
      </c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5"/>
      <c r="AH103" s="102"/>
      <c r="AJ103" s="145" t="str">
        <f t="shared" si="51"/>
        <v>t15</v>
      </c>
      <c r="AK103" s="146">
        <f t="shared" si="46"/>
        <v>0</v>
      </c>
      <c r="AL103" s="147">
        <f t="shared" si="47"/>
        <v>0</v>
      </c>
      <c r="AM103" s="148">
        <f t="shared" si="48"/>
        <v>12.5</v>
      </c>
      <c r="AN103" s="147">
        <f t="shared" si="49"/>
        <v>0</v>
      </c>
      <c r="AO103" s="148">
        <f t="shared" si="50"/>
        <v>12.5</v>
      </c>
      <c r="AP103" s="150">
        <f t="shared" si="50"/>
        <v>0</v>
      </c>
      <c r="AS103" s="4"/>
    </row>
    <row r="104" spans="1:48" s="19" customFormat="1" ht="13.5" thickBot="1" x14ac:dyDescent="0.25">
      <c r="A104" s="115" t="str">
        <f t="shared" ref="A104" si="52">IF(ISBLANK(A84),"",A84)</f>
        <v>t16</v>
      </c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7"/>
      <c r="AH104" s="116"/>
      <c r="AJ104" s="151" t="str">
        <f t="shared" si="51"/>
        <v>t16</v>
      </c>
      <c r="AK104" s="152">
        <f t="shared" si="46"/>
        <v>0</v>
      </c>
      <c r="AL104" s="153">
        <f t="shared" si="47"/>
        <v>0</v>
      </c>
      <c r="AM104" s="154">
        <f t="shared" ref="AM104" si="53">AO84+2.5</f>
        <v>12.5</v>
      </c>
      <c r="AN104" s="153">
        <f t="shared" ref="AN104" si="54">AP84+AL104</f>
        <v>0</v>
      </c>
      <c r="AO104" s="154">
        <f t="shared" si="50"/>
        <v>12.5</v>
      </c>
      <c r="AP104" s="156">
        <f t="shared" si="50"/>
        <v>0</v>
      </c>
      <c r="AS104" s="4"/>
    </row>
    <row r="105" spans="1:48" ht="13.5" thickBot="1" x14ac:dyDescent="0.25">
      <c r="A105" s="19"/>
      <c r="AG105" s="19"/>
      <c r="AI105" s="19"/>
      <c r="AJ105" s="138"/>
      <c r="AK105" s="138"/>
      <c r="AL105" s="138"/>
      <c r="AM105" s="138"/>
      <c r="AN105" s="138"/>
      <c r="AO105" s="138"/>
      <c r="AP105" s="138"/>
      <c r="AR105" s="19"/>
      <c r="AT105" s="19"/>
      <c r="AU105" s="19"/>
      <c r="AV105" s="19"/>
    </row>
    <row r="106" spans="1:48" ht="18.75" thickBot="1" x14ac:dyDescent="0.25">
      <c r="A106" s="93"/>
      <c r="B106" s="122">
        <f>DATE(An,MONTH(B86)+1,1)</f>
        <v>45444</v>
      </c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4"/>
      <c r="AG106" s="19"/>
      <c r="AH106" s="20"/>
      <c r="AI106" s="19"/>
      <c r="AJ106" s="138"/>
      <c r="AK106" s="138"/>
      <c r="AL106" s="138"/>
      <c r="AM106" s="138"/>
      <c r="AN106" s="138"/>
      <c r="AO106" s="138"/>
      <c r="AP106" s="138"/>
    </row>
    <row r="107" spans="1:48" s="19" customFormat="1" ht="53.25" x14ac:dyDescent="0.2">
      <c r="A107" s="94"/>
      <c r="B107" s="21" t="str">
        <f>IF(B108&lt;&gt;"",PROPER(TEXT(B108,"jjjj")),"")</f>
        <v>Samedi</v>
      </c>
      <c r="C107" s="21" t="str">
        <f t="shared" ref="C107:AF107" si="55">IF(C108&lt;&gt;"",PROPER(TEXT(C108,"jjjj")),"")</f>
        <v>Dimanche</v>
      </c>
      <c r="D107" s="21" t="str">
        <f t="shared" si="55"/>
        <v>Lundi</v>
      </c>
      <c r="E107" s="21" t="str">
        <f t="shared" si="55"/>
        <v>Mardi</v>
      </c>
      <c r="F107" s="21" t="str">
        <f t="shared" si="55"/>
        <v>Mercredi</v>
      </c>
      <c r="G107" s="21" t="str">
        <f t="shared" si="55"/>
        <v>Jeudi</v>
      </c>
      <c r="H107" s="21" t="str">
        <f t="shared" si="55"/>
        <v>Vendredi</v>
      </c>
      <c r="I107" s="21" t="str">
        <f t="shared" si="55"/>
        <v>Samedi</v>
      </c>
      <c r="J107" s="21" t="str">
        <f t="shared" si="55"/>
        <v>Dimanche</v>
      </c>
      <c r="K107" s="21" t="str">
        <f t="shared" si="55"/>
        <v>Lundi</v>
      </c>
      <c r="L107" s="21" t="str">
        <f t="shared" si="55"/>
        <v>Mardi</v>
      </c>
      <c r="M107" s="21" t="str">
        <f t="shared" si="55"/>
        <v>Mercredi</v>
      </c>
      <c r="N107" s="21" t="str">
        <f t="shared" si="55"/>
        <v>Jeudi</v>
      </c>
      <c r="O107" s="21" t="str">
        <f t="shared" si="55"/>
        <v>Vendredi</v>
      </c>
      <c r="P107" s="21" t="str">
        <f t="shared" si="55"/>
        <v>Samedi</v>
      </c>
      <c r="Q107" s="21" t="str">
        <f t="shared" si="55"/>
        <v>Dimanche</v>
      </c>
      <c r="R107" s="21" t="str">
        <f t="shared" si="55"/>
        <v>Lundi</v>
      </c>
      <c r="S107" s="21" t="str">
        <f t="shared" si="55"/>
        <v>Mardi</v>
      </c>
      <c r="T107" s="21" t="str">
        <f t="shared" si="55"/>
        <v>Mercredi</v>
      </c>
      <c r="U107" s="21" t="str">
        <f t="shared" si="55"/>
        <v>Jeudi</v>
      </c>
      <c r="V107" s="21" t="str">
        <f t="shared" si="55"/>
        <v>Vendredi</v>
      </c>
      <c r="W107" s="21" t="str">
        <f t="shared" si="55"/>
        <v>Samedi</v>
      </c>
      <c r="X107" s="21" t="str">
        <f t="shared" si="55"/>
        <v>Dimanche</v>
      </c>
      <c r="Y107" s="21" t="str">
        <f t="shared" si="55"/>
        <v>Lundi</v>
      </c>
      <c r="Z107" s="21" t="str">
        <f t="shared" si="55"/>
        <v>Mardi</v>
      </c>
      <c r="AA107" s="21" t="str">
        <f t="shared" si="55"/>
        <v>Mercredi</v>
      </c>
      <c r="AB107" s="21" t="str">
        <f t="shared" si="55"/>
        <v>Jeudi</v>
      </c>
      <c r="AC107" s="21" t="str">
        <f t="shared" si="55"/>
        <v>Vendredi</v>
      </c>
      <c r="AD107" s="21" t="str">
        <f t="shared" si="55"/>
        <v>Samedi</v>
      </c>
      <c r="AE107" s="21" t="str">
        <f t="shared" si="55"/>
        <v>Dimanche</v>
      </c>
      <c r="AF107" s="51" t="str">
        <f t="shared" si="55"/>
        <v/>
      </c>
      <c r="AH107" s="125" t="s">
        <v>42</v>
      </c>
      <c r="AI107" s="56"/>
      <c r="AJ107" s="139" t="s">
        <v>3</v>
      </c>
      <c r="AK107" s="140" t="s">
        <v>37</v>
      </c>
      <c r="AL107" s="140" t="s">
        <v>31</v>
      </c>
      <c r="AM107" s="140" t="s">
        <v>38</v>
      </c>
      <c r="AN107" s="140" t="s">
        <v>33</v>
      </c>
      <c r="AO107" s="140" t="s">
        <v>34</v>
      </c>
      <c r="AP107" s="141" t="s">
        <v>35</v>
      </c>
      <c r="AR107" s="4"/>
      <c r="AS107" s="4"/>
      <c r="AT107" s="4"/>
      <c r="AU107" s="4"/>
      <c r="AV107" s="4"/>
    </row>
    <row r="108" spans="1:48" x14ac:dyDescent="0.2">
      <c r="A108" s="117"/>
      <c r="B108" s="23">
        <f>DATE(An,MONTH(B106),1)</f>
        <v>45444</v>
      </c>
      <c r="C108" s="23">
        <f t="shared" ref="C108:AE108" si="56">B108+1</f>
        <v>45445</v>
      </c>
      <c r="D108" s="23">
        <f t="shared" si="56"/>
        <v>45446</v>
      </c>
      <c r="E108" s="23">
        <f t="shared" si="56"/>
        <v>45447</v>
      </c>
      <c r="F108" s="23">
        <f t="shared" si="56"/>
        <v>45448</v>
      </c>
      <c r="G108" s="23">
        <f t="shared" si="56"/>
        <v>45449</v>
      </c>
      <c r="H108" s="23">
        <f t="shared" si="56"/>
        <v>45450</v>
      </c>
      <c r="I108" s="23">
        <f t="shared" si="56"/>
        <v>45451</v>
      </c>
      <c r="J108" s="23">
        <f t="shared" si="56"/>
        <v>45452</v>
      </c>
      <c r="K108" s="23">
        <f t="shared" si="56"/>
        <v>45453</v>
      </c>
      <c r="L108" s="23">
        <f t="shared" si="56"/>
        <v>45454</v>
      </c>
      <c r="M108" s="23">
        <f t="shared" si="56"/>
        <v>45455</v>
      </c>
      <c r="N108" s="23">
        <f t="shared" si="56"/>
        <v>45456</v>
      </c>
      <c r="O108" s="23">
        <f t="shared" si="56"/>
        <v>45457</v>
      </c>
      <c r="P108" s="23">
        <f t="shared" si="56"/>
        <v>45458</v>
      </c>
      <c r="Q108" s="23">
        <f t="shared" si="56"/>
        <v>45459</v>
      </c>
      <c r="R108" s="23">
        <f t="shared" si="56"/>
        <v>45460</v>
      </c>
      <c r="S108" s="23">
        <f t="shared" si="56"/>
        <v>45461</v>
      </c>
      <c r="T108" s="23">
        <f t="shared" si="56"/>
        <v>45462</v>
      </c>
      <c r="U108" s="23">
        <f t="shared" si="56"/>
        <v>45463</v>
      </c>
      <c r="V108" s="23">
        <f t="shared" si="56"/>
        <v>45464</v>
      </c>
      <c r="W108" s="23">
        <f t="shared" si="56"/>
        <v>45465</v>
      </c>
      <c r="X108" s="23">
        <f t="shared" si="56"/>
        <v>45466</v>
      </c>
      <c r="Y108" s="23">
        <f t="shared" si="56"/>
        <v>45467</v>
      </c>
      <c r="Z108" s="23">
        <f t="shared" si="56"/>
        <v>45468</v>
      </c>
      <c r="AA108" s="23">
        <f t="shared" si="56"/>
        <v>45469</v>
      </c>
      <c r="AB108" s="23">
        <f t="shared" si="56"/>
        <v>45470</v>
      </c>
      <c r="AC108" s="23">
        <f t="shared" si="56"/>
        <v>45471</v>
      </c>
      <c r="AD108" s="23">
        <f t="shared" si="56"/>
        <v>45472</v>
      </c>
      <c r="AE108" s="23">
        <f t="shared" si="56"/>
        <v>45473</v>
      </c>
      <c r="AF108" s="53"/>
      <c r="AG108" s="19"/>
      <c r="AH108" s="126"/>
      <c r="AI108" s="19"/>
      <c r="AJ108" s="142"/>
      <c r="AK108" s="143"/>
      <c r="AL108" s="143"/>
      <c r="AM108" s="143"/>
      <c r="AN108" s="143"/>
      <c r="AO108" s="143"/>
      <c r="AP108" s="144"/>
      <c r="AR108" s="19"/>
      <c r="AS108" s="19"/>
      <c r="AT108" s="19"/>
      <c r="AU108" s="19"/>
      <c r="AV108" s="19"/>
    </row>
    <row r="109" spans="1:48" x14ac:dyDescent="0.2">
      <c r="A109" s="100" t="str">
        <f t="shared" ref="A109:A123" si="57">IF(ISBLANK(A89),"",A89)</f>
        <v>t1</v>
      </c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72"/>
      <c r="AG109" s="19"/>
      <c r="AH109" s="102"/>
      <c r="AI109" s="19"/>
      <c r="AJ109" s="145" t="str">
        <f>IF(ISBLANK(A109),"",A109)</f>
        <v>t1</v>
      </c>
      <c r="AK109" s="146">
        <f t="shared" ref="AK109:AK124" si="58">COUNTIF(B109:AF109,"CP")</f>
        <v>0</v>
      </c>
      <c r="AL109" s="147">
        <f t="shared" ref="AL109:AL124" si="59">SUM(B109:AF109)</f>
        <v>0</v>
      </c>
      <c r="AM109" s="148">
        <f t="shared" ref="AM109:AM123" si="60">AO89+2.5</f>
        <v>20</v>
      </c>
      <c r="AN109" s="147">
        <f t="shared" ref="AN109:AN123" si="61">AP89+AL109</f>
        <v>80</v>
      </c>
      <c r="AO109" s="148">
        <f>AM109-AK109</f>
        <v>20</v>
      </c>
      <c r="AP109" s="150">
        <f>AN109-AL109</f>
        <v>80</v>
      </c>
    </row>
    <row r="110" spans="1:48" x14ac:dyDescent="0.2">
      <c r="A110" s="100" t="str">
        <f t="shared" si="57"/>
        <v>t2</v>
      </c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72"/>
      <c r="AG110" s="19"/>
      <c r="AH110" s="102"/>
      <c r="AI110" s="19"/>
      <c r="AJ110" s="145" t="str">
        <f>IF(ISBLANK(A110),"",A110)</f>
        <v>t2</v>
      </c>
      <c r="AK110" s="146">
        <f t="shared" si="58"/>
        <v>0</v>
      </c>
      <c r="AL110" s="147">
        <f t="shared" si="59"/>
        <v>0</v>
      </c>
      <c r="AM110" s="148">
        <f t="shared" si="60"/>
        <v>15</v>
      </c>
      <c r="AN110" s="147">
        <f t="shared" si="61"/>
        <v>0</v>
      </c>
      <c r="AO110" s="148">
        <f t="shared" ref="AO110:AP124" si="62">AM110-AK110</f>
        <v>15</v>
      </c>
      <c r="AP110" s="150">
        <f t="shared" si="62"/>
        <v>0</v>
      </c>
    </row>
    <row r="111" spans="1:48" x14ac:dyDescent="0.2">
      <c r="A111" s="100" t="str">
        <f t="shared" si="57"/>
        <v>t3</v>
      </c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72"/>
      <c r="AG111" s="19"/>
      <c r="AH111" s="102"/>
      <c r="AI111" s="19"/>
      <c r="AJ111" s="145" t="str">
        <f t="shared" ref="AJ111:AJ124" si="63">IF(ISBLANK(A111),"",A111)</f>
        <v>t3</v>
      </c>
      <c r="AK111" s="146">
        <f t="shared" si="58"/>
        <v>0</v>
      </c>
      <c r="AL111" s="147">
        <f t="shared" si="59"/>
        <v>0</v>
      </c>
      <c r="AM111" s="148">
        <f t="shared" si="60"/>
        <v>15</v>
      </c>
      <c r="AN111" s="147">
        <f t="shared" si="61"/>
        <v>0</v>
      </c>
      <c r="AO111" s="148">
        <f t="shared" si="62"/>
        <v>15</v>
      </c>
      <c r="AP111" s="150">
        <f t="shared" si="62"/>
        <v>0</v>
      </c>
    </row>
    <row r="112" spans="1:48" x14ac:dyDescent="0.2">
      <c r="A112" s="100" t="str">
        <f t="shared" si="57"/>
        <v>t4</v>
      </c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72"/>
      <c r="AG112" s="19"/>
      <c r="AH112" s="102"/>
      <c r="AI112" s="19"/>
      <c r="AJ112" s="145" t="str">
        <f t="shared" si="63"/>
        <v>t4</v>
      </c>
      <c r="AK112" s="146">
        <f t="shared" si="58"/>
        <v>0</v>
      </c>
      <c r="AL112" s="147">
        <f t="shared" si="59"/>
        <v>0</v>
      </c>
      <c r="AM112" s="148">
        <f t="shared" si="60"/>
        <v>15</v>
      </c>
      <c r="AN112" s="147">
        <f t="shared" si="61"/>
        <v>0</v>
      </c>
      <c r="AO112" s="148">
        <f t="shared" si="62"/>
        <v>15</v>
      </c>
      <c r="AP112" s="150">
        <f t="shared" si="62"/>
        <v>0</v>
      </c>
    </row>
    <row r="113" spans="1:48" x14ac:dyDescent="0.2">
      <c r="A113" s="100" t="str">
        <f t="shared" si="57"/>
        <v>t5</v>
      </c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72"/>
      <c r="AG113" s="19"/>
      <c r="AH113" s="102"/>
      <c r="AI113" s="19"/>
      <c r="AJ113" s="145" t="str">
        <f t="shared" si="63"/>
        <v>t5</v>
      </c>
      <c r="AK113" s="146">
        <f t="shared" si="58"/>
        <v>0</v>
      </c>
      <c r="AL113" s="147">
        <f>SUM(B113:AF113)</f>
        <v>0</v>
      </c>
      <c r="AM113" s="148">
        <f t="shared" si="60"/>
        <v>15</v>
      </c>
      <c r="AN113" s="147">
        <f t="shared" si="61"/>
        <v>0</v>
      </c>
      <c r="AO113" s="148">
        <f t="shared" si="62"/>
        <v>15</v>
      </c>
      <c r="AP113" s="150">
        <f t="shared" si="62"/>
        <v>0</v>
      </c>
    </row>
    <row r="114" spans="1:48" x14ac:dyDescent="0.2">
      <c r="A114" s="100" t="str">
        <f t="shared" si="57"/>
        <v>t6</v>
      </c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72"/>
      <c r="AG114" s="19"/>
      <c r="AH114" s="102"/>
      <c r="AI114" s="19"/>
      <c r="AJ114" s="145" t="str">
        <f t="shared" si="63"/>
        <v>t6</v>
      </c>
      <c r="AK114" s="146">
        <f t="shared" si="58"/>
        <v>0</v>
      </c>
      <c r="AL114" s="147">
        <f t="shared" si="59"/>
        <v>0</v>
      </c>
      <c r="AM114" s="148">
        <f t="shared" si="60"/>
        <v>15</v>
      </c>
      <c r="AN114" s="147">
        <f t="shared" si="61"/>
        <v>0</v>
      </c>
      <c r="AO114" s="148">
        <f t="shared" si="62"/>
        <v>15</v>
      </c>
      <c r="AP114" s="150">
        <f t="shared" si="62"/>
        <v>0</v>
      </c>
    </row>
    <row r="115" spans="1:48" x14ac:dyDescent="0.2">
      <c r="A115" s="100" t="str">
        <f t="shared" si="57"/>
        <v>t7</v>
      </c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72"/>
      <c r="AG115" s="19"/>
      <c r="AH115" s="102"/>
      <c r="AI115" s="19"/>
      <c r="AJ115" s="145" t="str">
        <f t="shared" si="63"/>
        <v>t7</v>
      </c>
      <c r="AK115" s="146">
        <f t="shared" si="58"/>
        <v>0</v>
      </c>
      <c r="AL115" s="147">
        <f t="shared" si="59"/>
        <v>0</v>
      </c>
      <c r="AM115" s="148">
        <f t="shared" si="60"/>
        <v>15</v>
      </c>
      <c r="AN115" s="147">
        <f t="shared" si="61"/>
        <v>0</v>
      </c>
      <c r="AO115" s="148">
        <f t="shared" si="62"/>
        <v>15</v>
      </c>
      <c r="AP115" s="150">
        <f t="shared" si="62"/>
        <v>0</v>
      </c>
    </row>
    <row r="116" spans="1:48" x14ac:dyDescent="0.2">
      <c r="A116" s="100" t="str">
        <f t="shared" si="57"/>
        <v>t8</v>
      </c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72"/>
      <c r="AG116" s="19"/>
      <c r="AH116" s="102"/>
      <c r="AI116" s="19"/>
      <c r="AJ116" s="145" t="str">
        <f t="shared" si="63"/>
        <v>t8</v>
      </c>
      <c r="AK116" s="146">
        <f t="shared" si="58"/>
        <v>0</v>
      </c>
      <c r="AL116" s="147">
        <f t="shared" si="59"/>
        <v>0</v>
      </c>
      <c r="AM116" s="148">
        <f t="shared" si="60"/>
        <v>15</v>
      </c>
      <c r="AN116" s="147">
        <f t="shared" si="61"/>
        <v>0</v>
      </c>
      <c r="AO116" s="148">
        <f t="shared" si="62"/>
        <v>15</v>
      </c>
      <c r="AP116" s="150">
        <f t="shared" si="62"/>
        <v>0</v>
      </c>
    </row>
    <row r="117" spans="1:48" s="19" customFormat="1" x14ac:dyDescent="0.2">
      <c r="A117" s="100" t="str">
        <f t="shared" si="57"/>
        <v>t9</v>
      </c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72"/>
      <c r="AH117" s="102"/>
      <c r="AJ117" s="145" t="str">
        <f t="shared" si="63"/>
        <v>t9</v>
      </c>
      <c r="AK117" s="146">
        <f t="shared" si="58"/>
        <v>0</v>
      </c>
      <c r="AL117" s="147">
        <f t="shared" si="59"/>
        <v>0</v>
      </c>
      <c r="AM117" s="148">
        <f t="shared" si="60"/>
        <v>15</v>
      </c>
      <c r="AN117" s="147">
        <f t="shared" si="61"/>
        <v>0</v>
      </c>
      <c r="AO117" s="148">
        <f t="shared" si="62"/>
        <v>15</v>
      </c>
      <c r="AP117" s="150">
        <f t="shared" si="62"/>
        <v>0</v>
      </c>
      <c r="AR117" s="4"/>
      <c r="AS117" s="4"/>
      <c r="AT117" s="4"/>
      <c r="AU117" s="4"/>
      <c r="AV117" s="4"/>
    </row>
    <row r="118" spans="1:48" s="19" customFormat="1" x14ac:dyDescent="0.2">
      <c r="A118" s="100" t="str">
        <f t="shared" si="57"/>
        <v>t10</v>
      </c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72"/>
      <c r="AH118" s="102"/>
      <c r="AJ118" s="145" t="str">
        <f t="shared" si="63"/>
        <v>t10</v>
      </c>
      <c r="AK118" s="146">
        <f t="shared" si="58"/>
        <v>0</v>
      </c>
      <c r="AL118" s="147">
        <f t="shared" si="59"/>
        <v>0</v>
      </c>
      <c r="AM118" s="148">
        <f t="shared" si="60"/>
        <v>15</v>
      </c>
      <c r="AN118" s="147">
        <f t="shared" si="61"/>
        <v>0</v>
      </c>
      <c r="AO118" s="148">
        <f t="shared" si="62"/>
        <v>15</v>
      </c>
      <c r="AP118" s="150">
        <f t="shared" si="62"/>
        <v>0</v>
      </c>
      <c r="AS118" s="4"/>
    </row>
    <row r="119" spans="1:48" s="19" customFormat="1" x14ac:dyDescent="0.2">
      <c r="A119" s="100" t="str">
        <f t="shared" si="57"/>
        <v>t11</v>
      </c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72"/>
      <c r="AH119" s="102"/>
      <c r="AJ119" s="145" t="str">
        <f t="shared" si="63"/>
        <v>t11</v>
      </c>
      <c r="AK119" s="146">
        <f t="shared" si="58"/>
        <v>0</v>
      </c>
      <c r="AL119" s="147">
        <f t="shared" si="59"/>
        <v>0</v>
      </c>
      <c r="AM119" s="148">
        <f t="shared" si="60"/>
        <v>15</v>
      </c>
      <c r="AN119" s="147">
        <f t="shared" si="61"/>
        <v>0</v>
      </c>
      <c r="AO119" s="148">
        <f t="shared" si="62"/>
        <v>15</v>
      </c>
      <c r="AP119" s="150">
        <f t="shared" si="62"/>
        <v>0</v>
      </c>
      <c r="AS119" s="4"/>
    </row>
    <row r="120" spans="1:48" s="19" customFormat="1" x14ac:dyDescent="0.2">
      <c r="A120" s="100" t="str">
        <f t="shared" si="57"/>
        <v>t12</v>
      </c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72"/>
      <c r="AH120" s="102"/>
      <c r="AJ120" s="145" t="str">
        <f t="shared" si="63"/>
        <v>t12</v>
      </c>
      <c r="AK120" s="146">
        <f t="shared" si="58"/>
        <v>0</v>
      </c>
      <c r="AL120" s="147">
        <f t="shared" si="59"/>
        <v>0</v>
      </c>
      <c r="AM120" s="148">
        <f t="shared" si="60"/>
        <v>15</v>
      </c>
      <c r="AN120" s="147">
        <f t="shared" si="61"/>
        <v>0</v>
      </c>
      <c r="AO120" s="148">
        <f t="shared" si="62"/>
        <v>15</v>
      </c>
      <c r="AP120" s="150">
        <f t="shared" si="62"/>
        <v>0</v>
      </c>
      <c r="AS120" s="4"/>
    </row>
    <row r="121" spans="1:48" s="19" customFormat="1" x14ac:dyDescent="0.2">
      <c r="A121" s="100" t="str">
        <f t="shared" si="57"/>
        <v>t13</v>
      </c>
      <c r="B121" s="64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72"/>
      <c r="AH121" s="102"/>
      <c r="AJ121" s="145" t="str">
        <f t="shared" si="63"/>
        <v>t13</v>
      </c>
      <c r="AK121" s="146">
        <f t="shared" si="58"/>
        <v>0</v>
      </c>
      <c r="AL121" s="147">
        <f t="shared" si="59"/>
        <v>0</v>
      </c>
      <c r="AM121" s="148">
        <f t="shared" si="60"/>
        <v>15</v>
      </c>
      <c r="AN121" s="147">
        <f t="shared" si="61"/>
        <v>0</v>
      </c>
      <c r="AO121" s="148">
        <f t="shared" si="62"/>
        <v>15</v>
      </c>
      <c r="AP121" s="150">
        <f t="shared" si="62"/>
        <v>0</v>
      </c>
      <c r="AS121" s="4"/>
    </row>
    <row r="122" spans="1:48" s="19" customFormat="1" x14ac:dyDescent="0.2">
      <c r="A122" s="100" t="str">
        <f t="shared" si="57"/>
        <v>t14</v>
      </c>
      <c r="B122" s="64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72"/>
      <c r="AH122" s="102"/>
      <c r="AJ122" s="145" t="str">
        <f t="shared" si="63"/>
        <v>t14</v>
      </c>
      <c r="AK122" s="146">
        <f t="shared" si="58"/>
        <v>0</v>
      </c>
      <c r="AL122" s="147">
        <f t="shared" si="59"/>
        <v>0</v>
      </c>
      <c r="AM122" s="148">
        <f t="shared" si="60"/>
        <v>15</v>
      </c>
      <c r="AN122" s="147">
        <f t="shared" si="61"/>
        <v>0</v>
      </c>
      <c r="AO122" s="148">
        <f t="shared" si="62"/>
        <v>15</v>
      </c>
      <c r="AP122" s="150">
        <f t="shared" si="62"/>
        <v>0</v>
      </c>
      <c r="AS122" s="4"/>
    </row>
    <row r="123" spans="1:48" s="19" customFormat="1" x14ac:dyDescent="0.2">
      <c r="A123" s="100" t="str">
        <f t="shared" si="57"/>
        <v>t15</v>
      </c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72"/>
      <c r="AH123" s="102"/>
      <c r="AJ123" s="145" t="str">
        <f t="shared" si="63"/>
        <v>t15</v>
      </c>
      <c r="AK123" s="146">
        <f t="shared" si="58"/>
        <v>0</v>
      </c>
      <c r="AL123" s="147">
        <f t="shared" si="59"/>
        <v>0</v>
      </c>
      <c r="AM123" s="148">
        <f t="shared" si="60"/>
        <v>15</v>
      </c>
      <c r="AN123" s="147">
        <f t="shared" si="61"/>
        <v>0</v>
      </c>
      <c r="AO123" s="148">
        <f t="shared" si="62"/>
        <v>15</v>
      </c>
      <c r="AP123" s="150">
        <f t="shared" si="62"/>
        <v>0</v>
      </c>
      <c r="AS123" s="4"/>
    </row>
    <row r="124" spans="1:48" s="19" customFormat="1" ht="13.5" thickBot="1" x14ac:dyDescent="0.25">
      <c r="A124" s="115" t="str">
        <f t="shared" ref="A124" si="64">IF(ISBLANK(A104),"",A104)</f>
        <v>t16</v>
      </c>
      <c r="B124" s="66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66"/>
      <c r="AE124" s="66"/>
      <c r="AF124" s="73"/>
      <c r="AH124" s="116"/>
      <c r="AJ124" s="151" t="str">
        <f t="shared" si="63"/>
        <v>t16</v>
      </c>
      <c r="AK124" s="152">
        <f t="shared" si="58"/>
        <v>0</v>
      </c>
      <c r="AL124" s="153">
        <f t="shared" si="59"/>
        <v>0</v>
      </c>
      <c r="AM124" s="154">
        <f t="shared" ref="AM124" si="65">AO104+2.5</f>
        <v>15</v>
      </c>
      <c r="AN124" s="153">
        <f t="shared" ref="AN124" si="66">AP104+AL124</f>
        <v>0</v>
      </c>
      <c r="AO124" s="154">
        <f t="shared" si="62"/>
        <v>15</v>
      </c>
      <c r="AP124" s="156">
        <f t="shared" si="62"/>
        <v>0</v>
      </c>
      <c r="AS124" s="4"/>
    </row>
    <row r="125" spans="1:48" ht="13.5" thickBot="1" x14ac:dyDescent="0.25">
      <c r="A125" s="19"/>
      <c r="AG125" s="19"/>
      <c r="AI125" s="19"/>
      <c r="AJ125" s="138"/>
      <c r="AK125" s="138"/>
      <c r="AL125" s="138"/>
      <c r="AM125" s="138"/>
      <c r="AN125" s="138"/>
      <c r="AO125" s="138"/>
      <c r="AP125" s="138"/>
      <c r="AR125" s="19"/>
      <c r="AT125" s="19"/>
      <c r="AU125" s="19"/>
      <c r="AV125" s="19"/>
    </row>
    <row r="126" spans="1:48" ht="18.75" thickBot="1" x14ac:dyDescent="0.25">
      <c r="A126" s="93"/>
      <c r="B126" s="122">
        <f>DATE(An,MONTH(B106)+1,1)</f>
        <v>45474</v>
      </c>
      <c r="C126" s="123"/>
      <c r="D126" s="123"/>
      <c r="E126" s="123"/>
      <c r="F126" s="123"/>
      <c r="G126" s="123"/>
      <c r="H126" s="123"/>
      <c r="I126" s="123"/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23"/>
      <c r="U126" s="123"/>
      <c r="V126" s="123"/>
      <c r="W126" s="123"/>
      <c r="X126" s="123"/>
      <c r="Y126" s="123"/>
      <c r="Z126" s="123"/>
      <c r="AA126" s="123"/>
      <c r="AB126" s="123"/>
      <c r="AC126" s="123"/>
      <c r="AD126" s="123"/>
      <c r="AE126" s="123"/>
      <c r="AF126" s="124"/>
      <c r="AG126" s="19"/>
      <c r="AH126" s="20"/>
      <c r="AI126" s="19"/>
      <c r="AJ126" s="138"/>
      <c r="AK126" s="138"/>
      <c r="AL126" s="138"/>
      <c r="AM126" s="138"/>
      <c r="AN126" s="138"/>
      <c r="AO126" s="138"/>
      <c r="AP126" s="138"/>
    </row>
    <row r="127" spans="1:48" s="19" customFormat="1" ht="53.25" x14ac:dyDescent="0.2">
      <c r="A127" s="94"/>
      <c r="B127" s="21" t="str">
        <f>IF(B128&lt;&gt;"",PROPER(TEXT(B128,"jjjj")),"")</f>
        <v>Lundi</v>
      </c>
      <c r="C127" s="21" t="str">
        <f t="shared" ref="C127:AF127" si="67">IF(C128&lt;&gt;"",PROPER(TEXT(C128,"jjjj")),"")</f>
        <v>Mardi</v>
      </c>
      <c r="D127" s="21" t="str">
        <f t="shared" si="67"/>
        <v>Mercredi</v>
      </c>
      <c r="E127" s="21" t="str">
        <f t="shared" si="67"/>
        <v>Jeudi</v>
      </c>
      <c r="F127" s="21" t="str">
        <f t="shared" si="67"/>
        <v>Vendredi</v>
      </c>
      <c r="G127" s="21" t="str">
        <f t="shared" si="67"/>
        <v>Samedi</v>
      </c>
      <c r="H127" s="21" t="str">
        <f t="shared" si="67"/>
        <v>Dimanche</v>
      </c>
      <c r="I127" s="21" t="str">
        <f t="shared" si="67"/>
        <v>Lundi</v>
      </c>
      <c r="J127" s="21" t="str">
        <f t="shared" si="67"/>
        <v>Mardi</v>
      </c>
      <c r="K127" s="21" t="str">
        <f t="shared" si="67"/>
        <v>Mercredi</v>
      </c>
      <c r="L127" s="21" t="str">
        <f t="shared" si="67"/>
        <v>Jeudi</v>
      </c>
      <c r="M127" s="21" t="str">
        <f t="shared" si="67"/>
        <v>Vendredi</v>
      </c>
      <c r="N127" s="21" t="str">
        <f t="shared" si="67"/>
        <v>Samedi</v>
      </c>
      <c r="O127" s="21" t="str">
        <f t="shared" si="67"/>
        <v>Dimanche</v>
      </c>
      <c r="P127" s="21" t="str">
        <f t="shared" si="67"/>
        <v>Lundi</v>
      </c>
      <c r="Q127" s="21" t="str">
        <f t="shared" si="67"/>
        <v>Mardi</v>
      </c>
      <c r="R127" s="21" t="str">
        <f t="shared" si="67"/>
        <v>Mercredi</v>
      </c>
      <c r="S127" s="21" t="str">
        <f t="shared" si="67"/>
        <v>Jeudi</v>
      </c>
      <c r="T127" s="21" t="str">
        <f t="shared" si="67"/>
        <v>Vendredi</v>
      </c>
      <c r="U127" s="21" t="str">
        <f t="shared" si="67"/>
        <v>Samedi</v>
      </c>
      <c r="V127" s="21" t="str">
        <f t="shared" si="67"/>
        <v>Dimanche</v>
      </c>
      <c r="W127" s="21" t="str">
        <f t="shared" si="67"/>
        <v>Lundi</v>
      </c>
      <c r="X127" s="21" t="str">
        <f t="shared" si="67"/>
        <v>Mardi</v>
      </c>
      <c r="Y127" s="21" t="str">
        <f t="shared" si="67"/>
        <v>Mercredi</v>
      </c>
      <c r="Z127" s="21" t="str">
        <f t="shared" si="67"/>
        <v>Jeudi</v>
      </c>
      <c r="AA127" s="21" t="str">
        <f t="shared" si="67"/>
        <v>Vendredi</v>
      </c>
      <c r="AB127" s="21" t="str">
        <f t="shared" si="67"/>
        <v>Samedi</v>
      </c>
      <c r="AC127" s="21" t="str">
        <f t="shared" si="67"/>
        <v>Dimanche</v>
      </c>
      <c r="AD127" s="21" t="str">
        <f t="shared" si="67"/>
        <v>Lundi</v>
      </c>
      <c r="AE127" s="21" t="str">
        <f t="shared" si="67"/>
        <v>Mardi</v>
      </c>
      <c r="AF127" s="22" t="str">
        <f t="shared" si="67"/>
        <v>Mercredi</v>
      </c>
      <c r="AH127" s="125" t="s">
        <v>42</v>
      </c>
      <c r="AI127" s="56"/>
      <c r="AJ127" s="139" t="s">
        <v>3</v>
      </c>
      <c r="AK127" s="140" t="s">
        <v>37</v>
      </c>
      <c r="AL127" s="140" t="s">
        <v>31</v>
      </c>
      <c r="AM127" s="140" t="s">
        <v>38</v>
      </c>
      <c r="AN127" s="140" t="s">
        <v>33</v>
      </c>
      <c r="AO127" s="140" t="s">
        <v>34</v>
      </c>
      <c r="AP127" s="141" t="s">
        <v>35</v>
      </c>
      <c r="AR127" s="4"/>
      <c r="AS127" s="4"/>
      <c r="AT127" s="4"/>
      <c r="AU127" s="4"/>
      <c r="AV127" s="4"/>
    </row>
    <row r="128" spans="1:48" x14ac:dyDescent="0.2">
      <c r="A128" s="117"/>
      <c r="B128" s="23">
        <f>DATE(An,MONTH(B126),1)</f>
        <v>45474</v>
      </c>
      <c r="C128" s="23">
        <f t="shared" ref="C128:AF128" si="68">B128+1</f>
        <v>45475</v>
      </c>
      <c r="D128" s="23">
        <f t="shared" si="68"/>
        <v>45476</v>
      </c>
      <c r="E128" s="23">
        <f t="shared" si="68"/>
        <v>45477</v>
      </c>
      <c r="F128" s="23">
        <f t="shared" si="68"/>
        <v>45478</v>
      </c>
      <c r="G128" s="23">
        <f t="shared" si="68"/>
        <v>45479</v>
      </c>
      <c r="H128" s="23">
        <f t="shared" si="68"/>
        <v>45480</v>
      </c>
      <c r="I128" s="23">
        <f t="shared" si="68"/>
        <v>45481</v>
      </c>
      <c r="J128" s="23">
        <f t="shared" si="68"/>
        <v>45482</v>
      </c>
      <c r="K128" s="23">
        <f t="shared" si="68"/>
        <v>45483</v>
      </c>
      <c r="L128" s="23">
        <f t="shared" si="68"/>
        <v>45484</v>
      </c>
      <c r="M128" s="23">
        <f t="shared" si="68"/>
        <v>45485</v>
      </c>
      <c r="N128" s="23">
        <f t="shared" si="68"/>
        <v>45486</v>
      </c>
      <c r="O128" s="23">
        <f t="shared" si="68"/>
        <v>45487</v>
      </c>
      <c r="P128" s="23">
        <f t="shared" si="68"/>
        <v>45488</v>
      </c>
      <c r="Q128" s="23">
        <f t="shared" si="68"/>
        <v>45489</v>
      </c>
      <c r="R128" s="23">
        <f t="shared" si="68"/>
        <v>45490</v>
      </c>
      <c r="S128" s="23">
        <f t="shared" si="68"/>
        <v>45491</v>
      </c>
      <c r="T128" s="23">
        <f t="shared" si="68"/>
        <v>45492</v>
      </c>
      <c r="U128" s="23">
        <f t="shared" si="68"/>
        <v>45493</v>
      </c>
      <c r="V128" s="23">
        <f t="shared" si="68"/>
        <v>45494</v>
      </c>
      <c r="W128" s="23">
        <f t="shared" si="68"/>
        <v>45495</v>
      </c>
      <c r="X128" s="23">
        <f t="shared" si="68"/>
        <v>45496</v>
      </c>
      <c r="Y128" s="23">
        <f t="shared" si="68"/>
        <v>45497</v>
      </c>
      <c r="Z128" s="23">
        <f t="shared" si="68"/>
        <v>45498</v>
      </c>
      <c r="AA128" s="23">
        <f t="shared" si="68"/>
        <v>45499</v>
      </c>
      <c r="AB128" s="23">
        <f t="shared" si="68"/>
        <v>45500</v>
      </c>
      <c r="AC128" s="23">
        <f t="shared" si="68"/>
        <v>45501</v>
      </c>
      <c r="AD128" s="23">
        <f t="shared" si="68"/>
        <v>45502</v>
      </c>
      <c r="AE128" s="23">
        <f t="shared" si="68"/>
        <v>45503</v>
      </c>
      <c r="AF128" s="24">
        <f t="shared" si="68"/>
        <v>45504</v>
      </c>
      <c r="AG128" s="19"/>
      <c r="AH128" s="126"/>
      <c r="AI128" s="19"/>
      <c r="AJ128" s="142"/>
      <c r="AK128" s="143"/>
      <c r="AL128" s="143"/>
      <c r="AM128" s="143"/>
      <c r="AN128" s="143"/>
      <c r="AO128" s="143"/>
      <c r="AP128" s="144"/>
      <c r="AR128" s="19"/>
      <c r="AS128" s="19"/>
      <c r="AT128" s="19"/>
      <c r="AU128" s="19"/>
      <c r="AV128" s="19"/>
    </row>
    <row r="129" spans="1:48" x14ac:dyDescent="0.2">
      <c r="A129" s="100" t="str">
        <f t="shared" ref="A129:A143" si="69">IF(ISBLANK(A109),"",A109)</f>
        <v>t1</v>
      </c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3"/>
      <c r="AG129" s="19"/>
      <c r="AH129" s="102"/>
      <c r="AI129" s="19"/>
      <c r="AJ129" s="145" t="str">
        <f>IF(ISBLANK(A129),"",A129)</f>
        <v>t1</v>
      </c>
      <c r="AK129" s="146">
        <f t="shared" ref="AK129:AK144" si="70">COUNTIF(B129:AF129,"CP")</f>
        <v>0</v>
      </c>
      <c r="AL129" s="147">
        <f t="shared" ref="AL129:AL144" si="71">SUM(B129:AF129)</f>
        <v>0</v>
      </c>
      <c r="AM129" s="148">
        <f t="shared" ref="AM129:AM143" si="72">AO109+2.5</f>
        <v>22.5</v>
      </c>
      <c r="AN129" s="147">
        <f t="shared" ref="AN129:AN143" si="73">AP109+AL129</f>
        <v>80</v>
      </c>
      <c r="AO129" s="148">
        <f>AM129-AK129</f>
        <v>22.5</v>
      </c>
      <c r="AP129" s="150">
        <f>AN129-AL129</f>
        <v>80</v>
      </c>
    </row>
    <row r="130" spans="1:48" x14ac:dyDescent="0.2">
      <c r="A130" s="100" t="str">
        <f t="shared" si="69"/>
        <v>t2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63"/>
      <c r="AG130" s="19"/>
      <c r="AH130" s="102"/>
      <c r="AI130" s="19"/>
      <c r="AJ130" s="145" t="str">
        <f>IF(ISBLANK(A130),"",A130)</f>
        <v>t2</v>
      </c>
      <c r="AK130" s="146">
        <f t="shared" si="70"/>
        <v>0</v>
      </c>
      <c r="AL130" s="147">
        <f t="shared" si="71"/>
        <v>0</v>
      </c>
      <c r="AM130" s="148">
        <f t="shared" si="72"/>
        <v>17.5</v>
      </c>
      <c r="AN130" s="147">
        <f t="shared" si="73"/>
        <v>0</v>
      </c>
      <c r="AO130" s="148">
        <f t="shared" ref="AO130:AP144" si="74">AM130-AK130</f>
        <v>17.5</v>
      </c>
      <c r="AP130" s="150">
        <f t="shared" si="74"/>
        <v>0</v>
      </c>
    </row>
    <row r="131" spans="1:48" x14ac:dyDescent="0.2">
      <c r="A131" s="100" t="str">
        <f t="shared" si="69"/>
        <v>t3</v>
      </c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3"/>
      <c r="AG131" s="19"/>
      <c r="AH131" s="102"/>
      <c r="AI131" s="19"/>
      <c r="AJ131" s="145" t="str">
        <f t="shared" ref="AJ131:AJ144" si="75">IF(ISBLANK(A131),"",A131)</f>
        <v>t3</v>
      </c>
      <c r="AK131" s="146">
        <f t="shared" si="70"/>
        <v>0</v>
      </c>
      <c r="AL131" s="147">
        <f t="shared" si="71"/>
        <v>0</v>
      </c>
      <c r="AM131" s="148">
        <f t="shared" si="72"/>
        <v>17.5</v>
      </c>
      <c r="AN131" s="147">
        <f t="shared" si="73"/>
        <v>0</v>
      </c>
      <c r="AO131" s="148">
        <f t="shared" si="74"/>
        <v>17.5</v>
      </c>
      <c r="AP131" s="150">
        <f t="shared" si="74"/>
        <v>0</v>
      </c>
    </row>
    <row r="132" spans="1:48" x14ac:dyDescent="0.2">
      <c r="A132" s="100" t="str">
        <f t="shared" si="69"/>
        <v>t4</v>
      </c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63"/>
      <c r="AG132" s="19"/>
      <c r="AH132" s="102"/>
      <c r="AI132" s="19"/>
      <c r="AJ132" s="145" t="str">
        <f t="shared" si="75"/>
        <v>t4</v>
      </c>
      <c r="AK132" s="146">
        <f t="shared" si="70"/>
        <v>0</v>
      </c>
      <c r="AL132" s="147">
        <f t="shared" si="71"/>
        <v>0</v>
      </c>
      <c r="AM132" s="148">
        <f t="shared" si="72"/>
        <v>17.5</v>
      </c>
      <c r="AN132" s="147">
        <f t="shared" si="73"/>
        <v>0</v>
      </c>
      <c r="AO132" s="148">
        <f t="shared" si="74"/>
        <v>17.5</v>
      </c>
      <c r="AP132" s="150">
        <f t="shared" si="74"/>
        <v>0</v>
      </c>
    </row>
    <row r="133" spans="1:48" x14ac:dyDescent="0.2">
      <c r="A133" s="100" t="str">
        <f t="shared" si="69"/>
        <v>t5</v>
      </c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63"/>
      <c r="AG133" s="19"/>
      <c r="AH133" s="102"/>
      <c r="AI133" s="19"/>
      <c r="AJ133" s="145" t="str">
        <f t="shared" si="75"/>
        <v>t5</v>
      </c>
      <c r="AK133" s="146">
        <f t="shared" si="70"/>
        <v>0</v>
      </c>
      <c r="AL133" s="147">
        <f>SUM(B133:AF133)</f>
        <v>0</v>
      </c>
      <c r="AM133" s="148">
        <f t="shared" si="72"/>
        <v>17.5</v>
      </c>
      <c r="AN133" s="147">
        <f t="shared" si="73"/>
        <v>0</v>
      </c>
      <c r="AO133" s="148">
        <f t="shared" si="74"/>
        <v>17.5</v>
      </c>
      <c r="AP133" s="150">
        <f t="shared" si="74"/>
        <v>0</v>
      </c>
    </row>
    <row r="134" spans="1:48" x14ac:dyDescent="0.2">
      <c r="A134" s="100" t="str">
        <f t="shared" si="69"/>
        <v>t6</v>
      </c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2"/>
      <c r="AF134" s="63"/>
      <c r="AG134" s="19"/>
      <c r="AH134" s="102"/>
      <c r="AI134" s="19"/>
      <c r="AJ134" s="145" t="str">
        <f t="shared" si="75"/>
        <v>t6</v>
      </c>
      <c r="AK134" s="146">
        <f t="shared" si="70"/>
        <v>0</v>
      </c>
      <c r="AL134" s="147">
        <f t="shared" si="71"/>
        <v>0</v>
      </c>
      <c r="AM134" s="148">
        <f t="shared" si="72"/>
        <v>17.5</v>
      </c>
      <c r="AN134" s="147">
        <f t="shared" si="73"/>
        <v>0</v>
      </c>
      <c r="AO134" s="148">
        <f t="shared" si="74"/>
        <v>17.5</v>
      </c>
      <c r="AP134" s="150">
        <f t="shared" si="74"/>
        <v>0</v>
      </c>
    </row>
    <row r="135" spans="1:48" x14ac:dyDescent="0.2">
      <c r="A135" s="100" t="str">
        <f t="shared" si="69"/>
        <v>t7</v>
      </c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5"/>
      <c r="AG135" s="19"/>
      <c r="AH135" s="102"/>
      <c r="AI135" s="19"/>
      <c r="AJ135" s="145" t="str">
        <f t="shared" si="75"/>
        <v>t7</v>
      </c>
      <c r="AK135" s="146">
        <f t="shared" si="70"/>
        <v>0</v>
      </c>
      <c r="AL135" s="147">
        <f t="shared" si="71"/>
        <v>0</v>
      </c>
      <c r="AM135" s="148">
        <f t="shared" si="72"/>
        <v>17.5</v>
      </c>
      <c r="AN135" s="147">
        <f t="shared" si="73"/>
        <v>0</v>
      </c>
      <c r="AO135" s="148">
        <f t="shared" si="74"/>
        <v>17.5</v>
      </c>
      <c r="AP135" s="150">
        <f t="shared" si="74"/>
        <v>0</v>
      </c>
    </row>
    <row r="136" spans="1:48" x14ac:dyDescent="0.2">
      <c r="A136" s="100" t="str">
        <f t="shared" si="69"/>
        <v>t8</v>
      </c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5"/>
      <c r="AG136" s="19"/>
      <c r="AH136" s="102"/>
      <c r="AI136" s="19"/>
      <c r="AJ136" s="145" t="str">
        <f t="shared" si="75"/>
        <v>t8</v>
      </c>
      <c r="AK136" s="146">
        <f t="shared" si="70"/>
        <v>0</v>
      </c>
      <c r="AL136" s="147">
        <f t="shared" si="71"/>
        <v>0</v>
      </c>
      <c r="AM136" s="148">
        <f t="shared" si="72"/>
        <v>17.5</v>
      </c>
      <c r="AN136" s="147">
        <f t="shared" si="73"/>
        <v>0</v>
      </c>
      <c r="AO136" s="148">
        <f t="shared" si="74"/>
        <v>17.5</v>
      </c>
      <c r="AP136" s="150">
        <f t="shared" si="74"/>
        <v>0</v>
      </c>
    </row>
    <row r="137" spans="1:48" s="19" customFormat="1" x14ac:dyDescent="0.2">
      <c r="A137" s="100" t="str">
        <f t="shared" si="69"/>
        <v>t9</v>
      </c>
      <c r="B137" s="64"/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5"/>
      <c r="AH137" s="102"/>
      <c r="AJ137" s="145" t="str">
        <f t="shared" si="75"/>
        <v>t9</v>
      </c>
      <c r="AK137" s="146">
        <f t="shared" si="70"/>
        <v>0</v>
      </c>
      <c r="AL137" s="147">
        <f t="shared" si="71"/>
        <v>0</v>
      </c>
      <c r="AM137" s="148">
        <f t="shared" si="72"/>
        <v>17.5</v>
      </c>
      <c r="AN137" s="147">
        <f t="shared" si="73"/>
        <v>0</v>
      </c>
      <c r="AO137" s="148">
        <f t="shared" si="74"/>
        <v>17.5</v>
      </c>
      <c r="AP137" s="150">
        <f t="shared" si="74"/>
        <v>0</v>
      </c>
      <c r="AR137" s="4"/>
      <c r="AS137" s="4"/>
      <c r="AT137" s="4"/>
      <c r="AU137" s="4"/>
      <c r="AV137" s="4"/>
    </row>
    <row r="138" spans="1:48" s="19" customFormat="1" x14ac:dyDescent="0.2">
      <c r="A138" s="100" t="str">
        <f t="shared" si="69"/>
        <v>t10</v>
      </c>
      <c r="B138" s="64"/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5"/>
      <c r="AH138" s="102"/>
      <c r="AJ138" s="145" t="str">
        <f t="shared" si="75"/>
        <v>t10</v>
      </c>
      <c r="AK138" s="146">
        <f t="shared" si="70"/>
        <v>0</v>
      </c>
      <c r="AL138" s="147">
        <f t="shared" si="71"/>
        <v>0</v>
      </c>
      <c r="AM138" s="148">
        <f t="shared" si="72"/>
        <v>17.5</v>
      </c>
      <c r="AN138" s="147">
        <f t="shared" si="73"/>
        <v>0</v>
      </c>
      <c r="AO138" s="148">
        <f t="shared" si="74"/>
        <v>17.5</v>
      </c>
      <c r="AP138" s="150">
        <f t="shared" si="74"/>
        <v>0</v>
      </c>
      <c r="AS138" s="4"/>
    </row>
    <row r="139" spans="1:48" s="19" customFormat="1" x14ac:dyDescent="0.2">
      <c r="A139" s="100" t="str">
        <f t="shared" si="69"/>
        <v>t11</v>
      </c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5"/>
      <c r="AH139" s="102"/>
      <c r="AJ139" s="145" t="str">
        <f t="shared" si="75"/>
        <v>t11</v>
      </c>
      <c r="AK139" s="146">
        <f t="shared" si="70"/>
        <v>0</v>
      </c>
      <c r="AL139" s="147">
        <f t="shared" si="71"/>
        <v>0</v>
      </c>
      <c r="AM139" s="148">
        <f t="shared" si="72"/>
        <v>17.5</v>
      </c>
      <c r="AN139" s="147">
        <f t="shared" si="73"/>
        <v>0</v>
      </c>
      <c r="AO139" s="148">
        <f t="shared" si="74"/>
        <v>17.5</v>
      </c>
      <c r="AP139" s="150">
        <f t="shared" si="74"/>
        <v>0</v>
      </c>
      <c r="AS139" s="4"/>
    </row>
    <row r="140" spans="1:48" s="19" customFormat="1" x14ac:dyDescent="0.2">
      <c r="A140" s="100" t="str">
        <f t="shared" si="69"/>
        <v>t12</v>
      </c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5"/>
      <c r="AH140" s="102"/>
      <c r="AJ140" s="145" t="str">
        <f t="shared" si="75"/>
        <v>t12</v>
      </c>
      <c r="AK140" s="146">
        <f t="shared" si="70"/>
        <v>0</v>
      </c>
      <c r="AL140" s="147">
        <f t="shared" si="71"/>
        <v>0</v>
      </c>
      <c r="AM140" s="148">
        <f t="shared" si="72"/>
        <v>17.5</v>
      </c>
      <c r="AN140" s="147">
        <f t="shared" si="73"/>
        <v>0</v>
      </c>
      <c r="AO140" s="148">
        <f t="shared" si="74"/>
        <v>17.5</v>
      </c>
      <c r="AP140" s="150">
        <f t="shared" si="74"/>
        <v>0</v>
      </c>
      <c r="AS140" s="4"/>
    </row>
    <row r="141" spans="1:48" s="19" customFormat="1" x14ac:dyDescent="0.2">
      <c r="A141" s="100" t="str">
        <f t="shared" si="69"/>
        <v>t13</v>
      </c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5"/>
      <c r="AH141" s="102"/>
      <c r="AJ141" s="145" t="str">
        <f t="shared" si="75"/>
        <v>t13</v>
      </c>
      <c r="AK141" s="146">
        <f t="shared" si="70"/>
        <v>0</v>
      </c>
      <c r="AL141" s="147">
        <f t="shared" si="71"/>
        <v>0</v>
      </c>
      <c r="AM141" s="148">
        <f t="shared" si="72"/>
        <v>17.5</v>
      </c>
      <c r="AN141" s="147">
        <f t="shared" si="73"/>
        <v>0</v>
      </c>
      <c r="AO141" s="148">
        <f t="shared" si="74"/>
        <v>17.5</v>
      </c>
      <c r="AP141" s="150">
        <f t="shared" si="74"/>
        <v>0</v>
      </c>
      <c r="AS141" s="4"/>
    </row>
    <row r="142" spans="1:48" s="19" customFormat="1" x14ac:dyDescent="0.2">
      <c r="A142" s="100" t="str">
        <f t="shared" si="69"/>
        <v>t14</v>
      </c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5"/>
      <c r="AH142" s="102"/>
      <c r="AJ142" s="145" t="str">
        <f t="shared" si="75"/>
        <v>t14</v>
      </c>
      <c r="AK142" s="146">
        <f t="shared" si="70"/>
        <v>0</v>
      </c>
      <c r="AL142" s="147">
        <f t="shared" si="71"/>
        <v>0</v>
      </c>
      <c r="AM142" s="148">
        <f t="shared" si="72"/>
        <v>17.5</v>
      </c>
      <c r="AN142" s="147">
        <f t="shared" si="73"/>
        <v>0</v>
      </c>
      <c r="AO142" s="148">
        <f t="shared" si="74"/>
        <v>17.5</v>
      </c>
      <c r="AP142" s="150">
        <f t="shared" si="74"/>
        <v>0</v>
      </c>
      <c r="AS142" s="4"/>
    </row>
    <row r="143" spans="1:48" s="19" customFormat="1" x14ac:dyDescent="0.2">
      <c r="A143" s="100" t="str">
        <f t="shared" si="69"/>
        <v>t15</v>
      </c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5"/>
      <c r="AH143" s="102"/>
      <c r="AJ143" s="145" t="str">
        <f t="shared" si="75"/>
        <v>t15</v>
      </c>
      <c r="AK143" s="146">
        <f t="shared" si="70"/>
        <v>0</v>
      </c>
      <c r="AL143" s="147">
        <f t="shared" si="71"/>
        <v>0</v>
      </c>
      <c r="AM143" s="148">
        <f t="shared" si="72"/>
        <v>17.5</v>
      </c>
      <c r="AN143" s="147">
        <f t="shared" si="73"/>
        <v>0</v>
      </c>
      <c r="AO143" s="148">
        <f t="shared" si="74"/>
        <v>17.5</v>
      </c>
      <c r="AP143" s="150">
        <f t="shared" si="74"/>
        <v>0</v>
      </c>
      <c r="AS143" s="4"/>
    </row>
    <row r="144" spans="1:48" s="19" customFormat="1" ht="13.5" thickBot="1" x14ac:dyDescent="0.25">
      <c r="A144" s="115" t="str">
        <f t="shared" ref="A144" si="76">IF(ISBLANK(A124),"",A124)</f>
        <v>t16</v>
      </c>
      <c r="B144" s="66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66"/>
      <c r="AB144" s="66"/>
      <c r="AC144" s="66"/>
      <c r="AD144" s="66"/>
      <c r="AE144" s="66"/>
      <c r="AF144" s="67"/>
      <c r="AH144" s="116"/>
      <c r="AJ144" s="151" t="str">
        <f t="shared" si="75"/>
        <v>t16</v>
      </c>
      <c r="AK144" s="152">
        <f t="shared" si="70"/>
        <v>0</v>
      </c>
      <c r="AL144" s="153">
        <f t="shared" si="71"/>
        <v>0</v>
      </c>
      <c r="AM144" s="154">
        <f t="shared" ref="AM144" si="77">AO124+2.5</f>
        <v>17.5</v>
      </c>
      <c r="AN144" s="153">
        <f t="shared" ref="AN144" si="78">AP124+AL144</f>
        <v>0</v>
      </c>
      <c r="AO144" s="154">
        <f t="shared" si="74"/>
        <v>17.5</v>
      </c>
      <c r="AP144" s="156">
        <f t="shared" si="74"/>
        <v>0</v>
      </c>
      <c r="AS144" s="4"/>
    </row>
    <row r="145" spans="1:48" ht="13.5" thickBot="1" x14ac:dyDescent="0.25">
      <c r="A145" s="19"/>
      <c r="AG145" s="19"/>
      <c r="AI145" s="19"/>
      <c r="AJ145" s="138"/>
      <c r="AK145" s="138"/>
      <c r="AL145" s="138"/>
      <c r="AM145" s="138"/>
      <c r="AN145" s="138"/>
      <c r="AO145" s="138"/>
      <c r="AP145" s="138"/>
      <c r="AR145" s="19"/>
      <c r="AT145" s="19"/>
      <c r="AU145" s="19"/>
      <c r="AV145" s="19"/>
    </row>
    <row r="146" spans="1:48" ht="18.75" thickBot="1" x14ac:dyDescent="0.25">
      <c r="A146" s="93"/>
      <c r="B146" s="122">
        <f>DATE(An,MONTH(B126)+1,1)</f>
        <v>45505</v>
      </c>
      <c r="C146" s="123"/>
      <c r="D146" s="123"/>
      <c r="E146" s="123"/>
      <c r="F146" s="123"/>
      <c r="G146" s="123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23"/>
      <c r="V146" s="123"/>
      <c r="W146" s="123"/>
      <c r="X146" s="123"/>
      <c r="Y146" s="123"/>
      <c r="Z146" s="123"/>
      <c r="AA146" s="123"/>
      <c r="AB146" s="123"/>
      <c r="AC146" s="123"/>
      <c r="AD146" s="123"/>
      <c r="AE146" s="123"/>
      <c r="AF146" s="124"/>
      <c r="AG146" s="19"/>
      <c r="AH146" s="20"/>
      <c r="AI146" s="19"/>
      <c r="AJ146" s="138"/>
      <c r="AK146" s="138"/>
      <c r="AL146" s="138"/>
      <c r="AM146" s="138"/>
      <c r="AN146" s="138"/>
      <c r="AO146" s="138"/>
      <c r="AP146" s="138"/>
    </row>
    <row r="147" spans="1:48" s="19" customFormat="1" ht="53.25" x14ac:dyDescent="0.2">
      <c r="A147" s="94"/>
      <c r="B147" s="21" t="str">
        <f>IF(B148&lt;&gt;"",PROPER(TEXT(B148,"jjjj")),"")</f>
        <v>Jeudi</v>
      </c>
      <c r="C147" s="21" t="str">
        <f t="shared" ref="C147:AF147" si="79">IF(C148&lt;&gt;"",PROPER(TEXT(C148,"jjjj")),"")</f>
        <v>Vendredi</v>
      </c>
      <c r="D147" s="21" t="str">
        <f t="shared" si="79"/>
        <v>Samedi</v>
      </c>
      <c r="E147" s="21" t="str">
        <f t="shared" si="79"/>
        <v>Dimanche</v>
      </c>
      <c r="F147" s="21" t="str">
        <f t="shared" si="79"/>
        <v>Lundi</v>
      </c>
      <c r="G147" s="21" t="str">
        <f t="shared" si="79"/>
        <v>Mardi</v>
      </c>
      <c r="H147" s="21" t="str">
        <f t="shared" si="79"/>
        <v>Mercredi</v>
      </c>
      <c r="I147" s="21" t="str">
        <f t="shared" si="79"/>
        <v>Jeudi</v>
      </c>
      <c r="J147" s="21" t="str">
        <f t="shared" si="79"/>
        <v>Vendredi</v>
      </c>
      <c r="K147" s="21" t="str">
        <f t="shared" si="79"/>
        <v>Samedi</v>
      </c>
      <c r="L147" s="21" t="str">
        <f t="shared" si="79"/>
        <v>Dimanche</v>
      </c>
      <c r="M147" s="21" t="str">
        <f t="shared" si="79"/>
        <v>Lundi</v>
      </c>
      <c r="N147" s="21" t="str">
        <f t="shared" si="79"/>
        <v>Mardi</v>
      </c>
      <c r="O147" s="21" t="str">
        <f t="shared" si="79"/>
        <v>Mercredi</v>
      </c>
      <c r="P147" s="21" t="str">
        <f t="shared" si="79"/>
        <v>Jeudi</v>
      </c>
      <c r="Q147" s="21" t="str">
        <f t="shared" si="79"/>
        <v>Vendredi</v>
      </c>
      <c r="R147" s="21" t="str">
        <f t="shared" si="79"/>
        <v>Samedi</v>
      </c>
      <c r="S147" s="21" t="str">
        <f t="shared" si="79"/>
        <v>Dimanche</v>
      </c>
      <c r="T147" s="21" t="str">
        <f t="shared" si="79"/>
        <v>Lundi</v>
      </c>
      <c r="U147" s="21" t="str">
        <f t="shared" si="79"/>
        <v>Mardi</v>
      </c>
      <c r="V147" s="21" t="str">
        <f t="shared" si="79"/>
        <v>Mercredi</v>
      </c>
      <c r="W147" s="21" t="str">
        <f t="shared" si="79"/>
        <v>Jeudi</v>
      </c>
      <c r="X147" s="21" t="str">
        <f t="shared" si="79"/>
        <v>Vendredi</v>
      </c>
      <c r="Y147" s="21" t="str">
        <f t="shared" si="79"/>
        <v>Samedi</v>
      </c>
      <c r="Z147" s="21" t="str">
        <f t="shared" si="79"/>
        <v>Dimanche</v>
      </c>
      <c r="AA147" s="21" t="str">
        <f t="shared" si="79"/>
        <v>Lundi</v>
      </c>
      <c r="AB147" s="21" t="str">
        <f t="shared" si="79"/>
        <v>Mardi</v>
      </c>
      <c r="AC147" s="21" t="str">
        <f t="shared" si="79"/>
        <v>Mercredi</v>
      </c>
      <c r="AD147" s="21" t="str">
        <f t="shared" si="79"/>
        <v>Jeudi</v>
      </c>
      <c r="AE147" s="21" t="str">
        <f t="shared" si="79"/>
        <v>Vendredi</v>
      </c>
      <c r="AF147" s="22" t="str">
        <f t="shared" si="79"/>
        <v>Samedi</v>
      </c>
      <c r="AH147" s="125" t="s">
        <v>42</v>
      </c>
      <c r="AI147" s="56"/>
      <c r="AJ147" s="139" t="s">
        <v>3</v>
      </c>
      <c r="AK147" s="140" t="s">
        <v>37</v>
      </c>
      <c r="AL147" s="140" t="s">
        <v>31</v>
      </c>
      <c r="AM147" s="140" t="s">
        <v>38</v>
      </c>
      <c r="AN147" s="140" t="s">
        <v>33</v>
      </c>
      <c r="AO147" s="140" t="s">
        <v>34</v>
      </c>
      <c r="AP147" s="141" t="s">
        <v>35</v>
      </c>
      <c r="AR147" s="4"/>
      <c r="AS147" s="4"/>
      <c r="AT147" s="4"/>
      <c r="AU147" s="4"/>
      <c r="AV147" s="4"/>
    </row>
    <row r="148" spans="1:48" x14ac:dyDescent="0.2">
      <c r="A148" s="117"/>
      <c r="B148" s="23">
        <f>DATE(An,MONTH(B146),1)</f>
        <v>45505</v>
      </c>
      <c r="C148" s="23">
        <f t="shared" ref="C148:AF148" si="80">B148+1</f>
        <v>45506</v>
      </c>
      <c r="D148" s="23">
        <f t="shared" si="80"/>
        <v>45507</v>
      </c>
      <c r="E148" s="23">
        <f t="shared" si="80"/>
        <v>45508</v>
      </c>
      <c r="F148" s="23">
        <f t="shared" si="80"/>
        <v>45509</v>
      </c>
      <c r="G148" s="23">
        <f t="shared" si="80"/>
        <v>45510</v>
      </c>
      <c r="H148" s="23">
        <f t="shared" si="80"/>
        <v>45511</v>
      </c>
      <c r="I148" s="23">
        <f t="shared" si="80"/>
        <v>45512</v>
      </c>
      <c r="J148" s="23">
        <f t="shared" si="80"/>
        <v>45513</v>
      </c>
      <c r="K148" s="23">
        <f t="shared" si="80"/>
        <v>45514</v>
      </c>
      <c r="L148" s="23">
        <f t="shared" si="80"/>
        <v>45515</v>
      </c>
      <c r="M148" s="23">
        <f t="shared" si="80"/>
        <v>45516</v>
      </c>
      <c r="N148" s="23">
        <f t="shared" si="80"/>
        <v>45517</v>
      </c>
      <c r="O148" s="23">
        <f t="shared" si="80"/>
        <v>45518</v>
      </c>
      <c r="P148" s="23">
        <f t="shared" si="80"/>
        <v>45519</v>
      </c>
      <c r="Q148" s="23">
        <f t="shared" si="80"/>
        <v>45520</v>
      </c>
      <c r="R148" s="23">
        <f t="shared" si="80"/>
        <v>45521</v>
      </c>
      <c r="S148" s="23">
        <f t="shared" si="80"/>
        <v>45522</v>
      </c>
      <c r="T148" s="23">
        <f t="shared" si="80"/>
        <v>45523</v>
      </c>
      <c r="U148" s="23">
        <f t="shared" si="80"/>
        <v>45524</v>
      </c>
      <c r="V148" s="23">
        <f t="shared" si="80"/>
        <v>45525</v>
      </c>
      <c r="W148" s="23">
        <f t="shared" si="80"/>
        <v>45526</v>
      </c>
      <c r="X148" s="23">
        <f t="shared" si="80"/>
        <v>45527</v>
      </c>
      <c r="Y148" s="23">
        <f t="shared" si="80"/>
        <v>45528</v>
      </c>
      <c r="Z148" s="23">
        <f t="shared" si="80"/>
        <v>45529</v>
      </c>
      <c r="AA148" s="23">
        <f t="shared" si="80"/>
        <v>45530</v>
      </c>
      <c r="AB148" s="23">
        <f t="shared" si="80"/>
        <v>45531</v>
      </c>
      <c r="AC148" s="23">
        <f t="shared" si="80"/>
        <v>45532</v>
      </c>
      <c r="AD148" s="23">
        <f t="shared" si="80"/>
        <v>45533</v>
      </c>
      <c r="AE148" s="23">
        <f t="shared" si="80"/>
        <v>45534</v>
      </c>
      <c r="AF148" s="24">
        <f t="shared" si="80"/>
        <v>45535</v>
      </c>
      <c r="AG148" s="19"/>
      <c r="AH148" s="126"/>
      <c r="AI148" s="19"/>
      <c r="AJ148" s="142"/>
      <c r="AK148" s="143"/>
      <c r="AL148" s="143"/>
      <c r="AM148" s="143"/>
      <c r="AN148" s="143"/>
      <c r="AO148" s="143"/>
      <c r="AP148" s="144"/>
      <c r="AR148" s="19"/>
      <c r="AS148" s="19"/>
      <c r="AT148" s="19"/>
      <c r="AU148" s="19"/>
      <c r="AV148" s="19"/>
    </row>
    <row r="149" spans="1:48" x14ac:dyDescent="0.2">
      <c r="A149" s="100" t="str">
        <f t="shared" ref="A149:A163" si="81">IF(ISBLANK(A129),"",A129)</f>
        <v>t1</v>
      </c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  <c r="AE149" s="62"/>
      <c r="AF149" s="63"/>
      <c r="AG149" s="19"/>
      <c r="AH149" s="102"/>
      <c r="AI149" s="19"/>
      <c r="AJ149" s="145" t="str">
        <f>IF(ISBLANK(A149),"",A149)</f>
        <v>t1</v>
      </c>
      <c r="AK149" s="146">
        <f t="shared" ref="AK149:AK164" si="82">COUNTIF(B149:AF149,"CP")</f>
        <v>0</v>
      </c>
      <c r="AL149" s="147">
        <f t="shared" ref="AL149:AL164" si="83">SUM(B149:AF149)</f>
        <v>0</v>
      </c>
      <c r="AM149" s="148">
        <f t="shared" ref="AM149:AM163" si="84">AO129+2.5</f>
        <v>25</v>
      </c>
      <c r="AN149" s="147">
        <f t="shared" ref="AN149:AN163" si="85">AP129+AL149</f>
        <v>80</v>
      </c>
      <c r="AO149" s="148">
        <f>AM149-AK149</f>
        <v>25</v>
      </c>
      <c r="AP149" s="150">
        <f>AN149-AL149</f>
        <v>80</v>
      </c>
    </row>
    <row r="150" spans="1:48" x14ac:dyDescent="0.2">
      <c r="A150" s="100" t="str">
        <f t="shared" si="81"/>
        <v>t2</v>
      </c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3"/>
      <c r="AG150" s="19"/>
      <c r="AH150" s="102"/>
      <c r="AI150" s="19"/>
      <c r="AJ150" s="145" t="str">
        <f>IF(ISBLANK(A150),"",A150)</f>
        <v>t2</v>
      </c>
      <c r="AK150" s="146">
        <f t="shared" si="82"/>
        <v>0</v>
      </c>
      <c r="AL150" s="147">
        <f t="shared" si="83"/>
        <v>0</v>
      </c>
      <c r="AM150" s="148">
        <f t="shared" si="84"/>
        <v>20</v>
      </c>
      <c r="AN150" s="147">
        <f t="shared" si="85"/>
        <v>0</v>
      </c>
      <c r="AO150" s="148">
        <f t="shared" ref="AO150:AP164" si="86">AM150-AK150</f>
        <v>20</v>
      </c>
      <c r="AP150" s="150">
        <f t="shared" si="86"/>
        <v>0</v>
      </c>
    </row>
    <row r="151" spans="1:48" x14ac:dyDescent="0.2">
      <c r="A151" s="100" t="str">
        <f t="shared" si="81"/>
        <v>t3</v>
      </c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3"/>
      <c r="AG151" s="19"/>
      <c r="AH151" s="102"/>
      <c r="AI151" s="19"/>
      <c r="AJ151" s="145" t="str">
        <f t="shared" ref="AJ151:AJ164" si="87">IF(ISBLANK(A151),"",A151)</f>
        <v>t3</v>
      </c>
      <c r="AK151" s="146">
        <f t="shared" si="82"/>
        <v>0</v>
      </c>
      <c r="AL151" s="147">
        <f t="shared" si="83"/>
        <v>0</v>
      </c>
      <c r="AM151" s="148">
        <f t="shared" si="84"/>
        <v>20</v>
      </c>
      <c r="AN151" s="147">
        <f t="shared" si="85"/>
        <v>0</v>
      </c>
      <c r="AO151" s="148">
        <f t="shared" si="86"/>
        <v>20</v>
      </c>
      <c r="AP151" s="150">
        <f t="shared" si="86"/>
        <v>0</v>
      </c>
    </row>
    <row r="152" spans="1:48" x14ac:dyDescent="0.2">
      <c r="A152" s="100" t="str">
        <f t="shared" si="81"/>
        <v>t4</v>
      </c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62"/>
      <c r="AE152" s="62"/>
      <c r="AF152" s="63"/>
      <c r="AG152" s="19"/>
      <c r="AH152" s="102"/>
      <c r="AI152" s="19"/>
      <c r="AJ152" s="145" t="str">
        <f t="shared" si="87"/>
        <v>t4</v>
      </c>
      <c r="AK152" s="146">
        <f t="shared" si="82"/>
        <v>0</v>
      </c>
      <c r="AL152" s="147">
        <f t="shared" si="83"/>
        <v>0</v>
      </c>
      <c r="AM152" s="148">
        <f t="shared" si="84"/>
        <v>20</v>
      </c>
      <c r="AN152" s="147">
        <f t="shared" si="85"/>
        <v>0</v>
      </c>
      <c r="AO152" s="148">
        <f t="shared" si="86"/>
        <v>20</v>
      </c>
      <c r="AP152" s="150">
        <f t="shared" si="86"/>
        <v>0</v>
      </c>
    </row>
    <row r="153" spans="1:48" x14ac:dyDescent="0.2">
      <c r="A153" s="100" t="str">
        <f t="shared" si="81"/>
        <v>t5</v>
      </c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  <c r="AE153" s="62"/>
      <c r="AF153" s="63"/>
      <c r="AG153" s="19"/>
      <c r="AH153" s="102"/>
      <c r="AI153" s="19"/>
      <c r="AJ153" s="145" t="str">
        <f t="shared" si="87"/>
        <v>t5</v>
      </c>
      <c r="AK153" s="146">
        <f t="shared" si="82"/>
        <v>0</v>
      </c>
      <c r="AL153" s="147">
        <f>SUM(B153:AF153)</f>
        <v>0</v>
      </c>
      <c r="AM153" s="148">
        <f t="shared" si="84"/>
        <v>20</v>
      </c>
      <c r="AN153" s="147">
        <f t="shared" si="85"/>
        <v>0</v>
      </c>
      <c r="AO153" s="148">
        <f t="shared" si="86"/>
        <v>20</v>
      </c>
      <c r="AP153" s="150">
        <f t="shared" si="86"/>
        <v>0</v>
      </c>
    </row>
    <row r="154" spans="1:48" x14ac:dyDescent="0.2">
      <c r="A154" s="100" t="str">
        <f t="shared" si="81"/>
        <v>t6</v>
      </c>
      <c r="B154" s="64"/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2"/>
      <c r="V154" s="62"/>
      <c r="W154" s="64"/>
      <c r="X154" s="64"/>
      <c r="Y154" s="64"/>
      <c r="Z154" s="64"/>
      <c r="AA154" s="64"/>
      <c r="AB154" s="64"/>
      <c r="AC154" s="64"/>
      <c r="AD154" s="64"/>
      <c r="AE154" s="64"/>
      <c r="AF154" s="65"/>
      <c r="AG154" s="19"/>
      <c r="AH154" s="102"/>
      <c r="AI154" s="19"/>
      <c r="AJ154" s="145" t="str">
        <f t="shared" si="87"/>
        <v>t6</v>
      </c>
      <c r="AK154" s="146">
        <f t="shared" si="82"/>
        <v>0</v>
      </c>
      <c r="AL154" s="147">
        <f t="shared" si="83"/>
        <v>0</v>
      </c>
      <c r="AM154" s="148">
        <f t="shared" si="84"/>
        <v>20</v>
      </c>
      <c r="AN154" s="147">
        <f t="shared" si="85"/>
        <v>0</v>
      </c>
      <c r="AO154" s="148">
        <f t="shared" si="86"/>
        <v>20</v>
      </c>
      <c r="AP154" s="150">
        <f t="shared" si="86"/>
        <v>0</v>
      </c>
    </row>
    <row r="155" spans="1:48" x14ac:dyDescent="0.2">
      <c r="A155" s="100" t="str">
        <f t="shared" si="81"/>
        <v>t7</v>
      </c>
      <c r="B155" s="64"/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5"/>
      <c r="AG155" s="19"/>
      <c r="AH155" s="102"/>
      <c r="AI155" s="19"/>
      <c r="AJ155" s="145" t="str">
        <f t="shared" si="87"/>
        <v>t7</v>
      </c>
      <c r="AK155" s="146">
        <f t="shared" si="82"/>
        <v>0</v>
      </c>
      <c r="AL155" s="147">
        <f t="shared" si="83"/>
        <v>0</v>
      </c>
      <c r="AM155" s="148">
        <f t="shared" si="84"/>
        <v>20</v>
      </c>
      <c r="AN155" s="147">
        <f t="shared" si="85"/>
        <v>0</v>
      </c>
      <c r="AO155" s="148">
        <f t="shared" si="86"/>
        <v>20</v>
      </c>
      <c r="AP155" s="150">
        <f t="shared" si="86"/>
        <v>0</v>
      </c>
    </row>
    <row r="156" spans="1:48" x14ac:dyDescent="0.2">
      <c r="A156" s="100" t="str">
        <f t="shared" si="81"/>
        <v>t8</v>
      </c>
      <c r="B156" s="64"/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4"/>
      <c r="AF156" s="65"/>
      <c r="AG156" s="19"/>
      <c r="AH156" s="102"/>
      <c r="AI156" s="19"/>
      <c r="AJ156" s="145" t="str">
        <f t="shared" si="87"/>
        <v>t8</v>
      </c>
      <c r="AK156" s="146">
        <f t="shared" si="82"/>
        <v>0</v>
      </c>
      <c r="AL156" s="147">
        <f t="shared" si="83"/>
        <v>0</v>
      </c>
      <c r="AM156" s="148">
        <f t="shared" si="84"/>
        <v>20</v>
      </c>
      <c r="AN156" s="147">
        <f t="shared" si="85"/>
        <v>0</v>
      </c>
      <c r="AO156" s="148">
        <f t="shared" si="86"/>
        <v>20</v>
      </c>
      <c r="AP156" s="150">
        <f t="shared" si="86"/>
        <v>0</v>
      </c>
    </row>
    <row r="157" spans="1:48" s="19" customFormat="1" x14ac:dyDescent="0.2">
      <c r="A157" s="100" t="str">
        <f t="shared" si="81"/>
        <v>t9</v>
      </c>
      <c r="B157" s="64"/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  <c r="AE157" s="64"/>
      <c r="AF157" s="65"/>
      <c r="AH157" s="102"/>
      <c r="AJ157" s="145" t="str">
        <f t="shared" si="87"/>
        <v>t9</v>
      </c>
      <c r="AK157" s="146">
        <f t="shared" si="82"/>
        <v>0</v>
      </c>
      <c r="AL157" s="147">
        <f t="shared" si="83"/>
        <v>0</v>
      </c>
      <c r="AM157" s="148">
        <f t="shared" si="84"/>
        <v>20</v>
      </c>
      <c r="AN157" s="147">
        <f t="shared" si="85"/>
        <v>0</v>
      </c>
      <c r="AO157" s="148">
        <f t="shared" si="86"/>
        <v>20</v>
      </c>
      <c r="AP157" s="150">
        <f t="shared" si="86"/>
        <v>0</v>
      </c>
      <c r="AR157" s="4"/>
      <c r="AS157" s="4"/>
      <c r="AT157" s="4"/>
      <c r="AU157" s="4"/>
      <c r="AV157" s="4"/>
    </row>
    <row r="158" spans="1:48" s="19" customFormat="1" x14ac:dyDescent="0.2">
      <c r="A158" s="100" t="str">
        <f t="shared" si="81"/>
        <v>t10</v>
      </c>
      <c r="B158" s="64"/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  <c r="AE158" s="64"/>
      <c r="AF158" s="65"/>
      <c r="AH158" s="102"/>
      <c r="AJ158" s="145" t="str">
        <f t="shared" si="87"/>
        <v>t10</v>
      </c>
      <c r="AK158" s="146">
        <f t="shared" si="82"/>
        <v>0</v>
      </c>
      <c r="AL158" s="147">
        <f t="shared" si="83"/>
        <v>0</v>
      </c>
      <c r="AM158" s="148">
        <f t="shared" si="84"/>
        <v>20</v>
      </c>
      <c r="AN158" s="147">
        <f t="shared" si="85"/>
        <v>0</v>
      </c>
      <c r="AO158" s="148">
        <f t="shared" si="86"/>
        <v>20</v>
      </c>
      <c r="AP158" s="150">
        <f t="shared" si="86"/>
        <v>0</v>
      </c>
      <c r="AS158" s="4"/>
    </row>
    <row r="159" spans="1:48" s="19" customFormat="1" x14ac:dyDescent="0.2">
      <c r="A159" s="100" t="str">
        <f t="shared" si="81"/>
        <v>t11</v>
      </c>
      <c r="B159" s="64"/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  <c r="AE159" s="64"/>
      <c r="AF159" s="65"/>
      <c r="AH159" s="102"/>
      <c r="AJ159" s="145" t="str">
        <f t="shared" si="87"/>
        <v>t11</v>
      </c>
      <c r="AK159" s="146">
        <f t="shared" si="82"/>
        <v>0</v>
      </c>
      <c r="AL159" s="147">
        <f t="shared" si="83"/>
        <v>0</v>
      </c>
      <c r="AM159" s="148">
        <f t="shared" si="84"/>
        <v>20</v>
      </c>
      <c r="AN159" s="147">
        <f t="shared" si="85"/>
        <v>0</v>
      </c>
      <c r="AO159" s="148">
        <f t="shared" si="86"/>
        <v>20</v>
      </c>
      <c r="AP159" s="150">
        <f t="shared" si="86"/>
        <v>0</v>
      </c>
      <c r="AS159" s="4"/>
    </row>
    <row r="160" spans="1:48" s="19" customFormat="1" x14ac:dyDescent="0.2">
      <c r="A160" s="100" t="str">
        <f t="shared" si="81"/>
        <v>t12</v>
      </c>
      <c r="B160" s="64"/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  <c r="AE160" s="64"/>
      <c r="AF160" s="65"/>
      <c r="AH160" s="102"/>
      <c r="AJ160" s="145" t="str">
        <f t="shared" si="87"/>
        <v>t12</v>
      </c>
      <c r="AK160" s="146">
        <f t="shared" si="82"/>
        <v>0</v>
      </c>
      <c r="AL160" s="147">
        <f t="shared" si="83"/>
        <v>0</v>
      </c>
      <c r="AM160" s="148">
        <f t="shared" si="84"/>
        <v>20</v>
      </c>
      <c r="AN160" s="147">
        <f t="shared" si="85"/>
        <v>0</v>
      </c>
      <c r="AO160" s="148">
        <f t="shared" si="86"/>
        <v>20</v>
      </c>
      <c r="AP160" s="150">
        <f t="shared" si="86"/>
        <v>0</v>
      </c>
      <c r="AS160" s="4"/>
    </row>
    <row r="161" spans="1:48" s="19" customFormat="1" x14ac:dyDescent="0.2">
      <c r="A161" s="100" t="str">
        <f t="shared" si="81"/>
        <v>t13</v>
      </c>
      <c r="B161" s="64"/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5"/>
      <c r="AH161" s="102"/>
      <c r="AJ161" s="145" t="str">
        <f t="shared" si="87"/>
        <v>t13</v>
      </c>
      <c r="AK161" s="146">
        <f t="shared" si="82"/>
        <v>0</v>
      </c>
      <c r="AL161" s="147">
        <f t="shared" si="83"/>
        <v>0</v>
      </c>
      <c r="AM161" s="148">
        <f t="shared" si="84"/>
        <v>20</v>
      </c>
      <c r="AN161" s="147">
        <f t="shared" si="85"/>
        <v>0</v>
      </c>
      <c r="AO161" s="148">
        <f t="shared" si="86"/>
        <v>20</v>
      </c>
      <c r="AP161" s="150">
        <f t="shared" si="86"/>
        <v>0</v>
      </c>
      <c r="AS161" s="4"/>
    </row>
    <row r="162" spans="1:48" s="19" customFormat="1" x14ac:dyDescent="0.2">
      <c r="A162" s="100" t="str">
        <f t="shared" si="81"/>
        <v>t14</v>
      </c>
      <c r="B162" s="64"/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5"/>
      <c r="AH162" s="102"/>
      <c r="AJ162" s="145" t="str">
        <f t="shared" si="87"/>
        <v>t14</v>
      </c>
      <c r="AK162" s="146">
        <f t="shared" si="82"/>
        <v>0</v>
      </c>
      <c r="AL162" s="147">
        <f t="shared" si="83"/>
        <v>0</v>
      </c>
      <c r="AM162" s="148">
        <f t="shared" si="84"/>
        <v>20</v>
      </c>
      <c r="AN162" s="147">
        <f t="shared" si="85"/>
        <v>0</v>
      </c>
      <c r="AO162" s="148">
        <f t="shared" si="86"/>
        <v>20</v>
      </c>
      <c r="AP162" s="150">
        <f t="shared" si="86"/>
        <v>0</v>
      </c>
      <c r="AS162" s="4"/>
    </row>
    <row r="163" spans="1:48" s="19" customFormat="1" x14ac:dyDescent="0.2">
      <c r="A163" s="100" t="str">
        <f t="shared" si="81"/>
        <v>t15</v>
      </c>
      <c r="B163" s="64"/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5"/>
      <c r="AH163" s="102"/>
      <c r="AJ163" s="145" t="str">
        <f t="shared" si="87"/>
        <v>t15</v>
      </c>
      <c r="AK163" s="146">
        <f t="shared" si="82"/>
        <v>0</v>
      </c>
      <c r="AL163" s="147">
        <f t="shared" si="83"/>
        <v>0</v>
      </c>
      <c r="AM163" s="148">
        <f t="shared" si="84"/>
        <v>20</v>
      </c>
      <c r="AN163" s="147">
        <f t="shared" si="85"/>
        <v>0</v>
      </c>
      <c r="AO163" s="148">
        <f t="shared" si="86"/>
        <v>20</v>
      </c>
      <c r="AP163" s="150">
        <f t="shared" si="86"/>
        <v>0</v>
      </c>
      <c r="AS163" s="4"/>
    </row>
    <row r="164" spans="1:48" s="19" customFormat="1" ht="13.5" thickBot="1" x14ac:dyDescent="0.25">
      <c r="A164" s="115" t="str">
        <f t="shared" ref="A164" si="88">IF(ISBLANK(A144),"",A144)</f>
        <v>t16</v>
      </c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7"/>
      <c r="AH164" s="116"/>
      <c r="AJ164" s="151" t="str">
        <f t="shared" si="87"/>
        <v>t16</v>
      </c>
      <c r="AK164" s="152">
        <f t="shared" si="82"/>
        <v>0</v>
      </c>
      <c r="AL164" s="153">
        <f t="shared" si="83"/>
        <v>0</v>
      </c>
      <c r="AM164" s="154">
        <f t="shared" ref="AM164" si="89">AO144+2.5</f>
        <v>20</v>
      </c>
      <c r="AN164" s="153">
        <f t="shared" ref="AN164" si="90">AP144+AL164</f>
        <v>0</v>
      </c>
      <c r="AO164" s="154">
        <f t="shared" si="86"/>
        <v>20</v>
      </c>
      <c r="AP164" s="156">
        <f t="shared" si="86"/>
        <v>0</v>
      </c>
      <c r="AS164" s="4"/>
    </row>
    <row r="165" spans="1:48" ht="13.5" thickBot="1" x14ac:dyDescent="0.25">
      <c r="A165" s="19"/>
      <c r="AG165" s="19"/>
      <c r="AI165" s="19"/>
      <c r="AJ165" s="138"/>
      <c r="AK165" s="138"/>
      <c r="AL165" s="138"/>
      <c r="AM165" s="138"/>
      <c r="AN165" s="138"/>
      <c r="AO165" s="138"/>
      <c r="AP165" s="138"/>
      <c r="AR165" s="19"/>
      <c r="AT165" s="19"/>
      <c r="AU165" s="19"/>
      <c r="AV165" s="19"/>
    </row>
    <row r="166" spans="1:48" ht="18.75" thickBot="1" x14ac:dyDescent="0.25">
      <c r="A166" s="93"/>
      <c r="B166" s="122">
        <f>DATE(An,MONTH(B146)+1,1)</f>
        <v>45536</v>
      </c>
      <c r="C166" s="123"/>
      <c r="D166" s="123"/>
      <c r="E166" s="123"/>
      <c r="F166" s="123"/>
      <c r="G166" s="1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23"/>
      <c r="V166" s="123"/>
      <c r="W166" s="123"/>
      <c r="X166" s="123"/>
      <c r="Y166" s="123"/>
      <c r="Z166" s="123"/>
      <c r="AA166" s="123"/>
      <c r="AB166" s="123"/>
      <c r="AC166" s="123"/>
      <c r="AD166" s="123"/>
      <c r="AE166" s="123"/>
      <c r="AF166" s="124"/>
      <c r="AG166" s="19"/>
      <c r="AH166" s="20"/>
      <c r="AI166" s="19"/>
      <c r="AJ166" s="138"/>
      <c r="AK166" s="138"/>
      <c r="AL166" s="138"/>
      <c r="AM166" s="138"/>
      <c r="AN166" s="138"/>
      <c r="AO166" s="138"/>
      <c r="AP166" s="138"/>
    </row>
    <row r="167" spans="1:48" s="19" customFormat="1" ht="53.25" x14ac:dyDescent="0.2">
      <c r="A167" s="94"/>
      <c r="B167" s="21" t="str">
        <f>IF(B168&lt;&gt;"",PROPER(TEXT(B168,"jjjj")),"")</f>
        <v>Dimanche</v>
      </c>
      <c r="C167" s="21" t="str">
        <f t="shared" ref="C167:AF167" si="91">IF(C168&lt;&gt;"",PROPER(TEXT(C168,"jjjj")),"")</f>
        <v>Lundi</v>
      </c>
      <c r="D167" s="21" t="str">
        <f t="shared" si="91"/>
        <v>Mardi</v>
      </c>
      <c r="E167" s="21" t="str">
        <f t="shared" si="91"/>
        <v>Mercredi</v>
      </c>
      <c r="F167" s="21" t="str">
        <f t="shared" si="91"/>
        <v>Jeudi</v>
      </c>
      <c r="G167" s="21" t="str">
        <f t="shared" si="91"/>
        <v>Vendredi</v>
      </c>
      <c r="H167" s="21" t="str">
        <f t="shared" si="91"/>
        <v>Samedi</v>
      </c>
      <c r="I167" s="21" t="str">
        <f t="shared" si="91"/>
        <v>Dimanche</v>
      </c>
      <c r="J167" s="21" t="str">
        <f t="shared" si="91"/>
        <v>Lundi</v>
      </c>
      <c r="K167" s="21" t="str">
        <f t="shared" si="91"/>
        <v>Mardi</v>
      </c>
      <c r="L167" s="21" t="str">
        <f t="shared" si="91"/>
        <v>Mercredi</v>
      </c>
      <c r="M167" s="21" t="str">
        <f t="shared" si="91"/>
        <v>Jeudi</v>
      </c>
      <c r="N167" s="21" t="str">
        <f t="shared" si="91"/>
        <v>Vendredi</v>
      </c>
      <c r="O167" s="21" t="str">
        <f t="shared" si="91"/>
        <v>Samedi</v>
      </c>
      <c r="P167" s="21" t="str">
        <f t="shared" si="91"/>
        <v>Dimanche</v>
      </c>
      <c r="Q167" s="21" t="str">
        <f t="shared" si="91"/>
        <v>Lundi</v>
      </c>
      <c r="R167" s="21" t="str">
        <f t="shared" si="91"/>
        <v>Mardi</v>
      </c>
      <c r="S167" s="21" t="str">
        <f t="shared" si="91"/>
        <v>Mercredi</v>
      </c>
      <c r="T167" s="21" t="str">
        <f t="shared" si="91"/>
        <v>Jeudi</v>
      </c>
      <c r="U167" s="21" t="str">
        <f t="shared" si="91"/>
        <v>Vendredi</v>
      </c>
      <c r="V167" s="21" t="str">
        <f t="shared" si="91"/>
        <v>Samedi</v>
      </c>
      <c r="W167" s="21" t="str">
        <f t="shared" si="91"/>
        <v>Dimanche</v>
      </c>
      <c r="X167" s="21" t="str">
        <f t="shared" si="91"/>
        <v>Lundi</v>
      </c>
      <c r="Y167" s="21" t="str">
        <f t="shared" si="91"/>
        <v>Mardi</v>
      </c>
      <c r="Z167" s="21" t="str">
        <f t="shared" si="91"/>
        <v>Mercredi</v>
      </c>
      <c r="AA167" s="21" t="str">
        <f t="shared" si="91"/>
        <v>Jeudi</v>
      </c>
      <c r="AB167" s="21" t="str">
        <f t="shared" si="91"/>
        <v>Vendredi</v>
      </c>
      <c r="AC167" s="21" t="str">
        <f t="shared" si="91"/>
        <v>Samedi</v>
      </c>
      <c r="AD167" s="21" t="str">
        <f t="shared" si="91"/>
        <v>Dimanche</v>
      </c>
      <c r="AE167" s="21" t="str">
        <f t="shared" si="91"/>
        <v>Lundi</v>
      </c>
      <c r="AF167" s="51" t="str">
        <f t="shared" si="91"/>
        <v/>
      </c>
      <c r="AH167" s="125" t="s">
        <v>42</v>
      </c>
      <c r="AI167" s="56"/>
      <c r="AJ167" s="139" t="s">
        <v>3</v>
      </c>
      <c r="AK167" s="140" t="s">
        <v>37</v>
      </c>
      <c r="AL167" s="140" t="s">
        <v>31</v>
      </c>
      <c r="AM167" s="140" t="s">
        <v>38</v>
      </c>
      <c r="AN167" s="140" t="s">
        <v>33</v>
      </c>
      <c r="AO167" s="140" t="s">
        <v>34</v>
      </c>
      <c r="AP167" s="141" t="s">
        <v>35</v>
      </c>
      <c r="AR167" s="4"/>
      <c r="AS167" s="4"/>
      <c r="AT167" s="4"/>
      <c r="AU167" s="4"/>
      <c r="AV167" s="4"/>
    </row>
    <row r="168" spans="1:48" x14ac:dyDescent="0.2">
      <c r="A168" s="117"/>
      <c r="B168" s="23">
        <f>DATE(An,MONTH(B166),1)</f>
        <v>45536</v>
      </c>
      <c r="C168" s="23">
        <f t="shared" ref="C168:AE168" si="92">B168+1</f>
        <v>45537</v>
      </c>
      <c r="D168" s="23">
        <f t="shared" si="92"/>
        <v>45538</v>
      </c>
      <c r="E168" s="23">
        <f t="shared" si="92"/>
        <v>45539</v>
      </c>
      <c r="F168" s="23">
        <f t="shared" si="92"/>
        <v>45540</v>
      </c>
      <c r="G168" s="23">
        <f t="shared" si="92"/>
        <v>45541</v>
      </c>
      <c r="H168" s="23">
        <f t="shared" si="92"/>
        <v>45542</v>
      </c>
      <c r="I168" s="23">
        <f t="shared" si="92"/>
        <v>45543</v>
      </c>
      <c r="J168" s="23">
        <f t="shared" si="92"/>
        <v>45544</v>
      </c>
      <c r="K168" s="23">
        <f t="shared" si="92"/>
        <v>45545</v>
      </c>
      <c r="L168" s="23">
        <f t="shared" si="92"/>
        <v>45546</v>
      </c>
      <c r="M168" s="23">
        <f t="shared" si="92"/>
        <v>45547</v>
      </c>
      <c r="N168" s="23">
        <f t="shared" si="92"/>
        <v>45548</v>
      </c>
      <c r="O168" s="23">
        <f t="shared" si="92"/>
        <v>45549</v>
      </c>
      <c r="P168" s="23">
        <f t="shared" si="92"/>
        <v>45550</v>
      </c>
      <c r="Q168" s="23">
        <f t="shared" si="92"/>
        <v>45551</v>
      </c>
      <c r="R168" s="23">
        <f t="shared" si="92"/>
        <v>45552</v>
      </c>
      <c r="S168" s="23">
        <f t="shared" si="92"/>
        <v>45553</v>
      </c>
      <c r="T168" s="23">
        <f t="shared" si="92"/>
        <v>45554</v>
      </c>
      <c r="U168" s="23">
        <f t="shared" si="92"/>
        <v>45555</v>
      </c>
      <c r="V168" s="23">
        <f t="shared" si="92"/>
        <v>45556</v>
      </c>
      <c r="W168" s="23">
        <f t="shared" si="92"/>
        <v>45557</v>
      </c>
      <c r="X168" s="23">
        <f t="shared" si="92"/>
        <v>45558</v>
      </c>
      <c r="Y168" s="23">
        <f t="shared" si="92"/>
        <v>45559</v>
      </c>
      <c r="Z168" s="23">
        <f t="shared" si="92"/>
        <v>45560</v>
      </c>
      <c r="AA168" s="23">
        <f t="shared" si="92"/>
        <v>45561</v>
      </c>
      <c r="AB168" s="23">
        <f t="shared" si="92"/>
        <v>45562</v>
      </c>
      <c r="AC168" s="23">
        <f t="shared" si="92"/>
        <v>45563</v>
      </c>
      <c r="AD168" s="23">
        <f t="shared" si="92"/>
        <v>45564</v>
      </c>
      <c r="AE168" s="23">
        <f t="shared" si="92"/>
        <v>45565</v>
      </c>
      <c r="AF168" s="54"/>
      <c r="AG168" s="19"/>
      <c r="AH168" s="126"/>
      <c r="AI168" s="19"/>
      <c r="AJ168" s="142"/>
      <c r="AK168" s="143"/>
      <c r="AL168" s="143"/>
      <c r="AM168" s="143"/>
      <c r="AN168" s="143"/>
      <c r="AO168" s="143"/>
      <c r="AP168" s="144"/>
      <c r="AR168" s="19"/>
      <c r="AS168" s="19"/>
      <c r="AT168" s="19"/>
      <c r="AU168" s="19"/>
      <c r="AV168" s="19"/>
    </row>
    <row r="169" spans="1:48" x14ac:dyDescent="0.2">
      <c r="A169" s="100" t="str">
        <f t="shared" ref="A169:A183" si="93">IF(ISBLANK(A149),"",A149)</f>
        <v>t1</v>
      </c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  <c r="AE169" s="62"/>
      <c r="AF169" s="68"/>
      <c r="AG169" s="19"/>
      <c r="AH169" s="102"/>
      <c r="AI169" s="19"/>
      <c r="AJ169" s="145" t="str">
        <f>IF(ISBLANK(A169),"",A169)</f>
        <v>t1</v>
      </c>
      <c r="AK169" s="146">
        <f t="shared" ref="AK169:AK184" si="94">COUNTIF(B169:AF169,"CP")</f>
        <v>0</v>
      </c>
      <c r="AL169" s="147">
        <f t="shared" ref="AL169:AL184" si="95">SUM(B169:AF169)</f>
        <v>0</v>
      </c>
      <c r="AM169" s="148">
        <f t="shared" ref="AM169:AM183" si="96">AO149+2.5</f>
        <v>27.5</v>
      </c>
      <c r="AN169" s="147">
        <f t="shared" ref="AN169:AN183" si="97">AP149+AL169</f>
        <v>80</v>
      </c>
      <c r="AO169" s="148">
        <f>AM169-AK169</f>
        <v>27.5</v>
      </c>
      <c r="AP169" s="150">
        <f>AN169-AL169</f>
        <v>80</v>
      </c>
    </row>
    <row r="170" spans="1:48" x14ac:dyDescent="0.2">
      <c r="A170" s="100" t="str">
        <f t="shared" si="93"/>
        <v>t2</v>
      </c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8"/>
      <c r="AG170" s="19"/>
      <c r="AH170" s="102"/>
      <c r="AI170" s="19"/>
      <c r="AJ170" s="145" t="str">
        <f>IF(ISBLANK(A170),"",A170)</f>
        <v>t2</v>
      </c>
      <c r="AK170" s="146">
        <f t="shared" si="94"/>
        <v>0</v>
      </c>
      <c r="AL170" s="147">
        <f t="shared" si="95"/>
        <v>0</v>
      </c>
      <c r="AM170" s="148">
        <f t="shared" si="96"/>
        <v>22.5</v>
      </c>
      <c r="AN170" s="147">
        <f t="shared" si="97"/>
        <v>0</v>
      </c>
      <c r="AO170" s="148">
        <f t="shared" ref="AO170:AP184" si="98">AM170-AK170</f>
        <v>22.5</v>
      </c>
      <c r="AP170" s="150">
        <f t="shared" si="98"/>
        <v>0</v>
      </c>
    </row>
    <row r="171" spans="1:48" x14ac:dyDescent="0.2">
      <c r="A171" s="100" t="str">
        <f t="shared" si="93"/>
        <v>t3</v>
      </c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8"/>
      <c r="AG171" s="19"/>
      <c r="AH171" s="102"/>
      <c r="AI171" s="19"/>
      <c r="AJ171" s="145" t="str">
        <f t="shared" ref="AJ171:AJ184" si="99">IF(ISBLANK(A171),"",A171)</f>
        <v>t3</v>
      </c>
      <c r="AK171" s="146">
        <f t="shared" si="94"/>
        <v>0</v>
      </c>
      <c r="AL171" s="147">
        <f t="shared" si="95"/>
        <v>0</v>
      </c>
      <c r="AM171" s="148">
        <f t="shared" si="96"/>
        <v>22.5</v>
      </c>
      <c r="AN171" s="147">
        <f t="shared" si="97"/>
        <v>0</v>
      </c>
      <c r="AO171" s="148">
        <f t="shared" si="98"/>
        <v>22.5</v>
      </c>
      <c r="AP171" s="150">
        <f t="shared" si="98"/>
        <v>0</v>
      </c>
    </row>
    <row r="172" spans="1:48" x14ac:dyDescent="0.2">
      <c r="A172" s="100" t="str">
        <f t="shared" si="93"/>
        <v>t4</v>
      </c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8"/>
      <c r="AG172" s="19"/>
      <c r="AH172" s="102"/>
      <c r="AI172" s="19"/>
      <c r="AJ172" s="145" t="str">
        <f t="shared" si="99"/>
        <v>t4</v>
      </c>
      <c r="AK172" s="146">
        <f t="shared" si="94"/>
        <v>0</v>
      </c>
      <c r="AL172" s="147">
        <f t="shared" si="95"/>
        <v>0</v>
      </c>
      <c r="AM172" s="148">
        <f t="shared" si="96"/>
        <v>22.5</v>
      </c>
      <c r="AN172" s="147">
        <f t="shared" si="97"/>
        <v>0</v>
      </c>
      <c r="AO172" s="148">
        <f t="shared" si="98"/>
        <v>22.5</v>
      </c>
      <c r="AP172" s="150">
        <f t="shared" si="98"/>
        <v>0</v>
      </c>
    </row>
    <row r="173" spans="1:48" x14ac:dyDescent="0.2">
      <c r="A173" s="100" t="str">
        <f t="shared" si="93"/>
        <v>t5</v>
      </c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  <c r="AE173" s="62"/>
      <c r="AF173" s="68"/>
      <c r="AG173" s="19"/>
      <c r="AH173" s="102"/>
      <c r="AI173" s="19"/>
      <c r="AJ173" s="145" t="str">
        <f t="shared" si="99"/>
        <v>t5</v>
      </c>
      <c r="AK173" s="146">
        <f t="shared" si="94"/>
        <v>0</v>
      </c>
      <c r="AL173" s="147">
        <f>SUM(B173:AF173)</f>
        <v>0</v>
      </c>
      <c r="AM173" s="148">
        <f t="shared" si="96"/>
        <v>22.5</v>
      </c>
      <c r="AN173" s="147">
        <f t="shared" si="97"/>
        <v>0</v>
      </c>
      <c r="AO173" s="148">
        <f t="shared" si="98"/>
        <v>22.5</v>
      </c>
      <c r="AP173" s="150">
        <f t="shared" si="98"/>
        <v>0</v>
      </c>
    </row>
    <row r="174" spans="1:48" x14ac:dyDescent="0.2">
      <c r="A174" s="100" t="str">
        <f t="shared" si="93"/>
        <v>t6</v>
      </c>
      <c r="B174" s="64"/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B174" s="64"/>
      <c r="AC174" s="64"/>
      <c r="AD174" s="64"/>
      <c r="AE174" s="64"/>
      <c r="AF174" s="68"/>
      <c r="AG174" s="19"/>
      <c r="AH174" s="102"/>
      <c r="AI174" s="19"/>
      <c r="AJ174" s="145" t="str">
        <f t="shared" si="99"/>
        <v>t6</v>
      </c>
      <c r="AK174" s="146">
        <f t="shared" si="94"/>
        <v>0</v>
      </c>
      <c r="AL174" s="147">
        <f t="shared" si="95"/>
        <v>0</v>
      </c>
      <c r="AM174" s="148">
        <f t="shared" si="96"/>
        <v>22.5</v>
      </c>
      <c r="AN174" s="147">
        <f t="shared" si="97"/>
        <v>0</v>
      </c>
      <c r="AO174" s="148">
        <f t="shared" si="98"/>
        <v>22.5</v>
      </c>
      <c r="AP174" s="150">
        <f t="shared" si="98"/>
        <v>0</v>
      </c>
    </row>
    <row r="175" spans="1:48" x14ac:dyDescent="0.2">
      <c r="A175" s="100" t="str">
        <f t="shared" si="93"/>
        <v>t7</v>
      </c>
      <c r="B175" s="64"/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8"/>
      <c r="AG175" s="19"/>
      <c r="AH175" s="102"/>
      <c r="AI175" s="19"/>
      <c r="AJ175" s="145" t="str">
        <f t="shared" si="99"/>
        <v>t7</v>
      </c>
      <c r="AK175" s="146">
        <f t="shared" si="94"/>
        <v>0</v>
      </c>
      <c r="AL175" s="147">
        <f t="shared" si="95"/>
        <v>0</v>
      </c>
      <c r="AM175" s="148">
        <f t="shared" si="96"/>
        <v>22.5</v>
      </c>
      <c r="AN175" s="147">
        <f t="shared" si="97"/>
        <v>0</v>
      </c>
      <c r="AO175" s="148">
        <f t="shared" si="98"/>
        <v>22.5</v>
      </c>
      <c r="AP175" s="150">
        <f t="shared" si="98"/>
        <v>0</v>
      </c>
    </row>
    <row r="176" spans="1:48" x14ac:dyDescent="0.2">
      <c r="A176" s="100" t="str">
        <f t="shared" si="93"/>
        <v>t8</v>
      </c>
      <c r="B176" s="64"/>
      <c r="C176" s="64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  <c r="AE176" s="64"/>
      <c r="AF176" s="68"/>
      <c r="AG176" s="19"/>
      <c r="AH176" s="102"/>
      <c r="AI176" s="19"/>
      <c r="AJ176" s="145" t="str">
        <f t="shared" si="99"/>
        <v>t8</v>
      </c>
      <c r="AK176" s="146">
        <f t="shared" si="94"/>
        <v>0</v>
      </c>
      <c r="AL176" s="147">
        <f t="shared" si="95"/>
        <v>0</v>
      </c>
      <c r="AM176" s="148">
        <f t="shared" si="96"/>
        <v>22.5</v>
      </c>
      <c r="AN176" s="147">
        <f t="shared" si="97"/>
        <v>0</v>
      </c>
      <c r="AO176" s="148">
        <f t="shared" si="98"/>
        <v>22.5</v>
      </c>
      <c r="AP176" s="150">
        <f t="shared" si="98"/>
        <v>0</v>
      </c>
    </row>
    <row r="177" spans="1:48" s="19" customFormat="1" x14ac:dyDescent="0.2">
      <c r="A177" s="100" t="str">
        <f t="shared" si="93"/>
        <v>t9</v>
      </c>
      <c r="B177" s="64"/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8"/>
      <c r="AH177" s="102"/>
      <c r="AJ177" s="145" t="str">
        <f t="shared" si="99"/>
        <v>t9</v>
      </c>
      <c r="AK177" s="146">
        <f t="shared" si="94"/>
        <v>0</v>
      </c>
      <c r="AL177" s="147">
        <f t="shared" si="95"/>
        <v>0</v>
      </c>
      <c r="AM177" s="148">
        <f t="shared" si="96"/>
        <v>22.5</v>
      </c>
      <c r="AN177" s="147">
        <f t="shared" si="97"/>
        <v>0</v>
      </c>
      <c r="AO177" s="148">
        <f t="shared" si="98"/>
        <v>22.5</v>
      </c>
      <c r="AP177" s="150">
        <f t="shared" si="98"/>
        <v>0</v>
      </c>
      <c r="AR177" s="4"/>
      <c r="AS177" s="4"/>
      <c r="AT177" s="4"/>
      <c r="AU177" s="4"/>
      <c r="AV177" s="4"/>
    </row>
    <row r="178" spans="1:48" s="19" customFormat="1" x14ac:dyDescent="0.2">
      <c r="A178" s="100" t="str">
        <f t="shared" si="93"/>
        <v>t10</v>
      </c>
      <c r="B178" s="64"/>
      <c r="C178" s="64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  <c r="AE178" s="64"/>
      <c r="AF178" s="68"/>
      <c r="AH178" s="102"/>
      <c r="AJ178" s="145" t="str">
        <f t="shared" si="99"/>
        <v>t10</v>
      </c>
      <c r="AK178" s="146">
        <f t="shared" si="94"/>
        <v>0</v>
      </c>
      <c r="AL178" s="147">
        <f t="shared" si="95"/>
        <v>0</v>
      </c>
      <c r="AM178" s="148">
        <f t="shared" si="96"/>
        <v>22.5</v>
      </c>
      <c r="AN178" s="147">
        <f t="shared" si="97"/>
        <v>0</v>
      </c>
      <c r="AO178" s="148">
        <f t="shared" si="98"/>
        <v>22.5</v>
      </c>
      <c r="AP178" s="150">
        <f t="shared" si="98"/>
        <v>0</v>
      </c>
      <c r="AS178" s="4"/>
    </row>
    <row r="179" spans="1:48" s="19" customFormat="1" x14ac:dyDescent="0.2">
      <c r="A179" s="100" t="str">
        <f t="shared" si="93"/>
        <v>t11</v>
      </c>
      <c r="B179" s="64"/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  <c r="AF179" s="68"/>
      <c r="AH179" s="102"/>
      <c r="AJ179" s="145" t="str">
        <f t="shared" si="99"/>
        <v>t11</v>
      </c>
      <c r="AK179" s="146">
        <f t="shared" si="94"/>
        <v>0</v>
      </c>
      <c r="AL179" s="147">
        <f t="shared" si="95"/>
        <v>0</v>
      </c>
      <c r="AM179" s="148">
        <f t="shared" si="96"/>
        <v>22.5</v>
      </c>
      <c r="AN179" s="147">
        <f t="shared" si="97"/>
        <v>0</v>
      </c>
      <c r="AO179" s="148">
        <f t="shared" si="98"/>
        <v>22.5</v>
      </c>
      <c r="AP179" s="150">
        <f t="shared" si="98"/>
        <v>0</v>
      </c>
      <c r="AS179" s="4"/>
    </row>
    <row r="180" spans="1:48" s="19" customFormat="1" x14ac:dyDescent="0.2">
      <c r="A180" s="100" t="str">
        <f t="shared" si="93"/>
        <v>t12</v>
      </c>
      <c r="B180" s="64"/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8"/>
      <c r="AH180" s="102"/>
      <c r="AJ180" s="145" t="str">
        <f t="shared" si="99"/>
        <v>t12</v>
      </c>
      <c r="AK180" s="146">
        <f t="shared" si="94"/>
        <v>0</v>
      </c>
      <c r="AL180" s="147">
        <f t="shared" si="95"/>
        <v>0</v>
      </c>
      <c r="AM180" s="148">
        <f t="shared" si="96"/>
        <v>22.5</v>
      </c>
      <c r="AN180" s="147">
        <f t="shared" si="97"/>
        <v>0</v>
      </c>
      <c r="AO180" s="148">
        <f t="shared" si="98"/>
        <v>22.5</v>
      </c>
      <c r="AP180" s="150">
        <f t="shared" si="98"/>
        <v>0</v>
      </c>
      <c r="AS180" s="4"/>
    </row>
    <row r="181" spans="1:48" s="19" customFormat="1" x14ac:dyDescent="0.2">
      <c r="A181" s="100" t="str">
        <f t="shared" si="93"/>
        <v>t13</v>
      </c>
      <c r="B181" s="64"/>
      <c r="C181" s="64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64"/>
      <c r="AE181" s="64"/>
      <c r="AF181" s="68"/>
      <c r="AH181" s="102"/>
      <c r="AJ181" s="145" t="str">
        <f t="shared" si="99"/>
        <v>t13</v>
      </c>
      <c r="AK181" s="146">
        <f t="shared" si="94"/>
        <v>0</v>
      </c>
      <c r="AL181" s="147">
        <f t="shared" si="95"/>
        <v>0</v>
      </c>
      <c r="AM181" s="148">
        <f t="shared" si="96"/>
        <v>22.5</v>
      </c>
      <c r="AN181" s="147">
        <f t="shared" si="97"/>
        <v>0</v>
      </c>
      <c r="AO181" s="148">
        <f t="shared" si="98"/>
        <v>22.5</v>
      </c>
      <c r="AP181" s="150">
        <f t="shared" si="98"/>
        <v>0</v>
      </c>
      <c r="AS181" s="4"/>
    </row>
    <row r="182" spans="1:48" s="19" customFormat="1" x14ac:dyDescent="0.2">
      <c r="A182" s="100" t="str">
        <f t="shared" si="93"/>
        <v>t14</v>
      </c>
      <c r="B182" s="64"/>
      <c r="C182" s="64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64"/>
      <c r="AE182" s="64"/>
      <c r="AF182" s="68"/>
      <c r="AH182" s="102"/>
      <c r="AJ182" s="145" t="str">
        <f t="shared" si="99"/>
        <v>t14</v>
      </c>
      <c r="AK182" s="146">
        <f t="shared" si="94"/>
        <v>0</v>
      </c>
      <c r="AL182" s="147">
        <f t="shared" si="95"/>
        <v>0</v>
      </c>
      <c r="AM182" s="148">
        <f t="shared" si="96"/>
        <v>22.5</v>
      </c>
      <c r="AN182" s="147">
        <f t="shared" si="97"/>
        <v>0</v>
      </c>
      <c r="AO182" s="148">
        <f t="shared" si="98"/>
        <v>22.5</v>
      </c>
      <c r="AP182" s="150">
        <f t="shared" si="98"/>
        <v>0</v>
      </c>
      <c r="AS182" s="4"/>
    </row>
    <row r="183" spans="1:48" s="19" customFormat="1" x14ac:dyDescent="0.2">
      <c r="A183" s="100" t="str">
        <f t="shared" si="93"/>
        <v>t15</v>
      </c>
      <c r="B183" s="64"/>
      <c r="C183" s="64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64"/>
      <c r="AE183" s="64"/>
      <c r="AF183" s="68"/>
      <c r="AH183" s="102"/>
      <c r="AJ183" s="145" t="str">
        <f t="shared" si="99"/>
        <v>t15</v>
      </c>
      <c r="AK183" s="146">
        <f t="shared" si="94"/>
        <v>0</v>
      </c>
      <c r="AL183" s="147">
        <f t="shared" si="95"/>
        <v>0</v>
      </c>
      <c r="AM183" s="148">
        <f t="shared" si="96"/>
        <v>22.5</v>
      </c>
      <c r="AN183" s="147">
        <f t="shared" si="97"/>
        <v>0</v>
      </c>
      <c r="AO183" s="148">
        <f t="shared" si="98"/>
        <v>22.5</v>
      </c>
      <c r="AP183" s="150">
        <f t="shared" si="98"/>
        <v>0</v>
      </c>
      <c r="AS183" s="4"/>
    </row>
    <row r="184" spans="1:48" s="19" customFormat="1" ht="13.5" thickBot="1" x14ac:dyDescent="0.25">
      <c r="A184" s="115" t="str">
        <f t="shared" ref="A184" si="100">IF(ISBLANK(A164),"",A164)</f>
        <v>t16</v>
      </c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66"/>
      <c r="AE184" s="66"/>
      <c r="AF184" s="71"/>
      <c r="AH184" s="116"/>
      <c r="AJ184" s="151" t="str">
        <f t="shared" si="99"/>
        <v>t16</v>
      </c>
      <c r="AK184" s="152">
        <f t="shared" si="94"/>
        <v>0</v>
      </c>
      <c r="AL184" s="153">
        <f t="shared" si="95"/>
        <v>0</v>
      </c>
      <c r="AM184" s="154">
        <f t="shared" ref="AM184" si="101">AO164+2.5</f>
        <v>22.5</v>
      </c>
      <c r="AN184" s="153">
        <f t="shared" ref="AN184" si="102">AP164+AL184</f>
        <v>0</v>
      </c>
      <c r="AO184" s="154">
        <f t="shared" si="98"/>
        <v>22.5</v>
      </c>
      <c r="AP184" s="156">
        <f t="shared" si="98"/>
        <v>0</v>
      </c>
      <c r="AS184" s="4"/>
    </row>
    <row r="185" spans="1:48" ht="13.5" thickBot="1" x14ac:dyDescent="0.25">
      <c r="A185" s="19"/>
      <c r="AG185" s="19"/>
      <c r="AI185" s="19"/>
      <c r="AJ185" s="138"/>
      <c r="AK185" s="138"/>
      <c r="AL185" s="138"/>
      <c r="AM185" s="138"/>
      <c r="AN185" s="138"/>
      <c r="AO185" s="138"/>
      <c r="AP185" s="138"/>
      <c r="AR185" s="19"/>
      <c r="AT185" s="19"/>
      <c r="AU185" s="19"/>
      <c r="AV185" s="19"/>
    </row>
    <row r="186" spans="1:48" ht="18.75" thickBot="1" x14ac:dyDescent="0.25">
      <c r="A186" s="93"/>
      <c r="B186" s="122">
        <f>DATE(An,MONTH(B166)+1,1)</f>
        <v>45566</v>
      </c>
      <c r="C186" s="123"/>
      <c r="D186" s="123"/>
      <c r="E186" s="123"/>
      <c r="F186" s="123"/>
      <c r="G186" s="1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23"/>
      <c r="U186" s="123"/>
      <c r="V186" s="123"/>
      <c r="W186" s="123"/>
      <c r="X186" s="123"/>
      <c r="Y186" s="123"/>
      <c r="Z186" s="123"/>
      <c r="AA186" s="123"/>
      <c r="AB186" s="123"/>
      <c r="AC186" s="123"/>
      <c r="AD186" s="123"/>
      <c r="AE186" s="123"/>
      <c r="AF186" s="124"/>
      <c r="AG186" s="19"/>
      <c r="AH186" s="20"/>
      <c r="AI186" s="19"/>
      <c r="AJ186" s="138"/>
      <c r="AK186" s="138"/>
      <c r="AL186" s="138"/>
      <c r="AM186" s="138"/>
      <c r="AN186" s="138"/>
      <c r="AO186" s="138"/>
      <c r="AP186" s="138"/>
    </row>
    <row r="187" spans="1:48" s="19" customFormat="1" ht="53.25" x14ac:dyDescent="0.2">
      <c r="A187" s="94"/>
      <c r="B187" s="21" t="str">
        <f>IF(B188&lt;&gt;"",PROPER(TEXT(B188,"jjjj")),"")</f>
        <v>Mardi</v>
      </c>
      <c r="C187" s="21" t="str">
        <f t="shared" ref="C187:AF187" si="103">IF(C188&lt;&gt;"",PROPER(TEXT(C188,"jjjj")),"")</f>
        <v>Mercredi</v>
      </c>
      <c r="D187" s="21" t="str">
        <f t="shared" si="103"/>
        <v>Jeudi</v>
      </c>
      <c r="E187" s="21" t="str">
        <f t="shared" si="103"/>
        <v>Vendredi</v>
      </c>
      <c r="F187" s="21" t="str">
        <f t="shared" si="103"/>
        <v>Samedi</v>
      </c>
      <c r="G187" s="21" t="str">
        <f t="shared" si="103"/>
        <v>Dimanche</v>
      </c>
      <c r="H187" s="21" t="str">
        <f t="shared" si="103"/>
        <v>Lundi</v>
      </c>
      <c r="I187" s="21" t="str">
        <f t="shared" si="103"/>
        <v>Mardi</v>
      </c>
      <c r="J187" s="21" t="str">
        <f t="shared" si="103"/>
        <v>Mercredi</v>
      </c>
      <c r="K187" s="21" t="str">
        <f t="shared" si="103"/>
        <v>Jeudi</v>
      </c>
      <c r="L187" s="21" t="str">
        <f t="shared" si="103"/>
        <v>Vendredi</v>
      </c>
      <c r="M187" s="21" t="str">
        <f t="shared" si="103"/>
        <v>Samedi</v>
      </c>
      <c r="N187" s="21" t="str">
        <f t="shared" si="103"/>
        <v>Dimanche</v>
      </c>
      <c r="O187" s="21" t="str">
        <f t="shared" si="103"/>
        <v>Lundi</v>
      </c>
      <c r="P187" s="21" t="str">
        <f t="shared" si="103"/>
        <v>Mardi</v>
      </c>
      <c r="Q187" s="21" t="str">
        <f t="shared" si="103"/>
        <v>Mercredi</v>
      </c>
      <c r="R187" s="21" t="str">
        <f t="shared" si="103"/>
        <v>Jeudi</v>
      </c>
      <c r="S187" s="21" t="str">
        <f t="shared" si="103"/>
        <v>Vendredi</v>
      </c>
      <c r="T187" s="21" t="str">
        <f t="shared" si="103"/>
        <v>Samedi</v>
      </c>
      <c r="U187" s="21" t="str">
        <f t="shared" si="103"/>
        <v>Dimanche</v>
      </c>
      <c r="V187" s="21" t="str">
        <f t="shared" si="103"/>
        <v>Lundi</v>
      </c>
      <c r="W187" s="21" t="str">
        <f t="shared" si="103"/>
        <v>Mardi</v>
      </c>
      <c r="X187" s="21" t="str">
        <f t="shared" si="103"/>
        <v>Mercredi</v>
      </c>
      <c r="Y187" s="21" t="str">
        <f t="shared" si="103"/>
        <v>Jeudi</v>
      </c>
      <c r="Z187" s="21" t="str">
        <f t="shared" si="103"/>
        <v>Vendredi</v>
      </c>
      <c r="AA187" s="21" t="str">
        <f t="shared" si="103"/>
        <v>Samedi</v>
      </c>
      <c r="AB187" s="21" t="str">
        <f t="shared" si="103"/>
        <v>Dimanche</v>
      </c>
      <c r="AC187" s="21" t="str">
        <f t="shared" si="103"/>
        <v>Lundi</v>
      </c>
      <c r="AD187" s="21" t="str">
        <f t="shared" si="103"/>
        <v>Mardi</v>
      </c>
      <c r="AE187" s="21" t="str">
        <f t="shared" si="103"/>
        <v>Mercredi</v>
      </c>
      <c r="AF187" s="22" t="str">
        <f t="shared" si="103"/>
        <v>Jeudi</v>
      </c>
      <c r="AH187" s="125" t="s">
        <v>42</v>
      </c>
      <c r="AI187" s="56"/>
      <c r="AJ187" s="139" t="s">
        <v>3</v>
      </c>
      <c r="AK187" s="140" t="s">
        <v>37</v>
      </c>
      <c r="AL187" s="140" t="s">
        <v>31</v>
      </c>
      <c r="AM187" s="140" t="s">
        <v>38</v>
      </c>
      <c r="AN187" s="140" t="s">
        <v>33</v>
      </c>
      <c r="AO187" s="140" t="s">
        <v>34</v>
      </c>
      <c r="AP187" s="141" t="s">
        <v>35</v>
      </c>
      <c r="AR187" s="4"/>
      <c r="AS187" s="4"/>
      <c r="AT187" s="4"/>
      <c r="AU187" s="4"/>
      <c r="AV187" s="4"/>
    </row>
    <row r="188" spans="1:48" x14ac:dyDescent="0.2">
      <c r="A188" s="117"/>
      <c r="B188" s="23">
        <f>DATE(An,MONTH(B186),1)</f>
        <v>45566</v>
      </c>
      <c r="C188" s="23">
        <f t="shared" ref="C188:AF188" si="104">B188+1</f>
        <v>45567</v>
      </c>
      <c r="D188" s="23">
        <f t="shared" si="104"/>
        <v>45568</v>
      </c>
      <c r="E188" s="23">
        <f t="shared" si="104"/>
        <v>45569</v>
      </c>
      <c r="F188" s="23">
        <f t="shared" si="104"/>
        <v>45570</v>
      </c>
      <c r="G188" s="23">
        <f t="shared" si="104"/>
        <v>45571</v>
      </c>
      <c r="H188" s="23">
        <f t="shared" si="104"/>
        <v>45572</v>
      </c>
      <c r="I188" s="23">
        <f t="shared" si="104"/>
        <v>45573</v>
      </c>
      <c r="J188" s="23">
        <f t="shared" si="104"/>
        <v>45574</v>
      </c>
      <c r="K188" s="23">
        <f t="shared" si="104"/>
        <v>45575</v>
      </c>
      <c r="L188" s="23">
        <f t="shared" si="104"/>
        <v>45576</v>
      </c>
      <c r="M188" s="23">
        <f t="shared" si="104"/>
        <v>45577</v>
      </c>
      <c r="N188" s="23">
        <f t="shared" si="104"/>
        <v>45578</v>
      </c>
      <c r="O188" s="23">
        <f t="shared" si="104"/>
        <v>45579</v>
      </c>
      <c r="P188" s="23">
        <f t="shared" si="104"/>
        <v>45580</v>
      </c>
      <c r="Q188" s="23">
        <f t="shared" si="104"/>
        <v>45581</v>
      </c>
      <c r="R188" s="23">
        <f t="shared" si="104"/>
        <v>45582</v>
      </c>
      <c r="S188" s="23">
        <f t="shared" si="104"/>
        <v>45583</v>
      </c>
      <c r="T188" s="23">
        <f t="shared" si="104"/>
        <v>45584</v>
      </c>
      <c r="U188" s="23">
        <f t="shared" si="104"/>
        <v>45585</v>
      </c>
      <c r="V188" s="23">
        <f t="shared" si="104"/>
        <v>45586</v>
      </c>
      <c r="W188" s="23">
        <f t="shared" si="104"/>
        <v>45587</v>
      </c>
      <c r="X188" s="23">
        <f t="shared" si="104"/>
        <v>45588</v>
      </c>
      <c r="Y188" s="23">
        <f t="shared" si="104"/>
        <v>45589</v>
      </c>
      <c r="Z188" s="23">
        <f t="shared" si="104"/>
        <v>45590</v>
      </c>
      <c r="AA188" s="23">
        <f t="shared" si="104"/>
        <v>45591</v>
      </c>
      <c r="AB188" s="23">
        <f t="shared" si="104"/>
        <v>45592</v>
      </c>
      <c r="AC188" s="23">
        <f t="shared" si="104"/>
        <v>45593</v>
      </c>
      <c r="AD188" s="23">
        <f t="shared" si="104"/>
        <v>45594</v>
      </c>
      <c r="AE188" s="23">
        <f t="shared" si="104"/>
        <v>45595</v>
      </c>
      <c r="AF188" s="24">
        <f t="shared" si="104"/>
        <v>45596</v>
      </c>
      <c r="AG188" s="19"/>
      <c r="AH188" s="126"/>
      <c r="AI188" s="19"/>
      <c r="AJ188" s="142"/>
      <c r="AK188" s="143"/>
      <c r="AL188" s="143"/>
      <c r="AM188" s="143"/>
      <c r="AN188" s="143"/>
      <c r="AO188" s="143"/>
      <c r="AP188" s="144"/>
      <c r="AR188" s="19"/>
      <c r="AS188" s="19"/>
      <c r="AT188" s="19"/>
      <c r="AU188" s="19"/>
      <c r="AV188" s="19"/>
    </row>
    <row r="189" spans="1:48" x14ac:dyDescent="0.2">
      <c r="A189" s="100" t="str">
        <f t="shared" ref="A189:A203" si="105">IF(ISBLANK(A169),"",A169)</f>
        <v>t1</v>
      </c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3"/>
      <c r="AG189" s="19"/>
      <c r="AH189" s="102"/>
      <c r="AI189" s="19"/>
      <c r="AJ189" s="145" t="str">
        <f>IF(ISBLANK(A189),"",A189)</f>
        <v>t1</v>
      </c>
      <c r="AK189" s="146">
        <f t="shared" ref="AK189:AK204" si="106">COUNTIF(B189:AF189,"CP")</f>
        <v>0</v>
      </c>
      <c r="AL189" s="147">
        <f t="shared" ref="AL189:AL204" si="107">SUM(B189:AF189)</f>
        <v>0</v>
      </c>
      <c r="AM189" s="148">
        <f t="shared" ref="AM189:AM203" si="108">AO169+2.5</f>
        <v>30</v>
      </c>
      <c r="AN189" s="147">
        <f t="shared" ref="AN189:AN203" si="109">AP169+AL189</f>
        <v>80</v>
      </c>
      <c r="AO189" s="148">
        <f>AM189-AK189</f>
        <v>30</v>
      </c>
      <c r="AP189" s="150">
        <f>AN189-AL189</f>
        <v>80</v>
      </c>
    </row>
    <row r="190" spans="1:48" x14ac:dyDescent="0.2">
      <c r="A190" s="100" t="str">
        <f t="shared" si="105"/>
        <v>t2</v>
      </c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3"/>
      <c r="AG190" s="19"/>
      <c r="AH190" s="102"/>
      <c r="AI190" s="19"/>
      <c r="AJ190" s="145" t="str">
        <f>IF(ISBLANK(A190),"",A190)</f>
        <v>t2</v>
      </c>
      <c r="AK190" s="146">
        <f t="shared" si="106"/>
        <v>0</v>
      </c>
      <c r="AL190" s="147">
        <f t="shared" si="107"/>
        <v>0</v>
      </c>
      <c r="AM190" s="148">
        <f t="shared" si="108"/>
        <v>25</v>
      </c>
      <c r="AN190" s="147">
        <f t="shared" si="109"/>
        <v>0</v>
      </c>
      <c r="AO190" s="148">
        <f t="shared" ref="AO190:AP204" si="110">AM190-AK190</f>
        <v>25</v>
      </c>
      <c r="AP190" s="150">
        <f t="shared" si="110"/>
        <v>0</v>
      </c>
    </row>
    <row r="191" spans="1:48" x14ac:dyDescent="0.2">
      <c r="A191" s="100" t="str">
        <f t="shared" si="105"/>
        <v>t3</v>
      </c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  <c r="AE191" s="62"/>
      <c r="AF191" s="63"/>
      <c r="AG191" s="19"/>
      <c r="AH191" s="102"/>
      <c r="AI191" s="19"/>
      <c r="AJ191" s="145" t="str">
        <f t="shared" ref="AJ191:AJ204" si="111">IF(ISBLANK(A191),"",A191)</f>
        <v>t3</v>
      </c>
      <c r="AK191" s="146">
        <f t="shared" si="106"/>
        <v>0</v>
      </c>
      <c r="AL191" s="147">
        <f t="shared" si="107"/>
        <v>0</v>
      </c>
      <c r="AM191" s="148">
        <f t="shared" si="108"/>
        <v>25</v>
      </c>
      <c r="AN191" s="147">
        <f t="shared" si="109"/>
        <v>0</v>
      </c>
      <c r="AO191" s="148">
        <f t="shared" si="110"/>
        <v>25</v>
      </c>
      <c r="AP191" s="150">
        <f t="shared" si="110"/>
        <v>0</v>
      </c>
    </row>
    <row r="192" spans="1:48" x14ac:dyDescent="0.2">
      <c r="A192" s="100" t="str">
        <f t="shared" si="105"/>
        <v>t4</v>
      </c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3"/>
      <c r="AG192" s="19"/>
      <c r="AH192" s="102"/>
      <c r="AI192" s="19"/>
      <c r="AJ192" s="145" t="str">
        <f t="shared" si="111"/>
        <v>t4</v>
      </c>
      <c r="AK192" s="146">
        <f t="shared" si="106"/>
        <v>0</v>
      </c>
      <c r="AL192" s="147">
        <f t="shared" si="107"/>
        <v>0</v>
      </c>
      <c r="AM192" s="148">
        <f t="shared" si="108"/>
        <v>25</v>
      </c>
      <c r="AN192" s="147">
        <f t="shared" si="109"/>
        <v>0</v>
      </c>
      <c r="AO192" s="148">
        <f t="shared" si="110"/>
        <v>25</v>
      </c>
      <c r="AP192" s="150">
        <f t="shared" si="110"/>
        <v>0</v>
      </c>
    </row>
    <row r="193" spans="1:48" x14ac:dyDescent="0.2">
      <c r="A193" s="100" t="str">
        <f t="shared" si="105"/>
        <v>t5</v>
      </c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3"/>
      <c r="AG193" s="19"/>
      <c r="AH193" s="102"/>
      <c r="AI193" s="19"/>
      <c r="AJ193" s="145" t="str">
        <f t="shared" si="111"/>
        <v>t5</v>
      </c>
      <c r="AK193" s="146">
        <f t="shared" si="106"/>
        <v>0</v>
      </c>
      <c r="AL193" s="147">
        <f>SUM(B193:AF193)</f>
        <v>0</v>
      </c>
      <c r="AM193" s="148">
        <f t="shared" si="108"/>
        <v>25</v>
      </c>
      <c r="AN193" s="147">
        <f t="shared" si="109"/>
        <v>0</v>
      </c>
      <c r="AO193" s="148">
        <f t="shared" si="110"/>
        <v>25</v>
      </c>
      <c r="AP193" s="150">
        <f t="shared" si="110"/>
        <v>0</v>
      </c>
    </row>
    <row r="194" spans="1:48" x14ac:dyDescent="0.2">
      <c r="A194" s="100" t="str">
        <f t="shared" si="105"/>
        <v>t6</v>
      </c>
      <c r="B194" s="64"/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  <c r="AE194" s="64"/>
      <c r="AF194" s="65"/>
      <c r="AG194" s="19"/>
      <c r="AH194" s="102"/>
      <c r="AI194" s="19"/>
      <c r="AJ194" s="145" t="str">
        <f t="shared" si="111"/>
        <v>t6</v>
      </c>
      <c r="AK194" s="146">
        <f t="shared" si="106"/>
        <v>0</v>
      </c>
      <c r="AL194" s="147">
        <f t="shared" si="107"/>
        <v>0</v>
      </c>
      <c r="AM194" s="148">
        <f t="shared" si="108"/>
        <v>25</v>
      </c>
      <c r="AN194" s="147">
        <f t="shared" si="109"/>
        <v>0</v>
      </c>
      <c r="AO194" s="148">
        <f t="shared" si="110"/>
        <v>25</v>
      </c>
      <c r="AP194" s="150">
        <f t="shared" si="110"/>
        <v>0</v>
      </c>
    </row>
    <row r="195" spans="1:48" x14ac:dyDescent="0.2">
      <c r="A195" s="100" t="str">
        <f t="shared" si="105"/>
        <v>t7</v>
      </c>
      <c r="B195" s="64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  <c r="AF195" s="65"/>
      <c r="AG195" s="19"/>
      <c r="AH195" s="102"/>
      <c r="AI195" s="19"/>
      <c r="AJ195" s="145" t="str">
        <f t="shared" si="111"/>
        <v>t7</v>
      </c>
      <c r="AK195" s="146">
        <f t="shared" si="106"/>
        <v>0</v>
      </c>
      <c r="AL195" s="147">
        <f t="shared" si="107"/>
        <v>0</v>
      </c>
      <c r="AM195" s="148">
        <f t="shared" si="108"/>
        <v>25</v>
      </c>
      <c r="AN195" s="147">
        <f t="shared" si="109"/>
        <v>0</v>
      </c>
      <c r="AO195" s="148">
        <f t="shared" si="110"/>
        <v>25</v>
      </c>
      <c r="AP195" s="150">
        <f t="shared" si="110"/>
        <v>0</v>
      </c>
    </row>
    <row r="196" spans="1:48" x14ac:dyDescent="0.2">
      <c r="A196" s="100" t="str">
        <f t="shared" si="105"/>
        <v>t8</v>
      </c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  <c r="AF196" s="65"/>
      <c r="AG196" s="19"/>
      <c r="AH196" s="102"/>
      <c r="AI196" s="19"/>
      <c r="AJ196" s="145" t="str">
        <f t="shared" si="111"/>
        <v>t8</v>
      </c>
      <c r="AK196" s="146">
        <f t="shared" si="106"/>
        <v>0</v>
      </c>
      <c r="AL196" s="147">
        <f t="shared" si="107"/>
        <v>0</v>
      </c>
      <c r="AM196" s="148">
        <f t="shared" si="108"/>
        <v>25</v>
      </c>
      <c r="AN196" s="147">
        <f t="shared" si="109"/>
        <v>0</v>
      </c>
      <c r="AO196" s="148">
        <f t="shared" si="110"/>
        <v>25</v>
      </c>
      <c r="AP196" s="150">
        <f t="shared" si="110"/>
        <v>0</v>
      </c>
    </row>
    <row r="197" spans="1:48" s="19" customFormat="1" x14ac:dyDescent="0.2">
      <c r="A197" s="100" t="str">
        <f t="shared" si="105"/>
        <v>t9</v>
      </c>
      <c r="B197" s="64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  <c r="AF197" s="65"/>
      <c r="AH197" s="102"/>
      <c r="AJ197" s="145" t="str">
        <f t="shared" si="111"/>
        <v>t9</v>
      </c>
      <c r="AK197" s="146">
        <f t="shared" si="106"/>
        <v>0</v>
      </c>
      <c r="AL197" s="147">
        <f t="shared" si="107"/>
        <v>0</v>
      </c>
      <c r="AM197" s="148">
        <f t="shared" si="108"/>
        <v>25</v>
      </c>
      <c r="AN197" s="147">
        <f t="shared" si="109"/>
        <v>0</v>
      </c>
      <c r="AO197" s="148">
        <f t="shared" si="110"/>
        <v>25</v>
      </c>
      <c r="AP197" s="150">
        <f t="shared" si="110"/>
        <v>0</v>
      </c>
      <c r="AR197" s="4"/>
      <c r="AS197" s="4"/>
      <c r="AT197" s="4"/>
      <c r="AU197" s="4"/>
      <c r="AV197" s="4"/>
    </row>
    <row r="198" spans="1:48" s="19" customFormat="1" x14ac:dyDescent="0.2">
      <c r="A198" s="100" t="str">
        <f t="shared" si="105"/>
        <v>t10</v>
      </c>
      <c r="B198" s="64"/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  <c r="AE198" s="64"/>
      <c r="AF198" s="65"/>
      <c r="AH198" s="102"/>
      <c r="AJ198" s="145" t="str">
        <f t="shared" si="111"/>
        <v>t10</v>
      </c>
      <c r="AK198" s="146">
        <f t="shared" si="106"/>
        <v>0</v>
      </c>
      <c r="AL198" s="147">
        <f t="shared" si="107"/>
        <v>0</v>
      </c>
      <c r="AM198" s="148">
        <f t="shared" si="108"/>
        <v>25</v>
      </c>
      <c r="AN198" s="147">
        <f t="shared" si="109"/>
        <v>0</v>
      </c>
      <c r="AO198" s="148">
        <f t="shared" si="110"/>
        <v>25</v>
      </c>
      <c r="AP198" s="150">
        <f t="shared" si="110"/>
        <v>0</v>
      </c>
      <c r="AS198" s="4"/>
    </row>
    <row r="199" spans="1:48" s="19" customFormat="1" x14ac:dyDescent="0.2">
      <c r="A199" s="100" t="str">
        <f t="shared" si="105"/>
        <v>t11</v>
      </c>
      <c r="B199" s="64"/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5"/>
      <c r="AH199" s="102"/>
      <c r="AJ199" s="145" t="str">
        <f t="shared" si="111"/>
        <v>t11</v>
      </c>
      <c r="AK199" s="146">
        <f t="shared" si="106"/>
        <v>0</v>
      </c>
      <c r="AL199" s="147">
        <f t="shared" si="107"/>
        <v>0</v>
      </c>
      <c r="AM199" s="148">
        <f t="shared" si="108"/>
        <v>25</v>
      </c>
      <c r="AN199" s="147">
        <f t="shared" si="109"/>
        <v>0</v>
      </c>
      <c r="AO199" s="148">
        <f t="shared" si="110"/>
        <v>25</v>
      </c>
      <c r="AP199" s="150">
        <f t="shared" si="110"/>
        <v>0</v>
      </c>
      <c r="AS199" s="4"/>
    </row>
    <row r="200" spans="1:48" s="19" customFormat="1" x14ac:dyDescent="0.2">
      <c r="A200" s="100" t="str">
        <f t="shared" si="105"/>
        <v>t12</v>
      </c>
      <c r="B200" s="64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5"/>
      <c r="AH200" s="102"/>
      <c r="AJ200" s="145" t="str">
        <f t="shared" si="111"/>
        <v>t12</v>
      </c>
      <c r="AK200" s="146">
        <f t="shared" si="106"/>
        <v>0</v>
      </c>
      <c r="AL200" s="147">
        <f t="shared" si="107"/>
        <v>0</v>
      </c>
      <c r="AM200" s="148">
        <f t="shared" si="108"/>
        <v>25</v>
      </c>
      <c r="AN200" s="147">
        <f t="shared" si="109"/>
        <v>0</v>
      </c>
      <c r="AO200" s="148">
        <f t="shared" si="110"/>
        <v>25</v>
      </c>
      <c r="AP200" s="150">
        <f t="shared" si="110"/>
        <v>0</v>
      </c>
      <c r="AS200" s="4"/>
    </row>
    <row r="201" spans="1:48" s="19" customFormat="1" x14ac:dyDescent="0.2">
      <c r="A201" s="100" t="str">
        <f t="shared" si="105"/>
        <v>t13</v>
      </c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  <c r="AF201" s="65"/>
      <c r="AH201" s="102"/>
      <c r="AJ201" s="145" t="str">
        <f t="shared" si="111"/>
        <v>t13</v>
      </c>
      <c r="AK201" s="146">
        <f t="shared" si="106"/>
        <v>0</v>
      </c>
      <c r="AL201" s="147">
        <f t="shared" si="107"/>
        <v>0</v>
      </c>
      <c r="AM201" s="148">
        <f t="shared" si="108"/>
        <v>25</v>
      </c>
      <c r="AN201" s="147">
        <f t="shared" si="109"/>
        <v>0</v>
      </c>
      <c r="AO201" s="148">
        <f t="shared" si="110"/>
        <v>25</v>
      </c>
      <c r="AP201" s="150">
        <f t="shared" si="110"/>
        <v>0</v>
      </c>
      <c r="AS201" s="4"/>
    </row>
    <row r="202" spans="1:48" s="19" customFormat="1" x14ac:dyDescent="0.2">
      <c r="A202" s="100" t="str">
        <f t="shared" si="105"/>
        <v>t14</v>
      </c>
      <c r="B202" s="64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  <c r="AE202" s="64"/>
      <c r="AF202" s="65"/>
      <c r="AH202" s="102"/>
      <c r="AJ202" s="145" t="str">
        <f t="shared" si="111"/>
        <v>t14</v>
      </c>
      <c r="AK202" s="146">
        <f t="shared" si="106"/>
        <v>0</v>
      </c>
      <c r="AL202" s="147">
        <f t="shared" si="107"/>
        <v>0</v>
      </c>
      <c r="AM202" s="148">
        <f t="shared" si="108"/>
        <v>25</v>
      </c>
      <c r="AN202" s="147">
        <f t="shared" si="109"/>
        <v>0</v>
      </c>
      <c r="AO202" s="148">
        <f t="shared" si="110"/>
        <v>25</v>
      </c>
      <c r="AP202" s="150">
        <f t="shared" si="110"/>
        <v>0</v>
      </c>
      <c r="AS202" s="4"/>
    </row>
    <row r="203" spans="1:48" s="19" customFormat="1" x14ac:dyDescent="0.2">
      <c r="A203" s="100" t="str">
        <f t="shared" si="105"/>
        <v>t15</v>
      </c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  <c r="AE203" s="64"/>
      <c r="AF203" s="65"/>
      <c r="AH203" s="102"/>
      <c r="AJ203" s="145" t="str">
        <f t="shared" si="111"/>
        <v>t15</v>
      </c>
      <c r="AK203" s="146">
        <f t="shared" si="106"/>
        <v>0</v>
      </c>
      <c r="AL203" s="147">
        <f t="shared" si="107"/>
        <v>0</v>
      </c>
      <c r="AM203" s="148">
        <f t="shared" si="108"/>
        <v>25</v>
      </c>
      <c r="AN203" s="147">
        <f t="shared" si="109"/>
        <v>0</v>
      </c>
      <c r="AO203" s="148">
        <f t="shared" si="110"/>
        <v>25</v>
      </c>
      <c r="AP203" s="150">
        <f t="shared" si="110"/>
        <v>0</v>
      </c>
      <c r="AS203" s="4"/>
    </row>
    <row r="204" spans="1:48" s="19" customFormat="1" ht="13.5" thickBot="1" x14ac:dyDescent="0.25">
      <c r="A204" s="115" t="str">
        <f t="shared" ref="A204" si="112">IF(ISBLANK(A184),"",A184)</f>
        <v>t16</v>
      </c>
      <c r="B204" s="66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66"/>
      <c r="AF204" s="67"/>
      <c r="AH204" s="116"/>
      <c r="AJ204" s="151" t="str">
        <f t="shared" si="111"/>
        <v>t16</v>
      </c>
      <c r="AK204" s="152">
        <f t="shared" si="106"/>
        <v>0</v>
      </c>
      <c r="AL204" s="153">
        <f t="shared" si="107"/>
        <v>0</v>
      </c>
      <c r="AM204" s="154">
        <f t="shared" ref="AM204" si="113">AO184+2.5</f>
        <v>25</v>
      </c>
      <c r="AN204" s="153">
        <f t="shared" ref="AN204" si="114">AP184+AL204</f>
        <v>0</v>
      </c>
      <c r="AO204" s="154">
        <f t="shared" si="110"/>
        <v>25</v>
      </c>
      <c r="AP204" s="156">
        <f t="shared" si="110"/>
        <v>0</v>
      </c>
      <c r="AS204" s="4"/>
    </row>
    <row r="205" spans="1:48" ht="13.5" thickBot="1" x14ac:dyDescent="0.25">
      <c r="A205" s="19"/>
      <c r="AG205" s="19"/>
      <c r="AI205" s="19"/>
      <c r="AJ205" s="138"/>
      <c r="AK205" s="138"/>
      <c r="AL205" s="138"/>
      <c r="AM205" s="138"/>
      <c r="AN205" s="138"/>
      <c r="AO205" s="138"/>
      <c r="AP205" s="138"/>
      <c r="AR205" s="19"/>
      <c r="AT205" s="19"/>
      <c r="AU205" s="19"/>
      <c r="AV205" s="19"/>
    </row>
    <row r="206" spans="1:48" ht="18.75" thickBot="1" x14ac:dyDescent="0.25">
      <c r="A206" s="93"/>
      <c r="B206" s="122">
        <f>DATE(An,MONTH(B186)+1,1)</f>
        <v>45597</v>
      </c>
      <c r="C206" s="123"/>
      <c r="D206" s="123"/>
      <c r="E206" s="123"/>
      <c r="F206" s="123"/>
      <c r="G206" s="1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23"/>
      <c r="V206" s="123"/>
      <c r="W206" s="123"/>
      <c r="X206" s="123"/>
      <c r="Y206" s="123"/>
      <c r="Z206" s="123"/>
      <c r="AA206" s="123"/>
      <c r="AB206" s="123"/>
      <c r="AC206" s="123"/>
      <c r="AD206" s="123"/>
      <c r="AE206" s="123"/>
      <c r="AF206" s="124"/>
      <c r="AG206" s="19"/>
      <c r="AH206" s="20"/>
      <c r="AI206" s="19"/>
      <c r="AJ206" s="138"/>
      <c r="AK206" s="138"/>
      <c r="AL206" s="138"/>
      <c r="AM206" s="138"/>
      <c r="AN206" s="138"/>
      <c r="AO206" s="138"/>
      <c r="AP206" s="138"/>
    </row>
    <row r="207" spans="1:48" s="19" customFormat="1" ht="53.25" x14ac:dyDescent="0.2">
      <c r="A207" s="94"/>
      <c r="B207" s="21" t="str">
        <f>IF(B208&lt;&gt;"",PROPER(TEXT(B208,"jjjj")),"")</f>
        <v>Vendredi</v>
      </c>
      <c r="C207" s="21" t="str">
        <f t="shared" ref="C207:AF207" si="115">IF(C208&lt;&gt;"",PROPER(TEXT(C208,"jjjj")),"")</f>
        <v>Samedi</v>
      </c>
      <c r="D207" s="21" t="str">
        <f t="shared" si="115"/>
        <v>Dimanche</v>
      </c>
      <c r="E207" s="21" t="str">
        <f t="shared" si="115"/>
        <v>Lundi</v>
      </c>
      <c r="F207" s="21" t="str">
        <f t="shared" si="115"/>
        <v>Mardi</v>
      </c>
      <c r="G207" s="21" t="str">
        <f t="shared" si="115"/>
        <v>Mercredi</v>
      </c>
      <c r="H207" s="21" t="str">
        <f t="shared" si="115"/>
        <v>Jeudi</v>
      </c>
      <c r="I207" s="21" t="str">
        <f t="shared" si="115"/>
        <v>Vendredi</v>
      </c>
      <c r="J207" s="21" t="str">
        <f t="shared" si="115"/>
        <v>Samedi</v>
      </c>
      <c r="K207" s="21" t="str">
        <f t="shared" si="115"/>
        <v>Dimanche</v>
      </c>
      <c r="L207" s="21" t="str">
        <f t="shared" si="115"/>
        <v>Lundi</v>
      </c>
      <c r="M207" s="21" t="str">
        <f t="shared" si="115"/>
        <v>Mardi</v>
      </c>
      <c r="N207" s="21" t="str">
        <f t="shared" si="115"/>
        <v>Mercredi</v>
      </c>
      <c r="O207" s="21" t="str">
        <f t="shared" si="115"/>
        <v>Jeudi</v>
      </c>
      <c r="P207" s="21" t="str">
        <f t="shared" si="115"/>
        <v>Vendredi</v>
      </c>
      <c r="Q207" s="21" t="str">
        <f t="shared" si="115"/>
        <v>Samedi</v>
      </c>
      <c r="R207" s="21" t="str">
        <f t="shared" si="115"/>
        <v>Dimanche</v>
      </c>
      <c r="S207" s="21" t="str">
        <f t="shared" si="115"/>
        <v>Lundi</v>
      </c>
      <c r="T207" s="21" t="str">
        <f t="shared" si="115"/>
        <v>Mardi</v>
      </c>
      <c r="U207" s="21" t="str">
        <f t="shared" si="115"/>
        <v>Mercredi</v>
      </c>
      <c r="V207" s="21" t="str">
        <f t="shared" si="115"/>
        <v>Jeudi</v>
      </c>
      <c r="W207" s="21" t="str">
        <f t="shared" si="115"/>
        <v>Vendredi</v>
      </c>
      <c r="X207" s="21" t="str">
        <f t="shared" si="115"/>
        <v>Samedi</v>
      </c>
      <c r="Y207" s="21" t="str">
        <f t="shared" si="115"/>
        <v>Dimanche</v>
      </c>
      <c r="Z207" s="21" t="str">
        <f t="shared" si="115"/>
        <v>Lundi</v>
      </c>
      <c r="AA207" s="21" t="str">
        <f t="shared" si="115"/>
        <v>Mardi</v>
      </c>
      <c r="AB207" s="21" t="str">
        <f t="shared" si="115"/>
        <v>Mercredi</v>
      </c>
      <c r="AC207" s="21" t="str">
        <f t="shared" si="115"/>
        <v>Jeudi</v>
      </c>
      <c r="AD207" s="21" t="str">
        <f t="shared" si="115"/>
        <v>Vendredi</v>
      </c>
      <c r="AE207" s="21" t="str">
        <f t="shared" si="115"/>
        <v>Samedi</v>
      </c>
      <c r="AF207" s="51" t="str">
        <f t="shared" si="115"/>
        <v/>
      </c>
      <c r="AH207" s="125" t="s">
        <v>42</v>
      </c>
      <c r="AI207" s="56"/>
      <c r="AJ207" s="139" t="s">
        <v>3</v>
      </c>
      <c r="AK207" s="140" t="s">
        <v>37</v>
      </c>
      <c r="AL207" s="140" t="s">
        <v>31</v>
      </c>
      <c r="AM207" s="140" t="s">
        <v>38</v>
      </c>
      <c r="AN207" s="140" t="s">
        <v>33</v>
      </c>
      <c r="AO207" s="140" t="s">
        <v>34</v>
      </c>
      <c r="AP207" s="141" t="s">
        <v>35</v>
      </c>
      <c r="AR207" s="4"/>
      <c r="AS207" s="4"/>
      <c r="AT207" s="4"/>
      <c r="AU207" s="4"/>
      <c r="AV207" s="4"/>
    </row>
    <row r="208" spans="1:48" x14ac:dyDescent="0.2">
      <c r="A208" s="117"/>
      <c r="B208" s="23">
        <f>DATE(An,MONTH(B206),1)</f>
        <v>45597</v>
      </c>
      <c r="C208" s="23">
        <f t="shared" ref="C208:AE208" si="116">B208+1</f>
        <v>45598</v>
      </c>
      <c r="D208" s="23">
        <f t="shared" si="116"/>
        <v>45599</v>
      </c>
      <c r="E208" s="23">
        <f t="shared" si="116"/>
        <v>45600</v>
      </c>
      <c r="F208" s="23">
        <f t="shared" si="116"/>
        <v>45601</v>
      </c>
      <c r="G208" s="23">
        <f t="shared" si="116"/>
        <v>45602</v>
      </c>
      <c r="H208" s="23">
        <f t="shared" si="116"/>
        <v>45603</v>
      </c>
      <c r="I208" s="23">
        <f t="shared" si="116"/>
        <v>45604</v>
      </c>
      <c r="J208" s="23">
        <f t="shared" si="116"/>
        <v>45605</v>
      </c>
      <c r="K208" s="23">
        <f t="shared" si="116"/>
        <v>45606</v>
      </c>
      <c r="L208" s="23">
        <f t="shared" si="116"/>
        <v>45607</v>
      </c>
      <c r="M208" s="23">
        <f t="shared" si="116"/>
        <v>45608</v>
      </c>
      <c r="N208" s="23">
        <f t="shared" si="116"/>
        <v>45609</v>
      </c>
      <c r="O208" s="23">
        <f t="shared" si="116"/>
        <v>45610</v>
      </c>
      <c r="P208" s="23">
        <f t="shared" si="116"/>
        <v>45611</v>
      </c>
      <c r="Q208" s="23">
        <f t="shared" si="116"/>
        <v>45612</v>
      </c>
      <c r="R208" s="23">
        <f t="shared" si="116"/>
        <v>45613</v>
      </c>
      <c r="S208" s="23">
        <f t="shared" si="116"/>
        <v>45614</v>
      </c>
      <c r="T208" s="23">
        <f t="shared" si="116"/>
        <v>45615</v>
      </c>
      <c r="U208" s="23">
        <f t="shared" si="116"/>
        <v>45616</v>
      </c>
      <c r="V208" s="23">
        <f t="shared" si="116"/>
        <v>45617</v>
      </c>
      <c r="W208" s="23">
        <f t="shared" si="116"/>
        <v>45618</v>
      </c>
      <c r="X208" s="23">
        <f t="shared" si="116"/>
        <v>45619</v>
      </c>
      <c r="Y208" s="23">
        <f t="shared" si="116"/>
        <v>45620</v>
      </c>
      <c r="Z208" s="23">
        <f t="shared" si="116"/>
        <v>45621</v>
      </c>
      <c r="AA208" s="23">
        <f t="shared" si="116"/>
        <v>45622</v>
      </c>
      <c r="AB208" s="23">
        <f t="shared" si="116"/>
        <v>45623</v>
      </c>
      <c r="AC208" s="23">
        <f t="shared" si="116"/>
        <v>45624</v>
      </c>
      <c r="AD208" s="23">
        <f t="shared" si="116"/>
        <v>45625</v>
      </c>
      <c r="AE208" s="23">
        <f t="shared" si="116"/>
        <v>45626</v>
      </c>
      <c r="AF208" s="54"/>
      <c r="AG208" s="19"/>
      <c r="AH208" s="126"/>
      <c r="AI208" s="19"/>
      <c r="AJ208" s="142"/>
      <c r="AK208" s="143"/>
      <c r="AL208" s="143"/>
      <c r="AM208" s="143"/>
      <c r="AN208" s="143"/>
      <c r="AO208" s="143"/>
      <c r="AP208" s="144"/>
      <c r="AR208" s="19"/>
      <c r="AS208" s="19"/>
      <c r="AT208" s="19"/>
      <c r="AU208" s="19"/>
      <c r="AV208" s="19"/>
    </row>
    <row r="209" spans="1:48" x14ac:dyDescent="0.2">
      <c r="A209" s="100" t="str">
        <f t="shared" ref="A209:A223" si="117">IF(ISBLANK(A189),"",A189)</f>
        <v>t1</v>
      </c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8"/>
      <c r="AG209" s="19"/>
      <c r="AH209" s="102"/>
      <c r="AI209" s="19"/>
      <c r="AJ209" s="145" t="str">
        <f>IF(ISBLANK(A209),"",A209)</f>
        <v>t1</v>
      </c>
      <c r="AK209" s="146">
        <f t="shared" ref="AK209:AK224" si="118">COUNTIF(B209:AF209,"CP")</f>
        <v>0</v>
      </c>
      <c r="AL209" s="147">
        <f t="shared" ref="AL209:AL224" si="119">SUM(B209:AF209)</f>
        <v>0</v>
      </c>
      <c r="AM209" s="148">
        <f t="shared" ref="AM209:AM223" si="120">AO189+2.5</f>
        <v>32.5</v>
      </c>
      <c r="AN209" s="147">
        <f t="shared" ref="AN209:AN223" si="121">AP189+AL209</f>
        <v>80</v>
      </c>
      <c r="AO209" s="148">
        <f>AM209-AK209</f>
        <v>32.5</v>
      </c>
      <c r="AP209" s="150">
        <f>AN209-AL209</f>
        <v>80</v>
      </c>
    </row>
    <row r="210" spans="1:48" x14ac:dyDescent="0.2">
      <c r="A210" s="100" t="str">
        <f t="shared" si="117"/>
        <v>t2</v>
      </c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9"/>
      <c r="X210" s="62"/>
      <c r="Y210" s="62"/>
      <c r="Z210" s="70"/>
      <c r="AA210" s="70"/>
      <c r="AB210" s="70"/>
      <c r="AC210" s="70"/>
      <c r="AD210" s="70"/>
      <c r="AE210" s="62"/>
      <c r="AF210" s="68"/>
      <c r="AG210" s="19"/>
      <c r="AH210" s="102"/>
      <c r="AI210" s="19"/>
      <c r="AJ210" s="145" t="str">
        <f>IF(ISBLANK(A210),"",A210)</f>
        <v>t2</v>
      </c>
      <c r="AK210" s="146">
        <f t="shared" si="118"/>
        <v>0</v>
      </c>
      <c r="AL210" s="147">
        <f t="shared" si="119"/>
        <v>0</v>
      </c>
      <c r="AM210" s="148">
        <f t="shared" si="120"/>
        <v>27.5</v>
      </c>
      <c r="AN210" s="147">
        <f t="shared" si="121"/>
        <v>0</v>
      </c>
      <c r="AO210" s="148">
        <f t="shared" ref="AO210:AP224" si="122">AM210-AK210</f>
        <v>27.5</v>
      </c>
      <c r="AP210" s="150">
        <f t="shared" si="122"/>
        <v>0</v>
      </c>
    </row>
    <row r="211" spans="1:48" x14ac:dyDescent="0.2">
      <c r="A211" s="100" t="str">
        <f t="shared" si="117"/>
        <v>t3</v>
      </c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8"/>
      <c r="AG211" s="19"/>
      <c r="AH211" s="102"/>
      <c r="AI211" s="19"/>
      <c r="AJ211" s="145" t="str">
        <f t="shared" ref="AJ211:AJ224" si="123">IF(ISBLANK(A211),"",A211)</f>
        <v>t3</v>
      </c>
      <c r="AK211" s="146">
        <f t="shared" si="118"/>
        <v>0</v>
      </c>
      <c r="AL211" s="147">
        <f t="shared" si="119"/>
        <v>0</v>
      </c>
      <c r="AM211" s="148">
        <f t="shared" si="120"/>
        <v>27.5</v>
      </c>
      <c r="AN211" s="147">
        <f t="shared" si="121"/>
        <v>0</v>
      </c>
      <c r="AO211" s="148">
        <f t="shared" si="122"/>
        <v>27.5</v>
      </c>
      <c r="AP211" s="150">
        <f t="shared" si="122"/>
        <v>0</v>
      </c>
    </row>
    <row r="212" spans="1:48" x14ac:dyDescent="0.2">
      <c r="A212" s="100" t="str">
        <f t="shared" si="117"/>
        <v>t4</v>
      </c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8"/>
      <c r="AG212" s="19"/>
      <c r="AH212" s="102"/>
      <c r="AI212" s="19"/>
      <c r="AJ212" s="145" t="str">
        <f t="shared" si="123"/>
        <v>t4</v>
      </c>
      <c r="AK212" s="146">
        <f t="shared" si="118"/>
        <v>0</v>
      </c>
      <c r="AL212" s="147">
        <f t="shared" si="119"/>
        <v>0</v>
      </c>
      <c r="AM212" s="148">
        <f t="shared" si="120"/>
        <v>27.5</v>
      </c>
      <c r="AN212" s="147">
        <f t="shared" si="121"/>
        <v>0</v>
      </c>
      <c r="AO212" s="148">
        <f t="shared" si="122"/>
        <v>27.5</v>
      </c>
      <c r="AP212" s="150">
        <f t="shared" si="122"/>
        <v>0</v>
      </c>
    </row>
    <row r="213" spans="1:48" x14ac:dyDescent="0.2">
      <c r="A213" s="100" t="str">
        <f t="shared" si="117"/>
        <v>t5</v>
      </c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8"/>
      <c r="AG213" s="19"/>
      <c r="AH213" s="102"/>
      <c r="AI213" s="19"/>
      <c r="AJ213" s="145" t="str">
        <f t="shared" si="123"/>
        <v>t5</v>
      </c>
      <c r="AK213" s="146">
        <f t="shared" si="118"/>
        <v>0</v>
      </c>
      <c r="AL213" s="147">
        <f>SUM(B213:AF213)</f>
        <v>0</v>
      </c>
      <c r="AM213" s="148">
        <f t="shared" si="120"/>
        <v>27.5</v>
      </c>
      <c r="AN213" s="147">
        <f t="shared" si="121"/>
        <v>0</v>
      </c>
      <c r="AO213" s="148">
        <f t="shared" si="122"/>
        <v>27.5</v>
      </c>
      <c r="AP213" s="150">
        <f t="shared" si="122"/>
        <v>0</v>
      </c>
    </row>
    <row r="214" spans="1:48" x14ac:dyDescent="0.2">
      <c r="A214" s="100" t="str">
        <f t="shared" si="117"/>
        <v>t6</v>
      </c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2"/>
      <c r="R214" s="62"/>
      <c r="S214" s="62"/>
      <c r="T214" s="62"/>
      <c r="U214" s="62"/>
      <c r="V214" s="62"/>
      <c r="W214" s="62"/>
      <c r="X214" s="64"/>
      <c r="Y214" s="64"/>
      <c r="Z214" s="64"/>
      <c r="AA214" s="64"/>
      <c r="AB214" s="64"/>
      <c r="AC214" s="64"/>
      <c r="AD214" s="64"/>
      <c r="AE214" s="64"/>
      <c r="AF214" s="68"/>
      <c r="AG214" s="19"/>
      <c r="AH214" s="102"/>
      <c r="AI214" s="19"/>
      <c r="AJ214" s="145" t="str">
        <f t="shared" si="123"/>
        <v>t6</v>
      </c>
      <c r="AK214" s="146">
        <f t="shared" si="118"/>
        <v>0</v>
      </c>
      <c r="AL214" s="147">
        <f t="shared" si="119"/>
        <v>0</v>
      </c>
      <c r="AM214" s="148">
        <f t="shared" si="120"/>
        <v>27.5</v>
      </c>
      <c r="AN214" s="147">
        <f t="shared" si="121"/>
        <v>0</v>
      </c>
      <c r="AO214" s="148">
        <f t="shared" si="122"/>
        <v>27.5</v>
      </c>
      <c r="AP214" s="150">
        <f t="shared" si="122"/>
        <v>0</v>
      </c>
    </row>
    <row r="215" spans="1:48" x14ac:dyDescent="0.2">
      <c r="A215" s="100" t="str">
        <f t="shared" si="117"/>
        <v>t7</v>
      </c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B215" s="64"/>
      <c r="AC215" s="64"/>
      <c r="AD215" s="64"/>
      <c r="AE215" s="64"/>
      <c r="AF215" s="68"/>
      <c r="AG215" s="19"/>
      <c r="AH215" s="102"/>
      <c r="AI215" s="19"/>
      <c r="AJ215" s="145" t="str">
        <f t="shared" si="123"/>
        <v>t7</v>
      </c>
      <c r="AK215" s="146">
        <f t="shared" si="118"/>
        <v>0</v>
      </c>
      <c r="AL215" s="147">
        <f t="shared" si="119"/>
        <v>0</v>
      </c>
      <c r="AM215" s="148">
        <f t="shared" si="120"/>
        <v>27.5</v>
      </c>
      <c r="AN215" s="147">
        <f t="shared" si="121"/>
        <v>0</v>
      </c>
      <c r="AO215" s="148">
        <f t="shared" si="122"/>
        <v>27.5</v>
      </c>
      <c r="AP215" s="150">
        <f t="shared" si="122"/>
        <v>0</v>
      </c>
    </row>
    <row r="216" spans="1:48" x14ac:dyDescent="0.2">
      <c r="A216" s="100" t="str">
        <f t="shared" si="117"/>
        <v>t8</v>
      </c>
      <c r="B216" s="64"/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B216" s="64"/>
      <c r="AC216" s="64"/>
      <c r="AD216" s="64"/>
      <c r="AE216" s="64"/>
      <c r="AF216" s="68"/>
      <c r="AG216" s="19"/>
      <c r="AH216" s="102"/>
      <c r="AI216" s="19"/>
      <c r="AJ216" s="145" t="str">
        <f t="shared" si="123"/>
        <v>t8</v>
      </c>
      <c r="AK216" s="146">
        <f t="shared" si="118"/>
        <v>0</v>
      </c>
      <c r="AL216" s="147">
        <f t="shared" si="119"/>
        <v>0</v>
      </c>
      <c r="AM216" s="148">
        <f t="shared" si="120"/>
        <v>27.5</v>
      </c>
      <c r="AN216" s="147">
        <f t="shared" si="121"/>
        <v>0</v>
      </c>
      <c r="AO216" s="148">
        <f t="shared" si="122"/>
        <v>27.5</v>
      </c>
      <c r="AP216" s="150">
        <f t="shared" si="122"/>
        <v>0</v>
      </c>
    </row>
    <row r="217" spans="1:48" s="19" customFormat="1" x14ac:dyDescent="0.2">
      <c r="A217" s="100" t="str">
        <f t="shared" si="117"/>
        <v>t9</v>
      </c>
      <c r="B217" s="64"/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AB217" s="64"/>
      <c r="AC217" s="64"/>
      <c r="AD217" s="64"/>
      <c r="AE217" s="64"/>
      <c r="AF217" s="68"/>
      <c r="AH217" s="102"/>
      <c r="AJ217" s="145" t="str">
        <f t="shared" si="123"/>
        <v>t9</v>
      </c>
      <c r="AK217" s="146">
        <f t="shared" si="118"/>
        <v>0</v>
      </c>
      <c r="AL217" s="147">
        <f t="shared" si="119"/>
        <v>0</v>
      </c>
      <c r="AM217" s="148">
        <f t="shared" si="120"/>
        <v>27.5</v>
      </c>
      <c r="AN217" s="147">
        <f t="shared" si="121"/>
        <v>0</v>
      </c>
      <c r="AO217" s="148">
        <f t="shared" si="122"/>
        <v>27.5</v>
      </c>
      <c r="AP217" s="150">
        <f t="shared" si="122"/>
        <v>0</v>
      </c>
      <c r="AR217" s="4"/>
      <c r="AS217" s="4"/>
      <c r="AT217" s="4"/>
      <c r="AU217" s="4"/>
      <c r="AV217" s="4"/>
    </row>
    <row r="218" spans="1:48" s="19" customFormat="1" x14ac:dyDescent="0.2">
      <c r="A218" s="100" t="str">
        <f t="shared" si="117"/>
        <v>t10</v>
      </c>
      <c r="B218" s="64"/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AB218" s="64"/>
      <c r="AC218" s="64"/>
      <c r="AD218" s="64"/>
      <c r="AE218" s="64"/>
      <c r="AF218" s="68"/>
      <c r="AH218" s="102"/>
      <c r="AJ218" s="145" t="str">
        <f t="shared" si="123"/>
        <v>t10</v>
      </c>
      <c r="AK218" s="146">
        <f t="shared" si="118"/>
        <v>0</v>
      </c>
      <c r="AL218" s="147">
        <f t="shared" si="119"/>
        <v>0</v>
      </c>
      <c r="AM218" s="148">
        <f t="shared" si="120"/>
        <v>27.5</v>
      </c>
      <c r="AN218" s="147">
        <f t="shared" si="121"/>
        <v>0</v>
      </c>
      <c r="AO218" s="148">
        <f t="shared" si="122"/>
        <v>27.5</v>
      </c>
      <c r="AP218" s="150">
        <f t="shared" si="122"/>
        <v>0</v>
      </c>
      <c r="AS218" s="4"/>
    </row>
    <row r="219" spans="1:48" s="19" customFormat="1" x14ac:dyDescent="0.2">
      <c r="A219" s="100" t="str">
        <f t="shared" si="117"/>
        <v>t11</v>
      </c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  <c r="AE219" s="64"/>
      <c r="AF219" s="68"/>
      <c r="AH219" s="102"/>
      <c r="AJ219" s="145" t="str">
        <f t="shared" si="123"/>
        <v>t11</v>
      </c>
      <c r="AK219" s="146">
        <f t="shared" si="118"/>
        <v>0</v>
      </c>
      <c r="AL219" s="147">
        <f t="shared" si="119"/>
        <v>0</v>
      </c>
      <c r="AM219" s="148">
        <f t="shared" si="120"/>
        <v>27.5</v>
      </c>
      <c r="AN219" s="147">
        <f t="shared" si="121"/>
        <v>0</v>
      </c>
      <c r="AO219" s="148">
        <f t="shared" si="122"/>
        <v>27.5</v>
      </c>
      <c r="AP219" s="150">
        <f t="shared" si="122"/>
        <v>0</v>
      </c>
      <c r="AS219" s="4"/>
    </row>
    <row r="220" spans="1:48" s="19" customFormat="1" x14ac:dyDescent="0.2">
      <c r="A220" s="100" t="str">
        <f t="shared" si="117"/>
        <v>t12</v>
      </c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AB220" s="64"/>
      <c r="AC220" s="64"/>
      <c r="AD220" s="64"/>
      <c r="AE220" s="64"/>
      <c r="AF220" s="68"/>
      <c r="AH220" s="102"/>
      <c r="AJ220" s="145" t="str">
        <f t="shared" si="123"/>
        <v>t12</v>
      </c>
      <c r="AK220" s="146">
        <f t="shared" si="118"/>
        <v>0</v>
      </c>
      <c r="AL220" s="147">
        <f t="shared" si="119"/>
        <v>0</v>
      </c>
      <c r="AM220" s="148">
        <f t="shared" si="120"/>
        <v>27.5</v>
      </c>
      <c r="AN220" s="147">
        <f t="shared" si="121"/>
        <v>0</v>
      </c>
      <c r="AO220" s="148">
        <f t="shared" si="122"/>
        <v>27.5</v>
      </c>
      <c r="AP220" s="150">
        <f t="shared" si="122"/>
        <v>0</v>
      </c>
      <c r="AS220" s="4"/>
    </row>
    <row r="221" spans="1:48" s="19" customFormat="1" x14ac:dyDescent="0.2">
      <c r="A221" s="100" t="str">
        <f t="shared" si="117"/>
        <v>t13</v>
      </c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AB221" s="64"/>
      <c r="AC221" s="64"/>
      <c r="AD221" s="64"/>
      <c r="AE221" s="64"/>
      <c r="AF221" s="68"/>
      <c r="AH221" s="102"/>
      <c r="AJ221" s="145" t="str">
        <f t="shared" si="123"/>
        <v>t13</v>
      </c>
      <c r="AK221" s="146">
        <f t="shared" si="118"/>
        <v>0</v>
      </c>
      <c r="AL221" s="147">
        <f t="shared" si="119"/>
        <v>0</v>
      </c>
      <c r="AM221" s="148">
        <f t="shared" si="120"/>
        <v>27.5</v>
      </c>
      <c r="AN221" s="147">
        <f t="shared" si="121"/>
        <v>0</v>
      </c>
      <c r="AO221" s="148">
        <f t="shared" si="122"/>
        <v>27.5</v>
      </c>
      <c r="AP221" s="150">
        <f t="shared" si="122"/>
        <v>0</v>
      </c>
      <c r="AS221" s="4"/>
    </row>
    <row r="222" spans="1:48" s="19" customFormat="1" x14ac:dyDescent="0.2">
      <c r="A222" s="100" t="str">
        <f t="shared" si="117"/>
        <v>t14</v>
      </c>
      <c r="B222" s="64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  <c r="AA222" s="64"/>
      <c r="AB222" s="64"/>
      <c r="AC222" s="64"/>
      <c r="AD222" s="64"/>
      <c r="AE222" s="64"/>
      <c r="AF222" s="68"/>
      <c r="AH222" s="102"/>
      <c r="AJ222" s="145" t="str">
        <f t="shared" si="123"/>
        <v>t14</v>
      </c>
      <c r="AK222" s="146">
        <f t="shared" si="118"/>
        <v>0</v>
      </c>
      <c r="AL222" s="147">
        <f t="shared" si="119"/>
        <v>0</v>
      </c>
      <c r="AM222" s="148">
        <f t="shared" si="120"/>
        <v>27.5</v>
      </c>
      <c r="AN222" s="147">
        <f t="shared" si="121"/>
        <v>0</v>
      </c>
      <c r="AO222" s="148">
        <f t="shared" si="122"/>
        <v>27.5</v>
      </c>
      <c r="AP222" s="150">
        <f t="shared" si="122"/>
        <v>0</v>
      </c>
      <c r="AS222" s="4"/>
    </row>
    <row r="223" spans="1:48" s="19" customFormat="1" x14ac:dyDescent="0.2">
      <c r="A223" s="100" t="str">
        <f t="shared" si="117"/>
        <v>t15</v>
      </c>
      <c r="B223" s="64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B223" s="64"/>
      <c r="AC223" s="64"/>
      <c r="AD223" s="64"/>
      <c r="AE223" s="64"/>
      <c r="AF223" s="68"/>
      <c r="AH223" s="102"/>
      <c r="AJ223" s="145" t="str">
        <f t="shared" si="123"/>
        <v>t15</v>
      </c>
      <c r="AK223" s="146">
        <f t="shared" si="118"/>
        <v>0</v>
      </c>
      <c r="AL223" s="147">
        <f t="shared" si="119"/>
        <v>0</v>
      </c>
      <c r="AM223" s="148">
        <f t="shared" si="120"/>
        <v>27.5</v>
      </c>
      <c r="AN223" s="147">
        <f t="shared" si="121"/>
        <v>0</v>
      </c>
      <c r="AO223" s="148">
        <f t="shared" si="122"/>
        <v>27.5</v>
      </c>
      <c r="AP223" s="150">
        <f t="shared" si="122"/>
        <v>0</v>
      </c>
      <c r="AS223" s="4"/>
    </row>
    <row r="224" spans="1:48" s="19" customFormat="1" ht="13.5" thickBot="1" x14ac:dyDescent="0.25">
      <c r="A224" s="115" t="str">
        <f t="shared" ref="A224" si="124">IF(ISBLANK(A204),"",A204)</f>
        <v>t16</v>
      </c>
      <c r="B224" s="66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66"/>
      <c r="AE224" s="66"/>
      <c r="AF224" s="71"/>
      <c r="AH224" s="116"/>
      <c r="AJ224" s="151" t="str">
        <f t="shared" si="123"/>
        <v>t16</v>
      </c>
      <c r="AK224" s="152">
        <f t="shared" si="118"/>
        <v>0</v>
      </c>
      <c r="AL224" s="153">
        <f t="shared" si="119"/>
        <v>0</v>
      </c>
      <c r="AM224" s="154">
        <f t="shared" ref="AM224" si="125">AO204+2.5</f>
        <v>27.5</v>
      </c>
      <c r="AN224" s="153">
        <f t="shared" ref="AN224" si="126">AP204+AL224</f>
        <v>0</v>
      </c>
      <c r="AO224" s="154">
        <f t="shared" si="122"/>
        <v>27.5</v>
      </c>
      <c r="AP224" s="156">
        <f t="shared" si="122"/>
        <v>0</v>
      </c>
      <c r="AS224" s="4"/>
    </row>
    <row r="225" spans="1:48" ht="13.5" thickBot="1" x14ac:dyDescent="0.25">
      <c r="A225" s="19"/>
      <c r="AG225" s="19"/>
      <c r="AI225" s="19"/>
      <c r="AJ225" s="138"/>
      <c r="AK225" s="138"/>
      <c r="AL225" s="138"/>
      <c r="AM225" s="138"/>
      <c r="AN225" s="138"/>
      <c r="AO225" s="138"/>
      <c r="AP225" s="138"/>
      <c r="AR225" s="19"/>
      <c r="AT225" s="19"/>
      <c r="AU225" s="19"/>
      <c r="AV225" s="19"/>
    </row>
    <row r="226" spans="1:48" ht="18.75" thickBot="1" x14ac:dyDescent="0.25">
      <c r="A226" s="93"/>
      <c r="B226" s="122">
        <f>DATE(An,MONTH(B206)+1,1)</f>
        <v>45627</v>
      </c>
      <c r="C226" s="123"/>
      <c r="D226" s="123"/>
      <c r="E226" s="123"/>
      <c r="F226" s="123"/>
      <c r="G226" s="123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23"/>
      <c r="AA226" s="123"/>
      <c r="AB226" s="123"/>
      <c r="AC226" s="123"/>
      <c r="AD226" s="123"/>
      <c r="AE226" s="123"/>
      <c r="AF226" s="124"/>
      <c r="AG226" s="19"/>
      <c r="AH226" s="20"/>
      <c r="AI226" s="19"/>
      <c r="AJ226" s="138"/>
      <c r="AK226" s="138"/>
      <c r="AL226" s="138"/>
      <c r="AM226" s="138"/>
      <c r="AN226" s="138"/>
      <c r="AO226" s="138"/>
      <c r="AP226" s="138"/>
    </row>
    <row r="227" spans="1:48" s="19" customFormat="1" ht="53.25" x14ac:dyDescent="0.2">
      <c r="A227" s="94"/>
      <c r="B227" s="21" t="str">
        <f>IF(B228&lt;&gt;"",PROPER(TEXT(B228,"jjjj")),"")</f>
        <v>Dimanche</v>
      </c>
      <c r="C227" s="21" t="str">
        <f t="shared" ref="C227:AF227" si="127">IF(C228&lt;&gt;"",PROPER(TEXT(C228,"jjjj")),"")</f>
        <v>Lundi</v>
      </c>
      <c r="D227" s="21" t="str">
        <f t="shared" si="127"/>
        <v>Mardi</v>
      </c>
      <c r="E227" s="21" t="str">
        <f t="shared" si="127"/>
        <v>Mercredi</v>
      </c>
      <c r="F227" s="21" t="str">
        <f t="shared" si="127"/>
        <v>Jeudi</v>
      </c>
      <c r="G227" s="21" t="str">
        <f t="shared" si="127"/>
        <v>Vendredi</v>
      </c>
      <c r="H227" s="21" t="str">
        <f t="shared" si="127"/>
        <v>Samedi</v>
      </c>
      <c r="I227" s="21" t="str">
        <f t="shared" si="127"/>
        <v>Dimanche</v>
      </c>
      <c r="J227" s="21" t="str">
        <f t="shared" si="127"/>
        <v>Lundi</v>
      </c>
      <c r="K227" s="21" t="str">
        <f t="shared" si="127"/>
        <v>Mardi</v>
      </c>
      <c r="L227" s="21" t="str">
        <f t="shared" si="127"/>
        <v>Mercredi</v>
      </c>
      <c r="M227" s="21" t="str">
        <f t="shared" si="127"/>
        <v>Jeudi</v>
      </c>
      <c r="N227" s="21" t="str">
        <f t="shared" si="127"/>
        <v>Vendredi</v>
      </c>
      <c r="O227" s="21" t="str">
        <f t="shared" si="127"/>
        <v>Samedi</v>
      </c>
      <c r="P227" s="21" t="str">
        <f t="shared" si="127"/>
        <v>Dimanche</v>
      </c>
      <c r="Q227" s="21" t="str">
        <f t="shared" si="127"/>
        <v>Lundi</v>
      </c>
      <c r="R227" s="21" t="str">
        <f t="shared" si="127"/>
        <v>Mardi</v>
      </c>
      <c r="S227" s="21" t="str">
        <f t="shared" si="127"/>
        <v>Mercredi</v>
      </c>
      <c r="T227" s="21" t="str">
        <f t="shared" si="127"/>
        <v>Jeudi</v>
      </c>
      <c r="U227" s="21" t="str">
        <f t="shared" si="127"/>
        <v>Vendredi</v>
      </c>
      <c r="V227" s="21" t="str">
        <f t="shared" si="127"/>
        <v>Samedi</v>
      </c>
      <c r="W227" s="21" t="str">
        <f t="shared" si="127"/>
        <v>Dimanche</v>
      </c>
      <c r="X227" s="21" t="str">
        <f t="shared" si="127"/>
        <v>Lundi</v>
      </c>
      <c r="Y227" s="21" t="str">
        <f t="shared" si="127"/>
        <v>Mardi</v>
      </c>
      <c r="Z227" s="21" t="str">
        <f t="shared" si="127"/>
        <v>Mercredi</v>
      </c>
      <c r="AA227" s="21" t="str">
        <f t="shared" si="127"/>
        <v>Jeudi</v>
      </c>
      <c r="AB227" s="21" t="str">
        <f t="shared" si="127"/>
        <v>Vendredi</v>
      </c>
      <c r="AC227" s="21" t="str">
        <f t="shared" si="127"/>
        <v>Samedi</v>
      </c>
      <c r="AD227" s="21" t="str">
        <f t="shared" si="127"/>
        <v>Dimanche</v>
      </c>
      <c r="AE227" s="21" t="str">
        <f t="shared" si="127"/>
        <v>Lundi</v>
      </c>
      <c r="AF227" s="22" t="str">
        <f t="shared" si="127"/>
        <v>Mardi</v>
      </c>
      <c r="AH227" s="125" t="s">
        <v>42</v>
      </c>
      <c r="AI227" s="56"/>
      <c r="AJ227" s="139" t="s">
        <v>3</v>
      </c>
      <c r="AK227" s="140" t="s">
        <v>37</v>
      </c>
      <c r="AL227" s="140" t="s">
        <v>31</v>
      </c>
      <c r="AM227" s="140" t="s">
        <v>38</v>
      </c>
      <c r="AN227" s="140" t="s">
        <v>33</v>
      </c>
      <c r="AO227" s="140" t="s">
        <v>34</v>
      </c>
      <c r="AP227" s="141" t="s">
        <v>35</v>
      </c>
      <c r="AR227" s="4"/>
      <c r="AS227" s="4"/>
      <c r="AT227" s="4"/>
      <c r="AU227" s="4"/>
      <c r="AV227" s="4"/>
    </row>
    <row r="228" spans="1:48" x14ac:dyDescent="0.2">
      <c r="A228" s="117"/>
      <c r="B228" s="23">
        <f>DATE(An,MONTH(B226),1)</f>
        <v>45627</v>
      </c>
      <c r="C228" s="23">
        <f t="shared" ref="C228:AF228" si="128">B228+1</f>
        <v>45628</v>
      </c>
      <c r="D228" s="23">
        <f t="shared" si="128"/>
        <v>45629</v>
      </c>
      <c r="E228" s="23">
        <f t="shared" si="128"/>
        <v>45630</v>
      </c>
      <c r="F228" s="23">
        <f t="shared" si="128"/>
        <v>45631</v>
      </c>
      <c r="G228" s="23">
        <f t="shared" si="128"/>
        <v>45632</v>
      </c>
      <c r="H228" s="23">
        <f t="shared" si="128"/>
        <v>45633</v>
      </c>
      <c r="I228" s="23">
        <f t="shared" si="128"/>
        <v>45634</v>
      </c>
      <c r="J228" s="23">
        <f t="shared" si="128"/>
        <v>45635</v>
      </c>
      <c r="K228" s="23">
        <f t="shared" si="128"/>
        <v>45636</v>
      </c>
      <c r="L228" s="23">
        <f t="shared" si="128"/>
        <v>45637</v>
      </c>
      <c r="M228" s="23">
        <f t="shared" si="128"/>
        <v>45638</v>
      </c>
      <c r="N228" s="23">
        <f t="shared" si="128"/>
        <v>45639</v>
      </c>
      <c r="O228" s="23">
        <f t="shared" si="128"/>
        <v>45640</v>
      </c>
      <c r="P228" s="23">
        <f t="shared" si="128"/>
        <v>45641</v>
      </c>
      <c r="Q228" s="23">
        <f t="shared" si="128"/>
        <v>45642</v>
      </c>
      <c r="R228" s="23">
        <f t="shared" si="128"/>
        <v>45643</v>
      </c>
      <c r="S228" s="23">
        <f t="shared" si="128"/>
        <v>45644</v>
      </c>
      <c r="T228" s="23">
        <f t="shared" si="128"/>
        <v>45645</v>
      </c>
      <c r="U228" s="23">
        <f t="shared" si="128"/>
        <v>45646</v>
      </c>
      <c r="V228" s="23">
        <f t="shared" si="128"/>
        <v>45647</v>
      </c>
      <c r="W228" s="23">
        <f t="shared" si="128"/>
        <v>45648</v>
      </c>
      <c r="X228" s="23">
        <f t="shared" si="128"/>
        <v>45649</v>
      </c>
      <c r="Y228" s="23">
        <f t="shared" si="128"/>
        <v>45650</v>
      </c>
      <c r="Z228" s="23">
        <f t="shared" si="128"/>
        <v>45651</v>
      </c>
      <c r="AA228" s="23">
        <f t="shared" si="128"/>
        <v>45652</v>
      </c>
      <c r="AB228" s="23">
        <f t="shared" si="128"/>
        <v>45653</v>
      </c>
      <c r="AC228" s="23">
        <f t="shared" si="128"/>
        <v>45654</v>
      </c>
      <c r="AD228" s="23">
        <f t="shared" si="128"/>
        <v>45655</v>
      </c>
      <c r="AE228" s="23">
        <f t="shared" si="128"/>
        <v>45656</v>
      </c>
      <c r="AF228" s="24">
        <f t="shared" si="128"/>
        <v>45657</v>
      </c>
      <c r="AG228" s="19"/>
      <c r="AH228" s="126"/>
      <c r="AI228" s="19"/>
      <c r="AJ228" s="142"/>
      <c r="AK228" s="143"/>
      <c r="AL228" s="143"/>
      <c r="AM228" s="143"/>
      <c r="AN228" s="143"/>
      <c r="AO228" s="143"/>
      <c r="AP228" s="144"/>
      <c r="AR228" s="19"/>
      <c r="AS228" s="19"/>
      <c r="AT228" s="19"/>
      <c r="AU228" s="19"/>
      <c r="AV228" s="19"/>
    </row>
    <row r="229" spans="1:48" x14ac:dyDescent="0.2">
      <c r="A229" s="100" t="str">
        <f t="shared" ref="A229:A243" si="129">IF(ISBLANK(A209),"",A209)</f>
        <v>t1</v>
      </c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  <c r="AE229" s="62"/>
      <c r="AF229" s="63"/>
      <c r="AG229" s="19"/>
      <c r="AH229" s="102"/>
      <c r="AI229" s="19"/>
      <c r="AJ229" s="145" t="str">
        <f>IF(ISBLANK(A229),"",A229)</f>
        <v>t1</v>
      </c>
      <c r="AK229" s="146">
        <f t="shared" ref="AK229:AK244" si="130">COUNTIF(B229:AF229,"CP")</f>
        <v>0</v>
      </c>
      <c r="AL229" s="147">
        <f t="shared" ref="AL229:AL244" si="131">SUM(B229:AF229)</f>
        <v>0</v>
      </c>
      <c r="AM229" s="148">
        <f t="shared" ref="AM229:AM243" si="132">AO209+2.5</f>
        <v>35</v>
      </c>
      <c r="AN229" s="147">
        <f t="shared" ref="AN229:AN243" si="133">AP209+AL229</f>
        <v>80</v>
      </c>
      <c r="AO229" s="148">
        <f>AM229-AK229</f>
        <v>35</v>
      </c>
      <c r="AP229" s="150">
        <f>AN229-AL229</f>
        <v>80</v>
      </c>
    </row>
    <row r="230" spans="1:48" x14ac:dyDescent="0.2">
      <c r="A230" s="100" t="str">
        <f t="shared" si="129"/>
        <v>t2</v>
      </c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3"/>
      <c r="AG230" s="19"/>
      <c r="AH230" s="102"/>
      <c r="AI230" s="19"/>
      <c r="AJ230" s="145" t="str">
        <f>IF(ISBLANK(A230),"",A230)</f>
        <v>t2</v>
      </c>
      <c r="AK230" s="146">
        <f t="shared" si="130"/>
        <v>0</v>
      </c>
      <c r="AL230" s="147">
        <f t="shared" si="131"/>
        <v>0</v>
      </c>
      <c r="AM230" s="148">
        <f t="shared" si="132"/>
        <v>30</v>
      </c>
      <c r="AN230" s="147">
        <f t="shared" si="133"/>
        <v>0</v>
      </c>
      <c r="AO230" s="148">
        <f t="shared" ref="AO230:AP244" si="134">AM230-AK230</f>
        <v>30</v>
      </c>
      <c r="AP230" s="150">
        <f t="shared" si="134"/>
        <v>0</v>
      </c>
    </row>
    <row r="231" spans="1:48" x14ac:dyDescent="0.2">
      <c r="A231" s="100" t="str">
        <f t="shared" si="129"/>
        <v>t3</v>
      </c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3"/>
      <c r="AG231" s="19"/>
      <c r="AH231" s="102"/>
      <c r="AI231" s="19"/>
      <c r="AJ231" s="145" t="str">
        <f t="shared" ref="AJ231:AJ244" si="135">IF(ISBLANK(A231),"",A231)</f>
        <v>t3</v>
      </c>
      <c r="AK231" s="146">
        <f t="shared" si="130"/>
        <v>0</v>
      </c>
      <c r="AL231" s="147">
        <f t="shared" si="131"/>
        <v>0</v>
      </c>
      <c r="AM231" s="148">
        <f t="shared" si="132"/>
        <v>30</v>
      </c>
      <c r="AN231" s="147">
        <f t="shared" si="133"/>
        <v>0</v>
      </c>
      <c r="AO231" s="148">
        <f t="shared" si="134"/>
        <v>30</v>
      </c>
      <c r="AP231" s="150">
        <f t="shared" si="134"/>
        <v>0</v>
      </c>
    </row>
    <row r="232" spans="1:48" x14ac:dyDescent="0.2">
      <c r="A232" s="100" t="str">
        <f t="shared" si="129"/>
        <v>t4</v>
      </c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  <c r="AE232" s="62"/>
      <c r="AF232" s="63"/>
      <c r="AG232" s="19"/>
      <c r="AH232" s="102"/>
      <c r="AI232" s="19"/>
      <c r="AJ232" s="145" t="str">
        <f t="shared" si="135"/>
        <v>t4</v>
      </c>
      <c r="AK232" s="146">
        <f t="shared" si="130"/>
        <v>0</v>
      </c>
      <c r="AL232" s="147">
        <f t="shared" si="131"/>
        <v>0</v>
      </c>
      <c r="AM232" s="148">
        <f t="shared" si="132"/>
        <v>30</v>
      </c>
      <c r="AN232" s="147">
        <f t="shared" si="133"/>
        <v>0</v>
      </c>
      <c r="AO232" s="148">
        <f t="shared" si="134"/>
        <v>30</v>
      </c>
      <c r="AP232" s="150">
        <f t="shared" si="134"/>
        <v>0</v>
      </c>
    </row>
    <row r="233" spans="1:48" x14ac:dyDescent="0.2">
      <c r="A233" s="100" t="str">
        <f t="shared" si="129"/>
        <v>t5</v>
      </c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3"/>
      <c r="AG233" s="19"/>
      <c r="AH233" s="102"/>
      <c r="AI233" s="19"/>
      <c r="AJ233" s="145" t="str">
        <f t="shared" si="135"/>
        <v>t5</v>
      </c>
      <c r="AK233" s="146">
        <f t="shared" si="130"/>
        <v>0</v>
      </c>
      <c r="AL233" s="147">
        <f>SUM(B233:AF233)</f>
        <v>0</v>
      </c>
      <c r="AM233" s="148">
        <f t="shared" si="132"/>
        <v>30</v>
      </c>
      <c r="AN233" s="147">
        <f t="shared" si="133"/>
        <v>0</v>
      </c>
      <c r="AO233" s="148">
        <f t="shared" si="134"/>
        <v>30</v>
      </c>
      <c r="AP233" s="150">
        <f t="shared" si="134"/>
        <v>0</v>
      </c>
    </row>
    <row r="234" spans="1:48" x14ac:dyDescent="0.2">
      <c r="A234" s="100" t="str">
        <f t="shared" si="129"/>
        <v>t6</v>
      </c>
      <c r="B234" s="64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  <c r="AA234" s="64"/>
      <c r="AB234" s="64"/>
      <c r="AC234" s="64"/>
      <c r="AD234" s="64"/>
      <c r="AE234" s="64"/>
      <c r="AF234" s="65"/>
      <c r="AG234" s="19"/>
      <c r="AH234" s="102"/>
      <c r="AI234" s="19"/>
      <c r="AJ234" s="145" t="str">
        <f t="shared" si="135"/>
        <v>t6</v>
      </c>
      <c r="AK234" s="146">
        <f t="shared" si="130"/>
        <v>0</v>
      </c>
      <c r="AL234" s="147">
        <f t="shared" si="131"/>
        <v>0</v>
      </c>
      <c r="AM234" s="148">
        <f t="shared" si="132"/>
        <v>30</v>
      </c>
      <c r="AN234" s="147">
        <f t="shared" si="133"/>
        <v>0</v>
      </c>
      <c r="AO234" s="148">
        <f t="shared" si="134"/>
        <v>30</v>
      </c>
      <c r="AP234" s="150">
        <f t="shared" si="134"/>
        <v>0</v>
      </c>
    </row>
    <row r="235" spans="1:48" x14ac:dyDescent="0.2">
      <c r="A235" s="100" t="str">
        <f t="shared" si="129"/>
        <v>t7</v>
      </c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  <c r="AB235" s="64"/>
      <c r="AC235" s="64"/>
      <c r="AD235" s="64"/>
      <c r="AE235" s="64"/>
      <c r="AF235" s="65"/>
      <c r="AG235" s="19"/>
      <c r="AH235" s="102"/>
      <c r="AI235" s="19"/>
      <c r="AJ235" s="145" t="str">
        <f t="shared" si="135"/>
        <v>t7</v>
      </c>
      <c r="AK235" s="146">
        <f t="shared" si="130"/>
        <v>0</v>
      </c>
      <c r="AL235" s="147">
        <f t="shared" si="131"/>
        <v>0</v>
      </c>
      <c r="AM235" s="148">
        <f t="shared" si="132"/>
        <v>30</v>
      </c>
      <c r="AN235" s="147">
        <f t="shared" si="133"/>
        <v>0</v>
      </c>
      <c r="AO235" s="148">
        <f t="shared" si="134"/>
        <v>30</v>
      </c>
      <c r="AP235" s="150">
        <f t="shared" si="134"/>
        <v>0</v>
      </c>
    </row>
    <row r="236" spans="1:48" x14ac:dyDescent="0.2">
      <c r="A236" s="100" t="str">
        <f t="shared" si="129"/>
        <v>t8</v>
      </c>
      <c r="B236" s="64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  <c r="AA236" s="64"/>
      <c r="AB236" s="64"/>
      <c r="AC236" s="64"/>
      <c r="AD236" s="64"/>
      <c r="AE236" s="64"/>
      <c r="AF236" s="65"/>
      <c r="AG236" s="19"/>
      <c r="AH236" s="102"/>
      <c r="AI236" s="19"/>
      <c r="AJ236" s="145" t="str">
        <f t="shared" si="135"/>
        <v>t8</v>
      </c>
      <c r="AK236" s="146">
        <f t="shared" si="130"/>
        <v>0</v>
      </c>
      <c r="AL236" s="147">
        <f t="shared" si="131"/>
        <v>0</v>
      </c>
      <c r="AM236" s="148">
        <f t="shared" si="132"/>
        <v>30</v>
      </c>
      <c r="AN236" s="147">
        <f t="shared" si="133"/>
        <v>0</v>
      </c>
      <c r="AO236" s="148">
        <f t="shared" si="134"/>
        <v>30</v>
      </c>
      <c r="AP236" s="150">
        <f t="shared" si="134"/>
        <v>0</v>
      </c>
    </row>
    <row r="237" spans="1:48" s="19" customFormat="1" x14ac:dyDescent="0.2">
      <c r="A237" s="100" t="str">
        <f t="shared" si="129"/>
        <v>t9</v>
      </c>
      <c r="B237" s="64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  <c r="AB237" s="64"/>
      <c r="AC237" s="64"/>
      <c r="AD237" s="64"/>
      <c r="AE237" s="64"/>
      <c r="AF237" s="65"/>
      <c r="AH237" s="102"/>
      <c r="AJ237" s="145" t="str">
        <f t="shared" si="135"/>
        <v>t9</v>
      </c>
      <c r="AK237" s="146">
        <f t="shared" si="130"/>
        <v>0</v>
      </c>
      <c r="AL237" s="147">
        <f t="shared" si="131"/>
        <v>0</v>
      </c>
      <c r="AM237" s="148">
        <f t="shared" si="132"/>
        <v>30</v>
      </c>
      <c r="AN237" s="147">
        <f t="shared" si="133"/>
        <v>0</v>
      </c>
      <c r="AO237" s="148">
        <f t="shared" si="134"/>
        <v>30</v>
      </c>
      <c r="AP237" s="150">
        <f t="shared" si="134"/>
        <v>0</v>
      </c>
      <c r="AR237" s="4"/>
      <c r="AS237" s="4"/>
      <c r="AT237" s="4"/>
      <c r="AU237" s="4"/>
      <c r="AV237" s="4"/>
    </row>
    <row r="238" spans="1:48" s="19" customFormat="1" x14ac:dyDescent="0.2">
      <c r="A238" s="100" t="str">
        <f t="shared" si="129"/>
        <v>t10</v>
      </c>
      <c r="B238" s="64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  <c r="AA238" s="64"/>
      <c r="AB238" s="64"/>
      <c r="AC238" s="64"/>
      <c r="AD238" s="64"/>
      <c r="AE238" s="64"/>
      <c r="AF238" s="65"/>
      <c r="AH238" s="102"/>
      <c r="AJ238" s="145" t="str">
        <f t="shared" si="135"/>
        <v>t10</v>
      </c>
      <c r="AK238" s="146">
        <f t="shared" si="130"/>
        <v>0</v>
      </c>
      <c r="AL238" s="147">
        <f t="shared" si="131"/>
        <v>0</v>
      </c>
      <c r="AM238" s="148">
        <f t="shared" si="132"/>
        <v>30</v>
      </c>
      <c r="AN238" s="147">
        <f t="shared" si="133"/>
        <v>0</v>
      </c>
      <c r="AO238" s="148">
        <f t="shared" si="134"/>
        <v>30</v>
      </c>
      <c r="AP238" s="150">
        <f t="shared" si="134"/>
        <v>0</v>
      </c>
      <c r="AS238" s="4"/>
    </row>
    <row r="239" spans="1:48" s="19" customFormat="1" x14ac:dyDescent="0.2">
      <c r="A239" s="100" t="str">
        <f t="shared" si="129"/>
        <v>t11</v>
      </c>
      <c r="B239" s="64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  <c r="AB239" s="64"/>
      <c r="AC239" s="64"/>
      <c r="AD239" s="64"/>
      <c r="AE239" s="64"/>
      <c r="AF239" s="65"/>
      <c r="AH239" s="102"/>
      <c r="AJ239" s="145" t="str">
        <f t="shared" si="135"/>
        <v>t11</v>
      </c>
      <c r="AK239" s="146">
        <f t="shared" si="130"/>
        <v>0</v>
      </c>
      <c r="AL239" s="147">
        <f t="shared" si="131"/>
        <v>0</v>
      </c>
      <c r="AM239" s="148">
        <f t="shared" si="132"/>
        <v>30</v>
      </c>
      <c r="AN239" s="147">
        <f t="shared" si="133"/>
        <v>0</v>
      </c>
      <c r="AO239" s="148">
        <f t="shared" si="134"/>
        <v>30</v>
      </c>
      <c r="AP239" s="150">
        <f t="shared" si="134"/>
        <v>0</v>
      </c>
      <c r="AS239" s="4"/>
    </row>
    <row r="240" spans="1:48" s="19" customFormat="1" x14ac:dyDescent="0.2">
      <c r="A240" s="100" t="str">
        <f t="shared" si="129"/>
        <v>t12</v>
      </c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  <c r="AA240" s="64"/>
      <c r="AB240" s="64"/>
      <c r="AC240" s="64"/>
      <c r="AD240" s="64"/>
      <c r="AE240" s="64"/>
      <c r="AF240" s="65"/>
      <c r="AH240" s="102"/>
      <c r="AJ240" s="145" t="str">
        <f t="shared" si="135"/>
        <v>t12</v>
      </c>
      <c r="AK240" s="146">
        <f t="shared" si="130"/>
        <v>0</v>
      </c>
      <c r="AL240" s="147">
        <f t="shared" si="131"/>
        <v>0</v>
      </c>
      <c r="AM240" s="148">
        <f t="shared" si="132"/>
        <v>30</v>
      </c>
      <c r="AN240" s="147">
        <f t="shared" si="133"/>
        <v>0</v>
      </c>
      <c r="AO240" s="148">
        <f t="shared" si="134"/>
        <v>30</v>
      </c>
      <c r="AP240" s="150">
        <f t="shared" si="134"/>
        <v>0</v>
      </c>
      <c r="AS240" s="4"/>
    </row>
    <row r="241" spans="1:48" s="19" customFormat="1" x14ac:dyDescent="0.2">
      <c r="A241" s="100" t="str">
        <f t="shared" si="129"/>
        <v>t13</v>
      </c>
      <c r="B241" s="64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  <c r="AA241" s="64"/>
      <c r="AB241" s="64"/>
      <c r="AC241" s="64"/>
      <c r="AD241" s="64"/>
      <c r="AE241" s="64"/>
      <c r="AF241" s="65"/>
      <c r="AH241" s="102"/>
      <c r="AJ241" s="145" t="str">
        <f t="shared" si="135"/>
        <v>t13</v>
      </c>
      <c r="AK241" s="146">
        <f t="shared" si="130"/>
        <v>0</v>
      </c>
      <c r="AL241" s="147">
        <f t="shared" si="131"/>
        <v>0</v>
      </c>
      <c r="AM241" s="148">
        <f t="shared" si="132"/>
        <v>30</v>
      </c>
      <c r="AN241" s="147">
        <f t="shared" si="133"/>
        <v>0</v>
      </c>
      <c r="AO241" s="148">
        <f t="shared" si="134"/>
        <v>30</v>
      </c>
      <c r="AP241" s="150">
        <f t="shared" si="134"/>
        <v>0</v>
      </c>
      <c r="AS241" s="4"/>
    </row>
    <row r="242" spans="1:48" s="19" customFormat="1" x14ac:dyDescent="0.2">
      <c r="A242" s="100" t="str">
        <f t="shared" si="129"/>
        <v>t14</v>
      </c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  <c r="AA242" s="64"/>
      <c r="AB242" s="64"/>
      <c r="AC242" s="64"/>
      <c r="AD242" s="64"/>
      <c r="AE242" s="64"/>
      <c r="AF242" s="65"/>
      <c r="AH242" s="102"/>
      <c r="AJ242" s="145" t="str">
        <f t="shared" si="135"/>
        <v>t14</v>
      </c>
      <c r="AK242" s="146">
        <f t="shared" si="130"/>
        <v>0</v>
      </c>
      <c r="AL242" s="147">
        <f t="shared" si="131"/>
        <v>0</v>
      </c>
      <c r="AM242" s="148">
        <f t="shared" si="132"/>
        <v>30</v>
      </c>
      <c r="AN242" s="147">
        <f t="shared" si="133"/>
        <v>0</v>
      </c>
      <c r="AO242" s="148">
        <f t="shared" si="134"/>
        <v>30</v>
      </c>
      <c r="AP242" s="150">
        <f t="shared" si="134"/>
        <v>0</v>
      </c>
      <c r="AS242" s="4"/>
    </row>
    <row r="243" spans="1:48" s="19" customFormat="1" x14ac:dyDescent="0.2">
      <c r="A243" s="100" t="str">
        <f t="shared" si="129"/>
        <v>t15</v>
      </c>
      <c r="B243" s="64"/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  <c r="AE243" s="64"/>
      <c r="AF243" s="65"/>
      <c r="AH243" s="102"/>
      <c r="AJ243" s="145" t="str">
        <f t="shared" si="135"/>
        <v>t15</v>
      </c>
      <c r="AK243" s="146">
        <f t="shared" si="130"/>
        <v>0</v>
      </c>
      <c r="AL243" s="147">
        <f t="shared" si="131"/>
        <v>0</v>
      </c>
      <c r="AM243" s="148">
        <f t="shared" si="132"/>
        <v>30</v>
      </c>
      <c r="AN243" s="147">
        <f t="shared" si="133"/>
        <v>0</v>
      </c>
      <c r="AO243" s="148">
        <f t="shared" si="134"/>
        <v>30</v>
      </c>
      <c r="AP243" s="150">
        <f t="shared" si="134"/>
        <v>0</v>
      </c>
      <c r="AS243" s="4"/>
    </row>
    <row r="244" spans="1:48" s="19" customFormat="1" ht="13.5" thickBot="1" x14ac:dyDescent="0.25">
      <c r="A244" s="115" t="str">
        <f t="shared" ref="A244" si="136">IF(ISBLANK(A224),"",A224)</f>
        <v>t16</v>
      </c>
      <c r="B244" s="66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66"/>
      <c r="AE244" s="66"/>
      <c r="AF244" s="67"/>
      <c r="AH244" s="116"/>
      <c r="AJ244" s="151" t="str">
        <f t="shared" si="135"/>
        <v>t16</v>
      </c>
      <c r="AK244" s="152">
        <f t="shared" si="130"/>
        <v>0</v>
      </c>
      <c r="AL244" s="153">
        <f t="shared" si="131"/>
        <v>0</v>
      </c>
      <c r="AM244" s="154">
        <f t="shared" ref="AM244" si="137">AO224+2.5</f>
        <v>30</v>
      </c>
      <c r="AN244" s="153">
        <f t="shared" ref="AN244" si="138">AP224+AL244</f>
        <v>0</v>
      </c>
      <c r="AO244" s="154">
        <f t="shared" si="134"/>
        <v>30</v>
      </c>
      <c r="AP244" s="156">
        <f t="shared" si="134"/>
        <v>0</v>
      </c>
      <c r="AS244" s="4"/>
    </row>
    <row r="245" spans="1:48" x14ac:dyDescent="0.2">
      <c r="AJ245" s="138"/>
      <c r="AK245" s="138"/>
      <c r="AL245" s="138"/>
      <c r="AM245" s="138"/>
      <c r="AN245" s="138"/>
      <c r="AO245" s="138"/>
      <c r="AP245" s="138"/>
      <c r="AR245" s="19"/>
      <c r="AT245" s="19"/>
      <c r="AU245" s="19"/>
      <c r="AV245" s="19"/>
    </row>
    <row r="246" spans="1:48" x14ac:dyDescent="0.2">
      <c r="AG246" s="3"/>
    </row>
    <row r="247" spans="1:48" x14ac:dyDescent="0.2">
      <c r="AG247" s="3"/>
    </row>
    <row r="248" spans="1:48" x14ac:dyDescent="0.2">
      <c r="AG248" s="3"/>
    </row>
    <row r="250" spans="1:48" x14ac:dyDescent="0.2">
      <c r="W250" s="3" t="s">
        <v>2</v>
      </c>
    </row>
  </sheetData>
  <sheetProtection sheet="1" objects="1" scenarios="1"/>
  <mergeCells count="114">
    <mergeCell ref="AR4:AS4"/>
    <mergeCell ref="AU4:AV4"/>
    <mergeCell ref="B6:AF6"/>
    <mergeCell ref="AH7:AH8"/>
    <mergeCell ref="AJ7:AJ8"/>
    <mergeCell ref="AK7:AK8"/>
    <mergeCell ref="AL7:AL8"/>
    <mergeCell ref="AM7:AM8"/>
    <mergeCell ref="V2:AF2"/>
    <mergeCell ref="B4:C4"/>
    <mergeCell ref="G4:H4"/>
    <mergeCell ref="AJ4:AP4"/>
    <mergeCell ref="AN7:AN8"/>
    <mergeCell ref="AO7:AO8"/>
    <mergeCell ref="AP7:AP8"/>
    <mergeCell ref="B26:AF26"/>
    <mergeCell ref="AH27:AH28"/>
    <mergeCell ref="AJ27:AJ28"/>
    <mergeCell ref="AK27:AK28"/>
    <mergeCell ref="AL27:AL28"/>
    <mergeCell ref="AM27:AM28"/>
    <mergeCell ref="AN27:AN28"/>
    <mergeCell ref="AO27:AO28"/>
    <mergeCell ref="AP27:AP28"/>
    <mergeCell ref="B46:AF46"/>
    <mergeCell ref="AH47:AH48"/>
    <mergeCell ref="AJ47:AJ48"/>
    <mergeCell ref="AK47:AK48"/>
    <mergeCell ref="AL47:AL48"/>
    <mergeCell ref="AM47:AM48"/>
    <mergeCell ref="AN47:AN48"/>
    <mergeCell ref="AO47:AO48"/>
    <mergeCell ref="B86:AF86"/>
    <mergeCell ref="AH87:AH88"/>
    <mergeCell ref="AJ87:AJ88"/>
    <mergeCell ref="AK87:AK88"/>
    <mergeCell ref="AL87:AL88"/>
    <mergeCell ref="AM87:AM88"/>
    <mergeCell ref="AP47:AP48"/>
    <mergeCell ref="B66:AF66"/>
    <mergeCell ref="AH67:AH68"/>
    <mergeCell ref="AJ67:AJ68"/>
    <mergeCell ref="AK67:AK68"/>
    <mergeCell ref="AL67:AL68"/>
    <mergeCell ref="AM67:AM68"/>
    <mergeCell ref="AN67:AN68"/>
    <mergeCell ref="AO67:AO68"/>
    <mergeCell ref="AP67:AP68"/>
    <mergeCell ref="AN87:AN88"/>
    <mergeCell ref="AO87:AO88"/>
    <mergeCell ref="AP87:AP88"/>
    <mergeCell ref="B106:AF106"/>
    <mergeCell ref="AH107:AH108"/>
    <mergeCell ref="AJ107:AJ108"/>
    <mergeCell ref="AK107:AK108"/>
    <mergeCell ref="AL107:AL108"/>
    <mergeCell ref="AM107:AM108"/>
    <mergeCell ref="AN107:AN108"/>
    <mergeCell ref="AO107:AO108"/>
    <mergeCell ref="AP107:AP108"/>
    <mergeCell ref="B126:AF126"/>
    <mergeCell ref="AH127:AH128"/>
    <mergeCell ref="AJ127:AJ128"/>
    <mergeCell ref="AK127:AK128"/>
    <mergeCell ref="AL127:AL128"/>
    <mergeCell ref="AM127:AM128"/>
    <mergeCell ref="AN127:AN128"/>
    <mergeCell ref="AO127:AO128"/>
    <mergeCell ref="B166:AF166"/>
    <mergeCell ref="AH167:AH168"/>
    <mergeCell ref="AJ167:AJ168"/>
    <mergeCell ref="AK167:AK168"/>
    <mergeCell ref="AL167:AL168"/>
    <mergeCell ref="AM167:AM168"/>
    <mergeCell ref="AP127:AP128"/>
    <mergeCell ref="B146:AF146"/>
    <mergeCell ref="AH147:AH148"/>
    <mergeCell ref="AJ147:AJ148"/>
    <mergeCell ref="AK147:AK148"/>
    <mergeCell ref="AL147:AL148"/>
    <mergeCell ref="AM147:AM148"/>
    <mergeCell ref="AN147:AN148"/>
    <mergeCell ref="AO147:AO148"/>
    <mergeCell ref="AP147:AP148"/>
    <mergeCell ref="AN167:AN168"/>
    <mergeCell ref="AO167:AO168"/>
    <mergeCell ref="AP167:AP168"/>
    <mergeCell ref="B186:AF186"/>
    <mergeCell ref="AH187:AH188"/>
    <mergeCell ref="AJ187:AJ188"/>
    <mergeCell ref="AK187:AK188"/>
    <mergeCell ref="AL187:AL188"/>
    <mergeCell ref="AM187:AM188"/>
    <mergeCell ref="AN187:AN188"/>
    <mergeCell ref="AO187:AO188"/>
    <mergeCell ref="AP187:AP188"/>
    <mergeCell ref="B206:AF206"/>
    <mergeCell ref="AH207:AH208"/>
    <mergeCell ref="AJ207:AJ208"/>
    <mergeCell ref="AK207:AK208"/>
    <mergeCell ref="AL207:AL208"/>
    <mergeCell ref="AM207:AM208"/>
    <mergeCell ref="AN207:AN208"/>
    <mergeCell ref="AO207:AO208"/>
    <mergeCell ref="AP207:AP208"/>
    <mergeCell ref="B226:AF226"/>
    <mergeCell ref="AH227:AH228"/>
    <mergeCell ref="AJ227:AJ228"/>
    <mergeCell ref="AK227:AK228"/>
    <mergeCell ref="AL227:AL228"/>
    <mergeCell ref="AM227:AM228"/>
    <mergeCell ref="AN227:AN228"/>
    <mergeCell ref="AO227:AO228"/>
    <mergeCell ref="AP227:AP228"/>
  </mergeCells>
  <conditionalFormatting sqref="B8:AF8">
    <cfRule type="expression" dxfId="60" priority="11" stopIfTrue="1">
      <formula>WEEKDAY(B8,2)&gt;5</formula>
    </cfRule>
    <cfRule type="expression" dxfId="59" priority="12" stopIfTrue="1">
      <formula>AND(B8&lt;&gt;"",COUNTIF(Feries,B8)&gt;0)</formula>
    </cfRule>
    <cfRule type="expression" dxfId="58" priority="13" stopIfTrue="1">
      <formula>AND(B8&lt;&gt;"",COUNTIF(Recup_FN,B8)&gt;0)</formula>
    </cfRule>
  </conditionalFormatting>
  <conditionalFormatting sqref="B9:AF24">
    <cfRule type="expression" dxfId="57" priority="14" stopIfTrue="1">
      <formula>WEEKDAY(B$8,2)&gt;5</formula>
    </cfRule>
    <cfRule type="expression" dxfId="56" priority="15" stopIfTrue="1">
      <formula>AND(B$8&lt;&gt;"",COUNTIF(Feries,B$8)&gt;0)</formula>
    </cfRule>
    <cfRule type="expression" dxfId="55" priority="16" stopIfTrue="1">
      <formula>AND(B$8&lt;&gt;"",COUNTIF(Recup_FN,B$8)&gt;0)</formula>
    </cfRule>
  </conditionalFormatting>
  <conditionalFormatting sqref="B49:B50 B28:AD44">
    <cfRule type="expression" dxfId="54" priority="17" stopIfTrue="1">
      <formula>WEEKDAY(B$28,2)&gt;5</formula>
    </cfRule>
    <cfRule type="expression" dxfId="53" priority="18" stopIfTrue="1">
      <formula>AND(B$28&lt;&gt;"",COUNTIF(Feries,B$28)&gt;0)</formula>
    </cfRule>
    <cfRule type="expression" dxfId="52" priority="19" stopIfTrue="1">
      <formula>AND(B$28&lt;&gt;"",COUNTIF(Recup_FN,B$28)&gt;0)</formula>
    </cfRule>
  </conditionalFormatting>
  <conditionalFormatting sqref="B48:C48 B51:B57 C49:C57 D48:AF57 B58:AF64">
    <cfRule type="expression" dxfId="51" priority="20" stopIfTrue="1">
      <formula>WEEKDAY(B$48,2)&gt;5</formula>
    </cfRule>
    <cfRule type="expression" dxfId="50" priority="21" stopIfTrue="1">
      <formula>AND(B$48&lt;&gt;"",COUNTIF(Feries,B$48)&gt;0)</formula>
    </cfRule>
    <cfRule type="expression" dxfId="49" priority="22" stopIfTrue="1">
      <formula>AND(B$48&lt;&gt;"",COUNTIF(Recup_FN,B$48)&gt;0)</formula>
    </cfRule>
  </conditionalFormatting>
  <conditionalFormatting sqref="H132 B68:AE84">
    <cfRule type="expression" dxfId="48" priority="23" stopIfTrue="1">
      <formula>WEEKDAY(B$68,2)&gt;5</formula>
    </cfRule>
    <cfRule type="expression" dxfId="47" priority="24" stopIfTrue="1">
      <formula>AND(B$68&lt;&gt;"",COUNTIF(Feries,B$68)&gt;0)</formula>
    </cfRule>
    <cfRule type="expression" dxfId="46" priority="25" stopIfTrue="1">
      <formula>AND(B$68&lt;&gt;"",COUNTIF(Recup_FN,B$68)&gt;0)</formula>
    </cfRule>
  </conditionalFormatting>
  <conditionalFormatting sqref="B88:AF104">
    <cfRule type="expression" dxfId="45" priority="26" stopIfTrue="1">
      <formula>WEEKDAY(B$88,2)&gt;5</formula>
    </cfRule>
    <cfRule type="expression" dxfId="44" priority="27" stopIfTrue="1">
      <formula>AND(B$88&lt;&gt;"",COUNTIF(Feries,B$88)&gt;0)</formula>
    </cfRule>
    <cfRule type="expression" dxfId="43" priority="28" stopIfTrue="1">
      <formula>AND(B$88&lt;&gt;"",COUNTIF(Recup_FN,B$88)&gt;0)</formula>
    </cfRule>
  </conditionalFormatting>
  <conditionalFormatting sqref="Q112:R112 Q108:U111 P108:P112 S112:U117 P113:R117 V108:AE117 B108:O117 B118:AE124">
    <cfRule type="expression" dxfId="42" priority="29" stopIfTrue="1">
      <formula>WEEKDAY(B$108,2)&gt;5</formula>
    </cfRule>
    <cfRule type="expression" dxfId="41" priority="30" stopIfTrue="1">
      <formula>AND(B$108&lt;&gt;"",COUNTIF(Feries,B$108)&gt;0)</formula>
    </cfRule>
    <cfRule type="expression" dxfId="40" priority="31" stopIfTrue="1">
      <formula>AND(B$108&lt;&gt;"",COUNTIF(Recup_FN,B$108)&gt;0)</formula>
    </cfRule>
  </conditionalFormatting>
  <conditionalFormatting sqref="H128:H131 B128:G129 B130:E130 H133:H137 I128:AF137 B131:G137 B138:AF144">
    <cfRule type="expression" dxfId="39" priority="32" stopIfTrue="1">
      <formula>WEEKDAY(B$128,2)&gt;5</formula>
    </cfRule>
    <cfRule type="expression" dxfId="38" priority="33" stopIfTrue="1">
      <formula>AND(B$128&lt;&gt;"",COUNTIF(Feries,B$128)&gt;0)</formula>
    </cfRule>
    <cfRule type="expression" dxfId="37" priority="34" stopIfTrue="1">
      <formula>AND(B$128&lt;&gt;"",COUNTIF(Recup_FN,B$128)&gt;0)</formula>
    </cfRule>
  </conditionalFormatting>
  <conditionalFormatting sqref="B148:AF164">
    <cfRule type="expression" dxfId="36" priority="35" stopIfTrue="1">
      <formula>WEEKDAY(B$148,2)&gt;5</formula>
    </cfRule>
    <cfRule type="expression" dxfId="35" priority="36" stopIfTrue="1">
      <formula>AND(B$148&lt;&gt;"",COUNTIF(Feries,B$148)&gt;0)</formula>
    </cfRule>
    <cfRule type="expression" dxfId="34" priority="37" stopIfTrue="1">
      <formula>AND(B$148&lt;&gt;"",COUNTIF(Recup_FN,B$148)&gt;0)</formula>
    </cfRule>
  </conditionalFormatting>
  <conditionalFormatting sqref="B168:AE169 B170:H170 J170:AE170 B171:AE184">
    <cfRule type="expression" dxfId="33" priority="38" stopIfTrue="1">
      <formula>WEEKDAY(B$168,2)&gt;5</formula>
    </cfRule>
    <cfRule type="expression" dxfId="32" priority="39" stopIfTrue="1">
      <formula>AND(B$168&lt;&gt;"",COUNTIF(Feries,B$168)&gt;0)</formula>
    </cfRule>
    <cfRule type="expression" dxfId="31" priority="40" stopIfTrue="1">
      <formula>AND(B$168&lt;&gt;"",COUNTIF(Recup_FN,B$168)&gt;0)</formula>
    </cfRule>
  </conditionalFormatting>
  <conditionalFormatting sqref="B188:AF204">
    <cfRule type="expression" dxfId="30" priority="41" stopIfTrue="1">
      <formula>WEEKDAY(B$188,2)&gt;5</formula>
    </cfRule>
    <cfRule type="expression" dxfId="29" priority="42" stopIfTrue="1">
      <formula>AND(B$188&lt;&gt;"",COUNTIF(Feries,B$188)&gt;0)</formula>
    </cfRule>
    <cfRule type="expression" dxfId="28" priority="43" stopIfTrue="1">
      <formula>AND(B$188&lt;&gt;"",COUNTIF(Recup_FN,B$188)&gt;0)</formula>
    </cfRule>
  </conditionalFormatting>
  <conditionalFormatting sqref="B208:AE224">
    <cfRule type="expression" dxfId="27" priority="44" stopIfTrue="1">
      <formula>WEEKDAY(B$208,2)&gt;5</formula>
    </cfRule>
    <cfRule type="expression" dxfId="26" priority="45" stopIfTrue="1">
      <formula>AND(B$208&lt;&gt;"",COUNTIF(Feries,B$208)&gt;0)</formula>
    </cfRule>
    <cfRule type="expression" dxfId="25" priority="46" stopIfTrue="1">
      <formula>AND(B$208&lt;&gt;"",COUNTIF(Recup_FN,B$208)&gt;0)</formula>
    </cfRule>
  </conditionalFormatting>
  <conditionalFormatting sqref="B228:AF244">
    <cfRule type="expression" dxfId="24" priority="47" stopIfTrue="1">
      <formula>WEEKDAY(B$228,2)&gt;5</formula>
    </cfRule>
    <cfRule type="expression" dxfId="23" priority="48" stopIfTrue="1">
      <formula>AND(B$228&lt;&gt;"",COUNTIF(Feries,B$228)&gt;0)</formula>
    </cfRule>
    <cfRule type="expression" dxfId="22" priority="49" stopIfTrue="1">
      <formula>AND(B$228&lt;&gt;"",COUNTIF(Recup_FN,B$228)&gt;0)</formula>
    </cfRule>
  </conditionalFormatting>
  <conditionalFormatting sqref="I170">
    <cfRule type="expression" dxfId="21" priority="8" stopIfTrue="1">
      <formula>WEEKDAY(I$168,2)&gt;5</formula>
    </cfRule>
    <cfRule type="expression" dxfId="20" priority="9" stopIfTrue="1">
      <formula>AND(I$168&lt;&gt;"",COUNTIF(Feries,I$168)&gt;0)</formula>
    </cfRule>
    <cfRule type="expression" dxfId="19" priority="10" stopIfTrue="1">
      <formula>AND(I$168&lt;&gt;"",COUNTIF(Recup_FN,I$168)&gt;0)</formula>
    </cfRule>
  </conditionalFormatting>
  <conditionalFormatting sqref="G130">
    <cfRule type="expression" dxfId="18" priority="5" stopIfTrue="1">
      <formula>WEEKDAY(G$128,2)&gt;5</formula>
    </cfRule>
    <cfRule type="expression" dxfId="17" priority="6" stopIfTrue="1">
      <formula>AND(G$128&lt;&gt;"",COUNTIF(Feries,G$128)&gt;0)</formula>
    </cfRule>
    <cfRule type="expression" dxfId="16" priority="7" stopIfTrue="1">
      <formula>AND(G$128&lt;&gt;"",COUNTIF(Recup_FN,G$128)&gt;0)</formula>
    </cfRule>
  </conditionalFormatting>
  <conditionalFormatting sqref="F130">
    <cfRule type="expression" dxfId="15" priority="2" stopIfTrue="1">
      <formula>WEEKDAY(F$128,2)&gt;5</formula>
    </cfRule>
    <cfRule type="expression" dxfId="14" priority="3" stopIfTrue="1">
      <formula>AND(F$128&lt;&gt;"",COUNTIF(Feries,F$128)&gt;0)</formula>
    </cfRule>
    <cfRule type="expression" dxfId="13" priority="4" stopIfTrue="1">
      <formula>AND(F$128&lt;&gt;"",COUNTIF(Recup_FN,F$128)&gt;0)</formula>
    </cfRule>
  </conditionalFormatting>
  <conditionalFormatting sqref="AO29:AP44 AO49:AP64 AO69:AP84 AO89:AP104 AO109:AP124 AO129:AP144 AO149:AP164 AO169:AP184 AO189:AP204 AO209:AP224 AO229:AP244 AO9:AP24">
    <cfRule type="expression" dxfId="12" priority="1">
      <formula>AO9&lt;0</formula>
    </cfRule>
  </conditionalFormatting>
  <dataValidations count="3">
    <dataValidation type="list" allowBlank="1" showInputMessage="1" showErrorMessage="1" sqref="A1" xr:uid="{CC1071FC-F147-499A-8052-EA003B6B6804}">
      <formula1>"2024,2025,2026,2027,2028,2029,2030,2024,2050,2051,2052,2053,2054,2055,2056,2057,2058,2059,2060"</formula1>
    </dataValidation>
    <dataValidation type="list" allowBlank="1" showInputMessage="1" showErrorMessage="1" sqref="Q209:U210 V210 V209:W209 B229:AF244 B29:AF44 B49:AF64 B69:AF84 B89:AF104 B109:AF124 B129:AF144 B149:AF164 B169:AF184 B189:AF204 X209:AF224 B209:P224 Q211:W224 B9:AF25" xr:uid="{71B30A71-58FE-40A3-969D-A2D368B4CC90}">
      <formula1>Legende</formula1>
    </dataValidation>
    <dataValidation allowBlank="1" showInputMessage="1" showErrorMessage="1" sqref="AF168" xr:uid="{E15D1ED3-4629-450F-B6C5-E21E18BD94E2}"/>
  </dataValidations>
  <printOptions horizontalCentered="1"/>
  <pageMargins left="0.23622047244094491" right="0.27559055118110237" top="0.43307086614173229" bottom="0.39370078740157483" header="0.27559055118110237" footer="0.15748031496062992"/>
  <pageSetup paperSize="9" scale="85" orientation="landscape" r:id="rId1"/>
  <headerFooter alignWithMargins="0">
    <oddFooter>&amp;R&amp;9Date: &amp;D - Page &amp;P de &amp;N</oddFooter>
  </headerFooter>
  <rowBreaks count="3" manualBreakCount="3">
    <brk id="64" max="31" man="1"/>
    <brk id="124" max="31" man="1"/>
    <brk id="184" max="31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FB88-253A-4B24-8540-A3EFBB49AB22}">
  <sheetPr codeName="Feuil2"/>
  <dimension ref="A1:AP22"/>
  <sheetViews>
    <sheetView workbookViewId="0">
      <selection activeCell="C2" sqref="B2:C2"/>
    </sheetView>
  </sheetViews>
  <sheetFormatPr baseColWidth="10" defaultRowHeight="12.75" x14ac:dyDescent="0.2"/>
  <cols>
    <col min="1" max="1" width="25.7109375" style="4" customWidth="1"/>
    <col min="2" max="3" width="10.7109375" style="4" customWidth="1"/>
    <col min="4" max="4" width="11.42578125" style="19"/>
    <col min="5" max="35" width="11.42578125" style="4"/>
    <col min="43" max="16384" width="11.42578125" style="4"/>
  </cols>
  <sheetData>
    <row r="1" spans="1:42" ht="38.25" x14ac:dyDescent="0.2">
      <c r="A1" s="27" t="s">
        <v>3</v>
      </c>
      <c r="B1" s="28" t="s">
        <v>32</v>
      </c>
      <c r="C1" s="29" t="s">
        <v>31</v>
      </c>
      <c r="G1" s="32"/>
    </row>
    <row r="2" spans="1:42" s="19" customFormat="1" x14ac:dyDescent="0.2">
      <c r="A2" s="30" t="s">
        <v>66</v>
      </c>
      <c r="B2" s="26">
        <v>26</v>
      </c>
      <c r="C2" s="31">
        <v>80</v>
      </c>
      <c r="AJ2" s="45"/>
      <c r="AK2" s="45"/>
      <c r="AL2" s="45"/>
      <c r="AM2" s="45"/>
      <c r="AN2" s="45"/>
      <c r="AO2" s="45"/>
      <c r="AP2" s="45"/>
    </row>
    <row r="3" spans="1:42" x14ac:dyDescent="0.2">
      <c r="A3" s="30" t="s">
        <v>47</v>
      </c>
      <c r="B3" s="26"/>
      <c r="C3" s="31"/>
    </row>
    <row r="4" spans="1:42" x14ac:dyDescent="0.2">
      <c r="A4" s="30" t="s">
        <v>48</v>
      </c>
      <c r="B4" s="26"/>
      <c r="C4" s="31"/>
    </row>
    <row r="5" spans="1:42" x14ac:dyDescent="0.2">
      <c r="A5" s="30" t="s">
        <v>49</v>
      </c>
      <c r="B5" s="26"/>
      <c r="C5" s="31"/>
    </row>
    <row r="6" spans="1:42" x14ac:dyDescent="0.2">
      <c r="A6" s="30" t="s">
        <v>50</v>
      </c>
      <c r="B6" s="26"/>
      <c r="C6" s="31"/>
    </row>
    <row r="7" spans="1:42" x14ac:dyDescent="0.2">
      <c r="A7" s="30" t="s">
        <v>51</v>
      </c>
      <c r="B7" s="26"/>
      <c r="C7" s="31"/>
    </row>
    <row r="8" spans="1:42" x14ac:dyDescent="0.2">
      <c r="A8" s="30" t="s">
        <v>52</v>
      </c>
      <c r="B8" s="26"/>
      <c r="C8" s="31"/>
    </row>
    <row r="9" spans="1:42" x14ac:dyDescent="0.2">
      <c r="A9" s="30" t="s">
        <v>53</v>
      </c>
      <c r="B9" s="26"/>
      <c r="C9" s="31"/>
    </row>
    <row r="10" spans="1:42" x14ac:dyDescent="0.2">
      <c r="A10" s="30" t="s">
        <v>54</v>
      </c>
      <c r="B10" s="26"/>
      <c r="C10" s="31"/>
    </row>
    <row r="11" spans="1:42" x14ac:dyDescent="0.2">
      <c r="A11" s="30" t="s">
        <v>55</v>
      </c>
      <c r="B11" s="26"/>
      <c r="C11" s="31"/>
    </row>
    <row r="12" spans="1:42" x14ac:dyDescent="0.2">
      <c r="A12" s="30" t="s">
        <v>56</v>
      </c>
      <c r="B12" s="26"/>
      <c r="C12" s="31"/>
    </row>
    <row r="13" spans="1:42" x14ac:dyDescent="0.2">
      <c r="A13" s="30" t="s">
        <v>57</v>
      </c>
      <c r="B13" s="26"/>
      <c r="C13" s="31"/>
    </row>
    <row r="14" spans="1:42" x14ac:dyDescent="0.2">
      <c r="A14" s="30" t="s">
        <v>58</v>
      </c>
      <c r="B14" s="26"/>
      <c r="C14" s="31"/>
    </row>
    <row r="15" spans="1:42" x14ac:dyDescent="0.2">
      <c r="A15" s="30" t="s">
        <v>59</v>
      </c>
      <c r="B15" s="26"/>
      <c r="C15" s="31"/>
    </row>
    <row r="16" spans="1:42" x14ac:dyDescent="0.2">
      <c r="A16" s="30" t="s">
        <v>60</v>
      </c>
      <c r="B16" s="26"/>
      <c r="C16" s="31"/>
    </row>
    <row r="17" spans="1:7" x14ac:dyDescent="0.2">
      <c r="A17" s="30" t="s">
        <v>67</v>
      </c>
      <c r="B17" s="26"/>
      <c r="C17" s="31"/>
    </row>
    <row r="18" spans="1:7" x14ac:dyDescent="0.2">
      <c r="A18" s="19"/>
      <c r="B18" s="19"/>
      <c r="C18" s="19"/>
    </row>
    <row r="19" spans="1:7" x14ac:dyDescent="0.2">
      <c r="A19" s="19"/>
      <c r="B19" s="19"/>
      <c r="C19" s="19"/>
      <c r="G19" s="33"/>
    </row>
    <row r="20" spans="1:7" x14ac:dyDescent="0.2">
      <c r="A20" s="19"/>
      <c r="B20" s="19"/>
      <c r="C20" s="19"/>
    </row>
    <row r="21" spans="1:7" x14ac:dyDescent="0.2">
      <c r="A21" s="19"/>
      <c r="B21" s="19"/>
      <c r="C21" s="19"/>
    </row>
    <row r="22" spans="1:7" x14ac:dyDescent="0.2">
      <c r="F22" s="34"/>
    </row>
  </sheetData>
  <sheetProtection sheet="1" objects="1" scenarios="1"/>
  <phoneticPr fontId="1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0"/>
  <dimension ref="A1:A26"/>
  <sheetViews>
    <sheetView workbookViewId="0">
      <selection activeCell="A19" sqref="A19"/>
    </sheetView>
  </sheetViews>
  <sheetFormatPr baseColWidth="10" defaultRowHeight="12.75" x14ac:dyDescent="0.2"/>
  <cols>
    <col min="1" max="1" width="151.42578125" style="4" customWidth="1"/>
    <col min="2" max="16384" width="11.42578125" style="4"/>
  </cols>
  <sheetData>
    <row r="1" spans="1:1" ht="17.25" customHeight="1" x14ac:dyDescent="0.2">
      <c r="A1" s="35" t="s">
        <v>1</v>
      </c>
    </row>
    <row r="2" spans="1:1" x14ac:dyDescent="0.2">
      <c r="A2" s="36"/>
    </row>
    <row r="3" spans="1:1" x14ac:dyDescent="0.2">
      <c r="A3" s="37" t="s">
        <v>12</v>
      </c>
    </row>
    <row r="4" spans="1:1" x14ac:dyDescent="0.2">
      <c r="A4" s="37"/>
    </row>
    <row r="5" spans="1:1" x14ac:dyDescent="0.2">
      <c r="A5" s="38" t="s">
        <v>8</v>
      </c>
    </row>
    <row r="6" spans="1:1" x14ac:dyDescent="0.2">
      <c r="A6" s="39" t="s">
        <v>9</v>
      </c>
    </row>
    <row r="8" spans="1:1" x14ac:dyDescent="0.2">
      <c r="A8" s="40" t="s">
        <v>68</v>
      </c>
    </row>
    <row r="9" spans="1:1" x14ac:dyDescent="0.2">
      <c r="A9" s="41" t="s">
        <v>69</v>
      </c>
    </row>
    <row r="10" spans="1:1" x14ac:dyDescent="0.2">
      <c r="A10" s="41" t="s">
        <v>70</v>
      </c>
    </row>
    <row r="11" spans="1:1" x14ac:dyDescent="0.2">
      <c r="A11" s="42"/>
    </row>
    <row r="12" spans="1:1" x14ac:dyDescent="0.2">
      <c r="A12" s="43" t="s">
        <v>10</v>
      </c>
    </row>
    <row r="13" spans="1:1" x14ac:dyDescent="0.2">
      <c r="A13" s="39" t="s">
        <v>71</v>
      </c>
    </row>
    <row r="14" spans="1:1" x14ac:dyDescent="0.2">
      <c r="A14" s="39" t="s">
        <v>44</v>
      </c>
    </row>
    <row r="15" spans="1:1" x14ac:dyDescent="0.2">
      <c r="A15" s="41" t="s">
        <v>72</v>
      </c>
    </row>
    <row r="16" spans="1:1" x14ac:dyDescent="0.2">
      <c r="A16" s="39" t="s">
        <v>73</v>
      </c>
    </row>
    <row r="17" spans="1:1" x14ac:dyDescent="0.2">
      <c r="A17" s="39" t="s">
        <v>61</v>
      </c>
    </row>
    <row r="18" spans="1:1" x14ac:dyDescent="0.2">
      <c r="A18" s="39"/>
    </row>
    <row r="19" spans="1:1" x14ac:dyDescent="0.2">
      <c r="A19" s="43" t="s">
        <v>13</v>
      </c>
    </row>
    <row r="20" spans="1:1" x14ac:dyDescent="0.2">
      <c r="A20" s="41" t="s">
        <v>65</v>
      </c>
    </row>
    <row r="21" spans="1:1" x14ac:dyDescent="0.2">
      <c r="A21" s="41" t="s">
        <v>64</v>
      </c>
    </row>
    <row r="22" spans="1:1" x14ac:dyDescent="0.2">
      <c r="A22" s="41" t="s">
        <v>7</v>
      </c>
    </row>
    <row r="24" spans="1:1" x14ac:dyDescent="0.2">
      <c r="A24" s="43" t="s">
        <v>11</v>
      </c>
    </row>
    <row r="25" spans="1:1" x14ac:dyDescent="0.2">
      <c r="A25" s="41" t="s">
        <v>45</v>
      </c>
    </row>
    <row r="26" spans="1:1" x14ac:dyDescent="0.2">
      <c r="A26" s="39" t="s">
        <v>46</v>
      </c>
    </row>
  </sheetData>
  <sheetProtection sheet="1" objects="1" scenarios="1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19</vt:i4>
      </vt:variant>
    </vt:vector>
  </HeadingPairs>
  <TitlesOfParts>
    <vt:vector size="22" baseType="lpstr">
      <vt:lpstr>Calendrier</vt:lpstr>
      <vt:lpstr>Solde antérieur</vt:lpstr>
      <vt:lpstr>aide</vt:lpstr>
      <vt:lpstr>Calendrier!An</vt:lpstr>
      <vt:lpstr>Calendrier!Der_ligne</vt:lpstr>
      <vt:lpstr>Calendrier!Der_ligne1</vt:lpstr>
      <vt:lpstr>Calendrier!Der_ligne10</vt:lpstr>
      <vt:lpstr>Calendrier!Der_ligne11</vt:lpstr>
      <vt:lpstr>Calendrier!Der_ligne2</vt:lpstr>
      <vt:lpstr>Calendrier!Der_ligne3</vt:lpstr>
      <vt:lpstr>Calendrier!Der_ligne4</vt:lpstr>
      <vt:lpstr>Calendrier!Der_ligne5</vt:lpstr>
      <vt:lpstr>Calendrier!Der_ligne6</vt:lpstr>
      <vt:lpstr>Calendrier!Der_ligne7</vt:lpstr>
      <vt:lpstr>Calendrier!Der_ligne8</vt:lpstr>
      <vt:lpstr>Calendrier!Der_ligne9</vt:lpstr>
      <vt:lpstr>Calendrier!Impression_des_titres</vt:lpstr>
      <vt:lpstr>Calendrier!Plage_crédit</vt:lpstr>
      <vt:lpstr>Calendrier!Plage_mois</vt:lpstr>
      <vt:lpstr>Calendrier!Type1</vt:lpstr>
      <vt:lpstr>Calendrier!Type2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Léo SOTIN</cp:lastModifiedBy>
  <cp:lastPrinted>2021-03-14T16:21:41Z</cp:lastPrinted>
  <dcterms:created xsi:type="dcterms:W3CDTF">2006-03-20T19:05:41Z</dcterms:created>
  <dcterms:modified xsi:type="dcterms:W3CDTF">2024-02-09T01:36:05Z</dcterms:modified>
</cp:coreProperties>
</file>