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ser\OneDrive\Bureau\"/>
    </mc:Choice>
  </mc:AlternateContent>
  <xr:revisionPtr revIDLastSave="0" documentId="13_ncr:1_{76D5AB09-7BAA-4187-BF05-ECE1D1B9E1D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2024" sheetId="18" r:id="rId1"/>
    <sheet name="Solde antérieur" sheetId="21" r:id="rId2"/>
    <sheet name="aide" sheetId="3" r:id="rId3"/>
  </sheets>
  <definedNames>
    <definedName name="An" localSheetId="0">'2024'!$A$1</definedName>
    <definedName name="Der_ligne">'2024'!$A$23</definedName>
    <definedName name="Der_ligne1">'2024'!$A$42</definedName>
    <definedName name="Der_ligne10">'2024'!$A$213</definedName>
    <definedName name="Der_ligne11">'2024'!$A$232</definedName>
    <definedName name="Der_ligne2">'2024'!$A$61</definedName>
    <definedName name="Der_ligne3">'2024'!$A$80</definedName>
    <definedName name="Der_ligne4">'2024'!$A$99</definedName>
    <definedName name="Der_ligne5">'2024'!$A$118</definedName>
    <definedName name="Der_ligne6">'2024'!$A$137</definedName>
    <definedName name="Der_ligne7">'2024'!$A$157</definedName>
    <definedName name="Der_ligne8">'2024'!$A$175</definedName>
    <definedName name="Der_ligne9">'2024'!$A$194</definedName>
    <definedName name="Feries" localSheetId="0">OFFSET('2024'!$AS$8,,,COUNTA('2024'!$AS:$AS)-1)</definedName>
    <definedName name="_xlnm.Print_Titles" localSheetId="0">'2024'!$2:$4</definedName>
    <definedName name="Legende" localSheetId="0">OFFSET('2024'!$AV$8,,,COUNTA('2024'!$AV$8:$AV$13))</definedName>
    <definedName name="Legende">OFFSET(#REF!,,,COUNTA(#REF!)-2)</definedName>
    <definedName name="Personnel">#REF!,#REF!,#REF!,#REF!,#REF!,#REF!,#REF!,#REF!,#REF!,#REF!,#REF!,#REF!</definedName>
    <definedName name="Plage_crédit">'2024'!$AH$9:$AH$23,'2024'!$AH$28:$AH$42,'2024'!$AH$47:$AH$61,'2024'!$AH$66:$AH$80,'2024'!$AH$85:$AH$99,'2024'!$AH$104:$AH$118,'2024'!$AH$123:$AH$137,'2024'!$AH$142:$AH$156,'2024'!$AH$161:$AH$175,'2024'!$AH$180:$AH$194,'2024'!$AH$199:$AH$213,'2024'!$AH$218:$AH$232</definedName>
    <definedName name="Plage_mois" localSheetId="0">'2024'!$B$218:$AF$232,'2024'!$B$199:$AF$213,'2024'!$B$180:$AF$194,'2024'!$B$161:$AF$175,'2024'!$B$142:$AF$156,'2024'!$B$123:$AF$137,'2024'!$B$104:$AF$118,'2024'!$B$85:$AF$99,'2024'!$B$66:$AF$80,'2024'!$B$47:$AF$61,'2024'!$B$28:$AF$42,'2024'!$B$9:$AF$23,'2024'!$AH$9:$AH$23,'2024'!$AH$28:$AH$42,'2024'!$AH$47:$AH$61,'2024'!$AH$66:$AH$80,'2024'!$AH$85:$AH$99,'2024'!$AH$104:$AH$118,'2024'!$AH$123:$AH$137,'2024'!$AH$142:$AH$156,'2024'!$AH$161:$AH$175,'2024'!$AH$180:$AH$194,'2024'!$AH$199:$AH$213,'2024'!$AH$218:$AH$232</definedName>
    <definedName name="Plage_mois">#REF!,#REF!,#REF!,#REF!,#REF!,#REF!,#REF!,#REF!,#REF!,#REF!,#REF!,#REF!</definedName>
    <definedName name="Recup_FN" localSheetId="0">OFFSET('2024'!#REF!,,,COUNTA('2024'!#REF!)-1)</definedName>
    <definedName name="Recup_FN">OFFSET(#REF!,,,COUNTA(#REF!)-1)</definedName>
    <definedName name="Type1">'2024'!$D$4</definedName>
    <definedName name="Type2">'2024'!$E$4</definedName>
    <definedName name="_xlnm.Print_Area" localSheetId="0">'2024'!$A$2:$AF$232</definedName>
  </definedNames>
  <calcPr calcId="191029"/>
</workbook>
</file>

<file path=xl/calcChain.xml><?xml version="1.0" encoding="utf-8"?>
<calcChain xmlns="http://schemas.openxmlformats.org/spreadsheetml/2006/main">
  <c r="AN219" i="18" l="1"/>
  <c r="AN220" i="18"/>
  <c r="AN221" i="18"/>
  <c r="AN222" i="18"/>
  <c r="AN223" i="18"/>
  <c r="AN224" i="18"/>
  <c r="AN225" i="18"/>
  <c r="AN226" i="18"/>
  <c r="AN227" i="18"/>
  <c r="AN228" i="18"/>
  <c r="AN229" i="18"/>
  <c r="AN230" i="18"/>
  <c r="AN231" i="18"/>
  <c r="AN232" i="18"/>
  <c r="AN200" i="18"/>
  <c r="AN201" i="18"/>
  <c r="AN202" i="18"/>
  <c r="AN203" i="18"/>
  <c r="AN204" i="18"/>
  <c r="AN205" i="18"/>
  <c r="AN206" i="18"/>
  <c r="AN207" i="18"/>
  <c r="AN208" i="18"/>
  <c r="AN209" i="18"/>
  <c r="AN210" i="18"/>
  <c r="AN211" i="18"/>
  <c r="AN212" i="18"/>
  <c r="AN213" i="18"/>
  <c r="AN181" i="18"/>
  <c r="AN182" i="18"/>
  <c r="AN183" i="18"/>
  <c r="AN184" i="18"/>
  <c r="AN185" i="18"/>
  <c r="AN186" i="18"/>
  <c r="AN187" i="18"/>
  <c r="AN188" i="18"/>
  <c r="AN189" i="18"/>
  <c r="AN190" i="18"/>
  <c r="AN191" i="18"/>
  <c r="AN192" i="18"/>
  <c r="AN193" i="18"/>
  <c r="AN194" i="18"/>
  <c r="AN162" i="18"/>
  <c r="AN163" i="18"/>
  <c r="AN164" i="18"/>
  <c r="AN165" i="18"/>
  <c r="AN166" i="18"/>
  <c r="AN167" i="18"/>
  <c r="AN168" i="18"/>
  <c r="AN169" i="18"/>
  <c r="AN170" i="18"/>
  <c r="AN171" i="18"/>
  <c r="AN172" i="18"/>
  <c r="AN173" i="18"/>
  <c r="AN174" i="18"/>
  <c r="AN175" i="18"/>
  <c r="AN143" i="18"/>
  <c r="AN144" i="18"/>
  <c r="AN145" i="18"/>
  <c r="AN146" i="18"/>
  <c r="AN147" i="18"/>
  <c r="AN148" i="18"/>
  <c r="AN149" i="18"/>
  <c r="AN150" i="18"/>
  <c r="AN151" i="18"/>
  <c r="AN152" i="18"/>
  <c r="AN153" i="18"/>
  <c r="AN154" i="18"/>
  <c r="AN155" i="18"/>
  <c r="AN156" i="18"/>
  <c r="AN124" i="18"/>
  <c r="AN125" i="18"/>
  <c r="AN126" i="18"/>
  <c r="AN127" i="18"/>
  <c r="AN128" i="18"/>
  <c r="AN129" i="18"/>
  <c r="AN130" i="18"/>
  <c r="AN131" i="18"/>
  <c r="AN132" i="18"/>
  <c r="AN133" i="18"/>
  <c r="AN134" i="18"/>
  <c r="AN135" i="18"/>
  <c r="AN136" i="18"/>
  <c r="AN137" i="18"/>
  <c r="AN105" i="18"/>
  <c r="AN106" i="18"/>
  <c r="AN107" i="18"/>
  <c r="AN108" i="18"/>
  <c r="AN109" i="18"/>
  <c r="AN110" i="18"/>
  <c r="AN111" i="18"/>
  <c r="AN112" i="18"/>
  <c r="AN113" i="18"/>
  <c r="AN114" i="18"/>
  <c r="AN115" i="18"/>
  <c r="AN116" i="18"/>
  <c r="AN117" i="18"/>
  <c r="AN118" i="18"/>
  <c r="AN86" i="18"/>
  <c r="AN87" i="18"/>
  <c r="AN88" i="18"/>
  <c r="AN89" i="18"/>
  <c r="AN90" i="18"/>
  <c r="AN91" i="18"/>
  <c r="AN92" i="18"/>
  <c r="AN93" i="18"/>
  <c r="AN94" i="18"/>
  <c r="AN95" i="18"/>
  <c r="AN96" i="18"/>
  <c r="AN97" i="18"/>
  <c r="AN98" i="18"/>
  <c r="AN99" i="18"/>
  <c r="AN67" i="18"/>
  <c r="AN68" i="18"/>
  <c r="AN69" i="18"/>
  <c r="AN70" i="18"/>
  <c r="AN71" i="18"/>
  <c r="AN72" i="18"/>
  <c r="AN73" i="18"/>
  <c r="AN74" i="18"/>
  <c r="AN75" i="18"/>
  <c r="AN76" i="18"/>
  <c r="AN77" i="18"/>
  <c r="AN78" i="18"/>
  <c r="AN79" i="18"/>
  <c r="AN80" i="18"/>
  <c r="AN48" i="18"/>
  <c r="AN49" i="18"/>
  <c r="AN50" i="18"/>
  <c r="AN51" i="18"/>
  <c r="AN52" i="18"/>
  <c r="AN53" i="18"/>
  <c r="AN54" i="18"/>
  <c r="AN55" i="18"/>
  <c r="AN56" i="18"/>
  <c r="AN57" i="18"/>
  <c r="AN58" i="18"/>
  <c r="AN59" i="18"/>
  <c r="AN60" i="18"/>
  <c r="AN61" i="18"/>
  <c r="AN29" i="18"/>
  <c r="AN30" i="18"/>
  <c r="AN31" i="18"/>
  <c r="AN32" i="18"/>
  <c r="AN33" i="18"/>
  <c r="AN34" i="18"/>
  <c r="AN35" i="18"/>
  <c r="AN36" i="18"/>
  <c r="AN37" i="18"/>
  <c r="AN38" i="18"/>
  <c r="AN39" i="18"/>
  <c r="AN40" i="18"/>
  <c r="AN41" i="18"/>
  <c r="AN42" i="18"/>
  <c r="AN12" i="18"/>
  <c r="AN10" i="18"/>
  <c r="AN11" i="18"/>
  <c r="AN13" i="18"/>
  <c r="AN14" i="18"/>
  <c r="AN15" i="18"/>
  <c r="AN16" i="18"/>
  <c r="AN17" i="18"/>
  <c r="AN18" i="18"/>
  <c r="AN19" i="18"/>
  <c r="AN20" i="18"/>
  <c r="AN21" i="18"/>
  <c r="AN22" i="18"/>
  <c r="AN23" i="18"/>
  <c r="AL28" i="18"/>
  <c r="AL9" i="18"/>
  <c r="AN9" i="18" s="1"/>
  <c r="A16" i="21"/>
  <c r="AK232" i="18"/>
  <c r="AL232" i="18"/>
  <c r="AK213" i="18"/>
  <c r="AL213" i="18"/>
  <c r="AK194" i="18"/>
  <c r="AL194" i="18"/>
  <c r="AK175" i="18"/>
  <c r="AL175" i="18"/>
  <c r="AK156" i="18"/>
  <c r="AL156" i="18"/>
  <c r="AK137" i="18"/>
  <c r="AL137" i="18"/>
  <c r="AK118" i="18"/>
  <c r="AL118" i="18"/>
  <c r="AK99" i="18"/>
  <c r="AL99" i="18"/>
  <c r="AK80" i="18"/>
  <c r="AL80" i="18"/>
  <c r="AK61" i="18"/>
  <c r="AL61" i="18"/>
  <c r="A42" i="18"/>
  <c r="AJ42" i="18" s="1"/>
  <c r="AK42" i="18"/>
  <c r="AL42" i="18"/>
  <c r="A15" i="21"/>
  <c r="AJ23" i="18"/>
  <c r="AK23" i="18"/>
  <c r="AL23" i="18"/>
  <c r="AK231" i="18"/>
  <c r="AL231" i="18"/>
  <c r="AK212" i="18"/>
  <c r="AL212" i="18"/>
  <c r="AK193" i="18"/>
  <c r="AL193" i="18"/>
  <c r="AK174" i="18"/>
  <c r="AL174" i="18"/>
  <c r="AK155" i="18"/>
  <c r="AL155" i="18"/>
  <c r="AK136" i="18"/>
  <c r="AL136" i="18"/>
  <c r="AK117" i="18"/>
  <c r="AL117" i="18"/>
  <c r="AK98" i="18"/>
  <c r="AL98" i="18"/>
  <c r="AK79" i="18"/>
  <c r="AL79" i="18"/>
  <c r="AK60" i="18"/>
  <c r="AL60" i="18"/>
  <c r="A41" i="18"/>
  <c r="AJ41" i="18" s="1"/>
  <c r="AK41" i="18"/>
  <c r="AL41" i="18"/>
  <c r="A14" i="21"/>
  <c r="AJ22" i="18"/>
  <c r="AK22" i="18"/>
  <c r="AL22" i="18"/>
  <c r="AK230" i="18"/>
  <c r="AL230" i="18"/>
  <c r="AK211" i="18"/>
  <c r="AL211" i="18"/>
  <c r="AK192" i="18"/>
  <c r="AL192" i="18"/>
  <c r="AK173" i="18"/>
  <c r="AL173" i="18"/>
  <c r="AK154" i="18"/>
  <c r="AL154" i="18"/>
  <c r="AK135" i="18"/>
  <c r="AL135" i="18"/>
  <c r="AK116" i="18"/>
  <c r="AL116" i="18"/>
  <c r="AK97" i="18"/>
  <c r="AL97" i="18"/>
  <c r="AK78" i="18"/>
  <c r="AL78" i="18"/>
  <c r="AK59" i="18"/>
  <c r="AL59" i="18"/>
  <c r="A40" i="18"/>
  <c r="AJ40" i="18" s="1"/>
  <c r="AK40" i="18"/>
  <c r="AL40" i="18"/>
  <c r="A13" i="21"/>
  <c r="AJ21" i="18"/>
  <c r="AK21" i="18"/>
  <c r="AL21" i="18"/>
  <c r="AK229" i="18"/>
  <c r="AL229" i="18"/>
  <c r="AK210" i="18"/>
  <c r="AL210" i="18"/>
  <c r="AK191" i="18"/>
  <c r="AL191" i="18"/>
  <c r="AK172" i="18"/>
  <c r="AL172" i="18"/>
  <c r="AK153" i="18"/>
  <c r="AL153" i="18"/>
  <c r="AK134" i="18"/>
  <c r="AL134" i="18"/>
  <c r="AK115" i="18"/>
  <c r="AL115" i="18"/>
  <c r="AK96" i="18"/>
  <c r="AL96" i="18"/>
  <c r="AK77" i="18"/>
  <c r="AL77" i="18"/>
  <c r="AK58" i="18"/>
  <c r="AL58" i="18"/>
  <c r="A39" i="18"/>
  <c r="AJ39" i="18" s="1"/>
  <c r="AK39" i="18"/>
  <c r="AL39" i="18"/>
  <c r="A12" i="21"/>
  <c r="AJ20" i="18"/>
  <c r="AK20" i="18"/>
  <c r="AL20" i="18"/>
  <c r="AK228" i="18"/>
  <c r="AL228" i="18"/>
  <c r="AK209" i="18"/>
  <c r="AL209" i="18"/>
  <c r="AK190" i="18"/>
  <c r="AL190" i="18"/>
  <c r="AK171" i="18"/>
  <c r="AL171" i="18"/>
  <c r="AK152" i="18"/>
  <c r="AL152" i="18"/>
  <c r="AK133" i="18"/>
  <c r="AL133" i="18"/>
  <c r="AK114" i="18"/>
  <c r="AL114" i="18"/>
  <c r="AK95" i="18"/>
  <c r="AL95" i="18"/>
  <c r="AK76" i="18"/>
  <c r="AL76" i="18"/>
  <c r="AK57" i="18"/>
  <c r="AL57" i="18"/>
  <c r="A38" i="18"/>
  <c r="AJ38" i="18" s="1"/>
  <c r="AK38" i="18"/>
  <c r="AL38" i="18"/>
  <c r="A11" i="21"/>
  <c r="AJ19" i="18"/>
  <c r="AK19" i="18"/>
  <c r="AL19" i="18"/>
  <c r="AK227" i="18"/>
  <c r="AL227" i="18"/>
  <c r="AK208" i="18"/>
  <c r="AL208" i="18"/>
  <c r="AK189" i="18"/>
  <c r="AL189" i="18"/>
  <c r="AK170" i="18"/>
  <c r="AL170" i="18"/>
  <c r="AK151" i="18"/>
  <c r="AL151" i="18"/>
  <c r="AK132" i="18"/>
  <c r="AL132" i="18"/>
  <c r="AK113" i="18"/>
  <c r="AL113" i="18"/>
  <c r="AK94" i="18"/>
  <c r="AL94" i="18"/>
  <c r="AK75" i="18"/>
  <c r="AL75" i="18"/>
  <c r="AK56" i="18"/>
  <c r="AL56" i="18"/>
  <c r="A37" i="18"/>
  <c r="A56" i="18" s="1"/>
  <c r="AJ56" i="18" s="1"/>
  <c r="AK37" i="18"/>
  <c r="AL37" i="18"/>
  <c r="A10" i="21"/>
  <c r="AJ18" i="18"/>
  <c r="AK18" i="18"/>
  <c r="AL18" i="18"/>
  <c r="A9" i="21"/>
  <c r="A3" i="21"/>
  <c r="A4" i="21"/>
  <c r="A5" i="21"/>
  <c r="A6" i="21"/>
  <c r="A7" i="21"/>
  <c r="A8" i="21"/>
  <c r="A2" i="21"/>
  <c r="AJ9" i="18"/>
  <c r="AJ11" i="18"/>
  <c r="AJ12" i="18"/>
  <c r="AJ13" i="18"/>
  <c r="AJ14" i="18"/>
  <c r="AJ15" i="18"/>
  <c r="AJ16" i="18"/>
  <c r="AJ17" i="18"/>
  <c r="AJ10" i="18"/>
  <c r="D4" i="18"/>
  <c r="A2" i="18"/>
  <c r="AL12" i="18"/>
  <c r="AL226" i="18"/>
  <c r="AL225" i="18"/>
  <c r="AL224" i="18"/>
  <c r="AL223" i="18"/>
  <c r="AL222" i="18"/>
  <c r="AL221" i="18"/>
  <c r="AL220" i="18"/>
  <c r="AL219" i="18"/>
  <c r="AL218" i="18"/>
  <c r="AL207" i="18"/>
  <c r="AL206" i="18"/>
  <c r="AL205" i="18"/>
  <c r="AL204" i="18"/>
  <c r="AL203" i="18"/>
  <c r="AL202" i="18"/>
  <c r="AL201" i="18"/>
  <c r="AL200" i="18"/>
  <c r="AL199" i="18"/>
  <c r="AL188" i="18"/>
  <c r="AL187" i="18"/>
  <c r="AL186" i="18"/>
  <c r="AL185" i="18"/>
  <c r="AL184" i="18"/>
  <c r="AL183" i="18"/>
  <c r="AL182" i="18"/>
  <c r="AL181" i="18"/>
  <c r="AL180" i="18"/>
  <c r="AL169" i="18"/>
  <c r="AL168" i="18"/>
  <c r="AL167" i="18"/>
  <c r="AL166" i="18"/>
  <c r="AL165" i="18"/>
  <c r="AL164" i="18"/>
  <c r="AL163" i="18"/>
  <c r="AL162" i="18"/>
  <c r="AL161" i="18"/>
  <c r="AL150" i="18"/>
  <c r="AL149" i="18"/>
  <c r="AL148" i="18"/>
  <c r="AL147" i="18"/>
  <c r="AL146" i="18"/>
  <c r="AL145" i="18"/>
  <c r="AL144" i="18"/>
  <c r="AL143" i="18"/>
  <c r="AL142" i="18"/>
  <c r="AL131" i="18"/>
  <c r="AL130" i="18"/>
  <c r="AL129" i="18"/>
  <c r="AL128" i="18"/>
  <c r="AL127" i="18"/>
  <c r="AL126" i="18"/>
  <c r="AL125" i="18"/>
  <c r="AL124" i="18"/>
  <c r="AL123" i="18"/>
  <c r="AL112" i="18"/>
  <c r="AL111" i="18"/>
  <c r="AL110" i="18"/>
  <c r="AL109" i="18"/>
  <c r="AL108" i="18"/>
  <c r="AL107" i="18"/>
  <c r="AL106" i="18"/>
  <c r="AL105" i="18"/>
  <c r="AL104" i="18"/>
  <c r="AL93" i="18"/>
  <c r="AL92" i="18"/>
  <c r="AL91" i="18"/>
  <c r="AL90" i="18"/>
  <c r="AL89" i="18"/>
  <c r="AL88" i="18"/>
  <c r="AL87" i="18"/>
  <c r="AL86" i="18"/>
  <c r="AL85" i="18"/>
  <c r="AL74" i="18"/>
  <c r="AL73" i="18"/>
  <c r="AL72" i="18"/>
  <c r="AL71" i="18"/>
  <c r="AL70" i="18"/>
  <c r="AL69" i="18"/>
  <c r="AL68" i="18"/>
  <c r="AL67" i="18"/>
  <c r="AL66" i="18"/>
  <c r="AL55" i="18"/>
  <c r="AL54" i="18"/>
  <c r="AL53" i="18"/>
  <c r="AL52" i="18"/>
  <c r="AL51" i="18"/>
  <c r="AL50" i="18"/>
  <c r="AL49" i="18"/>
  <c r="AL48" i="18"/>
  <c r="AL47" i="18"/>
  <c r="AL36" i="18"/>
  <c r="AL35" i="18"/>
  <c r="AL34" i="18"/>
  <c r="AL33" i="18"/>
  <c r="AL32" i="18"/>
  <c r="AL31" i="18"/>
  <c r="AL30" i="18"/>
  <c r="AL29" i="18"/>
  <c r="AL14" i="18"/>
  <c r="AL15" i="18"/>
  <c r="AL16" i="18"/>
  <c r="AL17" i="18"/>
  <c r="AL10" i="18"/>
  <c r="AL11" i="18"/>
  <c r="AL13" i="18"/>
  <c r="AK218" i="18"/>
  <c r="AK226" i="18"/>
  <c r="AK225" i="18"/>
  <c r="AK224" i="18"/>
  <c r="AK223" i="18"/>
  <c r="AK222" i="18"/>
  <c r="AK221" i="18"/>
  <c r="AK220" i="18"/>
  <c r="AK219" i="18"/>
  <c r="AK207" i="18"/>
  <c r="AK206" i="18"/>
  <c r="AK205" i="18"/>
  <c r="AK204" i="18"/>
  <c r="AK203" i="18"/>
  <c r="AK202" i="18"/>
  <c r="AK201" i="18"/>
  <c r="AK200" i="18"/>
  <c r="AK199" i="18"/>
  <c r="AK188" i="18"/>
  <c r="AK187" i="18"/>
  <c r="AK186" i="18"/>
  <c r="AK185" i="18"/>
  <c r="AK184" i="18"/>
  <c r="AK183" i="18"/>
  <c r="AK182" i="18"/>
  <c r="AK181" i="18"/>
  <c r="AK180" i="18"/>
  <c r="AK169" i="18"/>
  <c r="AK168" i="18"/>
  <c r="AK167" i="18"/>
  <c r="AK166" i="18"/>
  <c r="AK165" i="18"/>
  <c r="AK164" i="18"/>
  <c r="AK163" i="18"/>
  <c r="AK162" i="18"/>
  <c r="AK161" i="18"/>
  <c r="AK150" i="18"/>
  <c r="AK149" i="18"/>
  <c r="AK148" i="18"/>
  <c r="AK147" i="18"/>
  <c r="AK146" i="18"/>
  <c r="AK145" i="18"/>
  <c r="AK144" i="18"/>
  <c r="AK143" i="18"/>
  <c r="AK142" i="18"/>
  <c r="AK131" i="18"/>
  <c r="AK130" i="18"/>
  <c r="AK129" i="18"/>
  <c r="AK128" i="18"/>
  <c r="AK127" i="18"/>
  <c r="AK126" i="18"/>
  <c r="AK125" i="18"/>
  <c r="AK124" i="18"/>
  <c r="AK123" i="18"/>
  <c r="AK112" i="18"/>
  <c r="AK111" i="18"/>
  <c r="AK110" i="18"/>
  <c r="AK109" i="18"/>
  <c r="AK108" i="18"/>
  <c r="AK107" i="18"/>
  <c r="AK106" i="18"/>
  <c r="AK105" i="18"/>
  <c r="AK104" i="18"/>
  <c r="AK93" i="18"/>
  <c r="AK92" i="18"/>
  <c r="AK91" i="18"/>
  <c r="AK90" i="18"/>
  <c r="AK89" i="18"/>
  <c r="AK88" i="18"/>
  <c r="AK87" i="18"/>
  <c r="AK86" i="18"/>
  <c r="AK85" i="18"/>
  <c r="AK74" i="18"/>
  <c r="AK73" i="18"/>
  <c r="AK72" i="18"/>
  <c r="AK71" i="18"/>
  <c r="AK70" i="18"/>
  <c r="AK69" i="18"/>
  <c r="AK68" i="18"/>
  <c r="AK67" i="18"/>
  <c r="AK66" i="18"/>
  <c r="AK55" i="18"/>
  <c r="AK54" i="18"/>
  <c r="AK53" i="18"/>
  <c r="AK52" i="18"/>
  <c r="AK51" i="18"/>
  <c r="AK50" i="18"/>
  <c r="AK49" i="18"/>
  <c r="AK48" i="18"/>
  <c r="AK47" i="18"/>
  <c r="AK36" i="18"/>
  <c r="AK35" i="18"/>
  <c r="AK34" i="18"/>
  <c r="AK33" i="18"/>
  <c r="AK32" i="18"/>
  <c r="AK31" i="18"/>
  <c r="AK30" i="18"/>
  <c r="AK29" i="18"/>
  <c r="AK28" i="18"/>
  <c r="AF197" i="18"/>
  <c r="AF159" i="18"/>
  <c r="AF102" i="18"/>
  <c r="AF64" i="18"/>
  <c r="AF26" i="18"/>
  <c r="AE26" i="18"/>
  <c r="AK10" i="18"/>
  <c r="AK11" i="18"/>
  <c r="AK12" i="18"/>
  <c r="AK13" i="18"/>
  <c r="AK14" i="18"/>
  <c r="AK15" i="18"/>
  <c r="AK16" i="18"/>
  <c r="AK17" i="18"/>
  <c r="AK9" i="18"/>
  <c r="E4" i="18"/>
  <c r="AS8" i="18"/>
  <c r="AS18" i="18"/>
  <c r="AS17" i="18"/>
  <c r="AS16" i="18"/>
  <c r="AS15" i="18"/>
  <c r="AS14" i="18"/>
  <c r="AS13" i="18"/>
  <c r="AS12" i="18"/>
  <c r="AS11" i="18"/>
  <c r="AS10" i="18"/>
  <c r="AS9" i="18"/>
  <c r="B6" i="18"/>
  <c r="A61" i="18" l="1"/>
  <c r="AM23" i="18"/>
  <c r="AO23" i="18" s="1"/>
  <c r="AM42" i="18" s="1"/>
  <c r="AO42" i="18" s="1"/>
  <c r="AM61" i="18" s="1"/>
  <c r="AO61" i="18" s="1"/>
  <c r="AM80" i="18" s="1"/>
  <c r="AO80" i="18" s="1"/>
  <c r="AM99" i="18" s="1"/>
  <c r="AO99" i="18" s="1"/>
  <c r="AM118" i="18" s="1"/>
  <c r="AO118" i="18" s="1"/>
  <c r="AM137" i="18" s="1"/>
  <c r="AO137" i="18" s="1"/>
  <c r="AM156" i="18" s="1"/>
  <c r="AO156" i="18" s="1"/>
  <c r="AM175" i="18" s="1"/>
  <c r="AO175" i="18" s="1"/>
  <c r="AM194" i="18" s="1"/>
  <c r="AO194" i="18" s="1"/>
  <c r="AM213" i="18" s="1"/>
  <c r="AO213" i="18" s="1"/>
  <c r="AM232" i="18" s="1"/>
  <c r="AO232" i="18" s="1"/>
  <c r="AP23" i="18"/>
  <c r="AP42" i="18" s="1"/>
  <c r="AP61" i="18" s="1"/>
  <c r="AP80" i="18" s="1"/>
  <c r="AP99" i="18" s="1"/>
  <c r="AP118" i="18" s="1"/>
  <c r="AP137" i="18" s="1"/>
  <c r="AP156" i="18" s="1"/>
  <c r="AP175" i="18" s="1"/>
  <c r="AP194" i="18" s="1"/>
  <c r="AP213" i="18" s="1"/>
  <c r="AP232" i="18" s="1"/>
  <c r="A60" i="18"/>
  <c r="AJ60" i="18" s="1"/>
  <c r="AM22" i="18"/>
  <c r="AO22" i="18" s="1"/>
  <c r="AM41" i="18" s="1"/>
  <c r="AO41" i="18" s="1"/>
  <c r="AM60" i="18" s="1"/>
  <c r="AO60" i="18" s="1"/>
  <c r="AM79" i="18" s="1"/>
  <c r="AO79" i="18" s="1"/>
  <c r="AM98" i="18" s="1"/>
  <c r="AO98" i="18" s="1"/>
  <c r="AM117" i="18" s="1"/>
  <c r="AO117" i="18" s="1"/>
  <c r="AM136" i="18" s="1"/>
  <c r="AO136" i="18" s="1"/>
  <c r="AM155" i="18" s="1"/>
  <c r="AO155" i="18" s="1"/>
  <c r="AM174" i="18" s="1"/>
  <c r="AO174" i="18" s="1"/>
  <c r="AM193" i="18" s="1"/>
  <c r="AO193" i="18" s="1"/>
  <c r="AM212" i="18" s="1"/>
  <c r="AO212" i="18" s="1"/>
  <c r="AM231" i="18" s="1"/>
  <c r="AO231" i="18" s="1"/>
  <c r="AP22" i="18"/>
  <c r="AP41" i="18" s="1"/>
  <c r="AP60" i="18" s="1"/>
  <c r="AP79" i="18" s="1"/>
  <c r="AP98" i="18" s="1"/>
  <c r="AP117" i="18" s="1"/>
  <c r="AP136" i="18" s="1"/>
  <c r="AP155" i="18" s="1"/>
  <c r="AP174" i="18" s="1"/>
  <c r="AP193" i="18" s="1"/>
  <c r="AP212" i="18" s="1"/>
  <c r="AP231" i="18" s="1"/>
  <c r="A59" i="18"/>
  <c r="AP21" i="18"/>
  <c r="AP40" i="18" s="1"/>
  <c r="AP59" i="18" s="1"/>
  <c r="AP78" i="18" s="1"/>
  <c r="AP97" i="18" s="1"/>
  <c r="AP116" i="18" s="1"/>
  <c r="AP135" i="18" s="1"/>
  <c r="AP154" i="18" s="1"/>
  <c r="AP173" i="18" s="1"/>
  <c r="AP192" i="18" s="1"/>
  <c r="AP211" i="18" s="1"/>
  <c r="AP230" i="18" s="1"/>
  <c r="AM21" i="18"/>
  <c r="AO21" i="18" s="1"/>
  <c r="AM40" i="18" s="1"/>
  <c r="AO40" i="18" s="1"/>
  <c r="AM59" i="18" s="1"/>
  <c r="AO59" i="18" s="1"/>
  <c r="AM78" i="18" s="1"/>
  <c r="AO78" i="18" s="1"/>
  <c r="AM97" i="18" s="1"/>
  <c r="AO97" i="18" s="1"/>
  <c r="AM116" i="18" s="1"/>
  <c r="AO116" i="18" s="1"/>
  <c r="AM135" i="18" s="1"/>
  <c r="AO135" i="18" s="1"/>
  <c r="AM154" i="18" s="1"/>
  <c r="AO154" i="18" s="1"/>
  <c r="AM173" i="18" s="1"/>
  <c r="AO173" i="18" s="1"/>
  <c r="AM192" i="18" s="1"/>
  <c r="AO192" i="18" s="1"/>
  <c r="AM211" i="18" s="1"/>
  <c r="AO211" i="18" s="1"/>
  <c r="AM230" i="18" s="1"/>
  <c r="AO230" i="18" s="1"/>
  <c r="A58" i="18"/>
  <c r="AM20" i="18"/>
  <c r="AO20" i="18" s="1"/>
  <c r="AM39" i="18" s="1"/>
  <c r="AO39" i="18" s="1"/>
  <c r="AM58" i="18" s="1"/>
  <c r="AO58" i="18" s="1"/>
  <c r="AM77" i="18" s="1"/>
  <c r="AO77" i="18" s="1"/>
  <c r="AM96" i="18" s="1"/>
  <c r="AO96" i="18" s="1"/>
  <c r="AM115" i="18" s="1"/>
  <c r="AO115" i="18" s="1"/>
  <c r="AM134" i="18" s="1"/>
  <c r="AO134" i="18" s="1"/>
  <c r="AM153" i="18" s="1"/>
  <c r="AO153" i="18" s="1"/>
  <c r="AM172" i="18" s="1"/>
  <c r="AO172" i="18" s="1"/>
  <c r="AM191" i="18" s="1"/>
  <c r="AO191" i="18" s="1"/>
  <c r="AM210" i="18" s="1"/>
  <c r="AO210" i="18" s="1"/>
  <c r="AM229" i="18" s="1"/>
  <c r="AO229" i="18" s="1"/>
  <c r="AP20" i="18"/>
  <c r="AP39" i="18" s="1"/>
  <c r="AP58" i="18" s="1"/>
  <c r="AP77" i="18" s="1"/>
  <c r="AP96" i="18" s="1"/>
  <c r="AP115" i="18" s="1"/>
  <c r="AP134" i="18" s="1"/>
  <c r="AP153" i="18" s="1"/>
  <c r="AP172" i="18" s="1"/>
  <c r="AP191" i="18" s="1"/>
  <c r="AP210" i="18" s="1"/>
  <c r="AP229" i="18" s="1"/>
  <c r="A57" i="18"/>
  <c r="AM19" i="18"/>
  <c r="AO19" i="18" s="1"/>
  <c r="AM38" i="18" s="1"/>
  <c r="AO38" i="18" s="1"/>
  <c r="AM57" i="18" s="1"/>
  <c r="AO57" i="18" s="1"/>
  <c r="AM76" i="18" s="1"/>
  <c r="AO76" i="18" s="1"/>
  <c r="AM95" i="18" s="1"/>
  <c r="AO95" i="18" s="1"/>
  <c r="AM114" i="18" s="1"/>
  <c r="AO114" i="18" s="1"/>
  <c r="AM133" i="18" s="1"/>
  <c r="AO133" i="18" s="1"/>
  <c r="AM152" i="18" s="1"/>
  <c r="AO152" i="18" s="1"/>
  <c r="AM171" i="18" s="1"/>
  <c r="AO171" i="18" s="1"/>
  <c r="AM190" i="18" s="1"/>
  <c r="AO190" i="18" s="1"/>
  <c r="AM209" i="18" s="1"/>
  <c r="AO209" i="18" s="1"/>
  <c r="AM228" i="18" s="1"/>
  <c r="AO228" i="18" s="1"/>
  <c r="AP19" i="18"/>
  <c r="AP38" i="18" s="1"/>
  <c r="AP57" i="18" s="1"/>
  <c r="AP76" i="18" s="1"/>
  <c r="AP95" i="18" s="1"/>
  <c r="AP114" i="18" s="1"/>
  <c r="AP133" i="18" s="1"/>
  <c r="AP152" i="18" s="1"/>
  <c r="AP171" i="18" s="1"/>
  <c r="AP190" i="18" s="1"/>
  <c r="AP209" i="18" s="1"/>
  <c r="AP228" i="18" s="1"/>
  <c r="AJ37" i="18"/>
  <c r="A75" i="18"/>
  <c r="AM18" i="18"/>
  <c r="AO18" i="18" s="1"/>
  <c r="AM37" i="18" s="1"/>
  <c r="AO37" i="18" s="1"/>
  <c r="AM56" i="18" s="1"/>
  <c r="AO56" i="18" s="1"/>
  <c r="AM75" i="18" s="1"/>
  <c r="AO75" i="18" s="1"/>
  <c r="AM94" i="18" s="1"/>
  <c r="AO94" i="18" s="1"/>
  <c r="AM113" i="18" s="1"/>
  <c r="AO113" i="18" s="1"/>
  <c r="AM132" i="18" s="1"/>
  <c r="AO132" i="18" s="1"/>
  <c r="AM151" i="18" s="1"/>
  <c r="AO151" i="18" s="1"/>
  <c r="AM170" i="18" s="1"/>
  <c r="AO170" i="18" s="1"/>
  <c r="AM189" i="18" s="1"/>
  <c r="AO189" i="18" s="1"/>
  <c r="AM208" i="18" s="1"/>
  <c r="AO208" i="18" s="1"/>
  <c r="AM227" i="18" s="1"/>
  <c r="AO227" i="18" s="1"/>
  <c r="AP18" i="18"/>
  <c r="AP37" i="18" s="1"/>
  <c r="AP56" i="18" s="1"/>
  <c r="AP75" i="18" s="1"/>
  <c r="AP94" i="18" s="1"/>
  <c r="AP113" i="18" s="1"/>
  <c r="AP132" i="18" s="1"/>
  <c r="AP151" i="18" s="1"/>
  <c r="AP170" i="18" s="1"/>
  <c r="AP189" i="18" s="1"/>
  <c r="AP208" i="18" s="1"/>
  <c r="AP227" i="18" s="1"/>
  <c r="AP9" i="18"/>
  <c r="AN28" i="18" s="1"/>
  <c r="AM9" i="18"/>
  <c r="AO9" i="18" s="1"/>
  <c r="AM28" i="18" s="1"/>
  <c r="AR4" i="18"/>
  <c r="B8" i="18"/>
  <c r="B7" i="18" s="1"/>
  <c r="AJ61" i="18" l="1"/>
  <c r="A80" i="18"/>
  <c r="A79" i="18"/>
  <c r="AJ79" i="18" s="1"/>
  <c r="AJ59" i="18"/>
  <c r="A78" i="18"/>
  <c r="AJ58" i="18"/>
  <c r="A77" i="18"/>
  <c r="AJ57" i="18"/>
  <c r="A76" i="18"/>
  <c r="AJ75" i="18"/>
  <c r="A94" i="18"/>
  <c r="AP28" i="18"/>
  <c r="AN47" i="18" s="1"/>
  <c r="AO28" i="18"/>
  <c r="C8" i="18"/>
  <c r="C7" i="18" s="1"/>
  <c r="A28" i="18"/>
  <c r="AJ28" i="18" s="1"/>
  <c r="B25" i="18"/>
  <c r="AJ80" i="18" l="1"/>
  <c r="A99" i="18"/>
  <c r="A98" i="18"/>
  <c r="AJ78" i="18"/>
  <c r="A97" i="18"/>
  <c r="AJ77" i="18"/>
  <c r="A96" i="18"/>
  <c r="AJ76" i="18"/>
  <c r="A95" i="18"/>
  <c r="AJ94" i="18"/>
  <c r="A113" i="18"/>
  <c r="AP47" i="18"/>
  <c r="AN66" i="18" s="1"/>
  <c r="A47" i="18"/>
  <c r="AJ47" i="18" s="1"/>
  <c r="AM47" i="18"/>
  <c r="AO47" i="18" s="1"/>
  <c r="AM66" i="18" s="1"/>
  <c r="AO66" i="18" s="1"/>
  <c r="AM85" i="18" s="1"/>
  <c r="D8" i="18"/>
  <c r="D7" i="18" s="1"/>
  <c r="B27" i="18"/>
  <c r="B26" i="18" s="1"/>
  <c r="B44" i="18"/>
  <c r="AJ99" i="18" l="1"/>
  <c r="A118" i="18"/>
  <c r="AJ98" i="18"/>
  <c r="A117" i="18"/>
  <c r="AJ97" i="18"/>
  <c r="A116" i="18"/>
  <c r="AJ96" i="18"/>
  <c r="A115" i="18"/>
  <c r="AJ95" i="18"/>
  <c r="A114" i="18"/>
  <c r="AJ113" i="18"/>
  <c r="A132" i="18"/>
  <c r="AP66" i="18"/>
  <c r="AN85" i="18" s="1"/>
  <c r="A66" i="18"/>
  <c r="AJ66" i="18" s="1"/>
  <c r="AO85" i="18"/>
  <c r="AM104" i="18" s="1"/>
  <c r="E8" i="18"/>
  <c r="E7" i="18" s="1"/>
  <c r="C27" i="18"/>
  <c r="B46" i="18"/>
  <c r="B45" i="18" s="1"/>
  <c r="B63" i="18"/>
  <c r="AJ118" i="18" l="1"/>
  <c r="A137" i="18"/>
  <c r="AJ117" i="18"/>
  <c r="A136" i="18"/>
  <c r="AJ116" i="18"/>
  <c r="A135" i="18"/>
  <c r="AJ115" i="18"/>
  <c r="A134" i="18"/>
  <c r="AJ114" i="18"/>
  <c r="A133" i="18"/>
  <c r="AJ132" i="18"/>
  <c r="A151" i="18"/>
  <c r="AP85" i="18"/>
  <c r="AN104" i="18" s="1"/>
  <c r="A85" i="18"/>
  <c r="AJ85" i="18" s="1"/>
  <c r="AO104" i="18"/>
  <c r="AM123" i="18" s="1"/>
  <c r="D27" i="18"/>
  <c r="C26" i="18"/>
  <c r="F8" i="18"/>
  <c r="F7" i="18" s="1"/>
  <c r="B82" i="18"/>
  <c r="B65" i="18"/>
  <c r="C46" i="18"/>
  <c r="AJ137" i="18" l="1"/>
  <c r="A156" i="18"/>
  <c r="AJ136" i="18"/>
  <c r="A155" i="18"/>
  <c r="AJ135" i="18"/>
  <c r="A154" i="18"/>
  <c r="AJ134" i="18"/>
  <c r="A153" i="18"/>
  <c r="AJ133" i="18"/>
  <c r="A152" i="18"/>
  <c r="AJ151" i="18"/>
  <c r="A170" i="18"/>
  <c r="AP104" i="18"/>
  <c r="AN123" i="18" s="1"/>
  <c r="A104" i="18"/>
  <c r="AJ104" i="18" s="1"/>
  <c r="AO123" i="18"/>
  <c r="AM142" i="18" s="1"/>
  <c r="D46" i="18"/>
  <c r="C45" i="18"/>
  <c r="E27" i="18"/>
  <c r="D26" i="18"/>
  <c r="C65" i="18"/>
  <c r="G8" i="18"/>
  <c r="G7" i="18" s="1"/>
  <c r="B101" i="18"/>
  <c r="B84" i="18"/>
  <c r="AJ156" i="18" l="1"/>
  <c r="A175" i="18"/>
  <c r="AJ155" i="18"/>
  <c r="A174" i="18"/>
  <c r="AJ154" i="18"/>
  <c r="A173" i="18"/>
  <c r="AJ153" i="18"/>
  <c r="A172" i="18"/>
  <c r="AJ152" i="18"/>
  <c r="A171" i="18"/>
  <c r="AJ170" i="18"/>
  <c r="A189" i="18"/>
  <c r="AP123" i="18"/>
  <c r="AN142" i="18" s="1"/>
  <c r="A123" i="18"/>
  <c r="AJ123" i="18" s="1"/>
  <c r="AO142" i="18"/>
  <c r="AM161" i="18" s="1"/>
  <c r="E46" i="18"/>
  <c r="D45" i="18"/>
  <c r="F27" i="18"/>
  <c r="E26" i="18"/>
  <c r="C84" i="18"/>
  <c r="B83" i="18"/>
  <c r="D65" i="18"/>
  <c r="C64" i="18"/>
  <c r="H8" i="18"/>
  <c r="H7" i="18" s="1"/>
  <c r="B120" i="18"/>
  <c r="B103" i="18"/>
  <c r="AJ175" i="18" l="1"/>
  <c r="A194" i="18"/>
  <c r="AJ174" i="18"/>
  <c r="A193" i="18"/>
  <c r="AJ173" i="18"/>
  <c r="A192" i="18"/>
  <c r="AJ172" i="18"/>
  <c r="A191" i="18"/>
  <c r="AJ171" i="18"/>
  <c r="A190" i="18"/>
  <c r="AJ189" i="18"/>
  <c r="A208" i="18"/>
  <c r="AP142" i="18"/>
  <c r="AN161" i="18" s="1"/>
  <c r="A142" i="18"/>
  <c r="AJ142" i="18" s="1"/>
  <c r="AO161" i="18"/>
  <c r="AM180" i="18" s="1"/>
  <c r="G27" i="18"/>
  <c r="F26" i="18"/>
  <c r="F46" i="18"/>
  <c r="E45" i="18"/>
  <c r="C103" i="18"/>
  <c r="B102" i="18"/>
  <c r="D64" i="18"/>
  <c r="E65" i="18"/>
  <c r="D84" i="18"/>
  <c r="C83" i="18"/>
  <c r="I8" i="18"/>
  <c r="I7" i="18" s="1"/>
  <c r="B122" i="18"/>
  <c r="B139" i="18"/>
  <c r="AJ194" i="18" l="1"/>
  <c r="A213" i="18"/>
  <c r="AJ193" i="18"/>
  <c r="A212" i="18"/>
  <c r="AJ192" i="18"/>
  <c r="A211" i="18"/>
  <c r="AJ191" i="18"/>
  <c r="A210" i="18"/>
  <c r="AJ190" i="18"/>
  <c r="A209" i="18"/>
  <c r="AJ208" i="18"/>
  <c r="A227" i="18"/>
  <c r="AJ227" i="18" s="1"/>
  <c r="AP161" i="18"/>
  <c r="AN180" i="18" s="1"/>
  <c r="A161" i="18"/>
  <c r="AJ161" i="18" s="1"/>
  <c r="AO180" i="18"/>
  <c r="AM199" i="18" s="1"/>
  <c r="C122" i="18"/>
  <c r="B121" i="18"/>
  <c r="G46" i="18"/>
  <c r="F45" i="18"/>
  <c r="H27" i="18"/>
  <c r="G26" i="18"/>
  <c r="E84" i="18"/>
  <c r="D83" i="18"/>
  <c r="E64" i="18"/>
  <c r="F65" i="18"/>
  <c r="D103" i="18"/>
  <c r="C102" i="18"/>
  <c r="J8" i="18"/>
  <c r="J7" i="18" s="1"/>
  <c r="B158" i="18"/>
  <c r="B141" i="18"/>
  <c r="AJ213" i="18" l="1"/>
  <c r="A232" i="18"/>
  <c r="AJ232" i="18" s="1"/>
  <c r="AJ212" i="18"/>
  <c r="A231" i="18"/>
  <c r="AJ231" i="18" s="1"/>
  <c r="AJ211" i="18"/>
  <c r="A230" i="18"/>
  <c r="AJ230" i="18" s="1"/>
  <c r="AJ210" i="18"/>
  <c r="A229" i="18"/>
  <c r="AJ229" i="18" s="1"/>
  <c r="AJ209" i="18"/>
  <c r="A228" i="18"/>
  <c r="AJ228" i="18" s="1"/>
  <c r="AP180" i="18"/>
  <c r="AN199" i="18" s="1"/>
  <c r="A180" i="18"/>
  <c r="AJ180" i="18" s="1"/>
  <c r="AO199" i="18"/>
  <c r="AM218" i="18" s="1"/>
  <c r="H46" i="18"/>
  <c r="G45" i="18"/>
  <c r="D122" i="18"/>
  <c r="C121" i="18"/>
  <c r="E103" i="18"/>
  <c r="D102" i="18"/>
  <c r="C141" i="18"/>
  <c r="B140" i="18"/>
  <c r="F64" i="18"/>
  <c r="G65" i="18"/>
  <c r="F84" i="18"/>
  <c r="E83" i="18"/>
  <c r="I27" i="18"/>
  <c r="H26" i="18"/>
  <c r="K8" i="18"/>
  <c r="K7" i="18" s="1"/>
  <c r="B177" i="18"/>
  <c r="B160" i="18"/>
  <c r="AP199" i="18" l="1"/>
  <c r="AN218" i="18" s="1"/>
  <c r="A199" i="18"/>
  <c r="AJ199" i="18" s="1"/>
  <c r="AO218" i="18"/>
  <c r="J27" i="18"/>
  <c r="I26" i="18"/>
  <c r="I46" i="18"/>
  <c r="H45" i="18"/>
  <c r="G84" i="18"/>
  <c r="F83" i="18"/>
  <c r="E122" i="18"/>
  <c r="D121" i="18"/>
  <c r="G64" i="18"/>
  <c r="H65" i="18"/>
  <c r="D141" i="18"/>
  <c r="C140" i="18"/>
  <c r="C160" i="18"/>
  <c r="B159" i="18"/>
  <c r="F103" i="18"/>
  <c r="E102" i="18"/>
  <c r="L8" i="18"/>
  <c r="L7" i="18" s="1"/>
  <c r="B179" i="18"/>
  <c r="B178" i="18" s="1"/>
  <c r="B196" i="18"/>
  <c r="AP218" i="18" l="1"/>
  <c r="A218" i="18"/>
  <c r="AJ218" i="18" s="1"/>
  <c r="D160" i="18"/>
  <c r="C159" i="18"/>
  <c r="K27" i="18"/>
  <c r="J26" i="18"/>
  <c r="E141" i="18"/>
  <c r="D140" i="18"/>
  <c r="G103" i="18"/>
  <c r="F102" i="18"/>
  <c r="J46" i="18"/>
  <c r="I45" i="18"/>
  <c r="I65" i="18"/>
  <c r="H64" i="18"/>
  <c r="F122" i="18"/>
  <c r="E121" i="18"/>
  <c r="H84" i="18"/>
  <c r="G83" i="18"/>
  <c r="M8" i="18"/>
  <c r="M7" i="18" s="1"/>
  <c r="B215" i="18"/>
  <c r="B217" i="18" s="1"/>
  <c r="B198" i="18"/>
  <c r="C179" i="18"/>
  <c r="G122" i="18" l="1"/>
  <c r="F121" i="18"/>
  <c r="E160" i="18"/>
  <c r="D159" i="18"/>
  <c r="J65" i="18"/>
  <c r="I64" i="18"/>
  <c r="I84" i="18"/>
  <c r="H83" i="18"/>
  <c r="L27" i="18"/>
  <c r="K26" i="18"/>
  <c r="K46" i="18"/>
  <c r="J45" i="18"/>
  <c r="D179" i="18"/>
  <c r="C178" i="18"/>
  <c r="C198" i="18"/>
  <c r="B197" i="18"/>
  <c r="H103" i="18"/>
  <c r="G102" i="18"/>
  <c r="C217" i="18"/>
  <c r="B216" i="18"/>
  <c r="F141" i="18"/>
  <c r="E140" i="18"/>
  <c r="N8" i="18"/>
  <c r="N7" i="18" s="1"/>
  <c r="E179" i="18" l="1"/>
  <c r="D178" i="18"/>
  <c r="H122" i="18"/>
  <c r="G121" i="18"/>
  <c r="L46" i="18"/>
  <c r="K45" i="18"/>
  <c r="D198" i="18"/>
  <c r="C197" i="18"/>
  <c r="D217" i="18"/>
  <c r="C216" i="18"/>
  <c r="J84" i="18"/>
  <c r="I83" i="18"/>
  <c r="I103" i="18"/>
  <c r="H102" i="18"/>
  <c r="K65" i="18"/>
  <c r="J64" i="18"/>
  <c r="F160" i="18"/>
  <c r="E159" i="18"/>
  <c r="G141" i="18"/>
  <c r="F140" i="18"/>
  <c r="M27" i="18"/>
  <c r="L26" i="18"/>
  <c r="O8" i="18"/>
  <c r="O7" i="18" s="1"/>
  <c r="K84" i="18" l="1"/>
  <c r="J83" i="18"/>
  <c r="L65" i="18"/>
  <c r="K64" i="18"/>
  <c r="I122" i="18"/>
  <c r="H121" i="18"/>
  <c r="H141" i="18"/>
  <c r="G140" i="18"/>
  <c r="E198" i="18"/>
  <c r="D197" i="18"/>
  <c r="N27" i="18"/>
  <c r="M26" i="18"/>
  <c r="E217" i="18"/>
  <c r="D216" i="18"/>
  <c r="G160" i="18"/>
  <c r="F159" i="18"/>
  <c r="M46" i="18"/>
  <c r="L45" i="18"/>
  <c r="J103" i="18"/>
  <c r="I102" i="18"/>
  <c r="F179" i="18"/>
  <c r="E178" i="18"/>
  <c r="P8" i="18"/>
  <c r="P7" i="18" s="1"/>
  <c r="O27" i="18" l="1"/>
  <c r="N26" i="18"/>
  <c r="F198" i="18"/>
  <c r="E197" i="18"/>
  <c r="K103" i="18"/>
  <c r="J102" i="18"/>
  <c r="I141" i="18"/>
  <c r="H140" i="18"/>
  <c r="F217" i="18"/>
  <c r="E216" i="18"/>
  <c r="N46" i="18"/>
  <c r="M45" i="18"/>
  <c r="J122" i="18"/>
  <c r="I121" i="18"/>
  <c r="L84" i="18"/>
  <c r="K83" i="18"/>
  <c r="G179" i="18"/>
  <c r="F178" i="18"/>
  <c r="H160" i="18"/>
  <c r="G159" i="18"/>
  <c r="M65" i="18"/>
  <c r="L64" i="18"/>
  <c r="Q8" i="18"/>
  <c r="Q7" i="18" s="1"/>
  <c r="O46" i="18" l="1"/>
  <c r="N45" i="18"/>
  <c r="I160" i="18"/>
  <c r="H159" i="18"/>
  <c r="J141" i="18"/>
  <c r="I140" i="18"/>
  <c r="H179" i="18"/>
  <c r="G178" i="18"/>
  <c r="L103" i="18"/>
  <c r="K102" i="18"/>
  <c r="K122" i="18"/>
  <c r="J121" i="18"/>
  <c r="P27" i="18"/>
  <c r="O26" i="18"/>
  <c r="N65" i="18"/>
  <c r="M64" i="18"/>
  <c r="G217" i="18"/>
  <c r="F216" i="18"/>
  <c r="M84" i="18"/>
  <c r="L83" i="18"/>
  <c r="G198" i="18"/>
  <c r="F197" i="18"/>
  <c r="R8" i="18"/>
  <c r="R7" i="18" s="1"/>
  <c r="L122" i="18" l="1"/>
  <c r="K121" i="18"/>
  <c r="H198" i="18"/>
  <c r="G197" i="18"/>
  <c r="M103" i="18"/>
  <c r="L102" i="18"/>
  <c r="H217" i="18"/>
  <c r="G216" i="18"/>
  <c r="K141" i="18"/>
  <c r="J140" i="18"/>
  <c r="O65" i="18"/>
  <c r="N64" i="18"/>
  <c r="J160" i="18"/>
  <c r="I159" i="18"/>
  <c r="N84" i="18"/>
  <c r="M83" i="18"/>
  <c r="I179" i="18"/>
  <c r="H178" i="18"/>
  <c r="Q27" i="18"/>
  <c r="P26" i="18"/>
  <c r="P46" i="18"/>
  <c r="O45" i="18"/>
  <c r="S8" i="18"/>
  <c r="S7" i="18" s="1"/>
  <c r="J179" i="18" l="1"/>
  <c r="I178" i="18"/>
  <c r="N103" i="18"/>
  <c r="M102" i="18"/>
  <c r="P65" i="18"/>
  <c r="O64" i="18"/>
  <c r="Q46" i="18"/>
  <c r="P45" i="18"/>
  <c r="L141" i="18"/>
  <c r="K140" i="18"/>
  <c r="O84" i="18"/>
  <c r="N83" i="18"/>
  <c r="I198" i="18"/>
  <c r="H197" i="18"/>
  <c r="R27" i="18"/>
  <c r="Q26" i="18"/>
  <c r="I217" i="18"/>
  <c r="H216" i="18"/>
  <c r="K160" i="18"/>
  <c r="J159" i="18"/>
  <c r="M122" i="18"/>
  <c r="L121" i="18"/>
  <c r="T8" i="18"/>
  <c r="T7" i="18" s="1"/>
  <c r="P84" i="18" l="1"/>
  <c r="O83" i="18"/>
  <c r="J217" i="18"/>
  <c r="I216" i="18"/>
  <c r="Q65" i="18"/>
  <c r="P64" i="18"/>
  <c r="N122" i="18"/>
  <c r="M121" i="18"/>
  <c r="S27" i="18"/>
  <c r="R26" i="18"/>
  <c r="O103" i="18"/>
  <c r="N102" i="18"/>
  <c r="L160" i="18"/>
  <c r="K159" i="18"/>
  <c r="R46" i="18"/>
  <c r="Q45" i="18"/>
  <c r="M141" i="18"/>
  <c r="L140" i="18"/>
  <c r="J198" i="18"/>
  <c r="I197" i="18"/>
  <c r="K179" i="18"/>
  <c r="J178" i="18"/>
  <c r="U8" i="18"/>
  <c r="U7" i="18" s="1"/>
  <c r="P103" i="18" l="1"/>
  <c r="O102" i="18"/>
  <c r="L179" i="18"/>
  <c r="K178" i="18"/>
  <c r="K198" i="18"/>
  <c r="J197" i="18"/>
  <c r="N141" i="18"/>
  <c r="M140" i="18"/>
  <c r="R65" i="18"/>
  <c r="Q64" i="18"/>
  <c r="T27" i="18"/>
  <c r="S26" i="18"/>
  <c r="S46" i="18"/>
  <c r="R45" i="18"/>
  <c r="K217" i="18"/>
  <c r="J216" i="18"/>
  <c r="O122" i="18"/>
  <c r="N121" i="18"/>
  <c r="M160" i="18"/>
  <c r="L159" i="18"/>
  <c r="Q84" i="18"/>
  <c r="P83" i="18"/>
  <c r="V8" i="18"/>
  <c r="V7" i="18" s="1"/>
  <c r="U27" i="18" l="1"/>
  <c r="T26" i="18"/>
  <c r="P122" i="18"/>
  <c r="O121" i="18"/>
  <c r="L198" i="18"/>
  <c r="K197" i="18"/>
  <c r="R84" i="18"/>
  <c r="Q83" i="18"/>
  <c r="S65" i="18"/>
  <c r="R64" i="18"/>
  <c r="L217" i="18"/>
  <c r="K216" i="18"/>
  <c r="M179" i="18"/>
  <c r="L178" i="18"/>
  <c r="N160" i="18"/>
  <c r="M159" i="18"/>
  <c r="O141" i="18"/>
  <c r="N140" i="18"/>
  <c r="T46" i="18"/>
  <c r="S45" i="18"/>
  <c r="Q103" i="18"/>
  <c r="P102" i="18"/>
  <c r="W8" i="18"/>
  <c r="W7" i="18" s="1"/>
  <c r="T65" i="18" l="1"/>
  <c r="S64" i="18"/>
  <c r="P141" i="18"/>
  <c r="O140" i="18"/>
  <c r="M198" i="18"/>
  <c r="L197" i="18"/>
  <c r="M217" i="18"/>
  <c r="L216" i="18"/>
  <c r="R103" i="18"/>
  <c r="Q102" i="18"/>
  <c r="O160" i="18"/>
  <c r="N159" i="18"/>
  <c r="Q122" i="18"/>
  <c r="P121" i="18"/>
  <c r="U46" i="18"/>
  <c r="T45" i="18"/>
  <c r="S84" i="18"/>
  <c r="R83" i="18"/>
  <c r="N179" i="18"/>
  <c r="M178" i="18"/>
  <c r="V27" i="18"/>
  <c r="U26" i="18"/>
  <c r="X8" i="18"/>
  <c r="X7" i="18" s="1"/>
  <c r="P160" i="18" l="1"/>
  <c r="O159" i="18"/>
  <c r="T84" i="18"/>
  <c r="S83" i="18"/>
  <c r="N198" i="18"/>
  <c r="M197" i="18"/>
  <c r="W27" i="18"/>
  <c r="V26" i="18"/>
  <c r="V46" i="18"/>
  <c r="U45" i="18"/>
  <c r="Q141" i="18"/>
  <c r="P140" i="18"/>
  <c r="O179" i="18"/>
  <c r="N178" i="18"/>
  <c r="N217" i="18"/>
  <c r="M216" i="18"/>
  <c r="S103" i="18"/>
  <c r="R102" i="18"/>
  <c r="R122" i="18"/>
  <c r="Q121" i="18"/>
  <c r="U65" i="18"/>
  <c r="T64" i="18"/>
  <c r="Y8" i="18"/>
  <c r="Y7" i="18" s="1"/>
  <c r="R141" i="18" l="1"/>
  <c r="Q140" i="18"/>
  <c r="T103" i="18"/>
  <c r="S102" i="18"/>
  <c r="O198" i="18"/>
  <c r="N197" i="18"/>
  <c r="V65" i="18"/>
  <c r="U64" i="18"/>
  <c r="O217" i="18"/>
  <c r="N216" i="18"/>
  <c r="U84" i="18"/>
  <c r="T83" i="18"/>
  <c r="S122" i="18"/>
  <c r="R121" i="18"/>
  <c r="X27" i="18"/>
  <c r="W26" i="18"/>
  <c r="W46" i="18"/>
  <c r="V45" i="18"/>
  <c r="P179" i="18"/>
  <c r="O178" i="18"/>
  <c r="Q160" i="18"/>
  <c r="P159" i="18"/>
  <c r="Z8" i="18"/>
  <c r="Z7" i="18" s="1"/>
  <c r="V84" i="18" l="1"/>
  <c r="U83" i="18"/>
  <c r="X46" i="18"/>
  <c r="W45" i="18"/>
  <c r="P198" i="18"/>
  <c r="O197" i="18"/>
  <c r="R160" i="18"/>
  <c r="Q159" i="18"/>
  <c r="P217" i="18"/>
  <c r="O216" i="18"/>
  <c r="Y27" i="18"/>
  <c r="X26" i="18"/>
  <c r="U103" i="18"/>
  <c r="T102" i="18"/>
  <c r="Q179" i="18"/>
  <c r="P178" i="18"/>
  <c r="W65" i="18"/>
  <c r="V64" i="18"/>
  <c r="T122" i="18"/>
  <c r="S121" i="18"/>
  <c r="S141" i="18"/>
  <c r="R140" i="18"/>
  <c r="AA8" i="18"/>
  <c r="AA7" i="18" s="1"/>
  <c r="Z27" i="18" l="1"/>
  <c r="Y26" i="18"/>
  <c r="X65" i="18"/>
  <c r="W64" i="18"/>
  <c r="Q198" i="18"/>
  <c r="P197" i="18"/>
  <c r="T141" i="18"/>
  <c r="S140" i="18"/>
  <c r="Q217" i="18"/>
  <c r="P216" i="18"/>
  <c r="R179" i="18"/>
  <c r="Q178" i="18"/>
  <c r="Y46" i="18"/>
  <c r="X45" i="18"/>
  <c r="U122" i="18"/>
  <c r="T121" i="18"/>
  <c r="S160" i="18"/>
  <c r="R159" i="18"/>
  <c r="V103" i="18"/>
  <c r="U102" i="18"/>
  <c r="W84" i="18"/>
  <c r="V83" i="18"/>
  <c r="AB8" i="18"/>
  <c r="AB7" i="18" s="1"/>
  <c r="S179" i="18" l="1"/>
  <c r="R178" i="18"/>
  <c r="T160" i="18"/>
  <c r="S159" i="18"/>
  <c r="R198" i="18"/>
  <c r="Q197" i="18"/>
  <c r="X84" i="18"/>
  <c r="W83" i="18"/>
  <c r="V122" i="18"/>
  <c r="U121" i="18"/>
  <c r="Y65" i="18"/>
  <c r="X64" i="18"/>
  <c r="W103" i="18"/>
  <c r="V102" i="18"/>
  <c r="U141" i="18"/>
  <c r="T140" i="18"/>
  <c r="R217" i="18"/>
  <c r="Q216" i="18"/>
  <c r="Z46" i="18"/>
  <c r="Y45" i="18"/>
  <c r="AA27" i="18"/>
  <c r="Z26" i="18"/>
  <c r="AC8" i="18"/>
  <c r="AC7" i="18" s="1"/>
  <c r="Z65" i="18" l="1"/>
  <c r="Y64" i="18"/>
  <c r="S217" i="18"/>
  <c r="R216" i="18"/>
  <c r="S198" i="18"/>
  <c r="R197" i="18"/>
  <c r="AB27" i="18"/>
  <c r="AA26" i="18"/>
  <c r="V141" i="18"/>
  <c r="U140" i="18"/>
  <c r="U160" i="18"/>
  <c r="T159" i="18"/>
  <c r="AA46" i="18"/>
  <c r="Z45" i="18"/>
  <c r="Y84" i="18"/>
  <c r="X83" i="18"/>
  <c r="W122" i="18"/>
  <c r="V121" i="18"/>
  <c r="X103" i="18"/>
  <c r="W102" i="18"/>
  <c r="T179" i="18"/>
  <c r="S178" i="18"/>
  <c r="AD8" i="18"/>
  <c r="AD7" i="18" s="1"/>
  <c r="V160" i="18" l="1"/>
  <c r="U159" i="18"/>
  <c r="X122" i="18"/>
  <c r="W121" i="18"/>
  <c r="T198" i="18"/>
  <c r="S197" i="18"/>
  <c r="W141" i="18"/>
  <c r="V140" i="18"/>
  <c r="Z84" i="18"/>
  <c r="Y83" i="18"/>
  <c r="T217" i="18"/>
  <c r="S216" i="18"/>
  <c r="Y103" i="18"/>
  <c r="X102" i="18"/>
  <c r="AC27" i="18"/>
  <c r="AB26" i="18"/>
  <c r="U179" i="18"/>
  <c r="T178" i="18"/>
  <c r="AB46" i="18"/>
  <c r="AA45" i="18"/>
  <c r="AA65" i="18"/>
  <c r="Z64" i="18"/>
  <c r="AE8" i="18"/>
  <c r="AE7" i="18" s="1"/>
  <c r="U217" i="18" l="1"/>
  <c r="T216" i="18"/>
  <c r="AA84" i="18"/>
  <c r="Z83" i="18"/>
  <c r="V179" i="18"/>
  <c r="U178" i="18"/>
  <c r="U198" i="18"/>
  <c r="T197" i="18"/>
  <c r="AB65" i="18"/>
  <c r="AA64" i="18"/>
  <c r="AD27" i="18"/>
  <c r="AD26" i="18" s="1"/>
  <c r="AC26" i="18"/>
  <c r="Y122" i="18"/>
  <c r="X121" i="18"/>
  <c r="AC46" i="18"/>
  <c r="AB45" i="18"/>
  <c r="X141" i="18"/>
  <c r="W140" i="18"/>
  <c r="Z103" i="18"/>
  <c r="Y102" i="18"/>
  <c r="W160" i="18"/>
  <c r="V159" i="18"/>
  <c r="AF8" i="18"/>
  <c r="AF7" i="18" s="1"/>
  <c r="A36" i="18"/>
  <c r="AJ36" i="18" s="1"/>
  <c r="A33" i="18"/>
  <c r="AJ33" i="18" s="1"/>
  <c r="A30" i="18"/>
  <c r="AJ30" i="18" s="1"/>
  <c r="A29" i="18"/>
  <c r="AJ29" i="18" s="1"/>
  <c r="A35" i="18"/>
  <c r="AJ35" i="18" s="1"/>
  <c r="A34" i="18"/>
  <c r="AJ34" i="18" s="1"/>
  <c r="A32" i="18"/>
  <c r="AJ32" i="18" s="1"/>
  <c r="A31" i="18"/>
  <c r="AJ31" i="18" s="1"/>
  <c r="A49" i="18" l="1"/>
  <c r="AJ49" i="18" s="1"/>
  <c r="A50" i="18"/>
  <c r="AJ50" i="18" s="1"/>
  <c r="A54" i="18"/>
  <c r="AJ54" i="18" s="1"/>
  <c r="AP16" i="18"/>
  <c r="AP35" i="18" s="1"/>
  <c r="AM17" i="18"/>
  <c r="AO17" i="18" s="1"/>
  <c r="AM36" i="18" s="1"/>
  <c r="AO36" i="18" s="1"/>
  <c r="AP17" i="18"/>
  <c r="AP36" i="18" s="1"/>
  <c r="A53" i="18"/>
  <c r="AJ53" i="18" s="1"/>
  <c r="AP15" i="18"/>
  <c r="AM15" i="18"/>
  <c r="AO15" i="18" s="1"/>
  <c r="AM11" i="18"/>
  <c r="AO11" i="18" s="1"/>
  <c r="AM30" i="18" s="1"/>
  <c r="AO30" i="18" s="1"/>
  <c r="AM10" i="18"/>
  <c r="AO10" i="18" s="1"/>
  <c r="AM29" i="18" s="1"/>
  <c r="AO29" i="18" s="1"/>
  <c r="A52" i="18"/>
  <c r="AJ52" i="18" s="1"/>
  <c r="A55" i="18"/>
  <c r="AJ55" i="18" s="1"/>
  <c r="AP12" i="18"/>
  <c r="AM12" i="18"/>
  <c r="AO12" i="18" s="1"/>
  <c r="AM16" i="18"/>
  <c r="AO16" i="18" s="1"/>
  <c r="AM35" i="18" s="1"/>
  <c r="AO35" i="18" s="1"/>
  <c r="AP13" i="18"/>
  <c r="AM13" i="18"/>
  <c r="AO13" i="18" s="1"/>
  <c r="AM32" i="18" s="1"/>
  <c r="AO32" i="18" s="1"/>
  <c r="AP14" i="18"/>
  <c r="AM14" i="18"/>
  <c r="AO14" i="18" s="1"/>
  <c r="AM33" i="18" s="1"/>
  <c r="AO33" i="18" s="1"/>
  <c r="A51" i="18"/>
  <c r="AJ51" i="18" s="1"/>
  <c r="A48" i="18"/>
  <c r="AJ48" i="18" s="1"/>
  <c r="X160" i="18"/>
  <c r="W159" i="18"/>
  <c r="AC65" i="18"/>
  <c r="AB64" i="18"/>
  <c r="AA103" i="18"/>
  <c r="Z102" i="18"/>
  <c r="V198" i="18"/>
  <c r="U197" i="18"/>
  <c r="Y141" i="18"/>
  <c r="X140" i="18"/>
  <c r="W179" i="18"/>
  <c r="V178" i="18"/>
  <c r="AD46" i="18"/>
  <c r="AC45" i="18"/>
  <c r="AB84" i="18"/>
  <c r="AA83" i="18"/>
  <c r="Z122" i="18"/>
  <c r="Y121" i="18"/>
  <c r="V217" i="18"/>
  <c r="U216" i="18"/>
  <c r="AP11" i="18"/>
  <c r="AP10" i="18"/>
  <c r="A68" i="18" l="1"/>
  <c r="A69" i="18"/>
  <c r="A73" i="18"/>
  <c r="AP54" i="18"/>
  <c r="AP55" i="18"/>
  <c r="AP29" i="18"/>
  <c r="AP30" i="18"/>
  <c r="AP33" i="18"/>
  <c r="AP34" i="18"/>
  <c r="AP31" i="18"/>
  <c r="AP32" i="18"/>
  <c r="A72" i="18"/>
  <c r="AJ72" i="18" s="1"/>
  <c r="A71" i="18"/>
  <c r="AJ71" i="18" s="1"/>
  <c r="A67" i="18"/>
  <c r="AJ67" i="18" s="1"/>
  <c r="A70" i="18"/>
  <c r="AJ70" i="18" s="1"/>
  <c r="A74" i="18"/>
  <c r="AJ74" i="18" s="1"/>
  <c r="AM51" i="18"/>
  <c r="AO51" i="18" s="1"/>
  <c r="AM49" i="18"/>
  <c r="AO49" i="18" s="1"/>
  <c r="AM48" i="18"/>
  <c r="AO48" i="18" s="1"/>
  <c r="AM55" i="18"/>
  <c r="AO55" i="18" s="1"/>
  <c r="AM52" i="18"/>
  <c r="AO52" i="18" s="1"/>
  <c r="AM54" i="18"/>
  <c r="AO54" i="18" s="1"/>
  <c r="AM31" i="18"/>
  <c r="AO31" i="18" s="1"/>
  <c r="AM34" i="18"/>
  <c r="AO34" i="18" s="1"/>
  <c r="W217" i="18"/>
  <c r="V216" i="18"/>
  <c r="W198" i="18"/>
  <c r="V197" i="18"/>
  <c r="AA122" i="18"/>
  <c r="Z121" i="18"/>
  <c r="AB103" i="18"/>
  <c r="AA102" i="18"/>
  <c r="AC84" i="18"/>
  <c r="AB83" i="18"/>
  <c r="AD65" i="18"/>
  <c r="AC64" i="18"/>
  <c r="X179" i="18"/>
  <c r="W178" i="18"/>
  <c r="Z141" i="18"/>
  <c r="Y140" i="18"/>
  <c r="AE46" i="18"/>
  <c r="AD45" i="18"/>
  <c r="Y160" i="18"/>
  <c r="X159" i="18"/>
  <c r="A92" i="18" l="1"/>
  <c r="AJ73" i="18"/>
  <c r="A88" i="18"/>
  <c r="AJ69" i="18"/>
  <c r="A87" i="18"/>
  <c r="AJ68" i="18"/>
  <c r="AP73" i="18"/>
  <c r="AP53" i="18"/>
  <c r="AP52" i="18"/>
  <c r="AP49" i="18"/>
  <c r="AP48" i="18"/>
  <c r="AP74" i="18"/>
  <c r="AP50" i="18"/>
  <c r="AP51" i="18"/>
  <c r="A91" i="18"/>
  <c r="AJ91" i="18" s="1"/>
  <c r="A90" i="18"/>
  <c r="AJ90" i="18" s="1"/>
  <c r="A89" i="18"/>
  <c r="AJ89" i="18" s="1"/>
  <c r="A93" i="18"/>
  <c r="AJ93" i="18" s="1"/>
  <c r="A86" i="18"/>
  <c r="AJ86" i="18" s="1"/>
  <c r="AM70" i="18"/>
  <c r="AO70" i="18" s="1"/>
  <c r="AM50" i="18"/>
  <c r="AO50" i="18" s="1"/>
  <c r="AM73" i="18"/>
  <c r="AO73" i="18" s="1"/>
  <c r="AM71" i="18"/>
  <c r="AO71" i="18" s="1"/>
  <c r="AM74" i="18"/>
  <c r="AO74" i="18" s="1"/>
  <c r="AM67" i="18"/>
  <c r="AO67" i="18" s="1"/>
  <c r="AM53" i="18"/>
  <c r="AO53" i="18" s="1"/>
  <c r="AM68" i="18"/>
  <c r="AO68" i="18" s="1"/>
  <c r="AE65" i="18"/>
  <c r="AE64" i="18" s="1"/>
  <c r="AD64" i="18"/>
  <c r="AD84" i="18"/>
  <c r="AC83" i="18"/>
  <c r="AF46" i="18"/>
  <c r="AF45" i="18" s="1"/>
  <c r="AE45" i="18"/>
  <c r="AB122" i="18"/>
  <c r="AA121" i="18"/>
  <c r="AA141" i="18"/>
  <c r="Z140" i="18"/>
  <c r="X198" i="18"/>
  <c r="W197" i="18"/>
  <c r="Z160" i="18"/>
  <c r="Y159" i="18"/>
  <c r="AC103" i="18"/>
  <c r="AB102" i="18"/>
  <c r="Y179" i="18"/>
  <c r="X178" i="18"/>
  <c r="X217" i="18"/>
  <c r="W216" i="18"/>
  <c r="A111" i="18" l="1"/>
  <c r="AJ92" i="18"/>
  <c r="A107" i="18"/>
  <c r="AJ88" i="18"/>
  <c r="A106" i="18"/>
  <c r="AJ87" i="18"/>
  <c r="AP67" i="18"/>
  <c r="AP72" i="18"/>
  <c r="AP93" i="18"/>
  <c r="AP68" i="18"/>
  <c r="AP71" i="18"/>
  <c r="AP92" i="18"/>
  <c r="AP69" i="18"/>
  <c r="AP70" i="18"/>
  <c r="A110" i="18"/>
  <c r="AJ110" i="18" s="1"/>
  <c r="A109" i="18"/>
  <c r="AJ109" i="18" s="1"/>
  <c r="A105" i="18"/>
  <c r="AJ105" i="18" s="1"/>
  <c r="A112" i="18"/>
  <c r="AJ112" i="18" s="1"/>
  <c r="A108" i="18"/>
  <c r="AJ108" i="18" s="1"/>
  <c r="AM89" i="18"/>
  <c r="AO89" i="18" s="1"/>
  <c r="AM90" i="18"/>
  <c r="AO90" i="18" s="1"/>
  <c r="AM92" i="18"/>
  <c r="AO92" i="18" s="1"/>
  <c r="AM69" i="18"/>
  <c r="AO69" i="18" s="1"/>
  <c r="AM87" i="18"/>
  <c r="AO87" i="18" s="1"/>
  <c r="AM72" i="18"/>
  <c r="AO72" i="18" s="1"/>
  <c r="AM86" i="18"/>
  <c r="AO86" i="18" s="1"/>
  <c r="AM93" i="18"/>
  <c r="AO93" i="18" s="1"/>
  <c r="Y198" i="18"/>
  <c r="X197" i="18"/>
  <c r="AB141" i="18"/>
  <c r="AA140" i="18"/>
  <c r="Y217" i="18"/>
  <c r="X216" i="18"/>
  <c r="AC122" i="18"/>
  <c r="AB121" i="18"/>
  <c r="Z179" i="18"/>
  <c r="Y178" i="18"/>
  <c r="AD103" i="18"/>
  <c r="AC102" i="18"/>
  <c r="AE84" i="18"/>
  <c r="AD83" i="18"/>
  <c r="AA160" i="18"/>
  <c r="Z159" i="18"/>
  <c r="AJ111" i="18" l="1"/>
  <c r="A130" i="18"/>
  <c r="AJ107" i="18"/>
  <c r="A126" i="18"/>
  <c r="AJ106" i="18"/>
  <c r="A125" i="18"/>
  <c r="AP111" i="18"/>
  <c r="AP90" i="18"/>
  <c r="AP87" i="18"/>
  <c r="AP112" i="18"/>
  <c r="AP91" i="18"/>
  <c r="AP86" i="18"/>
  <c r="AP88" i="18"/>
  <c r="AP89" i="18"/>
  <c r="A129" i="18"/>
  <c r="AJ129" i="18" s="1"/>
  <c r="A131" i="18"/>
  <c r="AJ131" i="18" s="1"/>
  <c r="A124" i="18"/>
  <c r="AJ124" i="18" s="1"/>
  <c r="A127" i="18"/>
  <c r="AJ127" i="18" s="1"/>
  <c r="A128" i="18"/>
  <c r="AJ128" i="18" s="1"/>
  <c r="AM111" i="18"/>
  <c r="AO111" i="18" s="1"/>
  <c r="AM108" i="18"/>
  <c r="AO108" i="18" s="1"/>
  <c r="AM105" i="18"/>
  <c r="AO105" i="18" s="1"/>
  <c r="AM91" i="18"/>
  <c r="AO91" i="18" s="1"/>
  <c r="AM106" i="18"/>
  <c r="AO106" i="18" s="1"/>
  <c r="AM88" i="18"/>
  <c r="AO88" i="18" s="1"/>
  <c r="AM109" i="18"/>
  <c r="AO109" i="18" s="1"/>
  <c r="AM112" i="18"/>
  <c r="AO112" i="18" s="1"/>
  <c r="AE103" i="18"/>
  <c r="AE102" i="18" s="1"/>
  <c r="AD102" i="18"/>
  <c r="AD122" i="18"/>
  <c r="AC121" i="18"/>
  <c r="AC141" i="18"/>
  <c r="AB140" i="18"/>
  <c r="AA179" i="18"/>
  <c r="Z178" i="18"/>
  <c r="Z217" i="18"/>
  <c r="Y216" i="18"/>
  <c r="AB160" i="18"/>
  <c r="AA159" i="18"/>
  <c r="AF84" i="18"/>
  <c r="AF83" i="18" s="1"/>
  <c r="AE83" i="18"/>
  <c r="Z198" i="18"/>
  <c r="Y197" i="18"/>
  <c r="AJ130" i="18" l="1"/>
  <c r="A149" i="18"/>
  <c r="AJ126" i="18"/>
  <c r="A145" i="18"/>
  <c r="AJ125" i="18"/>
  <c r="A144" i="18"/>
  <c r="AP105" i="18"/>
  <c r="AP110" i="18"/>
  <c r="AP131" i="18"/>
  <c r="AP106" i="18"/>
  <c r="AP109" i="18"/>
  <c r="AP130" i="18"/>
  <c r="AP107" i="18"/>
  <c r="AP108" i="18"/>
  <c r="A148" i="18"/>
  <c r="AJ148" i="18" s="1"/>
  <c r="A147" i="18"/>
  <c r="AJ147" i="18" s="1"/>
  <c r="A146" i="18"/>
  <c r="AJ146" i="18" s="1"/>
  <c r="A150" i="18"/>
  <c r="AJ150" i="18" s="1"/>
  <c r="A143" i="18"/>
  <c r="AJ143" i="18" s="1"/>
  <c r="AM127" i="18"/>
  <c r="AO127" i="18" s="1"/>
  <c r="AM130" i="18"/>
  <c r="AO130" i="18" s="1"/>
  <c r="AM131" i="18"/>
  <c r="AO131" i="18" s="1"/>
  <c r="AM128" i="18"/>
  <c r="AO128" i="18" s="1"/>
  <c r="AM107" i="18"/>
  <c r="AO107" i="18" s="1"/>
  <c r="AM125" i="18"/>
  <c r="AO125" i="18" s="1"/>
  <c r="AM110" i="18"/>
  <c r="AO110" i="18" s="1"/>
  <c r="AM124" i="18"/>
  <c r="AO124" i="18" s="1"/>
  <c r="AD141" i="18"/>
  <c r="AC140" i="18"/>
  <c r="AA217" i="18"/>
  <c r="Z216" i="18"/>
  <c r="AC160" i="18"/>
  <c r="AB159" i="18"/>
  <c r="AB179" i="18"/>
  <c r="AA178" i="18"/>
  <c r="AA198" i="18"/>
  <c r="Z197" i="18"/>
  <c r="AE122" i="18"/>
  <c r="AD121" i="18"/>
  <c r="AJ149" i="18" l="1"/>
  <c r="A168" i="18"/>
  <c r="AJ145" i="18"/>
  <c r="A164" i="18"/>
  <c r="AJ144" i="18"/>
  <c r="A163" i="18"/>
  <c r="AP124" i="18"/>
  <c r="AP129" i="18"/>
  <c r="AP149" i="18"/>
  <c r="AP128" i="18"/>
  <c r="AP125" i="18"/>
  <c r="AP150" i="18"/>
  <c r="AP126" i="18"/>
  <c r="AP127" i="18"/>
  <c r="A167" i="18"/>
  <c r="AJ167" i="18" s="1"/>
  <c r="A169" i="18"/>
  <c r="AJ169" i="18" s="1"/>
  <c r="A162" i="18"/>
  <c r="AJ162" i="18" s="1"/>
  <c r="A165" i="18"/>
  <c r="AJ165" i="18" s="1"/>
  <c r="A166" i="18"/>
  <c r="AJ166" i="18" s="1"/>
  <c r="AM149" i="18"/>
  <c r="AO149" i="18" s="1"/>
  <c r="AM147" i="18"/>
  <c r="AO147" i="18" s="1"/>
  <c r="AM150" i="18"/>
  <c r="AO150" i="18" s="1"/>
  <c r="AM146" i="18"/>
  <c r="AO146" i="18" s="1"/>
  <c r="AM143" i="18"/>
  <c r="AO143" i="18" s="1"/>
  <c r="AM129" i="18"/>
  <c r="AO129" i="18" s="1"/>
  <c r="AM144" i="18"/>
  <c r="AO144" i="18" s="1"/>
  <c r="AM126" i="18"/>
  <c r="AO126" i="18" s="1"/>
  <c r="AF122" i="18"/>
  <c r="AF121" i="18" s="1"/>
  <c r="AE121" i="18"/>
  <c r="AB198" i="18"/>
  <c r="AA197" i="18"/>
  <c r="AC179" i="18"/>
  <c r="AB178" i="18"/>
  <c r="AD160" i="18"/>
  <c r="AC159" i="18"/>
  <c r="AB217" i="18"/>
  <c r="AA216" i="18"/>
  <c r="AE141" i="18"/>
  <c r="AD140" i="18"/>
  <c r="AJ168" i="18" l="1"/>
  <c r="A187" i="18"/>
  <c r="AJ164" i="18"/>
  <c r="A183" i="18"/>
  <c r="AJ163" i="18"/>
  <c r="A182" i="18"/>
  <c r="AP143" i="18"/>
  <c r="AP148" i="18"/>
  <c r="AP169" i="18"/>
  <c r="AP144" i="18"/>
  <c r="AP147" i="18"/>
  <c r="AP168" i="18"/>
  <c r="AP145" i="18"/>
  <c r="AP146" i="18"/>
  <c r="A186" i="18"/>
  <c r="AJ186" i="18" s="1"/>
  <c r="A188" i="18"/>
  <c r="AJ188" i="18" s="1"/>
  <c r="A184" i="18"/>
  <c r="AJ184" i="18" s="1"/>
  <c r="A181" i="18"/>
  <c r="AJ181" i="18" s="1"/>
  <c r="A185" i="18"/>
  <c r="AJ185" i="18" s="1"/>
  <c r="AM169" i="18"/>
  <c r="AO169" i="18" s="1"/>
  <c r="AM166" i="18"/>
  <c r="AO166" i="18" s="1"/>
  <c r="AM168" i="18"/>
  <c r="AO168" i="18" s="1"/>
  <c r="AM145" i="18"/>
  <c r="AO145" i="18" s="1"/>
  <c r="AM163" i="18"/>
  <c r="AO163" i="18" s="1"/>
  <c r="AM148" i="18"/>
  <c r="AO148" i="18" s="1"/>
  <c r="AM162" i="18"/>
  <c r="AO162" i="18" s="1"/>
  <c r="AM165" i="18"/>
  <c r="AO165" i="18" s="1"/>
  <c r="AC217" i="18"/>
  <c r="AB216" i="18"/>
  <c r="AE160" i="18"/>
  <c r="AE159" i="18" s="1"/>
  <c r="AD159" i="18"/>
  <c r="AD179" i="18"/>
  <c r="AC178" i="18"/>
  <c r="AF141" i="18"/>
  <c r="AF140" i="18" s="1"/>
  <c r="AE140" i="18"/>
  <c r="AC198" i="18"/>
  <c r="AB197" i="18"/>
  <c r="AJ187" i="18" l="1"/>
  <c r="A206" i="18"/>
  <c r="AJ183" i="18"/>
  <c r="A202" i="18"/>
  <c r="AJ182" i="18"/>
  <c r="A201" i="18"/>
  <c r="AP162" i="18"/>
  <c r="AP167" i="18"/>
  <c r="AP187" i="18"/>
  <c r="AP166" i="18"/>
  <c r="AP163" i="18"/>
  <c r="AP188" i="18"/>
  <c r="AP164" i="18"/>
  <c r="AP165" i="18"/>
  <c r="A205" i="18"/>
  <c r="AJ205" i="18" s="1"/>
  <c r="A200" i="18"/>
  <c r="AJ200" i="18" s="1"/>
  <c r="A203" i="18"/>
  <c r="AJ203" i="18" s="1"/>
  <c r="A204" i="18"/>
  <c r="AJ204" i="18" s="1"/>
  <c r="A207" i="18"/>
  <c r="AJ207" i="18" s="1"/>
  <c r="AM187" i="18"/>
  <c r="AO187" i="18" s="1"/>
  <c r="AM185" i="18"/>
  <c r="AO185" i="18" s="1"/>
  <c r="AM188" i="18"/>
  <c r="AO188" i="18" s="1"/>
  <c r="AM184" i="18"/>
  <c r="AO184" i="18" s="1"/>
  <c r="AM181" i="18"/>
  <c r="AO181" i="18" s="1"/>
  <c r="AM167" i="18"/>
  <c r="AO167" i="18" s="1"/>
  <c r="AM182" i="18"/>
  <c r="AO182" i="18" s="1"/>
  <c r="AM164" i="18"/>
  <c r="AO164" i="18" s="1"/>
  <c r="AD198" i="18"/>
  <c r="AC197" i="18"/>
  <c r="AE179" i="18"/>
  <c r="AD178" i="18"/>
  <c r="AD217" i="18"/>
  <c r="AC216" i="18"/>
  <c r="AJ206" i="18" l="1"/>
  <c r="A225" i="18"/>
  <c r="AJ225" i="18" s="1"/>
  <c r="AJ202" i="18"/>
  <c r="A221" i="18"/>
  <c r="AJ221" i="18" s="1"/>
  <c r="AJ201" i="18"/>
  <c r="A220" i="18"/>
  <c r="AJ220" i="18" s="1"/>
  <c r="AP181" i="18"/>
  <c r="AP207" i="18"/>
  <c r="AP182" i="18"/>
  <c r="AP185" i="18"/>
  <c r="AP206" i="18"/>
  <c r="AP186" i="18"/>
  <c r="AP183" i="18"/>
  <c r="AP184" i="18"/>
  <c r="A224" i="18"/>
  <c r="AJ224" i="18" s="1"/>
  <c r="A222" i="18"/>
  <c r="AJ222" i="18" s="1"/>
  <c r="A219" i="18"/>
  <c r="AJ219" i="18" s="1"/>
  <c r="A226" i="18"/>
  <c r="AJ226" i="18" s="1"/>
  <c r="A223" i="18"/>
  <c r="AJ223" i="18" s="1"/>
  <c r="AM203" i="18"/>
  <c r="AO203" i="18" s="1"/>
  <c r="AM207" i="18"/>
  <c r="AO207" i="18" s="1"/>
  <c r="AM204" i="18"/>
  <c r="AO204" i="18" s="1"/>
  <c r="AM206" i="18"/>
  <c r="AO206" i="18" s="1"/>
  <c r="AM183" i="18"/>
  <c r="AO183" i="18" s="1"/>
  <c r="AM201" i="18"/>
  <c r="AO201" i="18" s="1"/>
  <c r="AM186" i="18"/>
  <c r="AO186" i="18" s="1"/>
  <c r="AM200" i="18"/>
  <c r="AO200" i="18" s="1"/>
  <c r="AE198" i="18"/>
  <c r="AE197" i="18" s="1"/>
  <c r="AD197" i="18"/>
  <c r="AE217" i="18"/>
  <c r="AD216" i="18"/>
  <c r="AF179" i="18"/>
  <c r="AF178" i="18" s="1"/>
  <c r="AE178" i="18"/>
  <c r="AP200" i="18" l="1"/>
  <c r="AP226" i="18"/>
  <c r="AP225" i="18"/>
  <c r="AP204" i="18"/>
  <c r="AP201" i="18"/>
  <c r="AP205" i="18"/>
  <c r="AP202" i="18"/>
  <c r="AP203" i="18"/>
  <c r="AM226" i="18"/>
  <c r="AO226" i="18" s="1"/>
  <c r="AM222" i="18"/>
  <c r="AO222" i="18" s="1"/>
  <c r="AM219" i="18"/>
  <c r="AO219" i="18" s="1"/>
  <c r="AM205" i="18"/>
  <c r="AO205" i="18" s="1"/>
  <c r="AM220" i="18"/>
  <c r="AO220" i="18" s="1"/>
  <c r="AM202" i="18"/>
  <c r="AO202" i="18" s="1"/>
  <c r="AM223" i="18"/>
  <c r="AO223" i="18" s="1"/>
  <c r="AM225" i="18"/>
  <c r="AO225" i="18" s="1"/>
  <c r="AF217" i="18"/>
  <c r="AF216" i="18" s="1"/>
  <c r="AE216" i="18"/>
  <c r="AP219" i="18" l="1"/>
  <c r="AP220" i="18"/>
  <c r="AP223" i="18"/>
  <c r="AP224" i="18"/>
  <c r="AP221" i="18"/>
  <c r="AP222" i="18"/>
  <c r="AM221" i="18"/>
  <c r="AO221" i="18" s="1"/>
  <c r="AM224" i="18"/>
  <c r="AO224" i="18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User</author>
  </authors>
  <commentList>
    <comment ref="D4" authorId="0" shapeId="0" xr:uid="{583349A2-274C-44A6-89A5-F9509DAF5831}">
      <text>
        <r>
          <rPr>
            <b/>
            <sz val="9"/>
            <color indexed="81"/>
            <rFont val="Tahoma"/>
            <family val="2"/>
          </rPr>
          <t>Congé payé</t>
        </r>
      </text>
    </comment>
    <comment ref="E4" authorId="0" shapeId="0" xr:uid="{25E88AFF-3EED-4231-8D35-5F5DB48930EC}">
      <text>
        <r>
          <rPr>
            <b/>
            <sz val="9"/>
            <color indexed="81"/>
            <rFont val="Tahoma"/>
            <charset val="1"/>
          </rPr>
          <t>Heure supplémentaire</t>
        </r>
      </text>
    </comment>
    <comment ref="F4" authorId="0" shapeId="0" xr:uid="{6CA4F811-04D6-4634-9619-E330FB57DBCC}">
      <text>
        <r>
          <rPr>
            <b/>
            <sz val="9"/>
            <color indexed="81"/>
            <rFont val="Tahoma"/>
            <family val="2"/>
          </rPr>
          <t>Arrêt de travail</t>
        </r>
      </text>
    </comment>
  </commentList>
</comments>
</file>

<file path=xl/sharedStrings.xml><?xml version="1.0" encoding="utf-8"?>
<sst xmlns="http://schemas.openxmlformats.org/spreadsheetml/2006/main" count="210" uniqueCount="75">
  <si>
    <t>Fériés</t>
  </si>
  <si>
    <t>AIDE</t>
  </si>
  <si>
    <t>.</t>
  </si>
  <si>
    <t>Noms</t>
  </si>
  <si>
    <t>Liste</t>
  </si>
  <si>
    <t>Description</t>
  </si>
  <si>
    <t>Légendes :</t>
  </si>
  <si>
    <t>- Pour réinitialiser le calendrier appuyer sur CTRL + i sur le clavier ou utiliser le bouton REINITIALISER</t>
  </si>
  <si>
    <t>- Cliquez sur le bouton REINITIALISER</t>
  </si>
  <si>
    <t>- Changer l'année de référence en cellule A1</t>
  </si>
  <si>
    <t>Ajouter une nouvelle année au fichier en conservant l'ancienne</t>
  </si>
  <si>
    <t>- La feuille est nommée, automatiquement en fonction de la cellule A1</t>
  </si>
  <si>
    <t>Changer l'année de référence sans ajout de feuille</t>
  </si>
  <si>
    <t>- Changer l'année dans la cellule A1 (sur fond jaune) de la feuille concernée. La feuille des jours de congés fériés s'adapte automatiquement</t>
  </si>
  <si>
    <t>Utilisation</t>
  </si>
  <si>
    <t>Légendes</t>
  </si>
  <si>
    <t>- Pour utiliser le fichier correctement, les macros doivent activées avant l'ouverture du fichier</t>
  </si>
  <si>
    <t xml:space="preserve">Remarques : </t>
  </si>
  <si>
    <t>Fête</t>
  </si>
  <si>
    <t>Jour de l'An</t>
  </si>
  <si>
    <t>Lundi de Pâques</t>
  </si>
  <si>
    <t>Fête du Travail</t>
  </si>
  <si>
    <t>Victoire 1945</t>
  </si>
  <si>
    <t>Ascension</t>
  </si>
  <si>
    <t>Lundi de Pentecôte</t>
  </si>
  <si>
    <t>Fête Nationale</t>
  </si>
  <si>
    <t>Assomption</t>
  </si>
  <si>
    <t>Toussaint</t>
  </si>
  <si>
    <t>Armistice 1918</t>
  </si>
  <si>
    <t>Noël</t>
  </si>
  <si>
    <t>Congé payé</t>
  </si>
  <si>
    <t>CP</t>
  </si>
  <si>
    <t>Heure supp</t>
  </si>
  <si>
    <t>HS</t>
  </si>
  <si>
    <t>Férié</t>
  </si>
  <si>
    <t>Nbr d'heure
supp</t>
  </si>
  <si>
    <t>Nbr de congés payé</t>
  </si>
  <si>
    <t>Nbr d'heure supp  dispo</t>
  </si>
  <si>
    <t>Congé payé
restant</t>
  </si>
  <si>
    <t>Heure supp restant</t>
  </si>
  <si>
    <t>Synthèse des Congés et des Heures supplémentaire</t>
  </si>
  <si>
    <t>Nbr de congé payé</t>
  </si>
  <si>
    <t>Nbr de congé payé dispo</t>
  </si>
  <si>
    <t>Absence</t>
  </si>
  <si>
    <t>Week-end</t>
  </si>
  <si>
    <t>LUNDI</t>
  </si>
  <si>
    <t>Heure supplémentaire à créditer</t>
  </si>
  <si>
    <t>Heure supp à créditer</t>
  </si>
  <si>
    <t>- Copier/coller l'onglet de l'année en cours</t>
  </si>
  <si>
    <t>- Le nom des personnes ne doit être complété qu'en colonne A de la feuille principale et en colonne A de la feuille Solde antérieur. Les noms doivent être identiques.</t>
  </si>
  <si>
    <t>- Les heures supplémentaires doivent être notées au format numérique (hh,mm)</t>
  </si>
  <si>
    <t>- Choisir les congés et les heures supplémentaires via le menu déroulant présent dans chaque cellule</t>
  </si>
  <si>
    <t>- Ne dévérouiller la feuille quand dernier recours, pour l'utilisation du fichier il n'est pas nécéssaire d'utiliser cette fonction.</t>
  </si>
  <si>
    <t>- Les légendes sont modifiables dans la colonne AV</t>
  </si>
  <si>
    <t>- Les jours fériés sont modifiables dans la colonne AS</t>
  </si>
  <si>
    <t>t2</t>
  </si>
  <si>
    <t>t3</t>
  </si>
  <si>
    <t>t4</t>
  </si>
  <si>
    <t>t5</t>
  </si>
  <si>
    <t>t6</t>
  </si>
  <si>
    <t>t7</t>
  </si>
  <si>
    <t>t8</t>
  </si>
  <si>
    <t>t9</t>
  </si>
  <si>
    <t>t10</t>
  </si>
  <si>
    <t>t11</t>
  </si>
  <si>
    <t>t12</t>
  </si>
  <si>
    <t>t13</t>
  </si>
  <si>
    <t>t14</t>
  </si>
  <si>
    <t>t15</t>
  </si>
  <si>
    <t>- Pour rajouter une ligne, utilser le bouton prévu à cet effet</t>
  </si>
  <si>
    <t>AT</t>
  </si>
  <si>
    <t>Arrêt de travail</t>
  </si>
  <si>
    <t>- Les jours fériés tombant un dimanche ne sont pas coloriés en rouge.</t>
  </si>
  <si>
    <t>- Il n'est pas possible de recopier avec la poignée de recopie excel ni de copier coller les différentes cellules.</t>
  </si>
  <si>
    <t>t1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</si>
</sst>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mmmm"/>
    <numFmt numFmtId="165" formatCode="mm"/>
    <numFmt numFmtId="166" formatCode="dd"/>
    <numFmt numFmtId="167" formatCode="dd\ mmm\ yy"/>
    <numFmt numFmtId="168" formatCode="0.0"/>
  </numFmts>
  <fonts count="21" x14ac:knownFonts="1">
    <font>
      <sz val="10"/>
      <name val="Arial"/>
    </font>
    <font>
      <b/>
      <sz val="10"/>
      <name val="Arial"/>
      <family val="2"/>
    </font>
    <font>
      <b/>
      <sz val="10"/>
      <color indexed="18"/>
      <name val="Arial"/>
      <family val="2"/>
    </font>
    <font>
      <sz val="10"/>
      <color indexed="18"/>
      <name val="Arial"/>
      <family val="2"/>
    </font>
    <font>
      <b/>
      <sz val="14"/>
      <color indexed="18"/>
      <name val="Arial"/>
      <family val="2"/>
    </font>
    <font>
      <sz val="10"/>
      <name val="Arial"/>
      <family val="2"/>
    </font>
    <font>
      <b/>
      <sz val="10"/>
      <color indexed="16"/>
      <name val="Arial"/>
      <family val="2"/>
    </font>
    <font>
      <sz val="8"/>
      <name val="Arial"/>
      <family val="2"/>
    </font>
    <font>
      <i/>
      <sz val="10"/>
      <color indexed="18"/>
      <name val="Arial"/>
      <family val="2"/>
    </font>
    <font>
      <b/>
      <sz val="11"/>
      <color indexed="18"/>
      <name val="Arial"/>
      <family val="2"/>
    </font>
    <font>
      <b/>
      <sz val="9"/>
      <color indexed="81"/>
      <name val="Tahoma"/>
      <charset val="1"/>
    </font>
    <font>
      <b/>
      <sz val="9"/>
      <color indexed="81"/>
      <name val="Tahoma"/>
      <family val="2"/>
    </font>
    <font>
      <sz val="8"/>
      <name val="Arial"/>
    </font>
    <font>
      <sz val="20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b/>
      <sz val="9"/>
      <color indexed="48"/>
      <name val="Arial"/>
      <family val="2"/>
    </font>
    <font>
      <b/>
      <sz val="9"/>
      <color indexed="20"/>
      <name val="Arial"/>
      <family val="2"/>
    </font>
    <font>
      <b/>
      <sz val="9"/>
      <color indexed="53"/>
      <name val="Arial"/>
      <family val="2"/>
    </font>
    <font>
      <b/>
      <sz val="9"/>
      <color indexed="10"/>
      <name val="Arial"/>
      <family val="2"/>
    </font>
    <font>
      <b/>
      <sz val="14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52"/>
        <bgColor indexed="64"/>
      </patternFill>
    </fill>
  </fills>
  <borders count="4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56">
    <xf numFmtId="0" fontId="0" fillId="0" borderId="0" xfId="0"/>
    <xf numFmtId="1" fontId="4" fillId="4" borderId="34" xfId="0" applyNumberFormat="1" applyFont="1" applyFill="1" applyBorder="1" applyAlignment="1" applyProtection="1">
      <alignment horizontal="center" vertical="center"/>
      <protection locked="0"/>
    </xf>
    <xf numFmtId="14" fontId="14" fillId="0" borderId="0" xfId="0" applyNumberFormat="1" applyFont="1" applyAlignment="1" applyProtection="1">
      <alignment vertical="center"/>
      <protection locked="0"/>
    </xf>
    <xf numFmtId="0" fontId="15" fillId="0" borderId="0" xfId="0" applyFont="1" applyProtection="1">
      <protection locked="0"/>
    </xf>
    <xf numFmtId="0" fontId="0" fillId="0" borderId="0" xfId="0" applyProtection="1">
      <protection locked="0"/>
    </xf>
    <xf numFmtId="0" fontId="13" fillId="0" borderId="0" xfId="0" applyFont="1" applyAlignment="1" applyProtection="1">
      <alignment horizontal="center" vertical="center"/>
      <protection locked="0"/>
    </xf>
    <xf numFmtId="0" fontId="1" fillId="0" borderId="0" xfId="0" applyFont="1" applyAlignment="1" applyProtection="1">
      <alignment vertical="center"/>
      <protection locked="0"/>
    </xf>
    <xf numFmtId="0" fontId="14" fillId="0" borderId="0" xfId="0" applyFont="1" applyAlignment="1" applyProtection="1">
      <alignment horizontal="right" vertical="center"/>
      <protection locked="0"/>
    </xf>
    <xf numFmtId="167" fontId="14" fillId="8" borderId="1" xfId="0" applyNumberFormat="1" applyFont="1" applyFill="1" applyBorder="1" applyAlignment="1" applyProtection="1">
      <alignment horizontal="center" vertical="center"/>
      <protection locked="0"/>
    </xf>
    <xf numFmtId="167" fontId="14" fillId="7" borderId="1" xfId="0" applyNumberFormat="1" applyFont="1" applyFill="1" applyBorder="1" applyAlignment="1" applyProtection="1">
      <alignment horizontal="center" vertical="center"/>
      <protection locked="0"/>
    </xf>
    <xf numFmtId="0" fontId="15" fillId="0" borderId="0" xfId="0" applyFont="1" applyAlignment="1" applyProtection="1">
      <alignment horizontal="right" vertical="center"/>
      <protection locked="0"/>
    </xf>
    <xf numFmtId="166" fontId="16" fillId="0" borderId="0" xfId="0" applyNumberFormat="1" applyFont="1" applyAlignment="1" applyProtection="1">
      <alignment horizontal="center" vertical="center"/>
      <protection locked="0"/>
    </xf>
    <xf numFmtId="167" fontId="17" fillId="0" borderId="0" xfId="0" applyNumberFormat="1" applyFont="1" applyAlignment="1" applyProtection="1">
      <alignment horizontal="center" vertical="center"/>
      <protection locked="0"/>
    </xf>
    <xf numFmtId="167" fontId="18" fillId="0" borderId="0" xfId="0" applyNumberFormat="1" applyFont="1" applyAlignment="1" applyProtection="1">
      <alignment horizontal="center" vertical="center"/>
      <protection locked="0"/>
    </xf>
    <xf numFmtId="0" fontId="14" fillId="6" borderId="1" xfId="0" applyFont="1" applyFill="1" applyBorder="1" applyAlignment="1" applyProtection="1">
      <alignment horizontal="center" vertical="center"/>
      <protection locked="0"/>
    </xf>
    <xf numFmtId="0" fontId="15" fillId="0" borderId="0" xfId="0" applyFont="1" applyAlignment="1" applyProtection="1">
      <alignment vertical="center"/>
      <protection locked="0"/>
    </xf>
    <xf numFmtId="0" fontId="15" fillId="9" borderId="1" xfId="0" applyFont="1" applyFill="1" applyBorder="1" applyAlignment="1" applyProtection="1">
      <alignment vertical="center"/>
      <protection locked="0"/>
    </xf>
    <xf numFmtId="0" fontId="15" fillId="0" borderId="0" xfId="0" applyFont="1" applyAlignment="1" applyProtection="1">
      <alignment horizontal="center" vertical="center"/>
      <protection locked="0"/>
    </xf>
    <xf numFmtId="0" fontId="19" fillId="0" borderId="0" xfId="0" applyFont="1" applyAlignment="1" applyProtection="1">
      <alignment horizontal="center" vertical="center"/>
      <protection locked="0"/>
    </xf>
    <xf numFmtId="0" fontId="0" fillId="0" borderId="0" xfId="0" applyAlignment="1" applyProtection="1">
      <alignment vertical="center"/>
      <protection locked="0"/>
    </xf>
    <xf numFmtId="0" fontId="5" fillId="0" borderId="0" xfId="0" applyFont="1" applyProtection="1">
      <protection locked="0"/>
    </xf>
    <xf numFmtId="0" fontId="1" fillId="0" borderId="25" xfId="0" applyFont="1" applyBorder="1" applyAlignment="1" applyProtection="1">
      <alignment vertical="center"/>
      <protection locked="0"/>
    </xf>
    <xf numFmtId="0" fontId="20" fillId="0" borderId="0" xfId="0" applyFont="1" applyAlignment="1" applyProtection="1">
      <alignment horizontal="center" vertical="center"/>
      <protection locked="0"/>
    </xf>
    <xf numFmtId="0" fontId="1" fillId="0" borderId="33" xfId="0" applyFont="1" applyBorder="1" applyAlignment="1" applyProtection="1">
      <alignment vertical="center"/>
      <protection locked="0"/>
    </xf>
    <xf numFmtId="164" fontId="1" fillId="0" borderId="1" xfId="0" applyNumberFormat="1" applyFont="1" applyBorder="1" applyAlignment="1" applyProtection="1">
      <alignment horizontal="center" textRotation="90"/>
      <protection locked="0"/>
    </xf>
    <xf numFmtId="164" fontId="1" fillId="0" borderId="2" xfId="0" applyNumberFormat="1" applyFont="1" applyBorder="1" applyAlignment="1" applyProtection="1">
      <alignment horizontal="center" textRotation="90"/>
      <protection locked="0"/>
    </xf>
    <xf numFmtId="0" fontId="6" fillId="0" borderId="1" xfId="0" applyFont="1" applyBorder="1" applyAlignment="1" applyProtection="1">
      <alignment horizontal="center" vertical="center"/>
      <protection locked="0"/>
    </xf>
    <xf numFmtId="0" fontId="1" fillId="0" borderId="26" xfId="0" applyFont="1" applyBorder="1" applyAlignment="1" applyProtection="1">
      <alignment horizontal="center" vertical="center"/>
      <protection locked="0"/>
    </xf>
    <xf numFmtId="166" fontId="14" fillId="0" borderId="1" xfId="0" applyNumberFormat="1" applyFont="1" applyBorder="1" applyAlignment="1" applyProtection="1">
      <alignment horizontal="center"/>
      <protection locked="0"/>
    </xf>
    <xf numFmtId="166" fontId="14" fillId="0" borderId="2" xfId="0" applyNumberFormat="1" applyFont="1" applyBorder="1" applyAlignment="1" applyProtection="1">
      <alignment horizontal="center"/>
      <protection locked="0"/>
    </xf>
    <xf numFmtId="167" fontId="1" fillId="0" borderId="12" xfId="0" applyNumberFormat="1" applyFont="1" applyBorder="1" applyAlignment="1" applyProtection="1">
      <alignment horizontal="center" vertical="center"/>
      <protection locked="0"/>
    </xf>
    <xf numFmtId="0" fontId="1" fillId="0" borderId="5" xfId="0" applyFont="1" applyBorder="1" applyProtection="1">
      <protection locked="0"/>
    </xf>
    <xf numFmtId="167" fontId="1" fillId="0" borderId="1" xfId="0" applyNumberFormat="1" applyFont="1" applyBorder="1" applyAlignment="1" applyProtection="1">
      <alignment horizontal="center" vertical="center"/>
      <protection locked="0"/>
    </xf>
    <xf numFmtId="166" fontId="14" fillId="0" borderId="10" xfId="0" applyNumberFormat="1" applyFont="1" applyBorder="1" applyAlignment="1" applyProtection="1">
      <alignment horizontal="center"/>
      <protection locked="0"/>
    </xf>
    <xf numFmtId="49" fontId="0" fillId="0" borderId="0" xfId="0" applyNumberFormat="1" applyProtection="1">
      <protection locked="0"/>
    </xf>
    <xf numFmtId="0" fontId="5" fillId="0" borderId="1" xfId="0" applyFont="1" applyBorder="1" applyProtection="1">
      <protection locked="0"/>
    </xf>
    <xf numFmtId="0" fontId="1" fillId="0" borderId="32" xfId="0" applyFont="1" applyBorder="1" applyAlignment="1" applyProtection="1">
      <alignment horizontal="center" vertical="center"/>
      <protection locked="0"/>
    </xf>
    <xf numFmtId="0" fontId="1" fillId="0" borderId="14" xfId="0" applyFont="1" applyBorder="1" applyAlignment="1" applyProtection="1">
      <alignment horizontal="center" vertical="center" wrapText="1"/>
      <protection locked="0"/>
    </xf>
    <xf numFmtId="0" fontId="1" fillId="0" borderId="31" xfId="0" applyFont="1" applyBorder="1" applyAlignment="1" applyProtection="1">
      <alignment horizontal="center" vertical="center" wrapText="1"/>
      <protection locked="0"/>
    </xf>
    <xf numFmtId="0" fontId="5" fillId="0" borderId="19" xfId="0" applyFont="1" applyBorder="1" applyProtection="1">
      <protection locked="0"/>
    </xf>
    <xf numFmtId="0" fontId="5" fillId="0" borderId="21" xfId="0" applyFont="1" applyBorder="1" applyProtection="1">
      <protection locked="0"/>
    </xf>
    <xf numFmtId="166" fontId="0" fillId="0" borderId="0" xfId="0" applyNumberFormat="1" applyProtection="1">
      <protection locked="0"/>
    </xf>
    <xf numFmtId="2" fontId="5" fillId="0" borderId="0" xfId="0" applyNumberFormat="1" applyFont="1" applyProtection="1">
      <protection locked="0"/>
    </xf>
    <xf numFmtId="2" fontId="0" fillId="0" borderId="0" xfId="0" applyNumberFormat="1" applyProtection="1">
      <protection locked="0"/>
    </xf>
    <xf numFmtId="0" fontId="9" fillId="2" borderId="0" xfId="0" applyFont="1" applyFill="1" applyAlignment="1" applyProtection="1">
      <alignment horizontal="center" vertical="center"/>
      <protection locked="0"/>
    </xf>
    <xf numFmtId="0" fontId="2" fillId="0" borderId="0" xfId="0" applyFont="1" applyProtection="1">
      <protection locked="0"/>
    </xf>
    <xf numFmtId="0" fontId="3" fillId="0" borderId="0" xfId="0" quotePrefix="1" applyFont="1" applyProtection="1">
      <protection locked="0"/>
    </xf>
    <xf numFmtId="0" fontId="2" fillId="0" borderId="0" xfId="0" quotePrefix="1" applyFont="1" applyAlignment="1" applyProtection="1">
      <alignment wrapText="1"/>
      <protection locked="0"/>
    </xf>
    <xf numFmtId="0" fontId="3" fillId="0" borderId="0" xfId="0" quotePrefix="1" applyFont="1" applyAlignment="1" applyProtection="1">
      <alignment horizontal="left" wrapText="1" indent="1"/>
      <protection locked="0"/>
    </xf>
    <xf numFmtId="0" fontId="2" fillId="0" borderId="0" xfId="0" quotePrefix="1" applyFont="1" applyProtection="1">
      <protection locked="0"/>
    </xf>
    <xf numFmtId="0" fontId="3" fillId="0" borderId="0" xfId="0" quotePrefix="1" applyFont="1" applyAlignment="1" applyProtection="1">
      <alignment horizontal="left" indent="1"/>
      <protection locked="0"/>
    </xf>
    <xf numFmtId="0" fontId="8" fillId="0" borderId="0" xfId="0" quotePrefix="1" applyFont="1" applyAlignment="1" applyProtection="1">
      <alignment horizontal="left" wrapText="1" indent="1"/>
      <protection locked="0"/>
    </xf>
    <xf numFmtId="0" fontId="2" fillId="0" borderId="0" xfId="0" quotePrefix="1" applyFont="1" applyAlignment="1" applyProtection="1">
      <alignment horizontal="left" wrapText="1"/>
      <protection locked="0"/>
    </xf>
    <xf numFmtId="1" fontId="14" fillId="0" borderId="1" xfId="0" applyNumberFormat="1" applyFont="1" applyBorder="1" applyAlignment="1" applyProtection="1">
      <alignment horizontal="center"/>
      <protection locked="0"/>
    </xf>
    <xf numFmtId="2" fontId="14" fillId="0" borderId="1" xfId="0" applyNumberFormat="1" applyFont="1" applyBorder="1" applyAlignment="1" applyProtection="1">
      <alignment horizontal="center"/>
      <protection locked="0"/>
    </xf>
    <xf numFmtId="2" fontId="14" fillId="0" borderId="12" xfId="0" applyNumberFormat="1" applyFont="1" applyBorder="1" applyAlignment="1" applyProtection="1">
      <alignment horizontal="center"/>
      <protection locked="0"/>
    </xf>
    <xf numFmtId="2" fontId="14" fillId="0" borderId="16" xfId="0" applyNumberFormat="1" applyFont="1" applyBorder="1" applyAlignment="1" applyProtection="1">
      <alignment horizontal="center"/>
      <protection locked="0"/>
    </xf>
    <xf numFmtId="166" fontId="14" fillId="0" borderId="17" xfId="0" applyNumberFormat="1" applyFont="1" applyBorder="1" applyAlignment="1" applyProtection="1">
      <alignment horizontal="center"/>
      <protection locked="0"/>
    </xf>
    <xf numFmtId="2" fontId="14" fillId="0" borderId="2" xfId="0" applyNumberFormat="1" applyFont="1" applyBorder="1" applyAlignment="1" applyProtection="1">
      <alignment horizontal="center"/>
      <protection locked="0"/>
    </xf>
    <xf numFmtId="0" fontId="15" fillId="0" borderId="17" xfId="0" applyFont="1" applyBorder="1" applyProtection="1">
      <protection locked="0"/>
    </xf>
    <xf numFmtId="2" fontId="14" fillId="0" borderId="19" xfId="0" applyNumberFormat="1" applyFont="1" applyBorder="1" applyAlignment="1" applyProtection="1">
      <alignment horizontal="center"/>
      <protection locked="0"/>
    </xf>
    <xf numFmtId="2" fontId="14" fillId="0" borderId="20" xfId="0" applyNumberFormat="1" applyFont="1" applyBorder="1" applyAlignment="1" applyProtection="1">
      <alignment horizontal="center"/>
      <protection locked="0"/>
    </xf>
    <xf numFmtId="168" fontId="14" fillId="0" borderId="1" xfId="0" applyNumberFormat="1" applyFont="1" applyBorder="1" applyAlignment="1" applyProtection="1">
      <alignment horizontal="center"/>
      <protection locked="0"/>
    </xf>
    <xf numFmtId="166" fontId="14" fillId="0" borderId="7" xfId="0" applyNumberFormat="1" applyFont="1" applyBorder="1" applyAlignment="1" applyProtection="1">
      <alignment horizontal="center"/>
      <protection locked="0"/>
    </xf>
    <xf numFmtId="168" fontId="14" fillId="0" borderId="12" xfId="0" applyNumberFormat="1" applyFont="1" applyBorder="1" applyAlignment="1" applyProtection="1">
      <alignment horizontal="center"/>
      <protection locked="0"/>
    </xf>
    <xf numFmtId="1" fontId="14" fillId="0" borderId="2" xfId="0" applyNumberFormat="1" applyFont="1" applyBorder="1" applyAlignment="1" applyProtection="1">
      <alignment horizontal="center"/>
      <protection locked="0"/>
    </xf>
    <xf numFmtId="0" fontId="5" fillId="0" borderId="39" xfId="0" applyFont="1" applyBorder="1" applyProtection="1">
      <protection locked="0"/>
    </xf>
    <xf numFmtId="1" fontId="14" fillId="8" borderId="1" xfId="0" applyNumberFormat="1" applyFont="1" applyFill="1" applyBorder="1" applyAlignment="1" applyProtection="1">
      <alignment horizontal="center"/>
      <protection locked="0"/>
    </xf>
    <xf numFmtId="0" fontId="5" fillId="0" borderId="0" xfId="0" applyFont="1"/>
    <xf numFmtId="167" fontId="5" fillId="0" borderId="14" xfId="0" applyNumberFormat="1" applyFont="1" applyBorder="1" applyAlignment="1" applyProtection="1">
      <alignment vertical="center"/>
      <protection locked="0"/>
    </xf>
    <xf numFmtId="167" fontId="5" fillId="0" borderId="32" xfId="0" applyNumberFormat="1" applyFont="1" applyBorder="1" applyAlignment="1" applyProtection="1">
      <alignment vertical="center"/>
      <protection locked="0"/>
    </xf>
    <xf numFmtId="167" fontId="5" fillId="0" borderId="0" xfId="0" applyNumberFormat="1" applyFont="1" applyAlignment="1" applyProtection="1">
      <alignment vertical="center"/>
      <protection locked="0"/>
    </xf>
    <xf numFmtId="0" fontId="1" fillId="0" borderId="46" xfId="0" applyFont="1" applyBorder="1" applyProtection="1">
      <protection locked="0"/>
    </xf>
    <xf numFmtId="1" fontId="14" fillId="0" borderId="12" xfId="0" applyNumberFormat="1" applyFont="1" applyBorder="1" applyAlignment="1" applyProtection="1">
      <alignment horizontal="center"/>
      <protection locked="0"/>
    </xf>
    <xf numFmtId="1" fontId="14" fillId="0" borderId="16" xfId="0" applyNumberFormat="1" applyFont="1" applyBorder="1" applyAlignment="1" applyProtection="1">
      <alignment horizontal="center"/>
      <protection locked="0"/>
    </xf>
    <xf numFmtId="0" fontId="5" fillId="0" borderId="47" xfId="0" applyFont="1" applyBorder="1" applyProtection="1">
      <protection locked="0"/>
    </xf>
    <xf numFmtId="164" fontId="1" fillId="0" borderId="14" xfId="0" applyNumberFormat="1" applyFont="1" applyBorder="1" applyAlignment="1" applyProtection="1">
      <alignment horizontal="center" textRotation="90"/>
      <protection locked="0"/>
    </xf>
    <xf numFmtId="164" fontId="1" fillId="0" borderId="31" xfId="0" applyNumberFormat="1" applyFont="1" applyBorder="1" applyAlignment="1" applyProtection="1">
      <alignment horizontal="center" textRotation="90"/>
      <protection locked="0"/>
    </xf>
    <xf numFmtId="164" fontId="14" fillId="0" borderId="7" xfId="0" applyNumberFormat="1" applyFont="1" applyBorder="1" applyAlignment="1" applyProtection="1">
      <alignment horizontal="center" textRotation="90"/>
      <protection locked="0"/>
    </xf>
    <xf numFmtId="164" fontId="14" fillId="0" borderId="10" xfId="0" applyNumberFormat="1" applyFont="1" applyBorder="1" applyAlignment="1" applyProtection="1">
      <alignment horizontal="center" textRotation="90"/>
      <protection locked="0"/>
    </xf>
    <xf numFmtId="0" fontId="1" fillId="0" borderId="26" xfId="0" applyFont="1" applyBorder="1" applyAlignment="1" applyProtection="1">
      <alignment vertical="center"/>
      <protection locked="0"/>
    </xf>
    <xf numFmtId="49" fontId="5" fillId="0" borderId="0" xfId="0" applyNumberFormat="1" applyFont="1" applyProtection="1">
      <protection locked="0"/>
    </xf>
    <xf numFmtId="0" fontId="15" fillId="0" borderId="15" xfId="0" applyFont="1" applyBorder="1" applyProtection="1">
      <protection locked="0"/>
    </xf>
    <xf numFmtId="164" fontId="14" fillId="0" borderId="2" xfId="0" applyNumberFormat="1" applyFont="1" applyBorder="1" applyAlignment="1" applyProtection="1">
      <alignment horizontal="center" textRotation="90"/>
      <protection locked="0"/>
    </xf>
    <xf numFmtId="166" fontId="14" fillId="0" borderId="9" xfId="0" applyNumberFormat="1" applyFont="1" applyBorder="1" applyAlignment="1" applyProtection="1">
      <alignment horizontal="center"/>
      <protection locked="0"/>
    </xf>
    <xf numFmtId="0" fontId="15" fillId="0" borderId="16" xfId="0" applyFont="1" applyBorder="1" applyProtection="1">
      <protection locked="0"/>
    </xf>
    <xf numFmtId="166" fontId="14" fillId="0" borderId="16" xfId="0" applyNumberFormat="1" applyFont="1" applyBorder="1" applyAlignment="1" applyProtection="1">
      <alignment horizontal="center"/>
      <protection locked="0"/>
    </xf>
    <xf numFmtId="2" fontId="14" fillId="0" borderId="1" xfId="0" applyNumberFormat="1" applyFont="1" applyBorder="1" applyProtection="1">
      <protection locked="0"/>
    </xf>
    <xf numFmtId="2" fontId="14" fillId="0" borderId="13" xfId="0" applyNumberFormat="1" applyFont="1" applyBorder="1" applyAlignment="1" applyProtection="1">
      <alignment horizontal="center"/>
      <protection locked="0"/>
    </xf>
    <xf numFmtId="0" fontId="1" fillId="0" borderId="6" xfId="0" applyFont="1" applyBorder="1" applyProtection="1">
      <protection locked="0"/>
    </xf>
    <xf numFmtId="2" fontId="14" fillId="0" borderId="3" xfId="0" applyNumberFormat="1" applyFont="1" applyBorder="1" applyAlignment="1" applyProtection="1">
      <alignment horizontal="center"/>
      <protection locked="0"/>
    </xf>
    <xf numFmtId="2" fontId="14" fillId="0" borderId="4" xfId="0" applyNumberFormat="1" applyFont="1" applyBorder="1" applyAlignment="1" applyProtection="1">
      <alignment horizontal="center"/>
      <protection locked="0"/>
    </xf>
    <xf numFmtId="0" fontId="5" fillId="0" borderId="45" xfId="0" applyFont="1" applyBorder="1" applyProtection="1">
      <protection locked="0"/>
    </xf>
    <xf numFmtId="166" fontId="14" fillId="0" borderId="18" xfId="0" applyNumberFormat="1" applyFont="1" applyBorder="1" applyAlignment="1" applyProtection="1">
      <alignment horizontal="center"/>
      <protection locked="0"/>
    </xf>
    <xf numFmtId="0" fontId="15" fillId="0" borderId="18" xfId="0" applyFont="1" applyBorder="1" applyProtection="1">
      <protection locked="0"/>
    </xf>
    <xf numFmtId="2" fontId="14" fillId="0" borderId="37" xfId="0" applyNumberFormat="1" applyFont="1" applyBorder="1" applyAlignment="1" applyProtection="1">
      <alignment horizontal="center"/>
      <protection locked="0"/>
    </xf>
    <xf numFmtId="166" fontId="14" fillId="0" borderId="0" xfId="0" applyNumberFormat="1" applyFont="1" applyAlignment="1" applyProtection="1">
      <alignment horizontal="center"/>
      <protection locked="0"/>
    </xf>
    <xf numFmtId="168" fontId="15" fillId="0" borderId="0" xfId="0" applyNumberFormat="1" applyFont="1" applyProtection="1">
      <protection locked="0"/>
    </xf>
    <xf numFmtId="168" fontId="14" fillId="0" borderId="3" xfId="0" applyNumberFormat="1" applyFont="1" applyBorder="1" applyAlignment="1" applyProtection="1">
      <alignment horizontal="center"/>
      <protection locked="0"/>
    </xf>
    <xf numFmtId="166" fontId="14" fillId="0" borderId="8" xfId="0" applyNumberFormat="1" applyFont="1" applyBorder="1" applyAlignment="1" applyProtection="1">
      <alignment horizontal="center"/>
      <protection locked="0"/>
    </xf>
    <xf numFmtId="166" fontId="14" fillId="0" borderId="11" xfId="0" applyNumberFormat="1" applyFont="1" applyBorder="1" applyAlignment="1" applyProtection="1">
      <alignment horizontal="center"/>
      <protection locked="0"/>
    </xf>
    <xf numFmtId="1" fontId="15" fillId="0" borderId="0" xfId="0" applyNumberFormat="1" applyFont="1" applyProtection="1">
      <protection locked="0"/>
    </xf>
    <xf numFmtId="1" fontId="14" fillId="0" borderId="3" xfId="0" applyNumberFormat="1" applyFont="1" applyBorder="1" applyAlignment="1" applyProtection="1">
      <alignment horizontal="center"/>
      <protection locked="0"/>
    </xf>
    <xf numFmtId="1" fontId="14" fillId="0" borderId="4" xfId="0" applyNumberFormat="1" applyFont="1" applyBorder="1" applyAlignment="1" applyProtection="1">
      <alignment horizontal="center"/>
      <protection locked="0"/>
    </xf>
    <xf numFmtId="165" fontId="5" fillId="0" borderId="0" xfId="0" applyNumberFormat="1" applyFont="1" applyProtection="1">
      <protection locked="0"/>
    </xf>
    <xf numFmtId="14" fontId="5" fillId="0" borderId="0" xfId="0" applyNumberFormat="1" applyFont="1" applyProtection="1">
      <protection locked="0"/>
    </xf>
    <xf numFmtId="167" fontId="5" fillId="0" borderId="12" xfId="0" applyNumberFormat="1" applyFont="1" applyBorder="1" applyAlignment="1" applyProtection="1">
      <alignment vertical="center"/>
      <protection locked="0"/>
    </xf>
    <xf numFmtId="167" fontId="5" fillId="0" borderId="20" xfId="0" applyNumberFormat="1" applyFont="1" applyBorder="1" applyAlignment="1" applyProtection="1">
      <alignment vertical="center"/>
      <protection locked="0"/>
    </xf>
    <xf numFmtId="167" fontId="5" fillId="0" borderId="13" xfId="0" applyNumberFormat="1" applyFont="1" applyBorder="1" applyAlignment="1" applyProtection="1">
      <alignment vertical="center"/>
      <protection locked="0"/>
    </xf>
    <xf numFmtId="167" fontId="5" fillId="0" borderId="30" xfId="0" applyNumberFormat="1" applyFont="1" applyBorder="1" applyAlignment="1" applyProtection="1">
      <alignment vertical="center"/>
      <protection locked="0"/>
    </xf>
    <xf numFmtId="167" fontId="5" fillId="0" borderId="1" xfId="0" applyNumberFormat="1" applyFont="1" applyBorder="1" applyAlignment="1" applyProtection="1">
      <alignment vertical="center"/>
      <protection locked="0"/>
    </xf>
    <xf numFmtId="166" fontId="1" fillId="0" borderId="0" xfId="0" applyNumberFormat="1" applyFont="1" applyAlignment="1" applyProtection="1">
      <alignment horizontal="center" vertical="center"/>
      <protection locked="0"/>
    </xf>
    <xf numFmtId="167" fontId="1" fillId="0" borderId="0" xfId="0" applyNumberFormat="1" applyFont="1" applyAlignment="1" applyProtection="1">
      <alignment horizontal="center" vertical="center"/>
      <protection locked="0"/>
    </xf>
    <xf numFmtId="0" fontId="1" fillId="0" borderId="0" xfId="0" applyFont="1" applyAlignment="1" applyProtection="1">
      <alignment horizontal="center"/>
      <protection locked="0"/>
    </xf>
    <xf numFmtId="1" fontId="14" fillId="10" borderId="1" xfId="0" applyNumberFormat="1" applyFont="1" applyFill="1" applyBorder="1" applyAlignment="1" applyProtection="1">
      <alignment horizontal="center"/>
      <protection locked="0"/>
    </xf>
    <xf numFmtId="1" fontId="14" fillId="10" borderId="1" xfId="0" applyNumberFormat="1" applyFont="1" applyFill="1" applyBorder="1" applyAlignment="1" applyProtection="1">
      <alignment horizontal="center" vertical="center"/>
      <protection locked="0"/>
    </xf>
    <xf numFmtId="2" fontId="14" fillId="10" borderId="1" xfId="0" applyNumberFormat="1" applyFont="1" applyFill="1" applyBorder="1" applyAlignment="1" applyProtection="1">
      <alignment horizontal="center"/>
      <protection locked="0"/>
    </xf>
    <xf numFmtId="1" fontId="14" fillId="10" borderId="2" xfId="0" applyNumberFormat="1" applyFont="1" applyFill="1" applyBorder="1" applyAlignment="1" applyProtection="1">
      <alignment horizontal="center"/>
      <protection locked="0"/>
    </xf>
    <xf numFmtId="168" fontId="14" fillId="10" borderId="1" xfId="0" applyNumberFormat="1" applyFont="1" applyFill="1" applyBorder="1" applyAlignment="1" applyProtection="1">
      <alignment horizontal="center"/>
      <protection locked="0"/>
    </xf>
    <xf numFmtId="2" fontId="14" fillId="11" borderId="1" xfId="0" applyNumberFormat="1" applyFont="1" applyFill="1" applyBorder="1" applyAlignment="1" applyProtection="1">
      <alignment horizontal="center"/>
      <protection locked="0"/>
    </xf>
    <xf numFmtId="0" fontId="1" fillId="0" borderId="40" xfId="0" applyFont="1" applyBorder="1" applyAlignment="1" applyProtection="1">
      <alignment horizontal="center" vertical="center" wrapText="1"/>
      <protection locked="0"/>
    </xf>
    <xf numFmtId="0" fontId="1" fillId="0" borderId="41" xfId="0" applyFont="1" applyBorder="1" applyAlignment="1" applyProtection="1">
      <alignment horizontal="center" vertical="center" wrapText="1"/>
      <protection locked="0"/>
    </xf>
    <xf numFmtId="164" fontId="20" fillId="0" borderId="27" xfId="0" applyNumberFormat="1" applyFont="1" applyBorder="1" applyAlignment="1" applyProtection="1">
      <alignment horizontal="center" vertical="center"/>
      <protection locked="0"/>
    </xf>
    <xf numFmtId="164" fontId="20" fillId="0" borderId="28" xfId="0" applyNumberFormat="1" applyFont="1" applyBorder="1" applyAlignment="1" applyProtection="1">
      <alignment horizontal="center" vertical="center"/>
      <protection locked="0"/>
    </xf>
    <xf numFmtId="164" fontId="20" fillId="0" borderId="29" xfId="0" applyNumberFormat="1" applyFont="1" applyBorder="1" applyAlignment="1" applyProtection="1">
      <alignment horizontal="center" vertical="center"/>
      <protection locked="0"/>
    </xf>
    <xf numFmtId="0" fontId="2" fillId="3" borderId="35" xfId="0" applyFont="1" applyFill="1" applyBorder="1" applyAlignment="1" applyProtection="1">
      <alignment horizontal="center" vertical="center" wrapText="1"/>
      <protection locked="0"/>
    </xf>
    <xf numFmtId="0" fontId="2" fillId="3" borderId="19" xfId="0" applyFont="1" applyFill="1" applyBorder="1" applyAlignment="1" applyProtection="1">
      <alignment horizontal="center" vertical="center" wrapText="1"/>
      <protection locked="0"/>
    </xf>
    <xf numFmtId="0" fontId="13" fillId="5" borderId="22" xfId="0" applyFont="1" applyFill="1" applyBorder="1" applyAlignment="1" applyProtection="1">
      <alignment horizontal="center" vertical="center"/>
      <protection locked="0"/>
    </xf>
    <xf numFmtId="0" fontId="13" fillId="5" borderId="23" xfId="0" applyFont="1" applyFill="1" applyBorder="1" applyAlignment="1" applyProtection="1">
      <alignment horizontal="center" vertical="center"/>
      <protection locked="0"/>
    </xf>
    <xf numFmtId="0" fontId="13" fillId="5" borderId="24" xfId="0" applyFont="1" applyFill="1" applyBorder="1" applyAlignment="1" applyProtection="1">
      <alignment horizontal="center" vertical="center"/>
      <protection locked="0"/>
    </xf>
    <xf numFmtId="0" fontId="14" fillId="0" borderId="0" xfId="0" applyFont="1" applyAlignment="1" applyProtection="1">
      <alignment horizontal="right" vertical="center"/>
      <protection locked="0"/>
    </xf>
    <xf numFmtId="0" fontId="15" fillId="0" borderId="0" xfId="0" applyFont="1" applyAlignment="1" applyProtection="1">
      <alignment horizontal="right" vertical="center"/>
      <protection locked="0"/>
    </xf>
    <xf numFmtId="14" fontId="0" fillId="0" borderId="0" xfId="0" applyNumberFormat="1" applyProtection="1"/>
    <xf numFmtId="0" fontId="0" fillId="0" borderId="0" xfId="0" applyProtection="1"/>
    <xf numFmtId="0" fontId="2" fillId="3" borderId="35" xfId="0" applyFont="1" applyFill="1" applyBorder="1" applyAlignment="1" applyProtection="1">
      <alignment horizontal="center" vertical="center" wrapText="1"/>
    </xf>
    <xf numFmtId="0" fontId="2" fillId="3" borderId="21" xfId="0" applyFont="1" applyFill="1" applyBorder="1" applyAlignment="1" applyProtection="1">
      <alignment horizontal="center" vertical="center" wrapText="1"/>
    </xf>
    <xf numFmtId="0" fontId="2" fillId="3" borderId="19" xfId="0" applyFont="1" applyFill="1" applyBorder="1" applyAlignment="1" applyProtection="1">
      <alignment horizontal="center" vertical="center" wrapText="1"/>
    </xf>
    <xf numFmtId="0" fontId="5" fillId="0" borderId="0" xfId="0" applyFont="1" applyProtection="1"/>
    <xf numFmtId="0" fontId="1" fillId="0" borderId="25" xfId="0" applyFont="1" applyBorder="1" applyAlignment="1" applyProtection="1">
      <alignment horizontal="center" vertical="center"/>
    </xf>
    <xf numFmtId="0" fontId="1" fillId="0" borderId="42" xfId="0" applyFont="1" applyBorder="1" applyAlignment="1" applyProtection="1">
      <alignment horizontal="center" vertical="center" wrapText="1"/>
    </xf>
    <xf numFmtId="0" fontId="1" fillId="0" borderId="43" xfId="0" applyFont="1" applyBorder="1" applyAlignment="1" applyProtection="1">
      <alignment horizontal="center" vertical="center" wrapText="1"/>
    </xf>
    <xf numFmtId="0" fontId="1" fillId="0" borderId="26" xfId="0" applyFont="1" applyBorder="1" applyAlignment="1" applyProtection="1">
      <alignment horizontal="center" vertical="center"/>
    </xf>
    <xf numFmtId="0" fontId="1" fillId="0" borderId="14" xfId="0" applyFont="1" applyBorder="1" applyAlignment="1" applyProtection="1">
      <alignment horizontal="center" vertical="center" wrapText="1"/>
    </xf>
    <xf numFmtId="0" fontId="1" fillId="0" borderId="44" xfId="0" applyFont="1" applyBorder="1" applyAlignment="1" applyProtection="1">
      <alignment horizontal="center" vertical="center" wrapText="1"/>
    </xf>
    <xf numFmtId="0" fontId="5" fillId="0" borderId="5" xfId="0" applyFont="1" applyBorder="1" applyProtection="1"/>
    <xf numFmtId="0" fontId="5" fillId="0" borderId="1" xfId="0" applyFont="1" applyBorder="1" applyProtection="1"/>
    <xf numFmtId="2" fontId="5" fillId="0" borderId="19" xfId="0" applyNumberFormat="1" applyFont="1" applyBorder="1" applyProtection="1"/>
    <xf numFmtId="0" fontId="5" fillId="0" borderId="19" xfId="0" applyFont="1" applyBorder="1" applyProtection="1"/>
    <xf numFmtId="1" fontId="5" fillId="0" borderId="19" xfId="0" applyNumberFormat="1" applyFont="1" applyBorder="1" applyProtection="1"/>
    <xf numFmtId="0" fontId="5" fillId="0" borderId="36" xfId="0" applyFont="1" applyBorder="1" applyProtection="1"/>
    <xf numFmtId="0" fontId="5" fillId="0" borderId="6" xfId="0" applyFont="1" applyBorder="1" applyProtection="1"/>
    <xf numFmtId="0" fontId="5" fillId="0" borderId="3" xfId="0" applyFont="1" applyBorder="1" applyProtection="1"/>
    <xf numFmtId="2" fontId="5" fillId="0" borderId="37" xfId="0" applyNumberFormat="1" applyFont="1" applyBorder="1" applyProtection="1"/>
    <xf numFmtId="0" fontId="5" fillId="0" borderId="37" xfId="0" applyFont="1" applyBorder="1" applyProtection="1"/>
    <xf numFmtId="1" fontId="5" fillId="0" borderId="37" xfId="0" applyNumberFormat="1" applyFont="1" applyBorder="1" applyProtection="1"/>
    <xf numFmtId="0" fontId="5" fillId="0" borderId="38" xfId="0" applyFont="1" applyBorder="1" applyProtection="1"/>
  </cellXfs>
  <cellStyles count="1">
    <cellStyle name="Normal" xfId="0" builtinId="0"/>
  </cellStyles>
  <dxfs count="6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border diagonalUp="0" diagonalDown="0" outline="0">
        <left/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>
        <top style="thin">
          <color indexed="64"/>
        </top>
      </border>
    </dxf>
    <dxf>
      <protection locked="0" hidden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protection locked="0" hidden="0"/>
    </dxf>
    <dxf>
      <border>
        <bottom style="thin">
          <color indexed="64"/>
        </bottom>
      </border>
    </dxf>
    <dxf>
      <protection locked="0" hidden="0"/>
    </dxf>
    <dxf>
      <fill>
        <patternFill>
          <bgColor indexed="46"/>
        </patternFill>
      </fill>
    </dxf>
    <dxf>
      <fill>
        <patternFill>
          <bgColor theme="3" tint="0.39994506668294322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theme="3" tint="0.39994506668294322"/>
        </patternFill>
      </fill>
    </dxf>
    <dxf>
      <fill>
        <patternFill>
          <bgColor indexed="22"/>
        </patternFill>
      </fill>
    </dxf>
    <dxf>
      <font>
        <color rgb="FFFF0000"/>
      </font>
    </dxf>
    <dxf>
      <fill>
        <patternFill>
          <bgColor indexed="46"/>
        </patternFill>
      </fill>
    </dxf>
    <dxf>
      <fill>
        <patternFill>
          <bgColor theme="3" tint="0.39994506668294322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theme="3" tint="0.39994506668294322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theme="3" tint="0.39994506668294322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theme="3" tint="0.39994506668294322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theme="3" tint="0.39994506668294322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theme="3" tint="0.39994506668294322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theme="3" tint="0.39994506668294322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theme="3" tint="0.39994506668294322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theme="3" tint="0.39994506668294322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theme="3" tint="0.39994506668294322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theme="3" tint="0.39994506668294322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theme="3" tint="0.39994506668294322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theme="3" tint="0.39994506668294322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theme="3" tint="0.39994506668294322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theme="3" tint="0.39994506668294322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theme="3" tint="0.39994506668294322"/>
        </patternFill>
      </fill>
    </dxf>
    <dxf>
      <fill>
        <patternFill>
          <bgColor indexed="22"/>
        </patternFill>
      </fill>
    </dxf>
  </dxfs>
  <tableStyles count="0" defaultTableStyle="TableStyleMedium2" defaultPivotStyle="PivotStyleLight16"/>
  <colors>
    <mruColors>
      <color rgb="FF00FF00"/>
      <color rgb="FF66FF66"/>
      <color rgb="FF00CC00"/>
      <color rgb="FFCCECFF"/>
      <color rgb="FFFFFFCC"/>
      <color rgb="FFFFFF99"/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35</xdr:col>
      <xdr:colOff>9525</xdr:colOff>
      <xdr:row>1</xdr:row>
      <xdr:rowOff>0</xdr:rowOff>
    </xdr:from>
    <xdr:to>
      <xdr:col>36</xdr:col>
      <xdr:colOff>9525</xdr:colOff>
      <xdr:row>2</xdr:row>
      <xdr:rowOff>9524</xdr:rowOff>
    </xdr:to>
    <xdr:sp macro="[0]!Reinitialisation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5347A33D-3284-4AB8-BE8E-0EFA52640F79}"/>
            </a:ext>
          </a:extLst>
        </xdr:cNvPr>
        <xdr:cNvSpPr/>
      </xdr:nvSpPr>
      <xdr:spPr>
        <a:xfrm>
          <a:off x="13287375" y="238125"/>
          <a:ext cx="1047750" cy="342899"/>
        </a:xfrm>
        <a:prstGeom prst="roundRect">
          <a:avLst/>
        </a:prstGeom>
        <a:gradFill flip="none" rotWithShape="1">
          <a:gsLst>
            <a:gs pos="0">
              <a:schemeClr val="accent1">
                <a:lumMod val="67000"/>
              </a:schemeClr>
            </a:gs>
            <a:gs pos="48000">
              <a:schemeClr val="accent1">
                <a:lumMod val="97000"/>
                <a:lumOff val="3000"/>
              </a:schemeClr>
            </a:gs>
            <a:gs pos="100000">
              <a:schemeClr val="accent1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 b="1"/>
            <a:t>Réinitialiser</a:t>
          </a:r>
        </a:p>
      </xdr:txBody>
    </xdr:sp>
    <xdr:clientData/>
  </xdr:twoCellAnchor>
  <xdr:twoCellAnchor>
    <xdr:from>
      <xdr:col>36</xdr:col>
      <xdr:colOff>133350</xdr:colOff>
      <xdr:row>1</xdr:row>
      <xdr:rowOff>0</xdr:rowOff>
    </xdr:from>
    <xdr:to>
      <xdr:col>37</xdr:col>
      <xdr:colOff>476250</xdr:colOff>
      <xdr:row>2</xdr:row>
      <xdr:rowOff>9524</xdr:rowOff>
    </xdr:to>
    <xdr:sp macro="[0]!protege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1D4679EA-6758-4AC0-BFDA-1AF7701C475B}"/>
            </a:ext>
          </a:extLst>
        </xdr:cNvPr>
        <xdr:cNvSpPr/>
      </xdr:nvSpPr>
      <xdr:spPr>
        <a:xfrm>
          <a:off x="14478000" y="238125"/>
          <a:ext cx="923925" cy="342899"/>
        </a:xfrm>
        <a:prstGeom prst="roundRect">
          <a:avLst/>
        </a:prstGeom>
        <a:gradFill flip="none" rotWithShape="1">
          <a:gsLst>
            <a:gs pos="0">
              <a:schemeClr val="accent3">
                <a:lumMod val="67000"/>
              </a:schemeClr>
            </a:gs>
            <a:gs pos="48000">
              <a:schemeClr val="accent3">
                <a:lumMod val="97000"/>
                <a:lumOff val="3000"/>
              </a:schemeClr>
            </a:gs>
            <a:gs pos="100000">
              <a:schemeClr val="accent3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 b="1"/>
            <a:t>Protéger </a:t>
          </a:r>
        </a:p>
      </xdr:txBody>
    </xdr:sp>
    <xdr:clientData/>
  </xdr:twoCellAnchor>
  <xdr:twoCellAnchor>
    <xdr:from>
      <xdr:col>38</xdr:col>
      <xdr:colOff>38100</xdr:colOff>
      <xdr:row>1</xdr:row>
      <xdr:rowOff>0</xdr:rowOff>
    </xdr:from>
    <xdr:to>
      <xdr:col>39</xdr:col>
      <xdr:colOff>428625</xdr:colOff>
      <xdr:row>2</xdr:row>
      <xdr:rowOff>9524</xdr:rowOff>
    </xdr:to>
    <xdr:sp macro="[0]!deproteger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F2C2DD80-0D6F-4ABD-BDD9-B1E6F462FF78}"/>
            </a:ext>
          </a:extLst>
        </xdr:cNvPr>
        <xdr:cNvSpPr/>
      </xdr:nvSpPr>
      <xdr:spPr>
        <a:xfrm>
          <a:off x="15544800" y="238125"/>
          <a:ext cx="971550" cy="342899"/>
        </a:xfrm>
        <a:prstGeom prst="roundRect">
          <a:avLst/>
        </a:prstGeom>
        <a:gradFill flip="none" rotWithShape="1">
          <a:gsLst>
            <a:gs pos="0">
              <a:schemeClr val="accent2">
                <a:lumMod val="67000"/>
              </a:schemeClr>
            </a:gs>
            <a:gs pos="48000">
              <a:schemeClr val="accent2">
                <a:lumMod val="97000"/>
                <a:lumOff val="3000"/>
              </a:schemeClr>
            </a:gs>
            <a:gs pos="100000">
              <a:schemeClr val="accent2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 b="1"/>
            <a:t>Déprotéger</a:t>
          </a:r>
        </a:p>
      </xdr:txBody>
    </xdr:sp>
    <xdr:clientData/>
  </xdr:twoCellAnchor>
  <xdr:twoCellAnchor>
    <xdr:from>
      <xdr:col>39</xdr:col>
      <xdr:colOff>571500</xdr:colOff>
      <xdr:row>1</xdr:row>
      <xdr:rowOff>0</xdr:rowOff>
    </xdr:from>
    <xdr:to>
      <xdr:col>41</xdr:col>
      <xdr:colOff>457200</xdr:colOff>
      <xdr:row>2</xdr:row>
      <xdr:rowOff>9524</xdr:rowOff>
    </xdr:to>
    <xdr:sp macro="[0]!nouvelle_ligne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75D3613A-82FA-42A4-B3D7-39713029F95F}"/>
            </a:ext>
          </a:extLst>
        </xdr:cNvPr>
        <xdr:cNvSpPr/>
      </xdr:nvSpPr>
      <xdr:spPr>
        <a:xfrm>
          <a:off x="16659225" y="238125"/>
          <a:ext cx="1047750" cy="342899"/>
        </a:xfrm>
        <a:prstGeom prst="roundRect">
          <a:avLst/>
        </a:prstGeom>
        <a:gradFill flip="none" rotWithShape="1">
          <a:gsLst>
            <a:gs pos="0">
              <a:schemeClr val="accent4">
                <a:lumMod val="67000"/>
              </a:schemeClr>
            </a:gs>
            <a:gs pos="48000">
              <a:schemeClr val="accent4">
                <a:lumMod val="97000"/>
                <a:lumOff val="3000"/>
              </a:schemeClr>
            </a:gs>
            <a:gs pos="100000">
              <a:schemeClr val="accent4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 b="1"/>
            <a:t>+</a:t>
          </a:r>
          <a:r>
            <a:rPr lang="fr-BE" sz="1100" b="1" baseline="0"/>
            <a:t> 1 ligne</a:t>
          </a:r>
          <a:endParaRPr lang="fr-BE" sz="1100" b="1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9E0A043-50B2-482F-A502-234A0AD64C54}" name="Tableau1" displayName="Tableau1" ref="A1:C16" headerRowDxfId="11" dataDxfId="9" totalsRowDxfId="7" headerRowBorderDxfId="10" tableBorderDxfId="8" totalsRowBorderDxfId="6">
  <autoFilter ref="A1:C16" xr:uid="{59E0A043-50B2-482F-A502-234A0AD64C54}"/>
  <tableColumns count="3">
    <tableColumn id="1" xr3:uid="{B76502A0-C156-4DDE-87BC-AF6944E7EEB9}" name="Noms" totalsRowLabel="Total" dataDxfId="5" totalsRowDxfId="4">
      <calculatedColumnFormula>IF(ISBLANK('2024'!A9),"",'2024'!A9)</calculatedColumnFormula>
    </tableColumn>
    <tableColumn id="2" xr3:uid="{04593665-AD2E-466D-A4E7-FA3C66ADDFDF}" name="Nbr de congés payé" dataDxfId="3" totalsRowDxfId="2"/>
    <tableColumn id="3" xr3:uid="{CF78FB43-12DF-4C87-A39F-D3E0A4D2A262}" name="Nbr d'heure_x000a_supp" totalsRowFunction="sum" dataDxfId="1" totalsRowDxfId="0"/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 codeName="Feuil1"/>
  <dimension ref="A1:AV238"/>
  <sheetViews>
    <sheetView showGridLines="0" tabSelected="1" zoomScale="90" zoomScaleNormal="90" workbookViewId="0">
      <pane ySplit="5" topLeftCell="A6" activePane="bottomLeft" state="frozen"/>
      <selection pane="bottomLeft" activeCell="AD12" sqref="AD12"/>
    </sheetView>
  </sheetViews>
  <sheetFormatPr baseColWidth="10" defaultRowHeight="12.75" x14ac:dyDescent="0.2"/>
  <cols>
    <col min="1" max="1" width="20.7109375" style="4" customWidth="1"/>
    <col min="2" max="32" width="5.28515625" style="3" customWidth="1"/>
    <col min="33" max="33" width="3.7109375" style="4" hidden="1" customWidth="1"/>
    <col min="34" max="34" width="11.140625" style="3" hidden="1" customWidth="1"/>
    <col min="35" max="35" width="3.7109375" style="4" customWidth="1"/>
    <col min="36" max="36" width="20.7109375" style="133" customWidth="1"/>
    <col min="37" max="42" width="9.28515625" style="133" customWidth="1"/>
    <col min="43" max="43" width="3.7109375" style="4" customWidth="1"/>
    <col min="44" max="44" width="17.140625" style="4" bestFit="1" customWidth="1"/>
    <col min="45" max="45" width="10.140625" style="4" customWidth="1"/>
    <col min="46" max="46" width="4.28515625" style="4" customWidth="1"/>
    <col min="47" max="47" width="12.85546875" style="4" bestFit="1" customWidth="1"/>
    <col min="48" max="16384" width="11.42578125" style="4"/>
  </cols>
  <sheetData>
    <row r="1" spans="1:48" ht="18.75" thickBot="1" x14ac:dyDescent="0.25">
      <c r="A1" s="1">
        <v>2024</v>
      </c>
      <c r="B1" s="2"/>
      <c r="AJ1" s="132"/>
      <c r="AK1" s="132"/>
    </row>
    <row r="2" spans="1:48" ht="26.25" thickBot="1" x14ac:dyDescent="0.25">
      <c r="A2" s="127" t="str">
        <f>"Congés payés &amp; heures supplémentaires " &amp; An</f>
        <v>Congés payés &amp; heures supplémentaires 2024</v>
      </c>
      <c r="B2" s="128"/>
      <c r="C2" s="128"/>
      <c r="D2" s="128"/>
      <c r="E2" s="128"/>
      <c r="F2" s="128"/>
      <c r="G2" s="128"/>
      <c r="H2" s="128"/>
      <c r="I2" s="128"/>
      <c r="J2" s="128"/>
      <c r="K2" s="128"/>
      <c r="L2" s="128"/>
      <c r="M2" s="128"/>
      <c r="N2" s="128"/>
      <c r="O2" s="128"/>
      <c r="P2" s="128"/>
      <c r="Q2" s="128"/>
      <c r="R2" s="128"/>
      <c r="S2" s="128"/>
      <c r="T2" s="128"/>
      <c r="U2" s="128"/>
      <c r="V2" s="128"/>
      <c r="W2" s="128"/>
      <c r="X2" s="128"/>
      <c r="Y2" s="128"/>
      <c r="Z2" s="128"/>
      <c r="AA2" s="128"/>
      <c r="AB2" s="128"/>
      <c r="AC2" s="128"/>
      <c r="AD2" s="128"/>
      <c r="AE2" s="128"/>
      <c r="AF2" s="129"/>
      <c r="AH2" s="5"/>
    </row>
    <row r="3" spans="1:48" ht="9.9499999999999993" customHeight="1" x14ac:dyDescent="0.2"/>
    <row r="4" spans="1:48" ht="20.100000000000001" customHeight="1" x14ac:dyDescent="0.2">
      <c r="A4" s="6" t="s">
        <v>6</v>
      </c>
      <c r="B4" s="130" t="s">
        <v>43</v>
      </c>
      <c r="C4" s="130"/>
      <c r="D4" s="8" t="str">
        <f>AV8</f>
        <v>CP</v>
      </c>
      <c r="E4" s="9" t="str">
        <f>AV9</f>
        <v>HS</v>
      </c>
      <c r="F4" s="115" t="s">
        <v>70</v>
      </c>
      <c r="G4" s="131"/>
      <c r="H4" s="131"/>
      <c r="I4" s="11"/>
      <c r="J4" s="12"/>
      <c r="K4" s="13"/>
      <c r="M4" s="7" t="s">
        <v>34</v>
      </c>
      <c r="N4" s="14"/>
      <c r="Q4" s="10"/>
      <c r="R4" s="15"/>
      <c r="S4" s="15"/>
      <c r="T4" s="15"/>
      <c r="U4" s="15"/>
      <c r="V4" s="7" t="s">
        <v>44</v>
      </c>
      <c r="W4" s="16"/>
      <c r="X4" s="15"/>
      <c r="Y4" s="15"/>
      <c r="Z4" s="17"/>
      <c r="AA4" s="17"/>
      <c r="AB4" s="17"/>
      <c r="AC4" s="17"/>
      <c r="AD4" s="18"/>
      <c r="AE4" s="15"/>
      <c r="AF4" s="15"/>
      <c r="AG4" s="19"/>
      <c r="AH4" s="15"/>
      <c r="AI4" s="19"/>
      <c r="AJ4" s="134" t="s">
        <v>40</v>
      </c>
      <c r="AK4" s="135"/>
      <c r="AL4" s="135"/>
      <c r="AM4" s="135"/>
      <c r="AN4" s="135"/>
      <c r="AO4" s="135"/>
      <c r="AP4" s="136"/>
      <c r="AR4" s="125" t="str">
        <f>"Fériés et congés " &amp; An</f>
        <v>Fériés et congés 2024</v>
      </c>
      <c r="AS4" s="126"/>
      <c r="AU4" s="125" t="s">
        <v>4</v>
      </c>
      <c r="AV4" s="126"/>
    </row>
    <row r="5" spans="1:48" s="20" customFormat="1" ht="9.9499999999999993" customHeight="1" thickBot="1" x14ac:dyDescent="0.25"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H5" s="3"/>
      <c r="AJ5" s="133"/>
      <c r="AK5" s="133"/>
      <c r="AL5" s="133"/>
      <c r="AM5" s="133"/>
      <c r="AN5" s="133"/>
      <c r="AO5" s="133"/>
      <c r="AP5" s="133"/>
      <c r="AR5" s="4"/>
      <c r="AS5" s="4"/>
      <c r="AT5" s="4"/>
      <c r="AU5" s="4"/>
      <c r="AV5" s="4"/>
    </row>
    <row r="6" spans="1:48" ht="18.75" thickBot="1" x14ac:dyDescent="0.25">
      <c r="A6" s="21"/>
      <c r="B6" s="122">
        <f>DATE(An,1,1)</f>
        <v>45292</v>
      </c>
      <c r="C6" s="123"/>
      <c r="D6" s="123"/>
      <c r="E6" s="123"/>
      <c r="F6" s="123"/>
      <c r="G6" s="123"/>
      <c r="H6" s="123"/>
      <c r="I6" s="123"/>
      <c r="J6" s="123"/>
      <c r="K6" s="123"/>
      <c r="L6" s="123"/>
      <c r="M6" s="123"/>
      <c r="N6" s="123"/>
      <c r="O6" s="123"/>
      <c r="P6" s="123"/>
      <c r="Q6" s="123"/>
      <c r="R6" s="123"/>
      <c r="S6" s="123"/>
      <c r="T6" s="123"/>
      <c r="U6" s="123"/>
      <c r="V6" s="123"/>
      <c r="W6" s="123"/>
      <c r="X6" s="123"/>
      <c r="Y6" s="123"/>
      <c r="Z6" s="123"/>
      <c r="AA6" s="123"/>
      <c r="AB6" s="123"/>
      <c r="AC6" s="123"/>
      <c r="AD6" s="123"/>
      <c r="AE6" s="123"/>
      <c r="AF6" s="124"/>
      <c r="AG6" s="104"/>
      <c r="AH6" s="22"/>
      <c r="AI6" s="104"/>
      <c r="AJ6" s="137"/>
      <c r="AK6" s="137"/>
      <c r="AL6" s="137"/>
      <c r="AM6" s="137"/>
      <c r="AN6" s="137"/>
      <c r="AO6" s="137"/>
      <c r="AP6" s="137"/>
    </row>
    <row r="7" spans="1:48" ht="53.25" x14ac:dyDescent="0.2">
      <c r="A7" s="23"/>
      <c r="B7" s="24" t="str">
        <f>IF(B8&lt;&gt;"",PROPER(TEXT(B8,"jjjj")),"")</f>
        <v>Lundi</v>
      </c>
      <c r="C7" s="24" t="str">
        <f t="shared" ref="C7:AF7" si="0">IF(C8&lt;&gt;"",PROPER(TEXT(C8,"jjjj")),"")</f>
        <v>Mardi</v>
      </c>
      <c r="D7" s="24" t="str">
        <f t="shared" si="0"/>
        <v>Mercredi</v>
      </c>
      <c r="E7" s="24" t="str">
        <f t="shared" si="0"/>
        <v>Jeudi</v>
      </c>
      <c r="F7" s="24" t="str">
        <f t="shared" si="0"/>
        <v>Vendredi</v>
      </c>
      <c r="G7" s="24" t="str">
        <f t="shared" si="0"/>
        <v>Samedi</v>
      </c>
      <c r="H7" s="24" t="str">
        <f t="shared" si="0"/>
        <v>Dimanche</v>
      </c>
      <c r="I7" s="24" t="str">
        <f t="shared" si="0"/>
        <v>Lundi</v>
      </c>
      <c r="J7" s="24" t="str">
        <f t="shared" si="0"/>
        <v>Mardi</v>
      </c>
      <c r="K7" s="24" t="str">
        <f t="shared" si="0"/>
        <v>Mercredi</v>
      </c>
      <c r="L7" s="24" t="str">
        <f t="shared" si="0"/>
        <v>Jeudi</v>
      </c>
      <c r="M7" s="24" t="str">
        <f t="shared" si="0"/>
        <v>Vendredi</v>
      </c>
      <c r="N7" s="24" t="str">
        <f t="shared" si="0"/>
        <v>Samedi</v>
      </c>
      <c r="O7" s="24" t="str">
        <f t="shared" si="0"/>
        <v>Dimanche</v>
      </c>
      <c r="P7" s="24" t="str">
        <f t="shared" si="0"/>
        <v>Lundi</v>
      </c>
      <c r="Q7" s="24" t="str">
        <f t="shared" si="0"/>
        <v>Mardi</v>
      </c>
      <c r="R7" s="24" t="str">
        <f t="shared" si="0"/>
        <v>Mercredi</v>
      </c>
      <c r="S7" s="24" t="str">
        <f t="shared" si="0"/>
        <v>Jeudi</v>
      </c>
      <c r="T7" s="24" t="str">
        <f t="shared" si="0"/>
        <v>Vendredi</v>
      </c>
      <c r="U7" s="24" t="str">
        <f t="shared" si="0"/>
        <v>Samedi</v>
      </c>
      <c r="V7" s="24" t="str">
        <f t="shared" si="0"/>
        <v>Dimanche</v>
      </c>
      <c r="W7" s="24" t="str">
        <f t="shared" si="0"/>
        <v>Lundi</v>
      </c>
      <c r="X7" s="24" t="str">
        <f t="shared" si="0"/>
        <v>Mardi</v>
      </c>
      <c r="Y7" s="24" t="str">
        <f t="shared" si="0"/>
        <v>Mercredi</v>
      </c>
      <c r="Z7" s="24" t="str">
        <f t="shared" si="0"/>
        <v>Jeudi</v>
      </c>
      <c r="AA7" s="24" t="str">
        <f t="shared" si="0"/>
        <v>Vendredi</v>
      </c>
      <c r="AB7" s="24" t="str">
        <f t="shared" si="0"/>
        <v>Samedi</v>
      </c>
      <c r="AC7" s="24" t="str">
        <f t="shared" si="0"/>
        <v>Dimanche</v>
      </c>
      <c r="AD7" s="24" t="str">
        <f t="shared" si="0"/>
        <v>Lundi</v>
      </c>
      <c r="AE7" s="24" t="str">
        <f t="shared" si="0"/>
        <v>Mardi</v>
      </c>
      <c r="AF7" s="25" t="str">
        <f t="shared" si="0"/>
        <v>Mercredi</v>
      </c>
      <c r="AG7" s="104"/>
      <c r="AH7" s="120" t="s">
        <v>47</v>
      </c>
      <c r="AI7" s="104"/>
      <c r="AJ7" s="138" t="s">
        <v>3</v>
      </c>
      <c r="AK7" s="139" t="s">
        <v>41</v>
      </c>
      <c r="AL7" s="139" t="s">
        <v>35</v>
      </c>
      <c r="AM7" s="139" t="s">
        <v>42</v>
      </c>
      <c r="AN7" s="139" t="s">
        <v>37</v>
      </c>
      <c r="AO7" s="139" t="s">
        <v>38</v>
      </c>
      <c r="AP7" s="140" t="s">
        <v>39</v>
      </c>
      <c r="AR7" s="26" t="s">
        <v>18</v>
      </c>
      <c r="AS7" s="26" t="s">
        <v>0</v>
      </c>
      <c r="AT7" s="20"/>
      <c r="AU7" s="26" t="s">
        <v>5</v>
      </c>
      <c r="AV7" s="26" t="s">
        <v>15</v>
      </c>
    </row>
    <row r="8" spans="1:48" x14ac:dyDescent="0.2">
      <c r="A8" s="27"/>
      <c r="B8" s="28">
        <f>DATE(An,MONTH(B6),1)</f>
        <v>45292</v>
      </c>
      <c r="C8" s="28">
        <f t="shared" ref="C8:AE8" si="1">B8+1</f>
        <v>45293</v>
      </c>
      <c r="D8" s="28">
        <f t="shared" si="1"/>
        <v>45294</v>
      </c>
      <c r="E8" s="28">
        <f t="shared" si="1"/>
        <v>45295</v>
      </c>
      <c r="F8" s="28">
        <f t="shared" si="1"/>
        <v>45296</v>
      </c>
      <c r="G8" s="28">
        <f t="shared" si="1"/>
        <v>45297</v>
      </c>
      <c r="H8" s="28">
        <f t="shared" si="1"/>
        <v>45298</v>
      </c>
      <c r="I8" s="28">
        <f t="shared" si="1"/>
        <v>45299</v>
      </c>
      <c r="J8" s="28">
        <f t="shared" si="1"/>
        <v>45300</v>
      </c>
      <c r="K8" s="28">
        <f t="shared" si="1"/>
        <v>45301</v>
      </c>
      <c r="L8" s="28">
        <f t="shared" si="1"/>
        <v>45302</v>
      </c>
      <c r="M8" s="28">
        <f t="shared" si="1"/>
        <v>45303</v>
      </c>
      <c r="N8" s="28">
        <f t="shared" si="1"/>
        <v>45304</v>
      </c>
      <c r="O8" s="28">
        <f t="shared" si="1"/>
        <v>45305</v>
      </c>
      <c r="P8" s="28">
        <f t="shared" si="1"/>
        <v>45306</v>
      </c>
      <c r="Q8" s="28">
        <f t="shared" si="1"/>
        <v>45307</v>
      </c>
      <c r="R8" s="28">
        <f t="shared" si="1"/>
        <v>45308</v>
      </c>
      <c r="S8" s="28">
        <f t="shared" si="1"/>
        <v>45309</v>
      </c>
      <c r="T8" s="28">
        <f t="shared" si="1"/>
        <v>45310</v>
      </c>
      <c r="U8" s="28">
        <f t="shared" si="1"/>
        <v>45311</v>
      </c>
      <c r="V8" s="28">
        <f t="shared" si="1"/>
        <v>45312</v>
      </c>
      <c r="W8" s="28">
        <f t="shared" si="1"/>
        <v>45313</v>
      </c>
      <c r="X8" s="28">
        <f t="shared" si="1"/>
        <v>45314</v>
      </c>
      <c r="Y8" s="28">
        <f t="shared" si="1"/>
        <v>45315</v>
      </c>
      <c r="Z8" s="28">
        <f t="shared" si="1"/>
        <v>45316</v>
      </c>
      <c r="AA8" s="28">
        <f t="shared" si="1"/>
        <v>45317</v>
      </c>
      <c r="AB8" s="28">
        <f t="shared" si="1"/>
        <v>45318</v>
      </c>
      <c r="AC8" s="28">
        <f t="shared" si="1"/>
        <v>45319</v>
      </c>
      <c r="AD8" s="28">
        <f t="shared" si="1"/>
        <v>45320</v>
      </c>
      <c r="AE8" s="28">
        <f t="shared" si="1"/>
        <v>45321</v>
      </c>
      <c r="AF8" s="29">
        <f>AE8+1</f>
        <v>45322</v>
      </c>
      <c r="AG8" s="20"/>
      <c r="AH8" s="121"/>
      <c r="AI8" s="20"/>
      <c r="AJ8" s="141"/>
      <c r="AK8" s="142"/>
      <c r="AL8" s="142"/>
      <c r="AM8" s="142"/>
      <c r="AN8" s="142"/>
      <c r="AO8" s="142"/>
      <c r="AP8" s="143"/>
      <c r="AR8" s="106" t="s">
        <v>19</v>
      </c>
      <c r="AS8" s="107">
        <f>DATE(An,1,1)</f>
        <v>45292</v>
      </c>
      <c r="AT8" s="20"/>
      <c r="AU8" s="106" t="s">
        <v>30</v>
      </c>
      <c r="AV8" s="30" t="s">
        <v>31</v>
      </c>
    </row>
    <row r="9" spans="1:48" x14ac:dyDescent="0.2">
      <c r="A9" s="31" t="s">
        <v>74</v>
      </c>
      <c r="B9" s="53"/>
      <c r="C9" s="67" t="s">
        <v>31</v>
      </c>
      <c r="D9" s="67" t="s">
        <v>31</v>
      </c>
      <c r="E9" s="67" t="s">
        <v>31</v>
      </c>
      <c r="F9" s="67" t="s">
        <v>31</v>
      </c>
      <c r="G9" s="53"/>
      <c r="H9" s="53"/>
      <c r="I9" s="67" t="s">
        <v>31</v>
      </c>
      <c r="J9" s="67" t="s">
        <v>31</v>
      </c>
      <c r="K9" s="67" t="s">
        <v>31</v>
      </c>
      <c r="L9" s="67" t="s">
        <v>31</v>
      </c>
      <c r="M9" s="67" t="s">
        <v>31</v>
      </c>
      <c r="N9" s="53"/>
      <c r="O9" s="53"/>
      <c r="P9" s="67" t="s">
        <v>31</v>
      </c>
      <c r="Q9" s="67" t="s">
        <v>31</v>
      </c>
      <c r="R9" s="114" t="s">
        <v>70</v>
      </c>
      <c r="S9" s="114" t="s">
        <v>70</v>
      </c>
      <c r="T9" s="116" t="s">
        <v>70</v>
      </c>
      <c r="U9" s="53"/>
      <c r="V9" s="53"/>
      <c r="W9" s="114" t="s">
        <v>70</v>
      </c>
      <c r="X9" s="114" t="s">
        <v>70</v>
      </c>
      <c r="Y9" s="114" t="s">
        <v>70</v>
      </c>
      <c r="Z9" s="114" t="s">
        <v>70</v>
      </c>
      <c r="AA9" s="114" t="s">
        <v>70</v>
      </c>
      <c r="AB9" s="53"/>
      <c r="AC9" s="53"/>
      <c r="AD9" s="114" t="s">
        <v>70</v>
      </c>
      <c r="AE9" s="114" t="s">
        <v>70</v>
      </c>
      <c r="AF9" s="117" t="s">
        <v>70</v>
      </c>
      <c r="AG9" s="105"/>
      <c r="AH9" s="66"/>
      <c r="AI9" s="105"/>
      <c r="AJ9" s="144" t="str">
        <f>IF(ISBLANK(A9),"",A9)</f>
        <v>t1</v>
      </c>
      <c r="AK9" s="145">
        <f t="shared" ref="AK9:AK17" si="2">COUNTIF(B9:AF9,"CP")</f>
        <v>11</v>
      </c>
      <c r="AL9" s="146">
        <f>SUM(B9:AF9)</f>
        <v>0</v>
      </c>
      <c r="AM9" s="147">
        <f>VLOOKUP(AJ9,Tableau1[],2,FALSE)+2.5</f>
        <v>28.5</v>
      </c>
      <c r="AN9" s="148">
        <f>VLOOKUP(AJ9,Tableau1[],3,FALSE)+AL9</f>
        <v>75</v>
      </c>
      <c r="AO9" s="147">
        <f>AM9-AK9</f>
        <v>17.5</v>
      </c>
      <c r="AP9" s="149">
        <f>AN9-AL9</f>
        <v>75</v>
      </c>
      <c r="AR9" s="108" t="s">
        <v>20</v>
      </c>
      <c r="AS9" s="109">
        <f>DATE(An,4,1)</f>
        <v>45383</v>
      </c>
      <c r="AT9" s="20"/>
      <c r="AU9" s="110" t="s">
        <v>32</v>
      </c>
      <c r="AV9" s="32" t="s">
        <v>33</v>
      </c>
    </row>
    <row r="10" spans="1:48" x14ac:dyDescent="0.2">
      <c r="A10" s="31" t="s">
        <v>55</v>
      </c>
      <c r="B10" s="53"/>
      <c r="C10" s="53"/>
      <c r="D10" s="53"/>
      <c r="E10" s="53"/>
      <c r="F10" s="53"/>
      <c r="G10" s="53"/>
      <c r="H10" s="53"/>
      <c r="I10" s="53"/>
      <c r="J10" s="53"/>
      <c r="K10" s="53"/>
      <c r="L10" s="53"/>
      <c r="M10" s="53"/>
      <c r="N10" s="53"/>
      <c r="O10" s="53"/>
      <c r="P10" s="53"/>
      <c r="Q10" s="53"/>
      <c r="R10" s="53"/>
      <c r="S10" s="53"/>
      <c r="T10" s="53"/>
      <c r="U10" s="53"/>
      <c r="V10" s="53"/>
      <c r="W10" s="53"/>
      <c r="X10" s="53"/>
      <c r="Y10" s="53"/>
      <c r="Z10" s="53"/>
      <c r="AA10" s="53"/>
      <c r="AB10" s="53"/>
      <c r="AC10" s="53"/>
      <c r="AD10" s="53"/>
      <c r="AE10" s="53"/>
      <c r="AF10" s="65"/>
      <c r="AG10" s="105"/>
      <c r="AH10" s="66"/>
      <c r="AI10" s="105"/>
      <c r="AJ10" s="144" t="str">
        <f>IF(ISBLANK(A10),"",A10)</f>
        <v>t2</v>
      </c>
      <c r="AK10" s="145">
        <f t="shared" si="2"/>
        <v>0</v>
      </c>
      <c r="AL10" s="146">
        <f t="shared" ref="AL10:AL17" si="3">SUM(B10:AF10)</f>
        <v>0</v>
      </c>
      <c r="AM10" s="147">
        <f>VLOOKUP(AJ10,Tableau1[],2,FALSE)+2.5</f>
        <v>2.5</v>
      </c>
      <c r="AN10" s="148">
        <f>VLOOKUP(AJ10,Tableau1[],3,FALSE)+AL10</f>
        <v>0</v>
      </c>
      <c r="AO10" s="147">
        <f t="shared" ref="AO10:AO17" si="4">AM10-AK10</f>
        <v>2.5</v>
      </c>
      <c r="AP10" s="149">
        <f t="shared" ref="AP10:AP17" si="5">AN10-AL10</f>
        <v>0</v>
      </c>
      <c r="AR10" s="108" t="s">
        <v>21</v>
      </c>
      <c r="AS10" s="109">
        <f>DATE(An,5,1)</f>
        <v>45413</v>
      </c>
      <c r="AT10" s="20"/>
      <c r="AU10" s="110" t="s">
        <v>71</v>
      </c>
      <c r="AV10" s="32" t="s">
        <v>70</v>
      </c>
    </row>
    <row r="11" spans="1:48" x14ac:dyDescent="0.2">
      <c r="A11" s="31" t="s">
        <v>56</v>
      </c>
      <c r="B11" s="53"/>
      <c r="C11" s="53"/>
      <c r="D11" s="54"/>
      <c r="E11" s="54"/>
      <c r="F11" s="53"/>
      <c r="G11" s="53"/>
      <c r="H11" s="53"/>
      <c r="I11" s="53"/>
      <c r="J11" s="53"/>
      <c r="K11" s="53"/>
      <c r="L11" s="53"/>
      <c r="M11" s="53"/>
      <c r="N11" s="53"/>
      <c r="O11" s="53"/>
      <c r="P11" s="53"/>
      <c r="Q11" s="53"/>
      <c r="R11" s="53"/>
      <c r="S11" s="53"/>
      <c r="T11" s="53"/>
      <c r="U11" s="53"/>
      <c r="V11" s="101"/>
      <c r="W11" s="53"/>
      <c r="X11" s="53"/>
      <c r="Y11" s="53"/>
      <c r="Z11" s="53"/>
      <c r="AA11" s="53"/>
      <c r="AB11" s="53"/>
      <c r="AC11" s="53"/>
      <c r="AD11" s="53"/>
      <c r="AE11" s="53"/>
      <c r="AF11" s="65"/>
      <c r="AG11" s="20"/>
      <c r="AH11" s="66"/>
      <c r="AI11" s="20"/>
      <c r="AJ11" s="144" t="str">
        <f t="shared" ref="AJ11:AJ17" si="6">IF(ISBLANK(A11),"",A11)</f>
        <v>t3</v>
      </c>
      <c r="AK11" s="145">
        <f t="shared" si="2"/>
        <v>0</v>
      </c>
      <c r="AL11" s="146">
        <f t="shared" si="3"/>
        <v>0</v>
      </c>
      <c r="AM11" s="147">
        <f>VLOOKUP(AJ11,Tableau1[],2,FALSE)+2.5</f>
        <v>2.5</v>
      </c>
      <c r="AN11" s="148">
        <f>VLOOKUP(AJ11,Tableau1[],3,FALSE)+AL11</f>
        <v>0</v>
      </c>
      <c r="AO11" s="147">
        <f t="shared" si="4"/>
        <v>2.5</v>
      </c>
      <c r="AP11" s="149">
        <f t="shared" si="5"/>
        <v>0</v>
      </c>
      <c r="AR11" s="108" t="s">
        <v>22</v>
      </c>
      <c r="AS11" s="109">
        <f>DATE(An,5,8)</f>
        <v>45420</v>
      </c>
      <c r="AT11" s="20"/>
      <c r="AU11" s="71"/>
      <c r="AV11" s="111"/>
    </row>
    <row r="12" spans="1:48" x14ac:dyDescent="0.2">
      <c r="A12" s="31" t="s">
        <v>57</v>
      </c>
      <c r="B12" s="53"/>
      <c r="C12" s="53"/>
      <c r="D12" s="53"/>
      <c r="E12" s="54"/>
      <c r="F12" s="54"/>
      <c r="G12" s="53"/>
      <c r="H12" s="53"/>
      <c r="I12" s="53"/>
      <c r="J12" s="53"/>
      <c r="K12" s="53"/>
      <c r="L12" s="53"/>
      <c r="M12" s="53"/>
      <c r="N12" s="53"/>
      <c r="O12" s="53"/>
      <c r="P12" s="53"/>
      <c r="Q12" s="53"/>
      <c r="R12" s="53"/>
      <c r="S12" s="53"/>
      <c r="T12" s="53"/>
      <c r="U12" s="53"/>
      <c r="V12" s="53"/>
      <c r="W12" s="53"/>
      <c r="X12" s="53"/>
      <c r="Y12" s="53"/>
      <c r="Z12" s="53"/>
      <c r="AA12" s="53"/>
      <c r="AB12" s="53"/>
      <c r="AC12" s="53"/>
      <c r="AD12" s="53"/>
      <c r="AE12" s="53"/>
      <c r="AF12" s="65"/>
      <c r="AG12" s="20"/>
      <c r="AH12" s="66"/>
      <c r="AI12" s="20"/>
      <c r="AJ12" s="144" t="str">
        <f t="shared" si="6"/>
        <v>t4</v>
      </c>
      <c r="AK12" s="145">
        <f t="shared" si="2"/>
        <v>0</v>
      </c>
      <c r="AL12" s="146">
        <f>SUM(B12:AF12)</f>
        <v>0</v>
      </c>
      <c r="AM12" s="147">
        <f>VLOOKUP(AJ12,Tableau1[],2,FALSE)+2.5</f>
        <v>2.5</v>
      </c>
      <c r="AN12" s="148">
        <f>VLOOKUP(AJ12,Tableau1[],3,FALSE)+AL12</f>
        <v>0</v>
      </c>
      <c r="AO12" s="147">
        <f t="shared" si="4"/>
        <v>2.5</v>
      </c>
      <c r="AP12" s="149">
        <f t="shared" si="5"/>
        <v>0</v>
      </c>
      <c r="AR12" s="108" t="s">
        <v>23</v>
      </c>
      <c r="AS12" s="109">
        <f>DATE(An,5,9)</f>
        <v>45421</v>
      </c>
      <c r="AT12" s="20"/>
      <c r="AU12" s="71"/>
      <c r="AV12" s="112"/>
    </row>
    <row r="13" spans="1:48" x14ac:dyDescent="0.2">
      <c r="A13" s="31" t="s">
        <v>58</v>
      </c>
      <c r="B13" s="53"/>
      <c r="C13" s="53"/>
      <c r="D13" s="53"/>
      <c r="E13" s="54"/>
      <c r="F13" s="54"/>
      <c r="G13" s="53"/>
      <c r="H13" s="53"/>
      <c r="I13" s="53"/>
      <c r="J13" s="53"/>
      <c r="K13" s="54"/>
      <c r="L13" s="53"/>
      <c r="M13" s="53"/>
      <c r="N13" s="53"/>
      <c r="O13" s="53"/>
      <c r="P13" s="53"/>
      <c r="Q13" s="53"/>
      <c r="R13" s="53"/>
      <c r="S13" s="53"/>
      <c r="T13" s="53"/>
      <c r="U13" s="53"/>
      <c r="V13" s="53"/>
      <c r="W13" s="53"/>
      <c r="X13" s="53"/>
      <c r="Y13" s="53"/>
      <c r="Z13" s="53"/>
      <c r="AA13" s="53"/>
      <c r="AB13" s="53"/>
      <c r="AC13" s="53"/>
      <c r="AD13" s="53"/>
      <c r="AE13" s="53"/>
      <c r="AF13" s="65"/>
      <c r="AG13" s="20"/>
      <c r="AH13" s="66"/>
      <c r="AI13" s="20"/>
      <c r="AJ13" s="144" t="str">
        <f t="shared" si="6"/>
        <v>t5</v>
      </c>
      <c r="AK13" s="145">
        <f t="shared" si="2"/>
        <v>0</v>
      </c>
      <c r="AL13" s="146">
        <f>SUM(B13:AF13)</f>
        <v>0</v>
      </c>
      <c r="AM13" s="147">
        <f>VLOOKUP(AJ13,Tableau1[],2,FALSE)+2.5</f>
        <v>2.5</v>
      </c>
      <c r="AN13" s="148">
        <f>VLOOKUP(AJ13,Tableau1[],3,FALSE)+AL13</f>
        <v>0</v>
      </c>
      <c r="AO13" s="147">
        <f t="shared" si="4"/>
        <v>2.5</v>
      </c>
      <c r="AP13" s="149">
        <f t="shared" si="5"/>
        <v>0</v>
      </c>
      <c r="AR13" s="108" t="s">
        <v>24</v>
      </c>
      <c r="AS13" s="109">
        <f>DATE(An,5,20)</f>
        <v>45432</v>
      </c>
      <c r="AT13" s="20"/>
      <c r="AU13" s="71"/>
      <c r="AV13" s="113"/>
    </row>
    <row r="14" spans="1:48" x14ac:dyDescent="0.2">
      <c r="A14" s="31" t="s">
        <v>59</v>
      </c>
      <c r="B14" s="53"/>
      <c r="C14" s="53"/>
      <c r="D14" s="53"/>
      <c r="E14" s="53"/>
      <c r="F14" s="54"/>
      <c r="G14" s="53"/>
      <c r="H14" s="53"/>
      <c r="I14" s="53"/>
      <c r="J14" s="53"/>
      <c r="K14" s="53"/>
      <c r="L14" s="53"/>
      <c r="M14" s="53"/>
      <c r="N14" s="53"/>
      <c r="O14" s="53"/>
      <c r="P14" s="53"/>
      <c r="Q14" s="53"/>
      <c r="R14" s="53"/>
      <c r="S14" s="53"/>
      <c r="T14" s="53"/>
      <c r="U14" s="53"/>
      <c r="V14" s="53"/>
      <c r="W14" s="53"/>
      <c r="X14" s="53"/>
      <c r="Y14" s="53"/>
      <c r="Z14" s="53"/>
      <c r="AA14" s="53"/>
      <c r="AB14" s="53"/>
      <c r="AC14" s="53"/>
      <c r="AD14" s="53"/>
      <c r="AE14" s="53"/>
      <c r="AF14" s="65"/>
      <c r="AG14" s="20"/>
      <c r="AH14" s="66"/>
      <c r="AI14" s="20"/>
      <c r="AJ14" s="144" t="str">
        <f t="shared" si="6"/>
        <v>t6</v>
      </c>
      <c r="AK14" s="145">
        <f t="shared" si="2"/>
        <v>0</v>
      </c>
      <c r="AL14" s="146">
        <f t="shared" si="3"/>
        <v>0</v>
      </c>
      <c r="AM14" s="147">
        <f>VLOOKUP(AJ14,Tableau1[],2,FALSE)+2.5</f>
        <v>2.5</v>
      </c>
      <c r="AN14" s="148">
        <f>VLOOKUP(AJ14,Tableau1[],3,FALSE)+AL14</f>
        <v>0</v>
      </c>
      <c r="AO14" s="147">
        <f t="shared" si="4"/>
        <v>2.5</v>
      </c>
      <c r="AP14" s="149">
        <f t="shared" si="5"/>
        <v>0</v>
      </c>
      <c r="AR14" s="108" t="s">
        <v>25</v>
      </c>
      <c r="AS14" s="109">
        <f>DATE(An,7,14)</f>
        <v>45487</v>
      </c>
      <c r="AT14" s="20"/>
      <c r="AU14" s="20"/>
      <c r="AV14" s="20"/>
    </row>
    <row r="15" spans="1:48" x14ac:dyDescent="0.2">
      <c r="A15" s="31" t="s">
        <v>60</v>
      </c>
      <c r="B15" s="53"/>
      <c r="C15" s="53"/>
      <c r="D15" s="53"/>
      <c r="E15" s="53"/>
      <c r="F15" s="53"/>
      <c r="G15" s="53"/>
      <c r="H15" s="53"/>
      <c r="I15" s="53"/>
      <c r="J15" s="53"/>
      <c r="K15" s="53"/>
      <c r="L15" s="53"/>
      <c r="M15" s="53"/>
      <c r="N15" s="53"/>
      <c r="O15" s="53"/>
      <c r="P15" s="53"/>
      <c r="Q15" s="53"/>
      <c r="R15" s="53"/>
      <c r="S15" s="53"/>
      <c r="T15" s="53"/>
      <c r="U15" s="53"/>
      <c r="V15" s="53"/>
      <c r="W15" s="53"/>
      <c r="X15" s="53"/>
      <c r="Y15" s="53"/>
      <c r="Z15" s="53"/>
      <c r="AA15" s="53"/>
      <c r="AB15" s="53"/>
      <c r="AC15" s="53"/>
      <c r="AD15" s="53"/>
      <c r="AE15" s="53"/>
      <c r="AF15" s="65"/>
      <c r="AG15" s="20"/>
      <c r="AH15" s="66"/>
      <c r="AI15" s="20"/>
      <c r="AJ15" s="144" t="str">
        <f t="shared" si="6"/>
        <v>t7</v>
      </c>
      <c r="AK15" s="145">
        <f t="shared" si="2"/>
        <v>0</v>
      </c>
      <c r="AL15" s="146">
        <f t="shared" si="3"/>
        <v>0</v>
      </c>
      <c r="AM15" s="147">
        <f>VLOOKUP(AJ15,Tableau1[],2,FALSE)+2.5</f>
        <v>2.5</v>
      </c>
      <c r="AN15" s="148">
        <f>VLOOKUP(AJ15,Tableau1[],3,FALSE)+AL15</f>
        <v>0</v>
      </c>
      <c r="AO15" s="147">
        <f t="shared" si="4"/>
        <v>2.5</v>
      </c>
      <c r="AP15" s="149">
        <f t="shared" si="5"/>
        <v>0</v>
      </c>
      <c r="AR15" s="108" t="s">
        <v>26</v>
      </c>
      <c r="AS15" s="109">
        <f>DATE(An,8,15)</f>
        <v>45519</v>
      </c>
      <c r="AT15" s="20"/>
      <c r="AU15" s="20"/>
      <c r="AV15" s="20"/>
    </row>
    <row r="16" spans="1:48" x14ac:dyDescent="0.2">
      <c r="A16" s="31" t="s">
        <v>61</v>
      </c>
      <c r="B16" s="53"/>
      <c r="C16" s="53"/>
      <c r="D16" s="53"/>
      <c r="E16" s="53"/>
      <c r="F16" s="54"/>
      <c r="G16" s="53"/>
      <c r="H16" s="53"/>
      <c r="I16" s="53"/>
      <c r="J16" s="53"/>
      <c r="K16" s="53"/>
      <c r="L16" s="53"/>
      <c r="M16" s="53"/>
      <c r="N16" s="53"/>
      <c r="O16" s="53"/>
      <c r="P16" s="53"/>
      <c r="Q16" s="53"/>
      <c r="R16" s="53"/>
      <c r="S16" s="53"/>
      <c r="T16" s="53"/>
      <c r="U16" s="53"/>
      <c r="V16" s="53"/>
      <c r="W16" s="53"/>
      <c r="X16" s="53"/>
      <c r="Y16" s="53"/>
      <c r="Z16" s="53"/>
      <c r="AA16" s="53"/>
      <c r="AB16" s="53"/>
      <c r="AC16" s="53"/>
      <c r="AD16" s="53"/>
      <c r="AE16" s="53"/>
      <c r="AF16" s="65"/>
      <c r="AG16" s="20"/>
      <c r="AH16" s="66"/>
      <c r="AI16" s="20"/>
      <c r="AJ16" s="144" t="str">
        <f t="shared" si="6"/>
        <v>t8</v>
      </c>
      <c r="AK16" s="145">
        <f t="shared" si="2"/>
        <v>0</v>
      </c>
      <c r="AL16" s="146">
        <f t="shared" si="3"/>
        <v>0</v>
      </c>
      <c r="AM16" s="147">
        <f>VLOOKUP(AJ16,Tableau1[],2,FALSE)+2.5</f>
        <v>2.5</v>
      </c>
      <c r="AN16" s="148">
        <f>VLOOKUP(AJ16,Tableau1[],3,FALSE)+AL16</f>
        <v>0</v>
      </c>
      <c r="AO16" s="147">
        <f t="shared" si="4"/>
        <v>2.5</v>
      </c>
      <c r="AP16" s="149">
        <f t="shared" si="5"/>
        <v>0</v>
      </c>
      <c r="AR16" s="108" t="s">
        <v>27</v>
      </c>
      <c r="AS16" s="109">
        <f>DATE(An,11,1)</f>
        <v>45597</v>
      </c>
      <c r="AT16" s="20"/>
      <c r="AU16" s="20"/>
      <c r="AV16" s="20"/>
    </row>
    <row r="17" spans="1:48" x14ac:dyDescent="0.2">
      <c r="A17" s="31" t="s">
        <v>62</v>
      </c>
      <c r="B17" s="53"/>
      <c r="C17" s="53"/>
      <c r="D17" s="53"/>
      <c r="E17" s="53"/>
      <c r="F17" s="53"/>
      <c r="G17" s="53"/>
      <c r="H17" s="53"/>
      <c r="I17" s="53"/>
      <c r="J17" s="53"/>
      <c r="K17" s="53"/>
      <c r="L17" s="53"/>
      <c r="M17" s="53"/>
      <c r="N17" s="53"/>
      <c r="O17" s="53"/>
      <c r="P17" s="53"/>
      <c r="Q17" s="53"/>
      <c r="R17" s="53"/>
      <c r="S17" s="53"/>
      <c r="T17" s="53"/>
      <c r="U17" s="53"/>
      <c r="V17" s="53"/>
      <c r="W17" s="53"/>
      <c r="X17" s="53"/>
      <c r="Y17" s="53"/>
      <c r="Z17" s="53"/>
      <c r="AA17" s="53"/>
      <c r="AB17" s="53"/>
      <c r="AC17" s="53"/>
      <c r="AD17" s="53"/>
      <c r="AE17" s="53"/>
      <c r="AF17" s="65"/>
      <c r="AG17" s="20"/>
      <c r="AH17" s="66"/>
      <c r="AI17" s="20"/>
      <c r="AJ17" s="144" t="str">
        <f t="shared" si="6"/>
        <v>t9</v>
      </c>
      <c r="AK17" s="145">
        <f t="shared" si="2"/>
        <v>0</v>
      </c>
      <c r="AL17" s="146">
        <f t="shared" si="3"/>
        <v>0</v>
      </c>
      <c r="AM17" s="147">
        <f>VLOOKUP(AJ17,Tableau1[],2,FALSE)+2.5</f>
        <v>2.5</v>
      </c>
      <c r="AN17" s="148">
        <f>VLOOKUP(AJ17,Tableau1[],3,FALSE)+AL17</f>
        <v>0</v>
      </c>
      <c r="AO17" s="147">
        <f t="shared" si="4"/>
        <v>2.5</v>
      </c>
      <c r="AP17" s="149">
        <f t="shared" si="5"/>
        <v>0</v>
      </c>
      <c r="AR17" s="108" t="s">
        <v>28</v>
      </c>
      <c r="AS17" s="109">
        <f>DATE(An,11,11)</f>
        <v>45607</v>
      </c>
      <c r="AT17" s="20"/>
      <c r="AU17" s="20"/>
      <c r="AV17" s="20"/>
    </row>
    <row r="18" spans="1:48" x14ac:dyDescent="0.2">
      <c r="A18" s="72" t="s">
        <v>63</v>
      </c>
      <c r="B18" s="73"/>
      <c r="C18" s="73"/>
      <c r="D18" s="73"/>
      <c r="E18" s="73"/>
      <c r="F18" s="73"/>
      <c r="G18" s="73"/>
      <c r="H18" s="73"/>
      <c r="I18" s="73"/>
      <c r="J18" s="73"/>
      <c r="K18" s="73"/>
      <c r="L18" s="73"/>
      <c r="M18" s="73"/>
      <c r="N18" s="73"/>
      <c r="O18" s="73"/>
      <c r="P18" s="73"/>
      <c r="Q18" s="73"/>
      <c r="R18" s="73"/>
      <c r="S18" s="73"/>
      <c r="T18" s="73"/>
      <c r="U18" s="73"/>
      <c r="V18" s="73"/>
      <c r="W18" s="73"/>
      <c r="X18" s="73"/>
      <c r="Y18" s="73"/>
      <c r="Z18" s="73"/>
      <c r="AA18" s="73"/>
      <c r="AB18" s="73"/>
      <c r="AC18" s="73"/>
      <c r="AD18" s="73"/>
      <c r="AE18" s="73"/>
      <c r="AF18" s="74"/>
      <c r="AG18" s="20"/>
      <c r="AH18" s="75"/>
      <c r="AI18" s="20"/>
      <c r="AJ18" s="144" t="str">
        <f t="shared" ref="AJ18" si="7">IF(ISBLANK(A18),"",A18)</f>
        <v>t10</v>
      </c>
      <c r="AK18" s="145">
        <f t="shared" ref="AK18" si="8">COUNTIF(B18:AF18,"CP")</f>
        <v>0</v>
      </c>
      <c r="AL18" s="146">
        <f t="shared" ref="AL18" si="9">SUM(B18:AF18)</f>
        <v>0</v>
      </c>
      <c r="AM18" s="147">
        <f>VLOOKUP(AJ18,Tableau1[],2,FALSE)+2.5</f>
        <v>2.5</v>
      </c>
      <c r="AN18" s="148">
        <f>VLOOKUP(AJ18,Tableau1[],3,FALSE)+AL18</f>
        <v>0</v>
      </c>
      <c r="AO18" s="147">
        <f t="shared" ref="AO18" si="10">AM18-AK18</f>
        <v>2.5</v>
      </c>
      <c r="AP18" s="149">
        <f t="shared" ref="AP18" si="11">AN18-AL18</f>
        <v>0</v>
      </c>
      <c r="AR18" s="69" t="s">
        <v>29</v>
      </c>
      <c r="AS18" s="70">
        <f>DATE(An,12,25)</f>
        <v>45651</v>
      </c>
      <c r="AT18" s="20"/>
      <c r="AU18" s="20"/>
      <c r="AV18" s="20"/>
    </row>
    <row r="19" spans="1:48" x14ac:dyDescent="0.2">
      <c r="A19" s="72" t="s">
        <v>64</v>
      </c>
      <c r="B19" s="73"/>
      <c r="C19" s="73"/>
      <c r="D19" s="73"/>
      <c r="E19" s="73"/>
      <c r="F19" s="73"/>
      <c r="G19" s="73"/>
      <c r="H19" s="73"/>
      <c r="I19" s="73"/>
      <c r="J19" s="73"/>
      <c r="K19" s="73"/>
      <c r="L19" s="73"/>
      <c r="M19" s="73"/>
      <c r="N19" s="73"/>
      <c r="O19" s="73"/>
      <c r="P19" s="73"/>
      <c r="Q19" s="73"/>
      <c r="R19" s="73"/>
      <c r="S19" s="73"/>
      <c r="T19" s="73"/>
      <c r="U19" s="73"/>
      <c r="V19" s="73"/>
      <c r="W19" s="73"/>
      <c r="X19" s="73"/>
      <c r="Y19" s="73"/>
      <c r="Z19" s="73"/>
      <c r="AA19" s="73"/>
      <c r="AB19" s="73"/>
      <c r="AC19" s="73"/>
      <c r="AD19" s="73"/>
      <c r="AE19" s="73"/>
      <c r="AF19" s="74"/>
      <c r="AG19" s="20"/>
      <c r="AH19" s="75"/>
      <c r="AI19" s="20"/>
      <c r="AJ19" s="144" t="str">
        <f t="shared" ref="AJ19" si="12">IF(ISBLANK(A19),"",A19)</f>
        <v>t11</v>
      </c>
      <c r="AK19" s="145">
        <f t="shared" ref="AK19" si="13">COUNTIF(B19:AF19,"CP")</f>
        <v>0</v>
      </c>
      <c r="AL19" s="146">
        <f t="shared" ref="AL19" si="14">SUM(B19:AF19)</f>
        <v>0</v>
      </c>
      <c r="AM19" s="147">
        <f>VLOOKUP(AJ19,Tableau1[],2,FALSE)+2.5</f>
        <v>2.5</v>
      </c>
      <c r="AN19" s="148">
        <f>VLOOKUP(AJ19,Tableau1[],3,FALSE)+AL19</f>
        <v>0</v>
      </c>
      <c r="AO19" s="147">
        <f t="shared" ref="AO19" si="15">AM19-AK19</f>
        <v>2.5</v>
      </c>
      <c r="AP19" s="149">
        <f t="shared" ref="AP19" si="16">AN19-AL19</f>
        <v>0</v>
      </c>
      <c r="AR19" s="71"/>
      <c r="AS19" s="71"/>
    </row>
    <row r="20" spans="1:48" x14ac:dyDescent="0.2">
      <c r="A20" s="72" t="s">
        <v>65</v>
      </c>
      <c r="B20" s="73"/>
      <c r="C20" s="73"/>
      <c r="D20" s="73"/>
      <c r="E20" s="73"/>
      <c r="F20" s="73"/>
      <c r="G20" s="73"/>
      <c r="H20" s="73"/>
      <c r="I20" s="73"/>
      <c r="J20" s="73"/>
      <c r="K20" s="73"/>
      <c r="L20" s="73"/>
      <c r="M20" s="73"/>
      <c r="N20" s="73"/>
      <c r="O20" s="73"/>
      <c r="P20" s="73"/>
      <c r="Q20" s="73"/>
      <c r="R20" s="73"/>
      <c r="S20" s="73"/>
      <c r="T20" s="73"/>
      <c r="U20" s="73"/>
      <c r="V20" s="73"/>
      <c r="W20" s="73"/>
      <c r="X20" s="73"/>
      <c r="Y20" s="73"/>
      <c r="Z20" s="73"/>
      <c r="AA20" s="73"/>
      <c r="AB20" s="73"/>
      <c r="AC20" s="73"/>
      <c r="AD20" s="73"/>
      <c r="AE20" s="73"/>
      <c r="AF20" s="74"/>
      <c r="AG20" s="20"/>
      <c r="AH20" s="75"/>
      <c r="AI20" s="20"/>
      <c r="AJ20" s="144" t="str">
        <f t="shared" ref="AJ20" si="17">IF(ISBLANK(A20),"",A20)</f>
        <v>t12</v>
      </c>
      <c r="AK20" s="145">
        <f t="shared" ref="AK20" si="18">COUNTIF(B20:AF20,"CP")</f>
        <v>0</v>
      </c>
      <c r="AL20" s="146">
        <f t="shared" ref="AL20" si="19">SUM(B20:AF20)</f>
        <v>0</v>
      </c>
      <c r="AM20" s="147">
        <f>VLOOKUP(AJ20,Tableau1[],2,FALSE)+2.5</f>
        <v>2.5</v>
      </c>
      <c r="AN20" s="148">
        <f>VLOOKUP(AJ20,Tableau1[],3,FALSE)+AL20</f>
        <v>0</v>
      </c>
      <c r="AO20" s="147">
        <f t="shared" ref="AO20" si="20">AM20-AK20</f>
        <v>2.5</v>
      </c>
      <c r="AP20" s="149">
        <f t="shared" ref="AP20" si="21">AN20-AL20</f>
        <v>0</v>
      </c>
      <c r="AR20" s="71"/>
      <c r="AS20" s="71"/>
    </row>
    <row r="21" spans="1:48" x14ac:dyDescent="0.2">
      <c r="A21" s="72" t="s">
        <v>66</v>
      </c>
      <c r="B21" s="73"/>
      <c r="C21" s="73"/>
      <c r="D21" s="73"/>
      <c r="E21" s="73"/>
      <c r="F21" s="73"/>
      <c r="G21" s="73"/>
      <c r="H21" s="73"/>
      <c r="I21" s="73"/>
      <c r="J21" s="73"/>
      <c r="K21" s="73"/>
      <c r="L21" s="73"/>
      <c r="M21" s="73"/>
      <c r="N21" s="73"/>
      <c r="O21" s="73"/>
      <c r="P21" s="73"/>
      <c r="Q21" s="73"/>
      <c r="R21" s="73"/>
      <c r="S21" s="73"/>
      <c r="T21" s="73"/>
      <c r="U21" s="73"/>
      <c r="V21" s="73"/>
      <c r="W21" s="73"/>
      <c r="X21" s="73"/>
      <c r="Y21" s="73"/>
      <c r="Z21" s="73"/>
      <c r="AA21" s="73"/>
      <c r="AB21" s="73"/>
      <c r="AC21" s="73"/>
      <c r="AD21" s="73"/>
      <c r="AE21" s="73"/>
      <c r="AF21" s="74"/>
      <c r="AG21" s="20"/>
      <c r="AH21" s="75"/>
      <c r="AI21" s="20"/>
      <c r="AJ21" s="144" t="str">
        <f t="shared" ref="AJ21" si="22">IF(ISBLANK(A21),"",A21)</f>
        <v>t13</v>
      </c>
      <c r="AK21" s="145">
        <f t="shared" ref="AK21" si="23">COUNTIF(B21:AF21,"CP")</f>
        <v>0</v>
      </c>
      <c r="AL21" s="146">
        <f t="shared" ref="AL21" si="24">SUM(B21:AF21)</f>
        <v>0</v>
      </c>
      <c r="AM21" s="147">
        <f>VLOOKUP(AJ21,Tableau1[],2,FALSE)+2.5</f>
        <v>2.5</v>
      </c>
      <c r="AN21" s="148">
        <f>VLOOKUP(AJ21,Tableau1[],3,FALSE)+AL21</f>
        <v>0</v>
      </c>
      <c r="AO21" s="147">
        <f t="shared" ref="AO21" si="25">AM21-AK21</f>
        <v>2.5</v>
      </c>
      <c r="AP21" s="149">
        <f t="shared" ref="AP21" si="26">AN21-AL21</f>
        <v>0</v>
      </c>
      <c r="AR21" s="71"/>
      <c r="AS21" s="71"/>
    </row>
    <row r="22" spans="1:48" x14ac:dyDescent="0.2">
      <c r="A22" s="72" t="s">
        <v>67</v>
      </c>
      <c r="B22" s="73"/>
      <c r="C22" s="73"/>
      <c r="D22" s="73"/>
      <c r="E22" s="73"/>
      <c r="F22" s="73"/>
      <c r="G22" s="73"/>
      <c r="H22" s="73"/>
      <c r="I22" s="73"/>
      <c r="J22" s="73"/>
      <c r="K22" s="73"/>
      <c r="L22" s="73"/>
      <c r="M22" s="73"/>
      <c r="N22" s="73"/>
      <c r="O22" s="73"/>
      <c r="P22" s="73"/>
      <c r="Q22" s="73"/>
      <c r="R22" s="73"/>
      <c r="S22" s="73"/>
      <c r="T22" s="73"/>
      <c r="U22" s="73"/>
      <c r="V22" s="73"/>
      <c r="W22" s="73"/>
      <c r="X22" s="73"/>
      <c r="Y22" s="73"/>
      <c r="Z22" s="73"/>
      <c r="AA22" s="73"/>
      <c r="AB22" s="73"/>
      <c r="AC22" s="73"/>
      <c r="AD22" s="73"/>
      <c r="AE22" s="73"/>
      <c r="AF22" s="74"/>
      <c r="AG22" s="20"/>
      <c r="AH22" s="75"/>
      <c r="AI22" s="20"/>
      <c r="AJ22" s="144" t="str">
        <f t="shared" ref="AJ22" si="27">IF(ISBLANK(A22),"",A22)</f>
        <v>t14</v>
      </c>
      <c r="AK22" s="145">
        <f t="shared" ref="AK22" si="28">COUNTIF(B22:AF22,"CP")</f>
        <v>0</v>
      </c>
      <c r="AL22" s="146">
        <f t="shared" ref="AL22" si="29">SUM(B22:AF22)</f>
        <v>0</v>
      </c>
      <c r="AM22" s="147">
        <f>VLOOKUP(AJ22,Tableau1[],2,FALSE)+2.5</f>
        <v>2.5</v>
      </c>
      <c r="AN22" s="148">
        <f>VLOOKUP(AJ22,Tableau1[],3,FALSE)+AL22</f>
        <v>0</v>
      </c>
      <c r="AO22" s="147">
        <f t="shared" ref="AO22" si="30">AM22-AK22</f>
        <v>2.5</v>
      </c>
      <c r="AP22" s="149">
        <f t="shared" ref="AP22" si="31">AN22-AL22</f>
        <v>0</v>
      </c>
      <c r="AR22" s="71"/>
      <c r="AS22" s="71"/>
    </row>
    <row r="23" spans="1:48" ht="13.5" thickBot="1" x14ac:dyDescent="0.25">
      <c r="A23" s="89" t="s">
        <v>68</v>
      </c>
      <c r="B23" s="102"/>
      <c r="C23" s="102"/>
      <c r="D23" s="102"/>
      <c r="E23" s="102"/>
      <c r="F23" s="102"/>
      <c r="G23" s="102"/>
      <c r="H23" s="102"/>
      <c r="I23" s="102"/>
      <c r="J23" s="102"/>
      <c r="K23" s="102"/>
      <c r="L23" s="102"/>
      <c r="M23" s="102"/>
      <c r="N23" s="102"/>
      <c r="O23" s="102"/>
      <c r="P23" s="102"/>
      <c r="Q23" s="102"/>
      <c r="R23" s="102"/>
      <c r="S23" s="102"/>
      <c r="T23" s="102"/>
      <c r="U23" s="102"/>
      <c r="V23" s="102"/>
      <c r="W23" s="102"/>
      <c r="X23" s="102"/>
      <c r="Y23" s="102"/>
      <c r="Z23" s="102"/>
      <c r="AA23" s="102"/>
      <c r="AB23" s="102"/>
      <c r="AC23" s="102"/>
      <c r="AD23" s="102"/>
      <c r="AE23" s="102"/>
      <c r="AF23" s="103"/>
      <c r="AG23" s="20"/>
      <c r="AH23" s="92"/>
      <c r="AI23" s="20"/>
      <c r="AJ23" s="150" t="str">
        <f t="shared" ref="AJ23" si="32">IF(ISBLANK(A23),"",A23)</f>
        <v>t15</v>
      </c>
      <c r="AK23" s="151">
        <f t="shared" ref="AK23" si="33">COUNTIF(B23:AF23,"CP")</f>
        <v>0</v>
      </c>
      <c r="AL23" s="152">
        <f t="shared" ref="AL23" si="34">SUM(B23:AF23)</f>
        <v>0</v>
      </c>
      <c r="AM23" s="153">
        <f>VLOOKUP(AJ23,Tableau1[],2,FALSE)+2.5</f>
        <v>2.5</v>
      </c>
      <c r="AN23" s="154">
        <f>VLOOKUP(AJ23,Tableau1[],3,FALSE)+AL23</f>
        <v>0</v>
      </c>
      <c r="AO23" s="153">
        <f t="shared" ref="AO23" si="35">AM23-AK23</f>
        <v>2.5</v>
      </c>
      <c r="AP23" s="155">
        <f t="shared" ref="AP23" si="36">AN23-AL23</f>
        <v>0</v>
      </c>
      <c r="AR23" s="71"/>
      <c r="AS23" s="71"/>
    </row>
    <row r="24" spans="1:48" ht="13.5" thickBot="1" x14ac:dyDescent="0.25">
      <c r="A24" s="20"/>
      <c r="AG24" s="20"/>
      <c r="AI24" s="20"/>
      <c r="AJ24" s="137"/>
      <c r="AK24" s="137"/>
      <c r="AL24" s="137"/>
      <c r="AM24" s="137"/>
      <c r="AN24" s="137"/>
      <c r="AO24" s="137"/>
      <c r="AP24" s="137"/>
      <c r="AR24" s="71"/>
      <c r="AS24" s="71"/>
    </row>
    <row r="25" spans="1:48" ht="18.75" thickBot="1" x14ac:dyDescent="0.25">
      <c r="A25" s="21"/>
      <c r="B25" s="122">
        <f>DATE(An,MONTH(B6)+1,1)</f>
        <v>45323</v>
      </c>
      <c r="C25" s="123"/>
      <c r="D25" s="123"/>
      <c r="E25" s="123"/>
      <c r="F25" s="123"/>
      <c r="G25" s="123"/>
      <c r="H25" s="123"/>
      <c r="I25" s="123"/>
      <c r="J25" s="123"/>
      <c r="K25" s="123"/>
      <c r="L25" s="123"/>
      <c r="M25" s="123"/>
      <c r="N25" s="123"/>
      <c r="O25" s="123"/>
      <c r="P25" s="123"/>
      <c r="Q25" s="123"/>
      <c r="R25" s="123"/>
      <c r="S25" s="123"/>
      <c r="T25" s="123"/>
      <c r="U25" s="123"/>
      <c r="V25" s="123"/>
      <c r="W25" s="123"/>
      <c r="X25" s="123"/>
      <c r="Y25" s="123"/>
      <c r="Z25" s="123"/>
      <c r="AA25" s="123"/>
      <c r="AB25" s="123"/>
      <c r="AC25" s="123"/>
      <c r="AD25" s="123"/>
      <c r="AE25" s="123"/>
      <c r="AF25" s="124"/>
      <c r="AG25" s="20"/>
      <c r="AH25" s="22"/>
      <c r="AI25" s="20"/>
      <c r="AJ25" s="137"/>
      <c r="AK25" s="137"/>
      <c r="AL25" s="137"/>
      <c r="AM25" s="137"/>
      <c r="AN25" s="137"/>
      <c r="AO25" s="137"/>
      <c r="AP25" s="137"/>
      <c r="AR25" s="71"/>
      <c r="AS25" s="71"/>
    </row>
    <row r="26" spans="1:48" s="20" customFormat="1" ht="53.25" x14ac:dyDescent="0.2">
      <c r="A26" s="23"/>
      <c r="B26" s="76" t="str">
        <f>IF(B27&lt;&gt;"",PROPER(TEXT(B27,"jjjj")),"")</f>
        <v>Jeudi</v>
      </c>
      <c r="C26" s="76" t="str">
        <f t="shared" ref="C26" si="37">IF(C27&lt;&gt;"",PROPER(TEXT(C27,"jjjj")),"")</f>
        <v>Vendredi</v>
      </c>
      <c r="D26" s="76" t="str">
        <f t="shared" ref="D26" si="38">IF(D27&lt;&gt;"",PROPER(TEXT(D27,"jjjj")),"")</f>
        <v>Samedi</v>
      </c>
      <c r="E26" s="76" t="str">
        <f t="shared" ref="E26" si="39">IF(E27&lt;&gt;"",PROPER(TEXT(E27,"jjjj")),"")</f>
        <v>Dimanche</v>
      </c>
      <c r="F26" s="76" t="str">
        <f t="shared" ref="F26" si="40">IF(F27&lt;&gt;"",PROPER(TEXT(F27,"jjjj")),"")</f>
        <v>Lundi</v>
      </c>
      <c r="G26" s="76" t="str">
        <f t="shared" ref="G26" si="41">IF(G27&lt;&gt;"",PROPER(TEXT(G27,"jjjj")),"")</f>
        <v>Mardi</v>
      </c>
      <c r="H26" s="76" t="str">
        <f t="shared" ref="H26" si="42">IF(H27&lt;&gt;"",PROPER(TEXT(H27,"jjjj")),"")</f>
        <v>Mercredi</v>
      </c>
      <c r="I26" s="76" t="str">
        <f t="shared" ref="I26" si="43">IF(I27&lt;&gt;"",PROPER(TEXT(I27,"jjjj")),"")</f>
        <v>Jeudi</v>
      </c>
      <c r="J26" s="76" t="str">
        <f t="shared" ref="J26" si="44">IF(J27&lt;&gt;"",PROPER(TEXT(J27,"jjjj")),"")</f>
        <v>Vendredi</v>
      </c>
      <c r="K26" s="76" t="str">
        <f t="shared" ref="K26" si="45">IF(K27&lt;&gt;"",PROPER(TEXT(K27,"jjjj")),"")</f>
        <v>Samedi</v>
      </c>
      <c r="L26" s="76" t="str">
        <f t="shared" ref="L26" si="46">IF(L27&lt;&gt;"",PROPER(TEXT(L27,"jjjj")),"")</f>
        <v>Dimanche</v>
      </c>
      <c r="M26" s="76" t="str">
        <f t="shared" ref="M26" si="47">IF(M27&lt;&gt;"",PROPER(TEXT(M27,"jjjj")),"")</f>
        <v>Lundi</v>
      </c>
      <c r="N26" s="76" t="str">
        <f t="shared" ref="N26" si="48">IF(N27&lt;&gt;"",PROPER(TEXT(N27,"jjjj")),"")</f>
        <v>Mardi</v>
      </c>
      <c r="O26" s="76" t="str">
        <f t="shared" ref="O26" si="49">IF(O27&lt;&gt;"",PROPER(TEXT(O27,"jjjj")),"")</f>
        <v>Mercredi</v>
      </c>
      <c r="P26" s="76" t="str">
        <f t="shared" ref="P26" si="50">IF(P27&lt;&gt;"",PROPER(TEXT(P27,"jjjj")),"")</f>
        <v>Jeudi</v>
      </c>
      <c r="Q26" s="76" t="str">
        <f t="shared" ref="Q26" si="51">IF(Q27&lt;&gt;"",PROPER(TEXT(Q27,"jjjj")),"")</f>
        <v>Vendredi</v>
      </c>
      <c r="R26" s="76" t="str">
        <f t="shared" ref="R26" si="52">IF(R27&lt;&gt;"",PROPER(TEXT(R27,"jjjj")),"")</f>
        <v>Samedi</v>
      </c>
      <c r="S26" s="76" t="str">
        <f t="shared" ref="S26" si="53">IF(S27&lt;&gt;"",PROPER(TEXT(S27,"jjjj")),"")</f>
        <v>Dimanche</v>
      </c>
      <c r="T26" s="76" t="str">
        <f t="shared" ref="T26" si="54">IF(T27&lt;&gt;"",PROPER(TEXT(T27,"jjjj")),"")</f>
        <v>Lundi</v>
      </c>
      <c r="U26" s="76" t="str">
        <f t="shared" ref="U26" si="55">IF(U27&lt;&gt;"",PROPER(TEXT(U27,"jjjj")),"")</f>
        <v>Mardi</v>
      </c>
      <c r="V26" s="76" t="str">
        <f t="shared" ref="V26" si="56">IF(V27&lt;&gt;"",PROPER(TEXT(V27,"jjjj")),"")</f>
        <v>Mercredi</v>
      </c>
      <c r="W26" s="76" t="str">
        <f t="shared" ref="W26" si="57">IF(W27&lt;&gt;"",PROPER(TEXT(W27,"jjjj")),"")</f>
        <v>Jeudi</v>
      </c>
      <c r="X26" s="76" t="str">
        <f t="shared" ref="X26" si="58">IF(X27&lt;&gt;"",PROPER(TEXT(X27,"jjjj")),"")</f>
        <v>Vendredi</v>
      </c>
      <c r="Y26" s="76" t="str">
        <f t="shared" ref="Y26" si="59">IF(Y27&lt;&gt;"",PROPER(TEXT(Y27,"jjjj")),"")</f>
        <v>Samedi</v>
      </c>
      <c r="Z26" s="76" t="str">
        <f t="shared" ref="Z26" si="60">IF(Z27&lt;&gt;"",PROPER(TEXT(Z27,"jjjj")),"")</f>
        <v>Dimanche</v>
      </c>
      <c r="AA26" s="76" t="str">
        <f t="shared" ref="AA26" si="61">IF(AA27&lt;&gt;"",PROPER(TEXT(AA27,"jjjj")),"")</f>
        <v>Lundi</v>
      </c>
      <c r="AB26" s="76" t="str">
        <f t="shared" ref="AB26" si="62">IF(AB27&lt;&gt;"",PROPER(TEXT(AB27,"jjjj")),"")</f>
        <v>Mardi</v>
      </c>
      <c r="AC26" s="76" t="str">
        <f t="shared" ref="AC26" si="63">IF(AC27&lt;&gt;"",PROPER(TEXT(AC27,"jjjj")),"")</f>
        <v>Mercredi</v>
      </c>
      <c r="AD26" s="77" t="str">
        <f t="shared" ref="AD26" si="64">IF(AD27&lt;&gt;"",PROPER(TEXT(AD27,"jjjj")),"")</f>
        <v>Jeudi</v>
      </c>
      <c r="AE26" s="78" t="str">
        <f t="shared" ref="AE26" si="65">IF(AE27&lt;&gt;"",PROPER(TEXT(AE27,"jjjj")),"")</f>
        <v/>
      </c>
      <c r="AF26" s="79" t="str">
        <f t="shared" ref="AF26" si="66">IF(AF27&lt;&gt;"",PROPER(TEXT(AF27,"jjjj")),"")</f>
        <v/>
      </c>
      <c r="AH26" s="120" t="s">
        <v>46</v>
      </c>
      <c r="AI26" s="104"/>
      <c r="AJ26" s="138" t="s">
        <v>3</v>
      </c>
      <c r="AK26" s="139" t="s">
        <v>41</v>
      </c>
      <c r="AL26" s="139" t="s">
        <v>35</v>
      </c>
      <c r="AM26" s="139" t="s">
        <v>42</v>
      </c>
      <c r="AN26" s="139" t="s">
        <v>37</v>
      </c>
      <c r="AO26" s="139" t="s">
        <v>38</v>
      </c>
      <c r="AP26" s="140" t="s">
        <v>39</v>
      </c>
      <c r="AR26" s="71"/>
      <c r="AS26" s="4"/>
      <c r="AT26" s="4"/>
      <c r="AU26" s="4"/>
      <c r="AV26" s="4"/>
    </row>
    <row r="27" spans="1:48" x14ac:dyDescent="0.2">
      <c r="A27" s="80"/>
      <c r="B27" s="28">
        <f>DATE(An,MONTH(B25),1)</f>
        <v>45323</v>
      </c>
      <c r="C27" s="28">
        <f t="shared" ref="C27:AC27" si="67">B27+1</f>
        <v>45324</v>
      </c>
      <c r="D27" s="28">
        <f t="shared" si="67"/>
        <v>45325</v>
      </c>
      <c r="E27" s="28">
        <f t="shared" si="67"/>
        <v>45326</v>
      </c>
      <c r="F27" s="28">
        <f t="shared" si="67"/>
        <v>45327</v>
      </c>
      <c r="G27" s="28">
        <f t="shared" si="67"/>
        <v>45328</v>
      </c>
      <c r="H27" s="28">
        <f t="shared" si="67"/>
        <v>45329</v>
      </c>
      <c r="I27" s="28">
        <f t="shared" si="67"/>
        <v>45330</v>
      </c>
      <c r="J27" s="28">
        <f t="shared" si="67"/>
        <v>45331</v>
      </c>
      <c r="K27" s="28">
        <f t="shared" si="67"/>
        <v>45332</v>
      </c>
      <c r="L27" s="28">
        <f t="shared" si="67"/>
        <v>45333</v>
      </c>
      <c r="M27" s="28">
        <f t="shared" si="67"/>
        <v>45334</v>
      </c>
      <c r="N27" s="28">
        <f t="shared" si="67"/>
        <v>45335</v>
      </c>
      <c r="O27" s="28">
        <f t="shared" si="67"/>
        <v>45336</v>
      </c>
      <c r="P27" s="28">
        <f t="shared" si="67"/>
        <v>45337</v>
      </c>
      <c r="Q27" s="28">
        <f t="shared" si="67"/>
        <v>45338</v>
      </c>
      <c r="R27" s="28">
        <f t="shared" si="67"/>
        <v>45339</v>
      </c>
      <c r="S27" s="28">
        <f t="shared" si="67"/>
        <v>45340</v>
      </c>
      <c r="T27" s="28">
        <f t="shared" si="67"/>
        <v>45341</v>
      </c>
      <c r="U27" s="28">
        <f t="shared" si="67"/>
        <v>45342</v>
      </c>
      <c r="V27" s="28">
        <f t="shared" si="67"/>
        <v>45343</v>
      </c>
      <c r="W27" s="28">
        <f t="shared" si="67"/>
        <v>45344</v>
      </c>
      <c r="X27" s="28">
        <f t="shared" si="67"/>
        <v>45345</v>
      </c>
      <c r="Y27" s="28">
        <f t="shared" si="67"/>
        <v>45346</v>
      </c>
      <c r="Z27" s="28">
        <f t="shared" si="67"/>
        <v>45347</v>
      </c>
      <c r="AA27" s="28">
        <f t="shared" si="67"/>
        <v>45348</v>
      </c>
      <c r="AB27" s="28">
        <f t="shared" si="67"/>
        <v>45349</v>
      </c>
      <c r="AC27" s="28">
        <f t="shared" si="67"/>
        <v>45350</v>
      </c>
      <c r="AD27" s="28">
        <f>IF(DAY(DATE(An,3,))+1&lt;&gt;29,AC27+1,"")</f>
        <v>45351</v>
      </c>
      <c r="AE27" s="96"/>
      <c r="AF27" s="33"/>
      <c r="AG27" s="20"/>
      <c r="AH27" s="121"/>
      <c r="AI27" s="20"/>
      <c r="AJ27" s="141"/>
      <c r="AK27" s="142"/>
      <c r="AL27" s="142"/>
      <c r="AM27" s="142"/>
      <c r="AN27" s="142"/>
      <c r="AO27" s="142"/>
      <c r="AP27" s="143"/>
      <c r="AR27" s="20"/>
      <c r="AS27" s="20"/>
      <c r="AT27" s="20"/>
      <c r="AU27" s="20"/>
      <c r="AV27" s="20"/>
    </row>
    <row r="28" spans="1:48" x14ac:dyDescent="0.2">
      <c r="A28" s="31" t="str">
        <f t="shared" ref="A28:A42" si="68">IF(ISBLANK(A9),"",A9)</f>
        <v>t1</v>
      </c>
      <c r="B28" s="118" t="s">
        <v>70</v>
      </c>
      <c r="C28" s="118" t="s">
        <v>70</v>
      </c>
      <c r="D28" s="97"/>
      <c r="E28" s="62"/>
      <c r="F28" s="118" t="s">
        <v>70</v>
      </c>
      <c r="G28" s="118" t="s">
        <v>70</v>
      </c>
      <c r="H28" s="118" t="s">
        <v>70</v>
      </c>
      <c r="I28" s="118" t="s">
        <v>70</v>
      </c>
      <c r="J28" s="118" t="s">
        <v>70</v>
      </c>
      <c r="K28" s="62"/>
      <c r="L28" s="62"/>
      <c r="M28" s="118" t="s">
        <v>70</v>
      </c>
      <c r="N28" s="118" t="s">
        <v>70</v>
      </c>
      <c r="O28" s="118" t="s">
        <v>70</v>
      </c>
      <c r="P28" s="118" t="s">
        <v>70</v>
      </c>
      <c r="Q28" s="118" t="s">
        <v>70</v>
      </c>
      <c r="R28" s="62"/>
      <c r="S28" s="62"/>
      <c r="T28" s="119">
        <v>2.5</v>
      </c>
      <c r="U28" s="119">
        <v>5</v>
      </c>
      <c r="V28" s="119">
        <v>1</v>
      </c>
      <c r="W28" s="119">
        <v>2.75</v>
      </c>
      <c r="X28" s="119">
        <v>4.5</v>
      </c>
      <c r="Y28" s="62"/>
      <c r="Z28" s="62"/>
      <c r="AA28" s="119">
        <v>9</v>
      </c>
      <c r="AB28" s="119">
        <v>2.25</v>
      </c>
      <c r="AC28" s="119">
        <v>3.75</v>
      </c>
      <c r="AD28" s="119">
        <v>1.75</v>
      </c>
      <c r="AE28" s="63"/>
      <c r="AF28" s="33"/>
      <c r="AG28" s="20"/>
      <c r="AH28" s="66"/>
      <c r="AI28" s="20"/>
      <c r="AJ28" s="144" t="str">
        <f>IF(ISBLANK(A28),"",A28)</f>
        <v>t1</v>
      </c>
      <c r="AK28" s="145">
        <f t="shared" ref="AK28:AK36" si="69">COUNTIF(B28:AF28,"CP")</f>
        <v>0</v>
      </c>
      <c r="AL28" s="146">
        <f>SUM(B28:AF28)</f>
        <v>32.5</v>
      </c>
      <c r="AM28" s="147">
        <f t="shared" ref="AM28:AM42" si="70">AO9+2.5</f>
        <v>20</v>
      </c>
      <c r="AN28" s="146">
        <f>AP9+AL28</f>
        <v>107.5</v>
      </c>
      <c r="AO28" s="147">
        <f>AM28-AK28</f>
        <v>20</v>
      </c>
      <c r="AP28" s="149">
        <f>AN28-AL28</f>
        <v>75</v>
      </c>
      <c r="AS28" s="71"/>
    </row>
    <row r="29" spans="1:48" x14ac:dyDescent="0.2">
      <c r="A29" s="31" t="str">
        <f t="shared" si="68"/>
        <v>t2</v>
      </c>
      <c r="B29" s="62"/>
      <c r="C29" s="62"/>
      <c r="D29" s="62"/>
      <c r="E29" s="62"/>
      <c r="F29" s="62"/>
      <c r="G29" s="62"/>
      <c r="H29" s="62"/>
      <c r="I29" s="62"/>
      <c r="J29" s="62"/>
      <c r="K29" s="62"/>
      <c r="L29" s="62"/>
      <c r="M29" s="62"/>
      <c r="N29" s="62"/>
      <c r="O29" s="62"/>
      <c r="P29" s="62"/>
      <c r="Q29" s="62"/>
      <c r="R29" s="62"/>
      <c r="S29" s="62"/>
      <c r="T29" s="62"/>
      <c r="U29" s="62"/>
      <c r="V29" s="62"/>
      <c r="W29" s="62"/>
      <c r="X29" s="62"/>
      <c r="Y29" s="62"/>
      <c r="Z29" s="62"/>
      <c r="AA29" s="62"/>
      <c r="AB29" s="62"/>
      <c r="AC29" s="62"/>
      <c r="AD29" s="62"/>
      <c r="AE29" s="63"/>
      <c r="AF29" s="33"/>
      <c r="AG29" s="20"/>
      <c r="AH29" s="66"/>
      <c r="AI29" s="20"/>
      <c r="AJ29" s="144" t="str">
        <f>IF(ISBLANK(A29),"",A29)</f>
        <v>t2</v>
      </c>
      <c r="AK29" s="145">
        <f t="shared" si="69"/>
        <v>0</v>
      </c>
      <c r="AL29" s="146">
        <f t="shared" ref="AL29:AL36" si="71">SUM(B29:AF29)</f>
        <v>0</v>
      </c>
      <c r="AM29" s="147">
        <f t="shared" si="70"/>
        <v>5</v>
      </c>
      <c r="AN29" s="146">
        <f t="shared" ref="AN29:AN42" si="72">AP10+AL29</f>
        <v>0</v>
      </c>
      <c r="AO29" s="147">
        <f t="shared" ref="AO29:AO36" si="73">AM29-AK29</f>
        <v>5</v>
      </c>
      <c r="AP29" s="149">
        <f t="shared" ref="AP29:AP36" si="74">AN29-AL29</f>
        <v>0</v>
      </c>
      <c r="AR29" s="81"/>
    </row>
    <row r="30" spans="1:48" x14ac:dyDescent="0.2">
      <c r="A30" s="31" t="str">
        <f t="shared" si="68"/>
        <v>t3</v>
      </c>
      <c r="B30" s="62"/>
      <c r="C30" s="62"/>
      <c r="D30" s="62"/>
      <c r="E30" s="62"/>
      <c r="F30" s="62"/>
      <c r="G30" s="62"/>
      <c r="H30" s="62"/>
      <c r="I30" s="62"/>
      <c r="J30" s="62"/>
      <c r="K30" s="62"/>
      <c r="L30" s="62"/>
      <c r="M30" s="62"/>
      <c r="N30" s="62"/>
      <c r="O30" s="62"/>
      <c r="P30" s="62"/>
      <c r="Q30" s="62"/>
      <c r="R30" s="62"/>
      <c r="S30" s="62"/>
      <c r="T30" s="62"/>
      <c r="U30" s="62"/>
      <c r="V30" s="62"/>
      <c r="W30" s="62"/>
      <c r="X30" s="62"/>
      <c r="Y30" s="62"/>
      <c r="Z30" s="62"/>
      <c r="AA30" s="62"/>
      <c r="AB30" s="62"/>
      <c r="AC30" s="62"/>
      <c r="AD30" s="62"/>
      <c r="AE30" s="63"/>
      <c r="AF30" s="33"/>
      <c r="AG30" s="20"/>
      <c r="AH30" s="66"/>
      <c r="AI30" s="20"/>
      <c r="AJ30" s="144" t="str">
        <f t="shared" ref="AJ30:AJ36" si="75">IF(ISBLANK(A30),"",A30)</f>
        <v>t3</v>
      </c>
      <c r="AK30" s="145">
        <f t="shared" si="69"/>
        <v>0</v>
      </c>
      <c r="AL30" s="146">
        <f t="shared" si="71"/>
        <v>0</v>
      </c>
      <c r="AM30" s="147">
        <f t="shared" si="70"/>
        <v>5</v>
      </c>
      <c r="AN30" s="146">
        <f t="shared" si="72"/>
        <v>0</v>
      </c>
      <c r="AO30" s="147">
        <f t="shared" si="73"/>
        <v>5</v>
      </c>
      <c r="AP30" s="149">
        <f t="shared" si="74"/>
        <v>0</v>
      </c>
    </row>
    <row r="31" spans="1:48" x14ac:dyDescent="0.2">
      <c r="A31" s="31" t="str">
        <f t="shared" si="68"/>
        <v>t4</v>
      </c>
      <c r="B31" s="62"/>
      <c r="C31" s="62"/>
      <c r="D31" s="62"/>
      <c r="E31" s="62"/>
      <c r="F31" s="62"/>
      <c r="G31" s="62"/>
      <c r="H31" s="62"/>
      <c r="I31" s="62"/>
      <c r="J31" s="62"/>
      <c r="K31" s="62"/>
      <c r="L31" s="62"/>
      <c r="M31" s="62"/>
      <c r="N31" s="62"/>
      <c r="O31" s="62"/>
      <c r="P31" s="62"/>
      <c r="Q31" s="62"/>
      <c r="R31" s="62"/>
      <c r="S31" s="62"/>
      <c r="T31" s="62"/>
      <c r="U31" s="62"/>
      <c r="V31" s="62"/>
      <c r="W31" s="62"/>
      <c r="X31" s="62"/>
      <c r="Y31" s="62"/>
      <c r="Z31" s="62"/>
      <c r="AA31" s="62"/>
      <c r="AB31" s="62"/>
      <c r="AC31" s="62"/>
      <c r="AD31" s="62"/>
      <c r="AE31" s="63"/>
      <c r="AF31" s="33"/>
      <c r="AG31" s="20"/>
      <c r="AH31" s="66"/>
      <c r="AI31" s="20"/>
      <c r="AJ31" s="144" t="str">
        <f t="shared" si="75"/>
        <v>t4</v>
      </c>
      <c r="AK31" s="145">
        <f t="shared" si="69"/>
        <v>0</v>
      </c>
      <c r="AL31" s="146">
        <f t="shared" si="71"/>
        <v>0</v>
      </c>
      <c r="AM31" s="147">
        <f t="shared" si="70"/>
        <v>5</v>
      </c>
      <c r="AN31" s="146">
        <f t="shared" si="72"/>
        <v>0</v>
      </c>
      <c r="AO31" s="147">
        <f t="shared" si="73"/>
        <v>5</v>
      </c>
      <c r="AP31" s="149">
        <f t="shared" si="74"/>
        <v>0</v>
      </c>
    </row>
    <row r="32" spans="1:48" x14ac:dyDescent="0.2">
      <c r="A32" s="31" t="str">
        <f t="shared" si="68"/>
        <v>t5</v>
      </c>
      <c r="B32" s="62"/>
      <c r="C32" s="62"/>
      <c r="D32" s="62"/>
      <c r="E32" s="62"/>
      <c r="F32" s="62"/>
      <c r="G32" s="62"/>
      <c r="H32" s="62"/>
      <c r="I32" s="62"/>
      <c r="J32" s="62"/>
      <c r="K32" s="62"/>
      <c r="L32" s="62"/>
      <c r="M32" s="62"/>
      <c r="N32" s="62"/>
      <c r="O32" s="62"/>
      <c r="P32" s="62"/>
      <c r="Q32" s="62"/>
      <c r="R32" s="62"/>
      <c r="S32" s="62"/>
      <c r="T32" s="62"/>
      <c r="U32" s="62"/>
      <c r="V32" s="62"/>
      <c r="W32" s="62"/>
      <c r="X32" s="62"/>
      <c r="Y32" s="62"/>
      <c r="Z32" s="62"/>
      <c r="AA32" s="62"/>
      <c r="AB32" s="62"/>
      <c r="AC32" s="62"/>
      <c r="AD32" s="62"/>
      <c r="AE32" s="63"/>
      <c r="AF32" s="33"/>
      <c r="AG32" s="20"/>
      <c r="AH32" s="66"/>
      <c r="AI32" s="20"/>
      <c r="AJ32" s="144" t="str">
        <f t="shared" si="75"/>
        <v>t5</v>
      </c>
      <c r="AK32" s="145">
        <f t="shared" si="69"/>
        <v>0</v>
      </c>
      <c r="AL32" s="146">
        <f>SUM(B32:AF32)</f>
        <v>0</v>
      </c>
      <c r="AM32" s="147">
        <f t="shared" si="70"/>
        <v>5</v>
      </c>
      <c r="AN32" s="146">
        <f t="shared" si="72"/>
        <v>0</v>
      </c>
      <c r="AO32" s="147">
        <f t="shared" si="73"/>
        <v>5</v>
      </c>
      <c r="AP32" s="149">
        <f t="shared" si="74"/>
        <v>0</v>
      </c>
    </row>
    <row r="33" spans="1:48" x14ac:dyDescent="0.2">
      <c r="A33" s="31" t="str">
        <f t="shared" si="68"/>
        <v>t6</v>
      </c>
      <c r="B33" s="64"/>
      <c r="C33" s="64"/>
      <c r="D33" s="64"/>
      <c r="E33" s="64"/>
      <c r="F33" s="64"/>
      <c r="G33" s="64"/>
      <c r="H33" s="64"/>
      <c r="I33" s="64"/>
      <c r="J33" s="64"/>
      <c r="K33" s="64"/>
      <c r="L33" s="64"/>
      <c r="M33" s="64"/>
      <c r="N33" s="64"/>
      <c r="O33" s="64"/>
      <c r="P33" s="64"/>
      <c r="Q33" s="64"/>
      <c r="R33" s="64"/>
      <c r="S33" s="64"/>
      <c r="T33" s="64"/>
      <c r="U33" s="64"/>
      <c r="V33" s="64"/>
      <c r="W33" s="64"/>
      <c r="X33" s="64"/>
      <c r="Y33" s="64"/>
      <c r="Z33" s="64"/>
      <c r="AA33" s="64"/>
      <c r="AB33" s="64"/>
      <c r="AC33" s="64"/>
      <c r="AD33" s="64"/>
      <c r="AE33" s="63"/>
      <c r="AF33" s="33"/>
      <c r="AG33" s="20"/>
      <c r="AH33" s="66"/>
      <c r="AI33" s="20"/>
      <c r="AJ33" s="144" t="str">
        <f t="shared" si="75"/>
        <v>t6</v>
      </c>
      <c r="AK33" s="145">
        <f t="shared" si="69"/>
        <v>0</v>
      </c>
      <c r="AL33" s="146">
        <f t="shared" si="71"/>
        <v>0</v>
      </c>
      <c r="AM33" s="147">
        <f t="shared" si="70"/>
        <v>5</v>
      </c>
      <c r="AN33" s="146">
        <f t="shared" si="72"/>
        <v>0</v>
      </c>
      <c r="AO33" s="147">
        <f t="shared" si="73"/>
        <v>5</v>
      </c>
      <c r="AP33" s="149">
        <f t="shared" si="74"/>
        <v>0</v>
      </c>
    </row>
    <row r="34" spans="1:48" x14ac:dyDescent="0.2">
      <c r="A34" s="31" t="str">
        <f t="shared" si="68"/>
        <v>t7</v>
      </c>
      <c r="B34" s="64"/>
      <c r="C34" s="64"/>
      <c r="D34" s="64"/>
      <c r="E34" s="64"/>
      <c r="F34" s="64"/>
      <c r="G34" s="64"/>
      <c r="H34" s="64"/>
      <c r="I34" s="64"/>
      <c r="J34" s="64"/>
      <c r="K34" s="64"/>
      <c r="L34" s="64"/>
      <c r="M34" s="64"/>
      <c r="N34" s="64"/>
      <c r="O34" s="64"/>
      <c r="P34" s="64"/>
      <c r="Q34" s="64"/>
      <c r="R34" s="64"/>
      <c r="S34" s="64"/>
      <c r="T34" s="64"/>
      <c r="U34" s="64"/>
      <c r="V34" s="64"/>
      <c r="W34" s="64"/>
      <c r="X34" s="64"/>
      <c r="Y34" s="64"/>
      <c r="Z34" s="64"/>
      <c r="AA34" s="64"/>
      <c r="AB34" s="64"/>
      <c r="AC34" s="64"/>
      <c r="AD34" s="64"/>
      <c r="AE34" s="63"/>
      <c r="AF34" s="33"/>
      <c r="AG34" s="20"/>
      <c r="AH34" s="66"/>
      <c r="AI34" s="20"/>
      <c r="AJ34" s="144" t="str">
        <f t="shared" si="75"/>
        <v>t7</v>
      </c>
      <c r="AK34" s="145">
        <f t="shared" si="69"/>
        <v>0</v>
      </c>
      <c r="AL34" s="146">
        <f t="shared" si="71"/>
        <v>0</v>
      </c>
      <c r="AM34" s="147">
        <f t="shared" si="70"/>
        <v>5</v>
      </c>
      <c r="AN34" s="146">
        <f t="shared" si="72"/>
        <v>0</v>
      </c>
      <c r="AO34" s="147">
        <f t="shared" si="73"/>
        <v>5</v>
      </c>
      <c r="AP34" s="149">
        <f t="shared" si="74"/>
        <v>0</v>
      </c>
    </row>
    <row r="35" spans="1:48" x14ac:dyDescent="0.2">
      <c r="A35" s="31" t="str">
        <f t="shared" si="68"/>
        <v>t8</v>
      </c>
      <c r="B35" s="64"/>
      <c r="C35" s="64"/>
      <c r="D35" s="64"/>
      <c r="E35" s="64"/>
      <c r="F35" s="64"/>
      <c r="G35" s="64"/>
      <c r="H35" s="64"/>
      <c r="I35" s="64"/>
      <c r="J35" s="64"/>
      <c r="K35" s="64"/>
      <c r="L35" s="64"/>
      <c r="M35" s="64"/>
      <c r="N35" s="64"/>
      <c r="O35" s="64"/>
      <c r="P35" s="64"/>
      <c r="Q35" s="64"/>
      <c r="R35" s="64"/>
      <c r="S35" s="64"/>
      <c r="T35" s="64"/>
      <c r="U35" s="64"/>
      <c r="V35" s="64"/>
      <c r="W35" s="64"/>
      <c r="X35" s="64"/>
      <c r="Y35" s="64"/>
      <c r="Z35" s="64"/>
      <c r="AA35" s="64"/>
      <c r="AB35" s="64"/>
      <c r="AC35" s="64"/>
      <c r="AD35" s="64"/>
      <c r="AE35" s="63"/>
      <c r="AF35" s="33"/>
      <c r="AG35" s="20"/>
      <c r="AH35" s="66"/>
      <c r="AI35" s="20"/>
      <c r="AJ35" s="144" t="str">
        <f t="shared" si="75"/>
        <v>t8</v>
      </c>
      <c r="AK35" s="145">
        <f t="shared" si="69"/>
        <v>0</v>
      </c>
      <c r="AL35" s="146">
        <f t="shared" si="71"/>
        <v>0</v>
      </c>
      <c r="AM35" s="147">
        <f t="shared" si="70"/>
        <v>5</v>
      </c>
      <c r="AN35" s="146">
        <f t="shared" si="72"/>
        <v>0</v>
      </c>
      <c r="AO35" s="147">
        <f t="shared" si="73"/>
        <v>5</v>
      </c>
      <c r="AP35" s="149">
        <f t="shared" si="74"/>
        <v>0</v>
      </c>
    </row>
    <row r="36" spans="1:48" s="20" customFormat="1" x14ac:dyDescent="0.2">
      <c r="A36" s="31" t="str">
        <f t="shared" si="68"/>
        <v>t9</v>
      </c>
      <c r="B36" s="64"/>
      <c r="C36" s="64"/>
      <c r="D36" s="64"/>
      <c r="E36" s="64"/>
      <c r="F36" s="64"/>
      <c r="G36" s="64"/>
      <c r="H36" s="64"/>
      <c r="I36" s="64"/>
      <c r="J36" s="64"/>
      <c r="K36" s="64"/>
      <c r="L36" s="64"/>
      <c r="M36" s="64"/>
      <c r="N36" s="64"/>
      <c r="O36" s="64"/>
      <c r="P36" s="64"/>
      <c r="Q36" s="64"/>
      <c r="R36" s="64"/>
      <c r="S36" s="64"/>
      <c r="T36" s="64"/>
      <c r="U36" s="64"/>
      <c r="V36" s="64"/>
      <c r="W36" s="64"/>
      <c r="X36" s="64"/>
      <c r="Y36" s="64"/>
      <c r="Z36" s="64"/>
      <c r="AA36" s="64"/>
      <c r="AB36" s="64"/>
      <c r="AC36" s="64"/>
      <c r="AD36" s="64"/>
      <c r="AE36" s="63"/>
      <c r="AF36" s="33"/>
      <c r="AH36" s="66"/>
      <c r="AJ36" s="144" t="str">
        <f t="shared" si="75"/>
        <v>t9</v>
      </c>
      <c r="AK36" s="145">
        <f t="shared" si="69"/>
        <v>0</v>
      </c>
      <c r="AL36" s="146">
        <f t="shared" si="71"/>
        <v>0</v>
      </c>
      <c r="AM36" s="147">
        <f t="shared" si="70"/>
        <v>5</v>
      </c>
      <c r="AN36" s="146">
        <f t="shared" si="72"/>
        <v>0</v>
      </c>
      <c r="AO36" s="147">
        <f t="shared" si="73"/>
        <v>5</v>
      </c>
      <c r="AP36" s="149">
        <f t="shared" si="74"/>
        <v>0</v>
      </c>
      <c r="AR36" s="34"/>
      <c r="AS36" s="4"/>
      <c r="AT36" s="4"/>
      <c r="AU36" s="4"/>
      <c r="AV36" s="4"/>
    </row>
    <row r="37" spans="1:48" s="20" customFormat="1" x14ac:dyDescent="0.2">
      <c r="A37" s="31" t="str">
        <f t="shared" si="68"/>
        <v>t10</v>
      </c>
      <c r="B37" s="64"/>
      <c r="C37" s="64"/>
      <c r="D37" s="64"/>
      <c r="E37" s="64"/>
      <c r="F37" s="64"/>
      <c r="G37" s="64"/>
      <c r="H37" s="64"/>
      <c r="I37" s="64"/>
      <c r="J37" s="64"/>
      <c r="K37" s="64"/>
      <c r="L37" s="64"/>
      <c r="M37" s="64"/>
      <c r="N37" s="64"/>
      <c r="O37" s="64"/>
      <c r="P37" s="64"/>
      <c r="Q37" s="64"/>
      <c r="R37" s="64"/>
      <c r="S37" s="64"/>
      <c r="T37" s="64"/>
      <c r="U37" s="64"/>
      <c r="V37" s="64"/>
      <c r="W37" s="64"/>
      <c r="X37" s="64"/>
      <c r="Y37" s="64"/>
      <c r="Z37" s="64"/>
      <c r="AA37" s="64"/>
      <c r="AB37" s="64"/>
      <c r="AC37" s="64"/>
      <c r="AD37" s="64"/>
      <c r="AE37" s="63"/>
      <c r="AF37" s="33"/>
      <c r="AH37" s="66"/>
      <c r="AJ37" s="144" t="str">
        <f t="shared" ref="AJ37" si="76">IF(ISBLANK(A37),"",A37)</f>
        <v>t10</v>
      </c>
      <c r="AK37" s="145">
        <f t="shared" ref="AK37" si="77">COUNTIF(B37:AF37,"CP")</f>
        <v>0</v>
      </c>
      <c r="AL37" s="146">
        <f t="shared" ref="AL37" si="78">SUM(B37:AF37)</f>
        <v>0</v>
      </c>
      <c r="AM37" s="147">
        <f t="shared" si="70"/>
        <v>5</v>
      </c>
      <c r="AN37" s="146">
        <f t="shared" si="72"/>
        <v>0</v>
      </c>
      <c r="AO37" s="147">
        <f t="shared" ref="AO37" si="79">AM37-AK37</f>
        <v>5</v>
      </c>
      <c r="AP37" s="149">
        <f t="shared" ref="AP37" si="80">AN37-AL37</f>
        <v>0</v>
      </c>
      <c r="AS37" s="4"/>
    </row>
    <row r="38" spans="1:48" s="20" customFormat="1" x14ac:dyDescent="0.2">
      <c r="A38" s="31" t="str">
        <f t="shared" si="68"/>
        <v>t11</v>
      </c>
      <c r="B38" s="64"/>
      <c r="C38" s="64"/>
      <c r="D38" s="64"/>
      <c r="E38" s="64"/>
      <c r="F38" s="64"/>
      <c r="G38" s="64"/>
      <c r="H38" s="64"/>
      <c r="I38" s="64"/>
      <c r="J38" s="64"/>
      <c r="K38" s="64"/>
      <c r="L38" s="64"/>
      <c r="M38" s="64"/>
      <c r="N38" s="64"/>
      <c r="O38" s="64"/>
      <c r="P38" s="64"/>
      <c r="Q38" s="64"/>
      <c r="R38" s="64"/>
      <c r="S38" s="64"/>
      <c r="T38" s="64"/>
      <c r="U38" s="64"/>
      <c r="V38" s="64"/>
      <c r="W38" s="64"/>
      <c r="X38" s="64"/>
      <c r="Y38" s="64"/>
      <c r="Z38" s="64"/>
      <c r="AA38" s="64"/>
      <c r="AB38" s="64"/>
      <c r="AC38" s="64"/>
      <c r="AD38" s="64"/>
      <c r="AE38" s="63"/>
      <c r="AF38" s="33"/>
      <c r="AH38" s="66"/>
      <c r="AJ38" s="144" t="str">
        <f t="shared" ref="AJ38" si="81">IF(ISBLANK(A38),"",A38)</f>
        <v>t11</v>
      </c>
      <c r="AK38" s="145">
        <f t="shared" ref="AK38" si="82">COUNTIF(B38:AF38,"CP")</f>
        <v>0</v>
      </c>
      <c r="AL38" s="146">
        <f t="shared" ref="AL38" si="83">SUM(B38:AF38)</f>
        <v>0</v>
      </c>
      <c r="AM38" s="147">
        <f t="shared" si="70"/>
        <v>5</v>
      </c>
      <c r="AN38" s="146">
        <f t="shared" si="72"/>
        <v>0</v>
      </c>
      <c r="AO38" s="147">
        <f t="shared" ref="AO38" si="84">AM38-AK38</f>
        <v>5</v>
      </c>
      <c r="AP38" s="149">
        <f t="shared" ref="AP38" si="85">AN38-AL38</f>
        <v>0</v>
      </c>
      <c r="AS38" s="4"/>
    </row>
    <row r="39" spans="1:48" s="20" customFormat="1" x14ac:dyDescent="0.2">
      <c r="A39" s="31" t="str">
        <f t="shared" si="68"/>
        <v>t12</v>
      </c>
      <c r="B39" s="64"/>
      <c r="C39" s="64"/>
      <c r="D39" s="64"/>
      <c r="E39" s="64"/>
      <c r="F39" s="64"/>
      <c r="G39" s="64"/>
      <c r="H39" s="64"/>
      <c r="I39" s="64"/>
      <c r="J39" s="64"/>
      <c r="K39" s="64"/>
      <c r="L39" s="64"/>
      <c r="M39" s="64"/>
      <c r="N39" s="64"/>
      <c r="O39" s="64"/>
      <c r="P39" s="64"/>
      <c r="Q39" s="64"/>
      <c r="R39" s="64"/>
      <c r="S39" s="64"/>
      <c r="T39" s="64"/>
      <c r="U39" s="64"/>
      <c r="V39" s="64"/>
      <c r="W39" s="64"/>
      <c r="X39" s="64"/>
      <c r="Y39" s="64"/>
      <c r="Z39" s="64"/>
      <c r="AA39" s="64"/>
      <c r="AB39" s="64"/>
      <c r="AC39" s="64"/>
      <c r="AD39" s="64"/>
      <c r="AE39" s="63"/>
      <c r="AF39" s="33"/>
      <c r="AH39" s="66"/>
      <c r="AJ39" s="144" t="str">
        <f t="shared" ref="AJ39" si="86">IF(ISBLANK(A39),"",A39)</f>
        <v>t12</v>
      </c>
      <c r="AK39" s="145">
        <f t="shared" ref="AK39" si="87">COUNTIF(B39:AF39,"CP")</f>
        <v>0</v>
      </c>
      <c r="AL39" s="146">
        <f t="shared" ref="AL39" si="88">SUM(B39:AF39)</f>
        <v>0</v>
      </c>
      <c r="AM39" s="147">
        <f t="shared" si="70"/>
        <v>5</v>
      </c>
      <c r="AN39" s="146">
        <f t="shared" si="72"/>
        <v>0</v>
      </c>
      <c r="AO39" s="147">
        <f t="shared" ref="AO39" si="89">AM39-AK39</f>
        <v>5</v>
      </c>
      <c r="AP39" s="149">
        <f t="shared" ref="AP39" si="90">AN39-AL39</f>
        <v>0</v>
      </c>
      <c r="AS39" s="4"/>
    </row>
    <row r="40" spans="1:48" s="20" customFormat="1" x14ac:dyDescent="0.2">
      <c r="A40" s="31" t="str">
        <f t="shared" si="68"/>
        <v>t13</v>
      </c>
      <c r="B40" s="64"/>
      <c r="C40" s="64"/>
      <c r="D40" s="64"/>
      <c r="E40" s="64"/>
      <c r="F40" s="64"/>
      <c r="G40" s="64"/>
      <c r="H40" s="64"/>
      <c r="I40" s="64"/>
      <c r="J40" s="64"/>
      <c r="K40" s="64"/>
      <c r="L40" s="64"/>
      <c r="M40" s="64"/>
      <c r="N40" s="64"/>
      <c r="O40" s="64"/>
      <c r="P40" s="64"/>
      <c r="Q40" s="64"/>
      <c r="R40" s="64"/>
      <c r="S40" s="64"/>
      <c r="T40" s="64"/>
      <c r="U40" s="64"/>
      <c r="V40" s="64"/>
      <c r="W40" s="64"/>
      <c r="X40" s="64"/>
      <c r="Y40" s="64"/>
      <c r="Z40" s="64"/>
      <c r="AA40" s="64"/>
      <c r="AB40" s="64"/>
      <c r="AC40" s="64"/>
      <c r="AD40" s="64"/>
      <c r="AE40" s="63"/>
      <c r="AF40" s="33"/>
      <c r="AH40" s="66"/>
      <c r="AJ40" s="144" t="str">
        <f t="shared" ref="AJ40" si="91">IF(ISBLANK(A40),"",A40)</f>
        <v>t13</v>
      </c>
      <c r="AK40" s="145">
        <f t="shared" ref="AK40" si="92">COUNTIF(B40:AF40,"CP")</f>
        <v>0</v>
      </c>
      <c r="AL40" s="146">
        <f t="shared" ref="AL40" si="93">SUM(B40:AF40)</f>
        <v>0</v>
      </c>
      <c r="AM40" s="147">
        <f t="shared" si="70"/>
        <v>5</v>
      </c>
      <c r="AN40" s="146">
        <f t="shared" si="72"/>
        <v>0</v>
      </c>
      <c r="AO40" s="147">
        <f t="shared" ref="AO40" si="94">AM40-AK40</f>
        <v>5</v>
      </c>
      <c r="AP40" s="149">
        <f t="shared" ref="AP40" si="95">AN40-AL40</f>
        <v>0</v>
      </c>
      <c r="AS40" s="4"/>
    </row>
    <row r="41" spans="1:48" s="20" customFormat="1" x14ac:dyDescent="0.2">
      <c r="A41" s="31" t="str">
        <f t="shared" si="68"/>
        <v>t14</v>
      </c>
      <c r="B41" s="64"/>
      <c r="C41" s="64"/>
      <c r="D41" s="64"/>
      <c r="E41" s="64"/>
      <c r="F41" s="64"/>
      <c r="G41" s="64"/>
      <c r="H41" s="64"/>
      <c r="I41" s="64"/>
      <c r="J41" s="64"/>
      <c r="K41" s="64"/>
      <c r="L41" s="64"/>
      <c r="M41" s="64"/>
      <c r="N41" s="64"/>
      <c r="O41" s="64"/>
      <c r="P41" s="64"/>
      <c r="Q41" s="64"/>
      <c r="R41" s="64"/>
      <c r="S41" s="64"/>
      <c r="T41" s="64"/>
      <c r="U41" s="64"/>
      <c r="V41" s="64"/>
      <c r="W41" s="64"/>
      <c r="X41" s="64"/>
      <c r="Y41" s="64"/>
      <c r="Z41" s="64"/>
      <c r="AA41" s="64"/>
      <c r="AB41" s="64"/>
      <c r="AC41" s="64"/>
      <c r="AD41" s="64"/>
      <c r="AE41" s="63"/>
      <c r="AF41" s="33"/>
      <c r="AH41" s="66"/>
      <c r="AJ41" s="144" t="str">
        <f t="shared" ref="AJ41" si="96">IF(ISBLANK(A41),"",A41)</f>
        <v>t14</v>
      </c>
      <c r="AK41" s="145">
        <f t="shared" ref="AK41" si="97">COUNTIF(B41:AF41,"CP")</f>
        <v>0</v>
      </c>
      <c r="AL41" s="146">
        <f t="shared" ref="AL41" si="98">SUM(B41:AF41)</f>
        <v>0</v>
      </c>
      <c r="AM41" s="147">
        <f t="shared" si="70"/>
        <v>5</v>
      </c>
      <c r="AN41" s="146">
        <f t="shared" si="72"/>
        <v>0</v>
      </c>
      <c r="AO41" s="147">
        <f t="shared" ref="AO41" si="99">AM41-AK41</f>
        <v>5</v>
      </c>
      <c r="AP41" s="149">
        <f t="shared" ref="AP41" si="100">AN41-AL41</f>
        <v>0</v>
      </c>
      <c r="AS41" s="4"/>
    </row>
    <row r="42" spans="1:48" s="20" customFormat="1" ht="13.5" thickBot="1" x14ac:dyDescent="0.25">
      <c r="A42" s="89" t="str">
        <f t="shared" si="68"/>
        <v>t15</v>
      </c>
      <c r="B42" s="98"/>
      <c r="C42" s="98"/>
      <c r="D42" s="98"/>
      <c r="E42" s="98"/>
      <c r="F42" s="98"/>
      <c r="G42" s="98"/>
      <c r="H42" s="98"/>
      <c r="I42" s="98"/>
      <c r="J42" s="98"/>
      <c r="K42" s="98"/>
      <c r="L42" s="98"/>
      <c r="M42" s="98"/>
      <c r="N42" s="98"/>
      <c r="O42" s="98"/>
      <c r="P42" s="98"/>
      <c r="Q42" s="98"/>
      <c r="R42" s="98"/>
      <c r="S42" s="98"/>
      <c r="T42" s="98"/>
      <c r="U42" s="98"/>
      <c r="V42" s="98"/>
      <c r="W42" s="98"/>
      <c r="X42" s="98"/>
      <c r="Y42" s="98"/>
      <c r="Z42" s="98"/>
      <c r="AA42" s="98"/>
      <c r="AB42" s="98"/>
      <c r="AC42" s="98"/>
      <c r="AD42" s="98"/>
      <c r="AE42" s="99"/>
      <c r="AF42" s="100"/>
      <c r="AH42" s="92"/>
      <c r="AJ42" s="150" t="str">
        <f t="shared" ref="AJ42" si="101">IF(ISBLANK(A42),"",A42)</f>
        <v>t15</v>
      </c>
      <c r="AK42" s="151">
        <f t="shared" ref="AK42" si="102">COUNTIF(B42:AF42,"CP")</f>
        <v>0</v>
      </c>
      <c r="AL42" s="152">
        <f t="shared" ref="AL42" si="103">SUM(B42:AF42)</f>
        <v>0</v>
      </c>
      <c r="AM42" s="153">
        <f t="shared" si="70"/>
        <v>5</v>
      </c>
      <c r="AN42" s="152">
        <f t="shared" si="72"/>
        <v>0</v>
      </c>
      <c r="AO42" s="153">
        <f t="shared" ref="AO42" si="104">AM42-AK42</f>
        <v>5</v>
      </c>
      <c r="AP42" s="155">
        <f t="shared" ref="AP42" si="105">AN42-AL42</f>
        <v>0</v>
      </c>
      <c r="AS42" s="4"/>
    </row>
    <row r="43" spans="1:48" ht="13.5" thickBot="1" x14ac:dyDescent="0.25">
      <c r="A43" s="20"/>
      <c r="AD43" s="82"/>
      <c r="AG43" s="20"/>
      <c r="AI43" s="20"/>
      <c r="AJ43" s="137"/>
      <c r="AK43" s="137"/>
      <c r="AL43" s="137"/>
      <c r="AM43" s="137"/>
      <c r="AN43" s="137"/>
      <c r="AO43" s="137"/>
      <c r="AP43" s="137"/>
      <c r="AR43" s="20"/>
      <c r="AT43" s="20"/>
      <c r="AU43" s="20"/>
      <c r="AV43" s="20"/>
    </row>
    <row r="44" spans="1:48" ht="18.75" thickBot="1" x14ac:dyDescent="0.25">
      <c r="A44" s="21"/>
      <c r="B44" s="122">
        <f>DATE(An,MONTH(B25)+1,1)</f>
        <v>45352</v>
      </c>
      <c r="C44" s="123"/>
      <c r="D44" s="123"/>
      <c r="E44" s="123"/>
      <c r="F44" s="123"/>
      <c r="G44" s="123"/>
      <c r="H44" s="123"/>
      <c r="I44" s="123"/>
      <c r="J44" s="123"/>
      <c r="K44" s="123"/>
      <c r="L44" s="123"/>
      <c r="M44" s="123"/>
      <c r="N44" s="123"/>
      <c r="O44" s="123"/>
      <c r="P44" s="123"/>
      <c r="Q44" s="123"/>
      <c r="R44" s="123"/>
      <c r="S44" s="123"/>
      <c r="T44" s="123"/>
      <c r="U44" s="123"/>
      <c r="V44" s="123"/>
      <c r="W44" s="123"/>
      <c r="X44" s="123"/>
      <c r="Y44" s="123"/>
      <c r="Z44" s="123"/>
      <c r="AA44" s="123"/>
      <c r="AB44" s="123"/>
      <c r="AC44" s="123"/>
      <c r="AD44" s="123"/>
      <c r="AE44" s="123"/>
      <c r="AF44" s="124"/>
      <c r="AG44" s="20"/>
      <c r="AH44" s="22"/>
      <c r="AI44" s="20"/>
      <c r="AJ44" s="137"/>
      <c r="AK44" s="137"/>
      <c r="AL44" s="137"/>
      <c r="AM44" s="137"/>
      <c r="AN44" s="137"/>
      <c r="AO44" s="137"/>
      <c r="AP44" s="137"/>
    </row>
    <row r="45" spans="1:48" s="20" customFormat="1" ht="53.25" x14ac:dyDescent="0.2">
      <c r="A45" s="23"/>
      <c r="B45" s="24" t="str">
        <f>IF(B46&lt;&gt;"",PROPER(TEXT(B46,"jjjj")),"")</f>
        <v>Vendredi</v>
      </c>
      <c r="C45" s="24" t="str">
        <f t="shared" ref="C45" si="106">IF(C46&lt;&gt;"",PROPER(TEXT(C46,"jjjj")),"")</f>
        <v>Samedi</v>
      </c>
      <c r="D45" s="24" t="str">
        <f t="shared" ref="D45" si="107">IF(D46&lt;&gt;"",PROPER(TEXT(D46,"jjjj")),"")</f>
        <v>Dimanche</v>
      </c>
      <c r="E45" s="24" t="str">
        <f t="shared" ref="E45" si="108">IF(E46&lt;&gt;"",PROPER(TEXT(E46,"jjjj")),"")</f>
        <v>Lundi</v>
      </c>
      <c r="F45" s="24" t="str">
        <f t="shared" ref="F45" si="109">IF(F46&lt;&gt;"",PROPER(TEXT(F46,"jjjj")),"")</f>
        <v>Mardi</v>
      </c>
      <c r="G45" s="24" t="str">
        <f t="shared" ref="G45" si="110">IF(G46&lt;&gt;"",PROPER(TEXT(G46,"jjjj")),"")</f>
        <v>Mercredi</v>
      </c>
      <c r="H45" s="24" t="str">
        <f t="shared" ref="H45" si="111">IF(H46&lt;&gt;"",PROPER(TEXT(H46,"jjjj")),"")</f>
        <v>Jeudi</v>
      </c>
      <c r="I45" s="24" t="str">
        <f t="shared" ref="I45" si="112">IF(I46&lt;&gt;"",PROPER(TEXT(I46,"jjjj")),"")</f>
        <v>Vendredi</v>
      </c>
      <c r="J45" s="24" t="str">
        <f t="shared" ref="J45" si="113">IF(J46&lt;&gt;"",PROPER(TEXT(J46,"jjjj")),"")</f>
        <v>Samedi</v>
      </c>
      <c r="K45" s="24" t="str">
        <f t="shared" ref="K45" si="114">IF(K46&lt;&gt;"",PROPER(TEXT(K46,"jjjj")),"")</f>
        <v>Dimanche</v>
      </c>
      <c r="L45" s="24" t="str">
        <f t="shared" ref="L45" si="115">IF(L46&lt;&gt;"",PROPER(TEXT(L46,"jjjj")),"")</f>
        <v>Lundi</v>
      </c>
      <c r="M45" s="24" t="str">
        <f t="shared" ref="M45" si="116">IF(M46&lt;&gt;"",PROPER(TEXT(M46,"jjjj")),"")</f>
        <v>Mardi</v>
      </c>
      <c r="N45" s="24" t="str">
        <f t="shared" ref="N45" si="117">IF(N46&lt;&gt;"",PROPER(TEXT(N46,"jjjj")),"")</f>
        <v>Mercredi</v>
      </c>
      <c r="O45" s="24" t="str">
        <f t="shared" ref="O45" si="118">IF(O46&lt;&gt;"",PROPER(TEXT(O46,"jjjj")),"")</f>
        <v>Jeudi</v>
      </c>
      <c r="P45" s="24" t="str">
        <f t="shared" ref="P45" si="119">IF(P46&lt;&gt;"",PROPER(TEXT(P46,"jjjj")),"")</f>
        <v>Vendredi</v>
      </c>
      <c r="Q45" s="24" t="str">
        <f t="shared" ref="Q45" si="120">IF(Q46&lt;&gt;"",PROPER(TEXT(Q46,"jjjj")),"")</f>
        <v>Samedi</v>
      </c>
      <c r="R45" s="24" t="str">
        <f t="shared" ref="R45" si="121">IF(R46&lt;&gt;"",PROPER(TEXT(R46,"jjjj")),"")</f>
        <v>Dimanche</v>
      </c>
      <c r="S45" s="24" t="str">
        <f t="shared" ref="S45" si="122">IF(S46&lt;&gt;"",PROPER(TEXT(S46,"jjjj")),"")</f>
        <v>Lundi</v>
      </c>
      <c r="T45" s="24" t="str">
        <f t="shared" ref="T45" si="123">IF(T46&lt;&gt;"",PROPER(TEXT(T46,"jjjj")),"")</f>
        <v>Mardi</v>
      </c>
      <c r="U45" s="24" t="str">
        <f t="shared" ref="U45" si="124">IF(U46&lt;&gt;"",PROPER(TEXT(U46,"jjjj")),"")</f>
        <v>Mercredi</v>
      </c>
      <c r="V45" s="24" t="str">
        <f t="shared" ref="V45" si="125">IF(V46&lt;&gt;"",PROPER(TEXT(V46,"jjjj")),"")</f>
        <v>Jeudi</v>
      </c>
      <c r="W45" s="24" t="str">
        <f t="shared" ref="W45" si="126">IF(W46&lt;&gt;"",PROPER(TEXT(W46,"jjjj")),"")</f>
        <v>Vendredi</v>
      </c>
      <c r="X45" s="24" t="str">
        <f t="shared" ref="X45" si="127">IF(X46&lt;&gt;"",PROPER(TEXT(X46,"jjjj")),"")</f>
        <v>Samedi</v>
      </c>
      <c r="Y45" s="24" t="str">
        <f t="shared" ref="Y45" si="128">IF(Y46&lt;&gt;"",PROPER(TEXT(Y46,"jjjj")),"")</f>
        <v>Dimanche</v>
      </c>
      <c r="Z45" s="24" t="str">
        <f t="shared" ref="Z45" si="129">IF(Z46&lt;&gt;"",PROPER(TEXT(Z46,"jjjj")),"")</f>
        <v>Lundi</v>
      </c>
      <c r="AA45" s="24" t="str">
        <f t="shared" ref="AA45" si="130">IF(AA46&lt;&gt;"",PROPER(TEXT(AA46,"jjjj")),"")</f>
        <v>Mardi</v>
      </c>
      <c r="AB45" s="24" t="str">
        <f t="shared" ref="AB45" si="131">IF(AB46&lt;&gt;"",PROPER(TEXT(AB46,"jjjj")),"")</f>
        <v>Mercredi</v>
      </c>
      <c r="AC45" s="24" t="str">
        <f t="shared" ref="AC45" si="132">IF(AC46&lt;&gt;"",PROPER(TEXT(AC46,"jjjj")),"")</f>
        <v>Jeudi</v>
      </c>
      <c r="AD45" s="24" t="str">
        <f t="shared" ref="AD45" si="133">IF(AD46&lt;&gt;"",PROPER(TEXT(AD46,"jjjj")),"")</f>
        <v>Vendredi</v>
      </c>
      <c r="AE45" s="24" t="str">
        <f t="shared" ref="AE45" si="134">IF(AE46&lt;&gt;"",PROPER(TEXT(AE46,"jjjj")),"")</f>
        <v>Samedi</v>
      </c>
      <c r="AF45" s="25" t="str">
        <f t="shared" ref="AF45" si="135">IF(AF46&lt;&gt;"",PROPER(TEXT(AF46,"jjjj")),"")</f>
        <v>Dimanche</v>
      </c>
      <c r="AH45" s="120" t="s">
        <v>46</v>
      </c>
      <c r="AI45" s="104"/>
      <c r="AJ45" s="138" t="s">
        <v>3</v>
      </c>
      <c r="AK45" s="139" t="s">
        <v>41</v>
      </c>
      <c r="AL45" s="139" t="s">
        <v>35</v>
      </c>
      <c r="AM45" s="139" t="s">
        <v>42</v>
      </c>
      <c r="AN45" s="139" t="s">
        <v>37</v>
      </c>
      <c r="AO45" s="139" t="s">
        <v>38</v>
      </c>
      <c r="AP45" s="140" t="s">
        <v>39</v>
      </c>
      <c r="AR45" s="4"/>
      <c r="AS45" s="4"/>
      <c r="AT45" s="4"/>
      <c r="AU45" s="4"/>
      <c r="AV45" s="4"/>
    </row>
    <row r="46" spans="1:48" x14ac:dyDescent="0.2">
      <c r="A46" s="80"/>
      <c r="B46" s="28">
        <f>DATE(An,MONTH(B44),1)</f>
        <v>45352</v>
      </c>
      <c r="C46" s="28">
        <f t="shared" ref="C46:AF46" si="136">B46+1</f>
        <v>45353</v>
      </c>
      <c r="D46" s="28">
        <f t="shared" si="136"/>
        <v>45354</v>
      </c>
      <c r="E46" s="28">
        <f t="shared" si="136"/>
        <v>45355</v>
      </c>
      <c r="F46" s="28">
        <f t="shared" si="136"/>
        <v>45356</v>
      </c>
      <c r="G46" s="28">
        <f t="shared" si="136"/>
        <v>45357</v>
      </c>
      <c r="H46" s="28">
        <f t="shared" si="136"/>
        <v>45358</v>
      </c>
      <c r="I46" s="28">
        <f t="shared" si="136"/>
        <v>45359</v>
      </c>
      <c r="J46" s="28">
        <f t="shared" si="136"/>
        <v>45360</v>
      </c>
      <c r="K46" s="28">
        <f t="shared" si="136"/>
        <v>45361</v>
      </c>
      <c r="L46" s="28">
        <f t="shared" si="136"/>
        <v>45362</v>
      </c>
      <c r="M46" s="28">
        <f t="shared" si="136"/>
        <v>45363</v>
      </c>
      <c r="N46" s="28">
        <f t="shared" si="136"/>
        <v>45364</v>
      </c>
      <c r="O46" s="28">
        <f t="shared" si="136"/>
        <v>45365</v>
      </c>
      <c r="P46" s="28">
        <f t="shared" si="136"/>
        <v>45366</v>
      </c>
      <c r="Q46" s="28">
        <f t="shared" si="136"/>
        <v>45367</v>
      </c>
      <c r="R46" s="28">
        <f t="shared" si="136"/>
        <v>45368</v>
      </c>
      <c r="S46" s="28">
        <f t="shared" si="136"/>
        <v>45369</v>
      </c>
      <c r="T46" s="28">
        <f t="shared" si="136"/>
        <v>45370</v>
      </c>
      <c r="U46" s="28">
        <f t="shared" si="136"/>
        <v>45371</v>
      </c>
      <c r="V46" s="28">
        <f t="shared" si="136"/>
        <v>45372</v>
      </c>
      <c r="W46" s="28">
        <f t="shared" si="136"/>
        <v>45373</v>
      </c>
      <c r="X46" s="28">
        <f t="shared" si="136"/>
        <v>45374</v>
      </c>
      <c r="Y46" s="28">
        <f t="shared" si="136"/>
        <v>45375</v>
      </c>
      <c r="Z46" s="28">
        <f t="shared" si="136"/>
        <v>45376</v>
      </c>
      <c r="AA46" s="28">
        <f t="shared" si="136"/>
        <v>45377</v>
      </c>
      <c r="AB46" s="28">
        <f t="shared" si="136"/>
        <v>45378</v>
      </c>
      <c r="AC46" s="28">
        <f t="shared" si="136"/>
        <v>45379</v>
      </c>
      <c r="AD46" s="28">
        <f t="shared" si="136"/>
        <v>45380</v>
      </c>
      <c r="AE46" s="28">
        <f t="shared" si="136"/>
        <v>45381</v>
      </c>
      <c r="AF46" s="29">
        <f t="shared" si="136"/>
        <v>45382</v>
      </c>
      <c r="AG46" s="20"/>
      <c r="AH46" s="121"/>
      <c r="AI46" s="20"/>
      <c r="AJ46" s="141"/>
      <c r="AK46" s="142"/>
      <c r="AL46" s="142"/>
      <c r="AM46" s="142"/>
      <c r="AN46" s="142"/>
      <c r="AO46" s="142"/>
      <c r="AP46" s="143"/>
      <c r="AR46" s="20"/>
      <c r="AS46" s="20"/>
      <c r="AT46" s="20"/>
      <c r="AU46" s="20"/>
      <c r="AV46" s="20"/>
    </row>
    <row r="47" spans="1:48" x14ac:dyDescent="0.2">
      <c r="A47" s="31" t="str">
        <f t="shared" ref="A47:A61" si="137">IF(ISBLANK(A28),"",A28)</f>
        <v>t1</v>
      </c>
      <c r="B47" s="54"/>
      <c r="C47" s="54"/>
      <c r="D47" s="54"/>
      <c r="E47" s="54"/>
      <c r="F47" s="54"/>
      <c r="G47" s="54"/>
      <c r="H47" s="54"/>
      <c r="I47" s="54"/>
      <c r="J47" s="54"/>
      <c r="K47" s="54"/>
      <c r="L47" s="54"/>
      <c r="M47" s="54"/>
      <c r="N47" s="54"/>
      <c r="O47" s="54"/>
      <c r="P47" s="54"/>
      <c r="Q47" s="54"/>
      <c r="R47" s="54"/>
      <c r="S47" s="54"/>
      <c r="T47" s="54"/>
      <c r="U47" s="54"/>
      <c r="V47" s="54"/>
      <c r="W47" s="54"/>
      <c r="X47" s="54"/>
      <c r="Y47" s="54"/>
      <c r="Z47" s="54"/>
      <c r="AA47" s="54"/>
      <c r="AB47" s="54"/>
      <c r="AC47" s="54"/>
      <c r="AD47" s="54"/>
      <c r="AE47" s="54"/>
      <c r="AF47" s="58"/>
      <c r="AG47" s="20"/>
      <c r="AH47" s="66"/>
      <c r="AI47" s="20"/>
      <c r="AJ47" s="144" t="str">
        <f>IF(ISBLANK(A47),"",A47)</f>
        <v>t1</v>
      </c>
      <c r="AK47" s="145">
        <f t="shared" ref="AK47:AK55" si="138">COUNTIF(B47:AF47,"CP")</f>
        <v>0</v>
      </c>
      <c r="AL47" s="146">
        <f t="shared" ref="AL47:AL55" si="139">SUM(B47:AF47)</f>
        <v>0</v>
      </c>
      <c r="AM47" s="147">
        <f t="shared" ref="AM47:AM61" si="140">AO28+2.5</f>
        <v>22.5</v>
      </c>
      <c r="AN47" s="146">
        <f>AP28+AL47</f>
        <v>75</v>
      </c>
      <c r="AO47" s="147">
        <f>AM47-AK47</f>
        <v>22.5</v>
      </c>
      <c r="AP47" s="149">
        <f>AN47-AL47</f>
        <v>75</v>
      </c>
    </row>
    <row r="48" spans="1:48" x14ac:dyDescent="0.2">
      <c r="A48" s="31" t="str">
        <f t="shared" si="137"/>
        <v>t2</v>
      </c>
      <c r="B48" s="54"/>
      <c r="C48" s="54"/>
      <c r="D48" s="54"/>
      <c r="E48" s="54"/>
      <c r="F48" s="54"/>
      <c r="G48" s="54"/>
      <c r="H48" s="54"/>
      <c r="I48" s="54"/>
      <c r="J48" s="54"/>
      <c r="K48" s="54"/>
      <c r="L48" s="54"/>
      <c r="M48" s="54"/>
      <c r="N48" s="54"/>
      <c r="O48" s="54"/>
      <c r="P48" s="54"/>
      <c r="Q48" s="54"/>
      <c r="R48" s="54"/>
      <c r="S48" s="54"/>
      <c r="T48" s="54"/>
      <c r="U48" s="54"/>
      <c r="V48" s="54"/>
      <c r="W48" s="54"/>
      <c r="X48" s="54"/>
      <c r="Y48" s="54"/>
      <c r="Z48" s="54"/>
      <c r="AA48" s="54"/>
      <c r="AB48" s="54"/>
      <c r="AC48" s="54"/>
      <c r="AD48" s="54"/>
      <c r="AE48" s="54"/>
      <c r="AF48" s="58"/>
      <c r="AG48" s="20"/>
      <c r="AH48" s="66"/>
      <c r="AI48" s="20"/>
      <c r="AJ48" s="144" t="str">
        <f>IF(ISBLANK(A48),"",A48)</f>
        <v>t2</v>
      </c>
      <c r="AK48" s="145">
        <f t="shared" si="138"/>
        <v>0</v>
      </c>
      <c r="AL48" s="146">
        <f t="shared" si="139"/>
        <v>0</v>
      </c>
      <c r="AM48" s="147">
        <f t="shared" si="140"/>
        <v>7.5</v>
      </c>
      <c r="AN48" s="146">
        <f t="shared" ref="AN48:AN61" si="141">AP29+AL48</f>
        <v>0</v>
      </c>
      <c r="AO48" s="147">
        <f t="shared" ref="AO48:AO55" si="142">AM48-AK48</f>
        <v>7.5</v>
      </c>
      <c r="AP48" s="149">
        <f t="shared" ref="AP48:AP55" si="143">AN48-AL48</f>
        <v>0</v>
      </c>
    </row>
    <row r="49" spans="1:48" x14ac:dyDescent="0.2">
      <c r="A49" s="31" t="str">
        <f t="shared" si="137"/>
        <v>t3</v>
      </c>
      <c r="B49" s="54"/>
      <c r="C49" s="54"/>
      <c r="D49" s="54"/>
      <c r="E49" s="54"/>
      <c r="F49" s="54"/>
      <c r="G49" s="54"/>
      <c r="H49" s="54"/>
      <c r="I49" s="54"/>
      <c r="J49" s="54"/>
      <c r="K49" s="54"/>
      <c r="L49" s="54"/>
      <c r="M49" s="54"/>
      <c r="N49" s="54"/>
      <c r="O49" s="54"/>
      <c r="P49" s="54"/>
      <c r="Q49" s="54"/>
      <c r="R49" s="54"/>
      <c r="S49" s="54"/>
      <c r="T49" s="54"/>
      <c r="U49" s="54"/>
      <c r="V49" s="54"/>
      <c r="W49" s="54"/>
      <c r="X49" s="54"/>
      <c r="Y49" s="54"/>
      <c r="Z49" s="54"/>
      <c r="AA49" s="54"/>
      <c r="AB49" s="54"/>
      <c r="AC49" s="54"/>
      <c r="AD49" s="54"/>
      <c r="AE49" s="54"/>
      <c r="AF49" s="58"/>
      <c r="AG49" s="20"/>
      <c r="AH49" s="66"/>
      <c r="AI49" s="20"/>
      <c r="AJ49" s="144" t="str">
        <f t="shared" ref="AJ49:AJ55" si="144">IF(ISBLANK(A49),"",A49)</f>
        <v>t3</v>
      </c>
      <c r="AK49" s="145">
        <f t="shared" si="138"/>
        <v>0</v>
      </c>
      <c r="AL49" s="146">
        <f t="shared" si="139"/>
        <v>0</v>
      </c>
      <c r="AM49" s="147">
        <f t="shared" si="140"/>
        <v>7.5</v>
      </c>
      <c r="AN49" s="146">
        <f t="shared" si="141"/>
        <v>0</v>
      </c>
      <c r="AO49" s="147">
        <f t="shared" si="142"/>
        <v>7.5</v>
      </c>
      <c r="AP49" s="149">
        <f t="shared" si="143"/>
        <v>0</v>
      </c>
    </row>
    <row r="50" spans="1:48" x14ac:dyDescent="0.2">
      <c r="A50" s="31" t="str">
        <f t="shared" si="137"/>
        <v>t4</v>
      </c>
      <c r="B50" s="54"/>
      <c r="C50" s="54"/>
      <c r="D50" s="54"/>
      <c r="E50" s="54"/>
      <c r="F50" s="54"/>
      <c r="G50" s="54"/>
      <c r="H50" s="54"/>
      <c r="I50" s="54"/>
      <c r="J50" s="54"/>
      <c r="K50" s="54"/>
      <c r="L50" s="54"/>
      <c r="M50" s="54"/>
      <c r="N50" s="54"/>
      <c r="O50" s="54"/>
      <c r="P50" s="54"/>
      <c r="Q50" s="54"/>
      <c r="R50" s="54"/>
      <c r="S50" s="54"/>
      <c r="T50" s="54"/>
      <c r="U50" s="54"/>
      <c r="V50" s="54"/>
      <c r="W50" s="54"/>
      <c r="X50" s="54"/>
      <c r="Y50" s="54"/>
      <c r="Z50" s="54"/>
      <c r="AA50" s="54"/>
      <c r="AB50" s="54"/>
      <c r="AC50" s="54"/>
      <c r="AD50" s="54"/>
      <c r="AE50" s="54"/>
      <c r="AF50" s="58"/>
      <c r="AG50" s="20"/>
      <c r="AH50" s="66"/>
      <c r="AI50" s="20"/>
      <c r="AJ50" s="144" t="str">
        <f t="shared" si="144"/>
        <v>t4</v>
      </c>
      <c r="AK50" s="145">
        <f t="shared" si="138"/>
        <v>0</v>
      </c>
      <c r="AL50" s="146">
        <f t="shared" si="139"/>
        <v>0</v>
      </c>
      <c r="AM50" s="147">
        <f t="shared" si="140"/>
        <v>7.5</v>
      </c>
      <c r="AN50" s="146">
        <f t="shared" si="141"/>
        <v>0</v>
      </c>
      <c r="AO50" s="147">
        <f t="shared" si="142"/>
        <v>7.5</v>
      </c>
      <c r="AP50" s="149">
        <f t="shared" si="143"/>
        <v>0</v>
      </c>
    </row>
    <row r="51" spans="1:48" x14ac:dyDescent="0.2">
      <c r="A51" s="31" t="str">
        <f t="shared" si="137"/>
        <v>t5</v>
      </c>
      <c r="B51" s="54"/>
      <c r="C51" s="54"/>
      <c r="D51" s="54"/>
      <c r="E51" s="54"/>
      <c r="F51" s="54"/>
      <c r="G51" s="54"/>
      <c r="H51" s="54"/>
      <c r="I51" s="54"/>
      <c r="J51" s="54"/>
      <c r="K51" s="54"/>
      <c r="L51" s="54"/>
      <c r="M51" s="54"/>
      <c r="N51" s="54"/>
      <c r="O51" s="54"/>
      <c r="P51" s="54"/>
      <c r="Q51" s="54"/>
      <c r="R51" s="54"/>
      <c r="S51" s="54"/>
      <c r="T51" s="54"/>
      <c r="U51" s="54"/>
      <c r="V51" s="54"/>
      <c r="W51" s="54"/>
      <c r="X51" s="54"/>
      <c r="Y51" s="54"/>
      <c r="Z51" s="54"/>
      <c r="AA51" s="54"/>
      <c r="AB51" s="54"/>
      <c r="AC51" s="54"/>
      <c r="AD51" s="54"/>
      <c r="AE51" s="54"/>
      <c r="AF51" s="58"/>
      <c r="AG51" s="20"/>
      <c r="AH51" s="66"/>
      <c r="AI51" s="20"/>
      <c r="AJ51" s="144" t="str">
        <f t="shared" si="144"/>
        <v>t5</v>
      </c>
      <c r="AK51" s="145">
        <f t="shared" si="138"/>
        <v>0</v>
      </c>
      <c r="AL51" s="146">
        <f>SUM(B51:AF51)</f>
        <v>0</v>
      </c>
      <c r="AM51" s="147">
        <f t="shared" si="140"/>
        <v>7.5</v>
      </c>
      <c r="AN51" s="146">
        <f t="shared" si="141"/>
        <v>0</v>
      </c>
      <c r="AO51" s="147">
        <f t="shared" si="142"/>
        <v>7.5</v>
      </c>
      <c r="AP51" s="149">
        <f t="shared" si="143"/>
        <v>0</v>
      </c>
    </row>
    <row r="52" spans="1:48" x14ac:dyDescent="0.2">
      <c r="A52" s="31" t="str">
        <f t="shared" si="137"/>
        <v>t6</v>
      </c>
      <c r="B52" s="55"/>
      <c r="C52" s="55"/>
      <c r="D52" s="55"/>
      <c r="E52" s="55"/>
      <c r="F52" s="55"/>
      <c r="G52" s="55"/>
      <c r="H52" s="55"/>
      <c r="I52" s="55"/>
      <c r="J52" s="55"/>
      <c r="K52" s="55"/>
      <c r="L52" s="55"/>
      <c r="M52" s="55"/>
      <c r="N52" s="55"/>
      <c r="O52" s="55"/>
      <c r="P52" s="55"/>
      <c r="Q52" s="55"/>
      <c r="R52" s="55"/>
      <c r="S52" s="55"/>
      <c r="T52" s="55"/>
      <c r="U52" s="55"/>
      <c r="V52" s="55"/>
      <c r="W52" s="55"/>
      <c r="X52" s="55"/>
      <c r="Y52" s="55"/>
      <c r="Z52" s="55"/>
      <c r="AA52" s="55"/>
      <c r="AB52" s="55"/>
      <c r="AC52" s="54"/>
      <c r="AD52" s="54"/>
      <c r="AE52" s="54"/>
      <c r="AF52" s="58"/>
      <c r="AG52" s="20"/>
      <c r="AH52" s="66"/>
      <c r="AI52" s="20"/>
      <c r="AJ52" s="144" t="str">
        <f t="shared" si="144"/>
        <v>t6</v>
      </c>
      <c r="AK52" s="145">
        <f t="shared" si="138"/>
        <v>0</v>
      </c>
      <c r="AL52" s="146">
        <f t="shared" si="139"/>
        <v>0</v>
      </c>
      <c r="AM52" s="147">
        <f t="shared" si="140"/>
        <v>7.5</v>
      </c>
      <c r="AN52" s="146">
        <f t="shared" si="141"/>
        <v>0</v>
      </c>
      <c r="AO52" s="147">
        <f t="shared" si="142"/>
        <v>7.5</v>
      </c>
      <c r="AP52" s="149">
        <f t="shared" si="143"/>
        <v>0</v>
      </c>
    </row>
    <row r="53" spans="1:48" x14ac:dyDescent="0.2">
      <c r="A53" s="31" t="str">
        <f t="shared" si="137"/>
        <v>t7</v>
      </c>
      <c r="B53" s="55"/>
      <c r="C53" s="55"/>
      <c r="D53" s="55"/>
      <c r="E53" s="55"/>
      <c r="F53" s="55"/>
      <c r="G53" s="55"/>
      <c r="H53" s="55"/>
      <c r="I53" s="55"/>
      <c r="J53" s="55"/>
      <c r="K53" s="55"/>
      <c r="L53" s="55"/>
      <c r="M53" s="55"/>
      <c r="N53" s="55"/>
      <c r="O53" s="55"/>
      <c r="P53" s="55"/>
      <c r="Q53" s="55"/>
      <c r="R53" s="55"/>
      <c r="S53" s="55"/>
      <c r="T53" s="55"/>
      <c r="U53" s="55"/>
      <c r="V53" s="55"/>
      <c r="W53" s="55"/>
      <c r="X53" s="55"/>
      <c r="Y53" s="55"/>
      <c r="Z53" s="55"/>
      <c r="AA53" s="55"/>
      <c r="AB53" s="55"/>
      <c r="AC53" s="54"/>
      <c r="AD53" s="54"/>
      <c r="AE53" s="54"/>
      <c r="AF53" s="58"/>
      <c r="AG53" s="20"/>
      <c r="AH53" s="66"/>
      <c r="AI53" s="20"/>
      <c r="AJ53" s="144" t="str">
        <f t="shared" si="144"/>
        <v>t7</v>
      </c>
      <c r="AK53" s="145">
        <f t="shared" si="138"/>
        <v>0</v>
      </c>
      <c r="AL53" s="146">
        <f t="shared" si="139"/>
        <v>0</v>
      </c>
      <c r="AM53" s="147">
        <f t="shared" si="140"/>
        <v>7.5</v>
      </c>
      <c r="AN53" s="146">
        <f t="shared" si="141"/>
        <v>0</v>
      </c>
      <c r="AO53" s="147">
        <f t="shared" si="142"/>
        <v>7.5</v>
      </c>
      <c r="AP53" s="149">
        <f t="shared" si="143"/>
        <v>0</v>
      </c>
    </row>
    <row r="54" spans="1:48" x14ac:dyDescent="0.2">
      <c r="A54" s="31" t="str">
        <f t="shared" si="137"/>
        <v>t8</v>
      </c>
      <c r="B54" s="55"/>
      <c r="C54" s="55"/>
      <c r="D54" s="55"/>
      <c r="E54" s="55"/>
      <c r="F54" s="55"/>
      <c r="G54" s="55"/>
      <c r="H54" s="55"/>
      <c r="I54" s="55"/>
      <c r="J54" s="55"/>
      <c r="K54" s="55"/>
      <c r="L54" s="55"/>
      <c r="M54" s="55"/>
      <c r="N54" s="55"/>
      <c r="O54" s="55"/>
      <c r="P54" s="55"/>
      <c r="Q54" s="55"/>
      <c r="R54" s="55"/>
      <c r="S54" s="55"/>
      <c r="T54" s="55"/>
      <c r="U54" s="55"/>
      <c r="V54" s="55"/>
      <c r="W54" s="55"/>
      <c r="X54" s="55"/>
      <c r="Y54" s="55"/>
      <c r="Z54" s="55"/>
      <c r="AA54" s="55"/>
      <c r="AB54" s="55"/>
      <c r="AC54" s="54"/>
      <c r="AD54" s="54"/>
      <c r="AE54" s="54"/>
      <c r="AF54" s="58"/>
      <c r="AG54" s="20"/>
      <c r="AH54" s="66"/>
      <c r="AI54" s="20"/>
      <c r="AJ54" s="144" t="str">
        <f t="shared" si="144"/>
        <v>t8</v>
      </c>
      <c r="AK54" s="145">
        <f t="shared" si="138"/>
        <v>0</v>
      </c>
      <c r="AL54" s="146">
        <f t="shared" si="139"/>
        <v>0</v>
      </c>
      <c r="AM54" s="147">
        <f t="shared" si="140"/>
        <v>7.5</v>
      </c>
      <c r="AN54" s="146">
        <f t="shared" si="141"/>
        <v>0</v>
      </c>
      <c r="AO54" s="147">
        <f t="shared" si="142"/>
        <v>7.5</v>
      </c>
      <c r="AP54" s="149">
        <f t="shared" si="143"/>
        <v>0</v>
      </c>
    </row>
    <row r="55" spans="1:48" s="20" customFormat="1" x14ac:dyDescent="0.2">
      <c r="A55" s="31" t="str">
        <f t="shared" si="137"/>
        <v>t9</v>
      </c>
      <c r="B55" s="55"/>
      <c r="C55" s="55"/>
      <c r="D55" s="55"/>
      <c r="E55" s="55"/>
      <c r="F55" s="55"/>
      <c r="G55" s="55"/>
      <c r="H55" s="55"/>
      <c r="I55" s="55"/>
      <c r="J55" s="55"/>
      <c r="K55" s="55"/>
      <c r="L55" s="55"/>
      <c r="M55" s="55"/>
      <c r="N55" s="55"/>
      <c r="O55" s="55"/>
      <c r="P55" s="55"/>
      <c r="Q55" s="55"/>
      <c r="R55" s="55"/>
      <c r="S55" s="55"/>
      <c r="T55" s="55"/>
      <c r="U55" s="55"/>
      <c r="V55" s="55"/>
      <c r="W55" s="55"/>
      <c r="X55" s="55"/>
      <c r="Y55" s="55"/>
      <c r="Z55" s="55"/>
      <c r="AA55" s="55"/>
      <c r="AB55" s="55"/>
      <c r="AC55" s="54"/>
      <c r="AD55" s="54"/>
      <c r="AE55" s="54"/>
      <c r="AF55" s="58"/>
      <c r="AH55" s="66"/>
      <c r="AJ55" s="144" t="str">
        <f t="shared" si="144"/>
        <v>t9</v>
      </c>
      <c r="AK55" s="145">
        <f t="shared" si="138"/>
        <v>0</v>
      </c>
      <c r="AL55" s="146">
        <f t="shared" si="139"/>
        <v>0</v>
      </c>
      <c r="AM55" s="147">
        <f t="shared" si="140"/>
        <v>7.5</v>
      </c>
      <c r="AN55" s="146">
        <f t="shared" si="141"/>
        <v>0</v>
      </c>
      <c r="AO55" s="147">
        <f t="shared" si="142"/>
        <v>7.5</v>
      </c>
      <c r="AP55" s="149">
        <f t="shared" si="143"/>
        <v>0</v>
      </c>
      <c r="AR55" s="4"/>
      <c r="AS55" s="4"/>
      <c r="AT55" s="4"/>
      <c r="AU55" s="4"/>
      <c r="AV55" s="4"/>
    </row>
    <row r="56" spans="1:48" s="20" customFormat="1" x14ac:dyDescent="0.2">
      <c r="A56" s="31" t="str">
        <f t="shared" si="137"/>
        <v>t10</v>
      </c>
      <c r="B56" s="55"/>
      <c r="C56" s="55"/>
      <c r="D56" s="55"/>
      <c r="E56" s="55"/>
      <c r="F56" s="55"/>
      <c r="G56" s="55"/>
      <c r="H56" s="55"/>
      <c r="I56" s="55"/>
      <c r="J56" s="55"/>
      <c r="K56" s="55"/>
      <c r="L56" s="55"/>
      <c r="M56" s="55"/>
      <c r="N56" s="55"/>
      <c r="O56" s="55"/>
      <c r="P56" s="55"/>
      <c r="Q56" s="55"/>
      <c r="R56" s="55"/>
      <c r="S56" s="55"/>
      <c r="T56" s="55"/>
      <c r="U56" s="55"/>
      <c r="V56" s="55"/>
      <c r="W56" s="55"/>
      <c r="X56" s="55"/>
      <c r="Y56" s="55"/>
      <c r="Z56" s="55"/>
      <c r="AA56" s="55"/>
      <c r="AB56" s="55"/>
      <c r="AC56" s="54"/>
      <c r="AD56" s="54"/>
      <c r="AE56" s="54"/>
      <c r="AF56" s="58"/>
      <c r="AH56" s="66"/>
      <c r="AJ56" s="144" t="str">
        <f t="shared" ref="AJ56" si="145">IF(ISBLANK(A56),"",A56)</f>
        <v>t10</v>
      </c>
      <c r="AK56" s="145">
        <f t="shared" ref="AK56" si="146">COUNTIF(B56:AF56,"CP")</f>
        <v>0</v>
      </c>
      <c r="AL56" s="146">
        <f t="shared" ref="AL56" si="147">SUM(B56:AF56)</f>
        <v>0</v>
      </c>
      <c r="AM56" s="147">
        <f t="shared" si="140"/>
        <v>7.5</v>
      </c>
      <c r="AN56" s="146">
        <f t="shared" si="141"/>
        <v>0</v>
      </c>
      <c r="AO56" s="147">
        <f t="shared" ref="AO56" si="148">AM56-AK56</f>
        <v>7.5</v>
      </c>
      <c r="AP56" s="149">
        <f t="shared" ref="AP56" si="149">AN56-AL56</f>
        <v>0</v>
      </c>
      <c r="AS56" s="4"/>
    </row>
    <row r="57" spans="1:48" s="20" customFormat="1" x14ac:dyDescent="0.2">
      <c r="A57" s="31" t="str">
        <f t="shared" si="137"/>
        <v>t11</v>
      </c>
      <c r="B57" s="55"/>
      <c r="C57" s="55"/>
      <c r="D57" s="55"/>
      <c r="E57" s="55"/>
      <c r="F57" s="55"/>
      <c r="G57" s="55"/>
      <c r="H57" s="55"/>
      <c r="I57" s="55"/>
      <c r="J57" s="55"/>
      <c r="K57" s="55"/>
      <c r="L57" s="55"/>
      <c r="M57" s="55"/>
      <c r="N57" s="55"/>
      <c r="O57" s="55"/>
      <c r="P57" s="55"/>
      <c r="Q57" s="55"/>
      <c r="R57" s="55"/>
      <c r="S57" s="55"/>
      <c r="T57" s="55"/>
      <c r="U57" s="55"/>
      <c r="V57" s="55"/>
      <c r="W57" s="55"/>
      <c r="X57" s="55"/>
      <c r="Y57" s="55"/>
      <c r="Z57" s="55"/>
      <c r="AA57" s="55"/>
      <c r="AB57" s="55"/>
      <c r="AC57" s="54"/>
      <c r="AD57" s="54"/>
      <c r="AE57" s="54"/>
      <c r="AF57" s="58"/>
      <c r="AH57" s="66"/>
      <c r="AJ57" s="144" t="str">
        <f t="shared" ref="AJ57" si="150">IF(ISBLANK(A57),"",A57)</f>
        <v>t11</v>
      </c>
      <c r="AK57" s="145">
        <f t="shared" ref="AK57" si="151">COUNTIF(B57:AF57,"CP")</f>
        <v>0</v>
      </c>
      <c r="AL57" s="146">
        <f t="shared" ref="AL57" si="152">SUM(B57:AF57)</f>
        <v>0</v>
      </c>
      <c r="AM57" s="147">
        <f t="shared" si="140"/>
        <v>7.5</v>
      </c>
      <c r="AN57" s="146">
        <f t="shared" si="141"/>
        <v>0</v>
      </c>
      <c r="AO57" s="147">
        <f t="shared" ref="AO57" si="153">AM57-AK57</f>
        <v>7.5</v>
      </c>
      <c r="AP57" s="149">
        <f t="shared" ref="AP57" si="154">AN57-AL57</f>
        <v>0</v>
      </c>
      <c r="AS57" s="4"/>
    </row>
    <row r="58" spans="1:48" s="20" customFormat="1" x14ac:dyDescent="0.2">
      <c r="A58" s="31" t="str">
        <f t="shared" si="137"/>
        <v>t12</v>
      </c>
      <c r="B58" s="55"/>
      <c r="C58" s="55"/>
      <c r="D58" s="55"/>
      <c r="E58" s="55"/>
      <c r="F58" s="55"/>
      <c r="G58" s="55"/>
      <c r="H58" s="55"/>
      <c r="I58" s="55"/>
      <c r="J58" s="55"/>
      <c r="K58" s="55"/>
      <c r="L58" s="55"/>
      <c r="M58" s="55"/>
      <c r="N58" s="55"/>
      <c r="O58" s="55"/>
      <c r="P58" s="55"/>
      <c r="Q58" s="55"/>
      <c r="R58" s="55"/>
      <c r="S58" s="55"/>
      <c r="T58" s="55"/>
      <c r="U58" s="55"/>
      <c r="V58" s="55"/>
      <c r="W58" s="55"/>
      <c r="X58" s="55"/>
      <c r="Y58" s="55"/>
      <c r="Z58" s="55"/>
      <c r="AA58" s="55"/>
      <c r="AB58" s="55"/>
      <c r="AC58" s="54"/>
      <c r="AD58" s="54"/>
      <c r="AE58" s="54"/>
      <c r="AF58" s="58"/>
      <c r="AH58" s="66"/>
      <c r="AJ58" s="144" t="str">
        <f t="shared" ref="AJ58" si="155">IF(ISBLANK(A58),"",A58)</f>
        <v>t12</v>
      </c>
      <c r="AK58" s="145">
        <f t="shared" ref="AK58" si="156">COUNTIF(B58:AF58,"CP")</f>
        <v>0</v>
      </c>
      <c r="AL58" s="146">
        <f t="shared" ref="AL58" si="157">SUM(B58:AF58)</f>
        <v>0</v>
      </c>
      <c r="AM58" s="147">
        <f t="shared" si="140"/>
        <v>7.5</v>
      </c>
      <c r="AN58" s="146">
        <f t="shared" si="141"/>
        <v>0</v>
      </c>
      <c r="AO58" s="147">
        <f t="shared" ref="AO58" si="158">AM58-AK58</f>
        <v>7.5</v>
      </c>
      <c r="AP58" s="149">
        <f t="shared" ref="AP58" si="159">AN58-AL58</f>
        <v>0</v>
      </c>
      <c r="AS58" s="4"/>
    </row>
    <row r="59" spans="1:48" s="20" customFormat="1" x14ac:dyDescent="0.2">
      <c r="A59" s="31" t="str">
        <f t="shared" si="137"/>
        <v>t13</v>
      </c>
      <c r="B59" s="55"/>
      <c r="C59" s="55"/>
      <c r="D59" s="55"/>
      <c r="E59" s="55"/>
      <c r="F59" s="55"/>
      <c r="G59" s="55"/>
      <c r="H59" s="55"/>
      <c r="I59" s="55"/>
      <c r="J59" s="55"/>
      <c r="K59" s="55"/>
      <c r="L59" s="55"/>
      <c r="M59" s="55"/>
      <c r="N59" s="55"/>
      <c r="O59" s="55"/>
      <c r="P59" s="55"/>
      <c r="Q59" s="55"/>
      <c r="R59" s="55"/>
      <c r="S59" s="55"/>
      <c r="T59" s="55"/>
      <c r="U59" s="55"/>
      <c r="V59" s="55"/>
      <c r="W59" s="55"/>
      <c r="X59" s="55"/>
      <c r="Y59" s="55"/>
      <c r="Z59" s="55"/>
      <c r="AA59" s="55"/>
      <c r="AB59" s="55"/>
      <c r="AC59" s="54"/>
      <c r="AD59" s="54"/>
      <c r="AE59" s="54"/>
      <c r="AF59" s="58"/>
      <c r="AH59" s="66"/>
      <c r="AJ59" s="144" t="str">
        <f t="shared" ref="AJ59" si="160">IF(ISBLANK(A59),"",A59)</f>
        <v>t13</v>
      </c>
      <c r="AK59" s="145">
        <f t="shared" ref="AK59" si="161">COUNTIF(B59:AF59,"CP")</f>
        <v>0</v>
      </c>
      <c r="AL59" s="146">
        <f t="shared" ref="AL59" si="162">SUM(B59:AF59)</f>
        <v>0</v>
      </c>
      <c r="AM59" s="147">
        <f t="shared" si="140"/>
        <v>7.5</v>
      </c>
      <c r="AN59" s="146">
        <f t="shared" si="141"/>
        <v>0</v>
      </c>
      <c r="AO59" s="147">
        <f t="shared" ref="AO59" si="163">AM59-AK59</f>
        <v>7.5</v>
      </c>
      <c r="AP59" s="149">
        <f t="shared" ref="AP59" si="164">AN59-AL59</f>
        <v>0</v>
      </c>
      <c r="AS59" s="4"/>
    </row>
    <row r="60" spans="1:48" s="20" customFormat="1" x14ac:dyDescent="0.2">
      <c r="A60" s="31" t="str">
        <f t="shared" si="137"/>
        <v>t14</v>
      </c>
      <c r="B60" s="55"/>
      <c r="C60" s="55"/>
      <c r="D60" s="55"/>
      <c r="E60" s="55"/>
      <c r="F60" s="55"/>
      <c r="G60" s="55"/>
      <c r="H60" s="55"/>
      <c r="I60" s="55"/>
      <c r="J60" s="55"/>
      <c r="K60" s="55"/>
      <c r="L60" s="55"/>
      <c r="M60" s="55"/>
      <c r="N60" s="55"/>
      <c r="O60" s="55"/>
      <c r="P60" s="55"/>
      <c r="Q60" s="55"/>
      <c r="R60" s="55"/>
      <c r="S60" s="55"/>
      <c r="T60" s="55"/>
      <c r="U60" s="55"/>
      <c r="V60" s="55"/>
      <c r="W60" s="55"/>
      <c r="X60" s="55"/>
      <c r="Y60" s="55"/>
      <c r="Z60" s="55"/>
      <c r="AA60" s="55"/>
      <c r="AB60" s="55"/>
      <c r="AC60" s="54"/>
      <c r="AD60" s="54"/>
      <c r="AE60" s="54"/>
      <c r="AF60" s="58"/>
      <c r="AH60" s="66"/>
      <c r="AJ60" s="144" t="str">
        <f t="shared" ref="AJ60" si="165">IF(ISBLANK(A60),"",A60)</f>
        <v>t14</v>
      </c>
      <c r="AK60" s="145">
        <f t="shared" ref="AK60" si="166">COUNTIF(B60:AF60,"CP")</f>
        <v>0</v>
      </c>
      <c r="AL60" s="146">
        <f t="shared" ref="AL60" si="167">SUM(B60:AF60)</f>
        <v>0</v>
      </c>
      <c r="AM60" s="147">
        <f t="shared" si="140"/>
        <v>7.5</v>
      </c>
      <c r="AN60" s="146">
        <f t="shared" si="141"/>
        <v>0</v>
      </c>
      <c r="AO60" s="147">
        <f t="shared" ref="AO60" si="168">AM60-AK60</f>
        <v>7.5</v>
      </c>
      <c r="AP60" s="149">
        <f t="shared" ref="AP60" si="169">AN60-AL60</f>
        <v>0</v>
      </c>
      <c r="AS60" s="4"/>
    </row>
    <row r="61" spans="1:48" s="20" customFormat="1" ht="13.5" thickBot="1" x14ac:dyDescent="0.25">
      <c r="A61" s="89" t="str">
        <f t="shared" si="137"/>
        <v>t15</v>
      </c>
      <c r="B61" s="90"/>
      <c r="C61" s="90"/>
      <c r="D61" s="90"/>
      <c r="E61" s="90"/>
      <c r="F61" s="90"/>
      <c r="G61" s="90"/>
      <c r="H61" s="90"/>
      <c r="I61" s="90"/>
      <c r="J61" s="90"/>
      <c r="K61" s="90"/>
      <c r="L61" s="90"/>
      <c r="M61" s="90"/>
      <c r="N61" s="90"/>
      <c r="O61" s="90"/>
      <c r="P61" s="90"/>
      <c r="Q61" s="90"/>
      <c r="R61" s="90"/>
      <c r="S61" s="90"/>
      <c r="T61" s="90"/>
      <c r="U61" s="90"/>
      <c r="V61" s="90"/>
      <c r="W61" s="90"/>
      <c r="X61" s="90"/>
      <c r="Y61" s="90"/>
      <c r="Z61" s="90"/>
      <c r="AA61" s="90"/>
      <c r="AB61" s="90"/>
      <c r="AC61" s="90"/>
      <c r="AD61" s="90"/>
      <c r="AE61" s="90"/>
      <c r="AF61" s="91"/>
      <c r="AH61" s="92"/>
      <c r="AJ61" s="150" t="str">
        <f t="shared" ref="AJ61" si="170">IF(ISBLANK(A61),"",A61)</f>
        <v>t15</v>
      </c>
      <c r="AK61" s="151">
        <f t="shared" ref="AK61" si="171">COUNTIF(B61:AF61,"CP")</f>
        <v>0</v>
      </c>
      <c r="AL61" s="152">
        <f t="shared" ref="AL61" si="172">SUM(B61:AF61)</f>
        <v>0</v>
      </c>
      <c r="AM61" s="153">
        <f t="shared" si="140"/>
        <v>7.5</v>
      </c>
      <c r="AN61" s="152">
        <f t="shared" si="141"/>
        <v>0</v>
      </c>
      <c r="AO61" s="153">
        <f t="shared" ref="AO61" si="173">AM61-AK61</f>
        <v>7.5</v>
      </c>
      <c r="AP61" s="155">
        <f t="shared" ref="AP61" si="174">AN61-AL61</f>
        <v>0</v>
      </c>
      <c r="AS61" s="4"/>
    </row>
    <row r="62" spans="1:48" ht="13.5" thickBot="1" x14ac:dyDescent="0.25">
      <c r="A62" s="20"/>
      <c r="AG62" s="20"/>
      <c r="AI62" s="20"/>
      <c r="AJ62" s="137"/>
      <c r="AK62" s="137"/>
      <c r="AL62" s="137"/>
      <c r="AM62" s="137"/>
      <c r="AN62" s="137"/>
      <c r="AO62" s="137"/>
      <c r="AP62" s="137"/>
      <c r="AR62" s="20"/>
      <c r="AT62" s="20"/>
      <c r="AU62" s="20"/>
      <c r="AV62" s="20"/>
    </row>
    <row r="63" spans="1:48" ht="18.75" thickBot="1" x14ac:dyDescent="0.25">
      <c r="A63" s="21"/>
      <c r="B63" s="122">
        <f>DATE(An,MONTH(B44)+1,1)</f>
        <v>45383</v>
      </c>
      <c r="C63" s="123"/>
      <c r="D63" s="123"/>
      <c r="E63" s="123"/>
      <c r="F63" s="123"/>
      <c r="G63" s="123"/>
      <c r="H63" s="123"/>
      <c r="I63" s="123"/>
      <c r="J63" s="123"/>
      <c r="K63" s="123"/>
      <c r="L63" s="123"/>
      <c r="M63" s="123"/>
      <c r="N63" s="123"/>
      <c r="O63" s="123"/>
      <c r="P63" s="123"/>
      <c r="Q63" s="123"/>
      <c r="R63" s="123"/>
      <c r="S63" s="123"/>
      <c r="T63" s="123"/>
      <c r="U63" s="123"/>
      <c r="V63" s="123"/>
      <c r="W63" s="123"/>
      <c r="X63" s="123"/>
      <c r="Y63" s="123"/>
      <c r="Z63" s="123"/>
      <c r="AA63" s="123"/>
      <c r="AB63" s="123"/>
      <c r="AC63" s="123"/>
      <c r="AD63" s="123"/>
      <c r="AE63" s="123"/>
      <c r="AF63" s="124"/>
      <c r="AG63" s="20"/>
      <c r="AH63" s="22"/>
      <c r="AI63" s="20"/>
      <c r="AJ63" s="137"/>
      <c r="AK63" s="137"/>
      <c r="AL63" s="137"/>
      <c r="AM63" s="137"/>
      <c r="AN63" s="137"/>
      <c r="AO63" s="137"/>
      <c r="AP63" s="137"/>
    </row>
    <row r="64" spans="1:48" s="20" customFormat="1" ht="53.25" x14ac:dyDescent="0.2">
      <c r="A64" s="23"/>
      <c r="B64" s="24" t="s">
        <v>45</v>
      </c>
      <c r="C64" s="24" t="str">
        <f t="shared" ref="C64" si="175">IF(C65&lt;&gt;"",PROPER(TEXT(C65,"jjjj")),"")</f>
        <v>Mardi</v>
      </c>
      <c r="D64" s="24" t="str">
        <f t="shared" ref="D64" si="176">IF(D65&lt;&gt;"",PROPER(TEXT(D65,"jjjj")),"")</f>
        <v>Mercredi</v>
      </c>
      <c r="E64" s="24" t="str">
        <f t="shared" ref="E64" si="177">IF(E65&lt;&gt;"",PROPER(TEXT(E65,"jjjj")),"")</f>
        <v>Jeudi</v>
      </c>
      <c r="F64" s="24" t="str">
        <f t="shared" ref="F64" si="178">IF(F65&lt;&gt;"",PROPER(TEXT(F65,"jjjj")),"")</f>
        <v>Vendredi</v>
      </c>
      <c r="G64" s="24" t="str">
        <f t="shared" ref="G64" si="179">IF(G65&lt;&gt;"",PROPER(TEXT(G65,"jjjj")),"")</f>
        <v>Samedi</v>
      </c>
      <c r="H64" s="24" t="str">
        <f t="shared" ref="H64" si="180">IF(H65&lt;&gt;"",PROPER(TEXT(H65,"jjjj")),"")</f>
        <v>Dimanche</v>
      </c>
      <c r="I64" s="24" t="str">
        <f t="shared" ref="I64" si="181">IF(I65&lt;&gt;"",PROPER(TEXT(I65,"jjjj")),"")</f>
        <v>Lundi</v>
      </c>
      <c r="J64" s="24" t="str">
        <f t="shared" ref="J64" si="182">IF(J65&lt;&gt;"",PROPER(TEXT(J65,"jjjj")),"")</f>
        <v>Mardi</v>
      </c>
      <c r="K64" s="24" t="str">
        <f t="shared" ref="K64" si="183">IF(K65&lt;&gt;"",PROPER(TEXT(K65,"jjjj")),"")</f>
        <v>Mercredi</v>
      </c>
      <c r="L64" s="24" t="str">
        <f t="shared" ref="L64" si="184">IF(L65&lt;&gt;"",PROPER(TEXT(L65,"jjjj")),"")</f>
        <v>Jeudi</v>
      </c>
      <c r="M64" s="24" t="str">
        <f t="shared" ref="M64" si="185">IF(M65&lt;&gt;"",PROPER(TEXT(M65,"jjjj")),"")</f>
        <v>Vendredi</v>
      </c>
      <c r="N64" s="24" t="str">
        <f t="shared" ref="N64" si="186">IF(N65&lt;&gt;"",PROPER(TEXT(N65,"jjjj")),"")</f>
        <v>Samedi</v>
      </c>
      <c r="O64" s="24" t="str">
        <f t="shared" ref="O64" si="187">IF(O65&lt;&gt;"",PROPER(TEXT(O65,"jjjj")),"")</f>
        <v>Dimanche</v>
      </c>
      <c r="P64" s="24" t="str">
        <f t="shared" ref="P64" si="188">IF(P65&lt;&gt;"",PROPER(TEXT(P65,"jjjj")),"")</f>
        <v>Lundi</v>
      </c>
      <c r="Q64" s="24" t="str">
        <f t="shared" ref="Q64" si="189">IF(Q65&lt;&gt;"",PROPER(TEXT(Q65,"jjjj")),"")</f>
        <v>Mardi</v>
      </c>
      <c r="R64" s="24" t="str">
        <f t="shared" ref="R64" si="190">IF(R65&lt;&gt;"",PROPER(TEXT(R65,"jjjj")),"")</f>
        <v>Mercredi</v>
      </c>
      <c r="S64" s="24" t="str">
        <f t="shared" ref="S64" si="191">IF(S65&lt;&gt;"",PROPER(TEXT(S65,"jjjj")),"")</f>
        <v>Jeudi</v>
      </c>
      <c r="T64" s="24" t="str">
        <f t="shared" ref="T64" si="192">IF(T65&lt;&gt;"",PROPER(TEXT(T65,"jjjj")),"")</f>
        <v>Vendredi</v>
      </c>
      <c r="U64" s="24" t="str">
        <f t="shared" ref="U64" si="193">IF(U65&lt;&gt;"",PROPER(TEXT(U65,"jjjj")),"")</f>
        <v>Samedi</v>
      </c>
      <c r="V64" s="24" t="str">
        <f t="shared" ref="V64" si="194">IF(V65&lt;&gt;"",PROPER(TEXT(V65,"jjjj")),"")</f>
        <v>Dimanche</v>
      </c>
      <c r="W64" s="24" t="str">
        <f t="shared" ref="W64" si="195">IF(W65&lt;&gt;"",PROPER(TEXT(W65,"jjjj")),"")</f>
        <v>Lundi</v>
      </c>
      <c r="X64" s="24" t="str">
        <f t="shared" ref="X64" si="196">IF(X65&lt;&gt;"",PROPER(TEXT(X65,"jjjj")),"")</f>
        <v>Mardi</v>
      </c>
      <c r="Y64" s="24" t="str">
        <f t="shared" ref="Y64" si="197">IF(Y65&lt;&gt;"",PROPER(TEXT(Y65,"jjjj")),"")</f>
        <v>Mercredi</v>
      </c>
      <c r="Z64" s="24" t="str">
        <f t="shared" ref="Z64" si="198">IF(Z65&lt;&gt;"",PROPER(TEXT(Z65,"jjjj")),"")</f>
        <v>Jeudi</v>
      </c>
      <c r="AA64" s="24" t="str">
        <f t="shared" ref="AA64" si="199">IF(AA65&lt;&gt;"",PROPER(TEXT(AA65,"jjjj")),"")</f>
        <v>Vendredi</v>
      </c>
      <c r="AB64" s="24" t="str">
        <f t="shared" ref="AB64" si="200">IF(AB65&lt;&gt;"",PROPER(TEXT(AB65,"jjjj")),"")</f>
        <v>Samedi</v>
      </c>
      <c r="AC64" s="24" t="str">
        <f t="shared" ref="AC64" si="201">IF(AC65&lt;&gt;"",PROPER(TEXT(AC65,"jjjj")),"")</f>
        <v>Dimanche</v>
      </c>
      <c r="AD64" s="24" t="str">
        <f t="shared" ref="AD64" si="202">IF(AD65&lt;&gt;"",PROPER(TEXT(AD65,"jjjj")),"")</f>
        <v>Lundi</v>
      </c>
      <c r="AE64" s="24" t="str">
        <f t="shared" ref="AE64" si="203">IF(AE65&lt;&gt;"",PROPER(TEXT(AE65,"jjjj")),"")</f>
        <v>Mardi</v>
      </c>
      <c r="AF64" s="83" t="str">
        <f t="shared" ref="AF64" si="204">IF(AF65&lt;&gt;"",PROPER(TEXT(AF65,"jjjj")),"")</f>
        <v/>
      </c>
      <c r="AH64" s="120" t="s">
        <v>46</v>
      </c>
      <c r="AI64" s="104"/>
      <c r="AJ64" s="138" t="s">
        <v>3</v>
      </c>
      <c r="AK64" s="139" t="s">
        <v>41</v>
      </c>
      <c r="AL64" s="139" t="s">
        <v>35</v>
      </c>
      <c r="AM64" s="139" t="s">
        <v>42</v>
      </c>
      <c r="AN64" s="139" t="s">
        <v>37</v>
      </c>
      <c r="AO64" s="139" t="s">
        <v>38</v>
      </c>
      <c r="AP64" s="140" t="s">
        <v>39</v>
      </c>
      <c r="AR64" s="4"/>
      <c r="AS64" s="4"/>
      <c r="AT64" s="4"/>
      <c r="AU64" s="4"/>
      <c r="AV64" s="4"/>
    </row>
    <row r="65" spans="1:48" x14ac:dyDescent="0.2">
      <c r="A65" s="80"/>
      <c r="B65" s="28">
        <f>DATE(An,MONTH(B63),1)</f>
        <v>45383</v>
      </c>
      <c r="C65" s="28">
        <f t="shared" ref="C65:AE65" si="205">B65+1</f>
        <v>45384</v>
      </c>
      <c r="D65" s="28">
        <f t="shared" si="205"/>
        <v>45385</v>
      </c>
      <c r="E65" s="28">
        <f t="shared" si="205"/>
        <v>45386</v>
      </c>
      <c r="F65" s="28">
        <f t="shared" si="205"/>
        <v>45387</v>
      </c>
      <c r="G65" s="28">
        <f t="shared" si="205"/>
        <v>45388</v>
      </c>
      <c r="H65" s="28">
        <f t="shared" si="205"/>
        <v>45389</v>
      </c>
      <c r="I65" s="28">
        <f t="shared" si="205"/>
        <v>45390</v>
      </c>
      <c r="J65" s="28">
        <f t="shared" si="205"/>
        <v>45391</v>
      </c>
      <c r="K65" s="28">
        <f t="shared" si="205"/>
        <v>45392</v>
      </c>
      <c r="L65" s="28">
        <f t="shared" si="205"/>
        <v>45393</v>
      </c>
      <c r="M65" s="28">
        <f t="shared" si="205"/>
        <v>45394</v>
      </c>
      <c r="N65" s="28">
        <f t="shared" si="205"/>
        <v>45395</v>
      </c>
      <c r="O65" s="28">
        <f t="shared" si="205"/>
        <v>45396</v>
      </c>
      <c r="P65" s="28">
        <f t="shared" si="205"/>
        <v>45397</v>
      </c>
      <c r="Q65" s="28">
        <f t="shared" si="205"/>
        <v>45398</v>
      </c>
      <c r="R65" s="28">
        <f t="shared" si="205"/>
        <v>45399</v>
      </c>
      <c r="S65" s="28">
        <f t="shared" si="205"/>
        <v>45400</v>
      </c>
      <c r="T65" s="28">
        <f t="shared" si="205"/>
        <v>45401</v>
      </c>
      <c r="U65" s="28">
        <f t="shared" si="205"/>
        <v>45402</v>
      </c>
      <c r="V65" s="28">
        <f t="shared" si="205"/>
        <v>45403</v>
      </c>
      <c r="W65" s="28">
        <f t="shared" si="205"/>
        <v>45404</v>
      </c>
      <c r="X65" s="28">
        <f t="shared" si="205"/>
        <v>45405</v>
      </c>
      <c r="Y65" s="28">
        <f t="shared" si="205"/>
        <v>45406</v>
      </c>
      <c r="Z65" s="28">
        <f t="shared" si="205"/>
        <v>45407</v>
      </c>
      <c r="AA65" s="28">
        <f t="shared" si="205"/>
        <v>45408</v>
      </c>
      <c r="AB65" s="28">
        <f t="shared" si="205"/>
        <v>45409</v>
      </c>
      <c r="AC65" s="28">
        <f t="shared" si="205"/>
        <v>45410</v>
      </c>
      <c r="AD65" s="28">
        <f t="shared" si="205"/>
        <v>45411</v>
      </c>
      <c r="AE65" s="28">
        <f t="shared" si="205"/>
        <v>45412</v>
      </c>
      <c r="AF65" s="84"/>
      <c r="AG65" s="20"/>
      <c r="AH65" s="121"/>
      <c r="AI65" s="20"/>
      <c r="AJ65" s="141"/>
      <c r="AK65" s="142"/>
      <c r="AL65" s="142"/>
      <c r="AM65" s="142"/>
      <c r="AN65" s="142"/>
      <c r="AO65" s="142"/>
      <c r="AP65" s="143"/>
      <c r="AR65" s="20"/>
      <c r="AS65" s="20"/>
      <c r="AT65" s="20"/>
      <c r="AU65" s="20"/>
      <c r="AV65" s="20"/>
    </row>
    <row r="66" spans="1:48" x14ac:dyDescent="0.2">
      <c r="A66" s="31" t="str">
        <f t="shared" ref="A66:A80" si="206">IF(ISBLANK(A47),"",A47)</f>
        <v>t1</v>
      </c>
      <c r="B66" s="54"/>
      <c r="C66" s="54"/>
      <c r="D66" s="54"/>
      <c r="E66" s="54"/>
      <c r="F66" s="54"/>
      <c r="G66" s="54"/>
      <c r="H66" s="54"/>
      <c r="I66" s="54"/>
      <c r="J66" s="54"/>
      <c r="K66" s="54"/>
      <c r="L66" s="54"/>
      <c r="M66" s="54"/>
      <c r="N66" s="54"/>
      <c r="O66" s="54"/>
      <c r="P66" s="54" t="s">
        <v>31</v>
      </c>
      <c r="Q66" s="54" t="s">
        <v>31</v>
      </c>
      <c r="R66" s="54" t="s">
        <v>31</v>
      </c>
      <c r="S66" s="54" t="s">
        <v>31</v>
      </c>
      <c r="T66" s="54" t="s">
        <v>31</v>
      </c>
      <c r="U66" s="54"/>
      <c r="V66" s="54"/>
      <c r="W66" s="54" t="s">
        <v>31</v>
      </c>
      <c r="X66" s="54" t="s">
        <v>31</v>
      </c>
      <c r="Y66" s="54" t="s">
        <v>31</v>
      </c>
      <c r="Z66" s="54" t="s">
        <v>31</v>
      </c>
      <c r="AA66" s="54"/>
      <c r="AB66" s="54"/>
      <c r="AC66" s="54"/>
      <c r="AD66" s="54"/>
      <c r="AE66" s="54"/>
      <c r="AF66" s="57"/>
      <c r="AG66" s="20"/>
      <c r="AH66" s="66"/>
      <c r="AI66" s="20"/>
      <c r="AJ66" s="144" t="str">
        <f>IF(ISBLANK(A66),"",A66)</f>
        <v>t1</v>
      </c>
      <c r="AK66" s="145">
        <f t="shared" ref="AK66:AK74" si="207">COUNTIF(B66:AF66,"CP")</f>
        <v>9</v>
      </c>
      <c r="AL66" s="146">
        <f t="shared" ref="AL66:AL74" si="208">SUM(B66:AF66)</f>
        <v>0</v>
      </c>
      <c r="AM66" s="147">
        <f t="shared" ref="AM66:AM80" si="209">AO47+2.5</f>
        <v>25</v>
      </c>
      <c r="AN66" s="146">
        <f>AP47+AL66</f>
        <v>75</v>
      </c>
      <c r="AO66" s="147">
        <f>AM66-AK66</f>
        <v>16</v>
      </c>
      <c r="AP66" s="149">
        <f>AN66-AL66</f>
        <v>75</v>
      </c>
    </row>
    <row r="67" spans="1:48" x14ac:dyDescent="0.2">
      <c r="A67" s="31" t="str">
        <f t="shared" si="206"/>
        <v>t2</v>
      </c>
      <c r="B67" s="54"/>
      <c r="C67" s="54"/>
      <c r="D67" s="54"/>
      <c r="E67" s="54"/>
      <c r="F67" s="54"/>
      <c r="G67" s="54"/>
      <c r="H67" s="54"/>
      <c r="I67" s="54"/>
      <c r="J67" s="54"/>
      <c r="K67" s="54"/>
      <c r="L67" s="54"/>
      <c r="M67" s="54"/>
      <c r="N67" s="54"/>
      <c r="O67" s="54"/>
      <c r="P67" s="54"/>
      <c r="Q67" s="54"/>
      <c r="R67" s="54"/>
      <c r="S67" s="54"/>
      <c r="T67" s="54"/>
      <c r="U67" s="54"/>
      <c r="V67" s="54"/>
      <c r="W67" s="54"/>
      <c r="X67" s="54"/>
      <c r="Y67" s="54"/>
      <c r="Z67" s="54"/>
      <c r="AA67" s="54"/>
      <c r="AB67" s="54"/>
      <c r="AC67" s="54"/>
      <c r="AD67" s="54"/>
      <c r="AE67" s="54"/>
      <c r="AF67" s="57"/>
      <c r="AG67" s="20"/>
      <c r="AH67" s="66"/>
      <c r="AI67" s="20"/>
      <c r="AJ67" s="144" t="str">
        <f>IF(ISBLANK(A67),"",A67)</f>
        <v>t2</v>
      </c>
      <c r="AK67" s="145">
        <f t="shared" si="207"/>
        <v>0</v>
      </c>
      <c r="AL67" s="146">
        <f t="shared" si="208"/>
        <v>0</v>
      </c>
      <c r="AM67" s="147">
        <f t="shared" si="209"/>
        <v>10</v>
      </c>
      <c r="AN67" s="146">
        <f t="shared" ref="AN67:AN80" si="210">AP48+AL67</f>
        <v>0</v>
      </c>
      <c r="AO67" s="147">
        <f t="shared" ref="AO67:AO74" si="211">AM67-AK67</f>
        <v>10</v>
      </c>
      <c r="AP67" s="149">
        <f t="shared" ref="AP67:AP74" si="212">AN67-AL67</f>
        <v>0</v>
      </c>
    </row>
    <row r="68" spans="1:48" x14ac:dyDescent="0.2">
      <c r="A68" s="31" t="str">
        <f t="shared" si="206"/>
        <v>t3</v>
      </c>
      <c r="B68" s="54"/>
      <c r="C68" s="54"/>
      <c r="D68" s="54"/>
      <c r="E68" s="54"/>
      <c r="F68" s="54"/>
      <c r="G68" s="54"/>
      <c r="H68" s="54"/>
      <c r="I68" s="54"/>
      <c r="J68" s="54"/>
      <c r="K68" s="54"/>
      <c r="L68" s="54"/>
      <c r="M68" s="54"/>
      <c r="N68" s="54"/>
      <c r="O68" s="54"/>
      <c r="P68" s="54"/>
      <c r="Q68" s="54"/>
      <c r="R68" s="54"/>
      <c r="S68" s="54"/>
      <c r="T68" s="54"/>
      <c r="U68" s="54"/>
      <c r="V68" s="54"/>
      <c r="W68" s="54"/>
      <c r="X68" s="54"/>
      <c r="Y68" s="54"/>
      <c r="Z68" s="54"/>
      <c r="AA68" s="54"/>
      <c r="AB68" s="54"/>
      <c r="AC68" s="54"/>
      <c r="AD68" s="54"/>
      <c r="AE68" s="54"/>
      <c r="AF68" s="57"/>
      <c r="AG68" s="20"/>
      <c r="AH68" s="66"/>
      <c r="AI68" s="20"/>
      <c r="AJ68" s="144" t="str">
        <f t="shared" ref="AJ68:AJ74" si="213">IF(ISBLANK(A68),"",A68)</f>
        <v>t3</v>
      </c>
      <c r="AK68" s="145">
        <f t="shared" si="207"/>
        <v>0</v>
      </c>
      <c r="AL68" s="146">
        <f t="shared" si="208"/>
        <v>0</v>
      </c>
      <c r="AM68" s="147">
        <f t="shared" si="209"/>
        <v>10</v>
      </c>
      <c r="AN68" s="146">
        <f t="shared" si="210"/>
        <v>0</v>
      </c>
      <c r="AO68" s="147">
        <f t="shared" si="211"/>
        <v>10</v>
      </c>
      <c r="AP68" s="149">
        <f t="shared" si="212"/>
        <v>0</v>
      </c>
    </row>
    <row r="69" spans="1:48" x14ac:dyDescent="0.2">
      <c r="A69" s="31" t="str">
        <f t="shared" si="206"/>
        <v>t4</v>
      </c>
      <c r="B69" s="54"/>
      <c r="C69" s="54"/>
      <c r="D69" s="54"/>
      <c r="E69" s="54"/>
      <c r="F69" s="54"/>
      <c r="G69" s="54"/>
      <c r="H69" s="54"/>
      <c r="I69" s="54"/>
      <c r="J69" s="54"/>
      <c r="K69" s="54"/>
      <c r="L69" s="54"/>
      <c r="M69" s="54"/>
      <c r="N69" s="54"/>
      <c r="O69" s="54"/>
      <c r="P69" s="54"/>
      <c r="Q69" s="54"/>
      <c r="R69" s="54"/>
      <c r="S69" s="54"/>
      <c r="T69" s="54"/>
      <c r="U69" s="54"/>
      <c r="V69" s="54"/>
      <c r="W69" s="54"/>
      <c r="X69" s="54"/>
      <c r="Y69" s="54"/>
      <c r="Z69" s="54"/>
      <c r="AA69" s="54"/>
      <c r="AB69" s="54"/>
      <c r="AC69" s="54"/>
      <c r="AD69" s="54"/>
      <c r="AE69" s="54"/>
      <c r="AF69" s="57"/>
      <c r="AG69" s="20"/>
      <c r="AH69" s="66"/>
      <c r="AI69" s="20"/>
      <c r="AJ69" s="144" t="str">
        <f t="shared" si="213"/>
        <v>t4</v>
      </c>
      <c r="AK69" s="145">
        <f t="shared" si="207"/>
        <v>0</v>
      </c>
      <c r="AL69" s="146">
        <f t="shared" si="208"/>
        <v>0</v>
      </c>
      <c r="AM69" s="147">
        <f t="shared" si="209"/>
        <v>10</v>
      </c>
      <c r="AN69" s="146">
        <f t="shared" si="210"/>
        <v>0</v>
      </c>
      <c r="AO69" s="147">
        <f t="shared" si="211"/>
        <v>10</v>
      </c>
      <c r="AP69" s="149">
        <f t="shared" si="212"/>
        <v>0</v>
      </c>
    </row>
    <row r="70" spans="1:48" x14ac:dyDescent="0.2">
      <c r="A70" s="31" t="str">
        <f t="shared" si="206"/>
        <v>t5</v>
      </c>
      <c r="B70" s="54"/>
      <c r="C70" s="54"/>
      <c r="D70" s="54"/>
      <c r="E70" s="54"/>
      <c r="F70" s="54"/>
      <c r="G70" s="54"/>
      <c r="H70" s="54"/>
      <c r="I70" s="54"/>
      <c r="J70" s="54"/>
      <c r="K70" s="54"/>
      <c r="L70" s="54"/>
      <c r="M70" s="60"/>
      <c r="N70" s="54"/>
      <c r="O70" s="54"/>
      <c r="P70" s="54"/>
      <c r="Q70" s="54"/>
      <c r="R70" s="54"/>
      <c r="S70" s="54"/>
      <c r="T70" s="54"/>
      <c r="U70" s="54"/>
      <c r="V70" s="54"/>
      <c r="W70" s="54"/>
      <c r="X70" s="54"/>
      <c r="Y70" s="54"/>
      <c r="Z70" s="54"/>
      <c r="AA70" s="54"/>
      <c r="AB70" s="54"/>
      <c r="AC70" s="54"/>
      <c r="AD70" s="54"/>
      <c r="AE70" s="54"/>
      <c r="AF70" s="57"/>
      <c r="AG70" s="20"/>
      <c r="AH70" s="66"/>
      <c r="AI70" s="20"/>
      <c r="AJ70" s="144" t="str">
        <f t="shared" si="213"/>
        <v>t5</v>
      </c>
      <c r="AK70" s="145">
        <f t="shared" si="207"/>
        <v>0</v>
      </c>
      <c r="AL70" s="146">
        <f>SUM(B70:AF70)</f>
        <v>0</v>
      </c>
      <c r="AM70" s="147">
        <f t="shared" si="209"/>
        <v>10</v>
      </c>
      <c r="AN70" s="146">
        <f t="shared" si="210"/>
        <v>0</v>
      </c>
      <c r="AO70" s="147">
        <f t="shared" si="211"/>
        <v>10</v>
      </c>
      <c r="AP70" s="149">
        <f t="shared" si="212"/>
        <v>0</v>
      </c>
    </row>
    <row r="71" spans="1:48" x14ac:dyDescent="0.2">
      <c r="A71" s="31" t="str">
        <f t="shared" si="206"/>
        <v>t6</v>
      </c>
      <c r="B71" s="54"/>
      <c r="C71" s="54"/>
      <c r="D71" s="54"/>
      <c r="E71" s="54"/>
      <c r="F71" s="54"/>
      <c r="G71" s="54"/>
      <c r="H71" s="54"/>
      <c r="I71" s="54"/>
      <c r="J71" s="54"/>
      <c r="K71" s="54"/>
      <c r="L71" s="54"/>
      <c r="M71" s="60"/>
      <c r="N71" s="55"/>
      <c r="O71" s="55"/>
      <c r="P71" s="55"/>
      <c r="Q71" s="55"/>
      <c r="R71" s="55"/>
      <c r="S71" s="55"/>
      <c r="T71" s="55"/>
      <c r="U71" s="54"/>
      <c r="V71" s="54"/>
      <c r="W71" s="54"/>
      <c r="X71" s="54"/>
      <c r="Y71" s="54"/>
      <c r="Z71" s="54"/>
      <c r="AA71" s="54"/>
      <c r="AB71" s="54"/>
      <c r="AC71" s="55"/>
      <c r="AD71" s="55"/>
      <c r="AE71" s="55"/>
      <c r="AF71" s="57"/>
      <c r="AG71" s="20"/>
      <c r="AH71" s="66"/>
      <c r="AI71" s="20"/>
      <c r="AJ71" s="144" t="str">
        <f t="shared" si="213"/>
        <v>t6</v>
      </c>
      <c r="AK71" s="145">
        <f t="shared" si="207"/>
        <v>0</v>
      </c>
      <c r="AL71" s="146">
        <f t="shared" si="208"/>
        <v>0</v>
      </c>
      <c r="AM71" s="147">
        <f t="shared" si="209"/>
        <v>10</v>
      </c>
      <c r="AN71" s="146">
        <f t="shared" si="210"/>
        <v>0</v>
      </c>
      <c r="AO71" s="147">
        <f t="shared" si="211"/>
        <v>10</v>
      </c>
      <c r="AP71" s="149">
        <f t="shared" si="212"/>
        <v>0</v>
      </c>
    </row>
    <row r="72" spans="1:48" x14ac:dyDescent="0.2">
      <c r="A72" s="31" t="str">
        <f t="shared" si="206"/>
        <v>t7</v>
      </c>
      <c r="B72" s="55"/>
      <c r="C72" s="54"/>
      <c r="D72" s="54"/>
      <c r="E72" s="54"/>
      <c r="F72" s="54"/>
      <c r="G72" s="54"/>
      <c r="H72" s="54"/>
      <c r="I72" s="54"/>
      <c r="J72" s="54"/>
      <c r="K72" s="54"/>
      <c r="L72" s="54"/>
      <c r="M72" s="61"/>
      <c r="N72" s="55"/>
      <c r="O72" s="55"/>
      <c r="P72" s="55"/>
      <c r="Q72" s="55"/>
      <c r="R72" s="55"/>
      <c r="S72" s="55"/>
      <c r="T72" s="55"/>
      <c r="U72" s="55"/>
      <c r="V72" s="55"/>
      <c r="W72" s="55"/>
      <c r="X72" s="55"/>
      <c r="Y72" s="55"/>
      <c r="Z72" s="55"/>
      <c r="AA72" s="55"/>
      <c r="AB72" s="55"/>
      <c r="AC72" s="55"/>
      <c r="AD72" s="55"/>
      <c r="AE72" s="55"/>
      <c r="AF72" s="57"/>
      <c r="AG72" s="20"/>
      <c r="AH72" s="66"/>
      <c r="AI72" s="20"/>
      <c r="AJ72" s="144" t="str">
        <f t="shared" si="213"/>
        <v>t7</v>
      </c>
      <c r="AK72" s="145">
        <f t="shared" si="207"/>
        <v>0</v>
      </c>
      <c r="AL72" s="146">
        <f t="shared" si="208"/>
        <v>0</v>
      </c>
      <c r="AM72" s="147">
        <f t="shared" si="209"/>
        <v>10</v>
      </c>
      <c r="AN72" s="146">
        <f t="shared" si="210"/>
        <v>0</v>
      </c>
      <c r="AO72" s="147">
        <f t="shared" si="211"/>
        <v>10</v>
      </c>
      <c r="AP72" s="149">
        <f t="shared" si="212"/>
        <v>0</v>
      </c>
    </row>
    <row r="73" spans="1:48" x14ac:dyDescent="0.2">
      <c r="A73" s="31" t="str">
        <f t="shared" si="206"/>
        <v>t8</v>
      </c>
      <c r="B73" s="55"/>
      <c r="C73" s="54"/>
      <c r="D73" s="54"/>
      <c r="E73" s="54"/>
      <c r="F73" s="54"/>
      <c r="G73" s="54"/>
      <c r="H73" s="54"/>
      <c r="I73" s="54"/>
      <c r="J73" s="54"/>
      <c r="K73" s="54"/>
      <c r="L73" s="54"/>
      <c r="M73" s="61"/>
      <c r="N73" s="55"/>
      <c r="O73" s="55"/>
      <c r="P73" s="55"/>
      <c r="Q73" s="55"/>
      <c r="R73" s="55"/>
      <c r="S73" s="55"/>
      <c r="T73" s="55"/>
      <c r="U73" s="55"/>
      <c r="V73" s="55"/>
      <c r="W73" s="55"/>
      <c r="X73" s="55"/>
      <c r="Y73" s="55"/>
      <c r="Z73" s="55"/>
      <c r="AA73" s="55"/>
      <c r="AB73" s="55"/>
      <c r="AC73" s="55"/>
      <c r="AD73" s="55"/>
      <c r="AE73" s="55"/>
      <c r="AF73" s="57"/>
      <c r="AG73" s="20"/>
      <c r="AH73" s="66"/>
      <c r="AI73" s="20"/>
      <c r="AJ73" s="144" t="str">
        <f t="shared" si="213"/>
        <v>t8</v>
      </c>
      <c r="AK73" s="145">
        <f t="shared" si="207"/>
        <v>0</v>
      </c>
      <c r="AL73" s="146">
        <f t="shared" si="208"/>
        <v>0</v>
      </c>
      <c r="AM73" s="147">
        <f t="shared" si="209"/>
        <v>10</v>
      </c>
      <c r="AN73" s="146">
        <f t="shared" si="210"/>
        <v>0</v>
      </c>
      <c r="AO73" s="147">
        <f t="shared" si="211"/>
        <v>10</v>
      </c>
      <c r="AP73" s="149">
        <f t="shared" si="212"/>
        <v>0</v>
      </c>
    </row>
    <row r="74" spans="1:48" s="20" customFormat="1" x14ac:dyDescent="0.2">
      <c r="A74" s="31" t="str">
        <f t="shared" si="206"/>
        <v>t9</v>
      </c>
      <c r="B74" s="55"/>
      <c r="C74" s="55"/>
      <c r="D74" s="55"/>
      <c r="E74" s="55"/>
      <c r="F74" s="55"/>
      <c r="G74" s="55"/>
      <c r="H74" s="55"/>
      <c r="I74" s="54"/>
      <c r="J74" s="54"/>
      <c r="K74" s="54"/>
      <c r="L74" s="54"/>
      <c r="M74" s="61"/>
      <c r="N74" s="55"/>
      <c r="O74" s="55"/>
      <c r="P74" s="55"/>
      <c r="Q74" s="55"/>
      <c r="R74" s="55"/>
      <c r="S74" s="55"/>
      <c r="T74" s="55"/>
      <c r="U74" s="55"/>
      <c r="V74" s="55"/>
      <c r="W74" s="55"/>
      <c r="X74" s="55"/>
      <c r="Y74" s="55"/>
      <c r="Z74" s="55"/>
      <c r="AA74" s="55"/>
      <c r="AB74" s="55"/>
      <c r="AC74" s="55"/>
      <c r="AD74" s="55"/>
      <c r="AE74" s="55"/>
      <c r="AF74" s="57"/>
      <c r="AH74" s="66"/>
      <c r="AJ74" s="144" t="str">
        <f t="shared" si="213"/>
        <v>t9</v>
      </c>
      <c r="AK74" s="145">
        <f t="shared" si="207"/>
        <v>0</v>
      </c>
      <c r="AL74" s="146">
        <f t="shared" si="208"/>
        <v>0</v>
      </c>
      <c r="AM74" s="147">
        <f t="shared" si="209"/>
        <v>10</v>
      </c>
      <c r="AN74" s="146">
        <f t="shared" si="210"/>
        <v>0</v>
      </c>
      <c r="AO74" s="147">
        <f t="shared" si="211"/>
        <v>10</v>
      </c>
      <c r="AP74" s="149">
        <f t="shared" si="212"/>
        <v>0</v>
      </c>
      <c r="AR74" s="4"/>
      <c r="AS74" s="4"/>
      <c r="AT74" s="4"/>
      <c r="AU74" s="4"/>
      <c r="AV74" s="4"/>
    </row>
    <row r="75" spans="1:48" s="20" customFormat="1" x14ac:dyDescent="0.2">
      <c r="A75" s="31" t="str">
        <f t="shared" si="206"/>
        <v>t10</v>
      </c>
      <c r="B75" s="55"/>
      <c r="C75" s="55"/>
      <c r="D75" s="55"/>
      <c r="E75" s="55"/>
      <c r="F75" s="55"/>
      <c r="G75" s="55"/>
      <c r="H75" s="55"/>
      <c r="I75" s="54"/>
      <c r="J75" s="54"/>
      <c r="K75" s="54"/>
      <c r="L75" s="54"/>
      <c r="M75" s="61"/>
      <c r="N75" s="55"/>
      <c r="O75" s="55"/>
      <c r="P75" s="55"/>
      <c r="Q75" s="55"/>
      <c r="R75" s="55"/>
      <c r="S75" s="55"/>
      <c r="T75" s="55"/>
      <c r="U75" s="55"/>
      <c r="V75" s="55"/>
      <c r="W75" s="55"/>
      <c r="X75" s="55"/>
      <c r="Y75" s="55"/>
      <c r="Z75" s="55"/>
      <c r="AA75" s="55"/>
      <c r="AB75" s="55"/>
      <c r="AC75" s="55"/>
      <c r="AD75" s="55"/>
      <c r="AE75" s="55"/>
      <c r="AF75" s="57"/>
      <c r="AH75" s="66"/>
      <c r="AJ75" s="144" t="str">
        <f t="shared" ref="AJ75" si="214">IF(ISBLANK(A75),"",A75)</f>
        <v>t10</v>
      </c>
      <c r="AK75" s="145">
        <f t="shared" ref="AK75" si="215">COUNTIF(B75:AF75,"CP")</f>
        <v>0</v>
      </c>
      <c r="AL75" s="146">
        <f t="shared" ref="AL75" si="216">SUM(B75:AF75)</f>
        <v>0</v>
      </c>
      <c r="AM75" s="147">
        <f t="shared" si="209"/>
        <v>10</v>
      </c>
      <c r="AN75" s="146">
        <f t="shared" si="210"/>
        <v>0</v>
      </c>
      <c r="AO75" s="147">
        <f t="shared" ref="AO75" si="217">AM75-AK75</f>
        <v>10</v>
      </c>
      <c r="AP75" s="149">
        <f t="shared" ref="AP75" si="218">AN75-AL75</f>
        <v>0</v>
      </c>
      <c r="AS75" s="4"/>
    </row>
    <row r="76" spans="1:48" s="20" customFormat="1" x14ac:dyDescent="0.2">
      <c r="A76" s="31" t="str">
        <f t="shared" si="206"/>
        <v>t11</v>
      </c>
      <c r="B76" s="55"/>
      <c r="C76" s="55"/>
      <c r="D76" s="55"/>
      <c r="E76" s="55"/>
      <c r="F76" s="55"/>
      <c r="G76" s="55"/>
      <c r="H76" s="55"/>
      <c r="I76" s="54"/>
      <c r="J76" s="54"/>
      <c r="K76" s="54"/>
      <c r="L76" s="54"/>
      <c r="M76" s="61"/>
      <c r="N76" s="55"/>
      <c r="O76" s="55"/>
      <c r="P76" s="55"/>
      <c r="Q76" s="55"/>
      <c r="R76" s="55"/>
      <c r="S76" s="55"/>
      <c r="T76" s="55"/>
      <c r="U76" s="55"/>
      <c r="V76" s="55"/>
      <c r="W76" s="55"/>
      <c r="X76" s="55"/>
      <c r="Y76" s="55"/>
      <c r="Z76" s="55"/>
      <c r="AA76" s="55"/>
      <c r="AB76" s="55"/>
      <c r="AC76" s="55"/>
      <c r="AD76" s="55"/>
      <c r="AE76" s="55"/>
      <c r="AF76" s="57"/>
      <c r="AH76" s="66"/>
      <c r="AJ76" s="144" t="str">
        <f t="shared" ref="AJ76" si="219">IF(ISBLANK(A76),"",A76)</f>
        <v>t11</v>
      </c>
      <c r="AK76" s="145">
        <f t="shared" ref="AK76" si="220">COUNTIF(B76:AF76,"CP")</f>
        <v>0</v>
      </c>
      <c r="AL76" s="146">
        <f t="shared" ref="AL76" si="221">SUM(B76:AF76)</f>
        <v>0</v>
      </c>
      <c r="AM76" s="147">
        <f t="shared" si="209"/>
        <v>10</v>
      </c>
      <c r="AN76" s="146">
        <f t="shared" si="210"/>
        <v>0</v>
      </c>
      <c r="AO76" s="147">
        <f t="shared" ref="AO76" si="222">AM76-AK76</f>
        <v>10</v>
      </c>
      <c r="AP76" s="149">
        <f t="shared" ref="AP76" si="223">AN76-AL76</f>
        <v>0</v>
      </c>
      <c r="AS76" s="4"/>
    </row>
    <row r="77" spans="1:48" s="20" customFormat="1" x14ac:dyDescent="0.2">
      <c r="A77" s="31" t="str">
        <f t="shared" si="206"/>
        <v>t12</v>
      </c>
      <c r="B77" s="55"/>
      <c r="C77" s="55"/>
      <c r="D77" s="55"/>
      <c r="E77" s="55"/>
      <c r="F77" s="55"/>
      <c r="G77" s="55"/>
      <c r="H77" s="55"/>
      <c r="I77" s="54"/>
      <c r="J77" s="54"/>
      <c r="K77" s="54"/>
      <c r="L77" s="54"/>
      <c r="M77" s="61"/>
      <c r="N77" s="55"/>
      <c r="O77" s="55"/>
      <c r="P77" s="55"/>
      <c r="Q77" s="55"/>
      <c r="R77" s="55"/>
      <c r="S77" s="55"/>
      <c r="T77" s="55"/>
      <c r="U77" s="55"/>
      <c r="V77" s="55"/>
      <c r="W77" s="55"/>
      <c r="X77" s="55"/>
      <c r="Y77" s="55"/>
      <c r="Z77" s="55"/>
      <c r="AA77" s="55"/>
      <c r="AB77" s="55"/>
      <c r="AC77" s="55"/>
      <c r="AD77" s="55"/>
      <c r="AE77" s="55"/>
      <c r="AF77" s="57"/>
      <c r="AH77" s="66"/>
      <c r="AJ77" s="144" t="str">
        <f t="shared" ref="AJ77" si="224">IF(ISBLANK(A77),"",A77)</f>
        <v>t12</v>
      </c>
      <c r="AK77" s="145">
        <f t="shared" ref="AK77" si="225">COUNTIF(B77:AF77,"CP")</f>
        <v>0</v>
      </c>
      <c r="AL77" s="146">
        <f t="shared" ref="AL77" si="226">SUM(B77:AF77)</f>
        <v>0</v>
      </c>
      <c r="AM77" s="147">
        <f t="shared" si="209"/>
        <v>10</v>
      </c>
      <c r="AN77" s="146">
        <f t="shared" si="210"/>
        <v>0</v>
      </c>
      <c r="AO77" s="147">
        <f t="shared" ref="AO77" si="227">AM77-AK77</f>
        <v>10</v>
      </c>
      <c r="AP77" s="149">
        <f t="shared" ref="AP77" si="228">AN77-AL77</f>
        <v>0</v>
      </c>
      <c r="AS77" s="4"/>
    </row>
    <row r="78" spans="1:48" s="20" customFormat="1" x14ac:dyDescent="0.2">
      <c r="A78" s="31" t="str">
        <f t="shared" si="206"/>
        <v>t13</v>
      </c>
      <c r="B78" s="55"/>
      <c r="C78" s="55"/>
      <c r="D78" s="55"/>
      <c r="E78" s="55"/>
      <c r="F78" s="55"/>
      <c r="G78" s="55"/>
      <c r="H78" s="55"/>
      <c r="I78" s="54"/>
      <c r="J78" s="54"/>
      <c r="K78" s="54"/>
      <c r="L78" s="54"/>
      <c r="M78" s="61"/>
      <c r="N78" s="55"/>
      <c r="O78" s="55"/>
      <c r="P78" s="55"/>
      <c r="Q78" s="55"/>
      <c r="R78" s="55"/>
      <c r="S78" s="55"/>
      <c r="T78" s="55"/>
      <c r="U78" s="55"/>
      <c r="V78" s="55"/>
      <c r="W78" s="55"/>
      <c r="X78" s="55"/>
      <c r="Y78" s="55"/>
      <c r="Z78" s="55"/>
      <c r="AA78" s="55"/>
      <c r="AB78" s="55"/>
      <c r="AC78" s="55"/>
      <c r="AD78" s="55"/>
      <c r="AE78" s="55"/>
      <c r="AF78" s="57"/>
      <c r="AH78" s="66"/>
      <c r="AJ78" s="144" t="str">
        <f t="shared" ref="AJ78" si="229">IF(ISBLANK(A78),"",A78)</f>
        <v>t13</v>
      </c>
      <c r="AK78" s="145">
        <f t="shared" ref="AK78" si="230">COUNTIF(B78:AF78,"CP")</f>
        <v>0</v>
      </c>
      <c r="AL78" s="146">
        <f t="shared" ref="AL78" si="231">SUM(B78:AF78)</f>
        <v>0</v>
      </c>
      <c r="AM78" s="147">
        <f t="shared" si="209"/>
        <v>10</v>
      </c>
      <c r="AN78" s="146">
        <f t="shared" si="210"/>
        <v>0</v>
      </c>
      <c r="AO78" s="147">
        <f t="shared" ref="AO78" si="232">AM78-AK78</f>
        <v>10</v>
      </c>
      <c r="AP78" s="149">
        <f t="shared" ref="AP78" si="233">AN78-AL78</f>
        <v>0</v>
      </c>
      <c r="AS78" s="4"/>
    </row>
    <row r="79" spans="1:48" s="20" customFormat="1" x14ac:dyDescent="0.2">
      <c r="A79" s="31" t="str">
        <f t="shared" si="206"/>
        <v>t14</v>
      </c>
      <c r="B79" s="55"/>
      <c r="C79" s="55"/>
      <c r="D79" s="55"/>
      <c r="E79" s="55"/>
      <c r="F79" s="55"/>
      <c r="G79" s="55"/>
      <c r="H79" s="55"/>
      <c r="I79" s="54"/>
      <c r="J79" s="54"/>
      <c r="K79" s="54"/>
      <c r="L79" s="54"/>
      <c r="M79" s="61"/>
      <c r="N79" s="55"/>
      <c r="O79" s="55"/>
      <c r="P79" s="55"/>
      <c r="Q79" s="55"/>
      <c r="R79" s="55"/>
      <c r="S79" s="55"/>
      <c r="T79" s="55"/>
      <c r="U79" s="55"/>
      <c r="V79" s="55"/>
      <c r="W79" s="55"/>
      <c r="X79" s="55"/>
      <c r="Y79" s="55"/>
      <c r="Z79" s="55"/>
      <c r="AA79" s="55"/>
      <c r="AB79" s="55"/>
      <c r="AC79" s="55"/>
      <c r="AD79" s="55"/>
      <c r="AE79" s="55"/>
      <c r="AF79" s="57"/>
      <c r="AH79" s="66"/>
      <c r="AJ79" s="144" t="str">
        <f t="shared" ref="AJ79" si="234">IF(ISBLANK(A79),"",A79)</f>
        <v>t14</v>
      </c>
      <c r="AK79" s="145">
        <f t="shared" ref="AK79" si="235">COUNTIF(B79:AF79,"CP")</f>
        <v>0</v>
      </c>
      <c r="AL79" s="146">
        <f t="shared" ref="AL79" si="236">SUM(B79:AF79)</f>
        <v>0</v>
      </c>
      <c r="AM79" s="147">
        <f t="shared" si="209"/>
        <v>10</v>
      </c>
      <c r="AN79" s="146">
        <f t="shared" si="210"/>
        <v>0</v>
      </c>
      <c r="AO79" s="147">
        <f t="shared" ref="AO79" si="237">AM79-AK79</f>
        <v>10</v>
      </c>
      <c r="AP79" s="149">
        <f t="shared" ref="AP79" si="238">AN79-AL79</f>
        <v>0</v>
      </c>
      <c r="AS79" s="4"/>
    </row>
    <row r="80" spans="1:48" s="20" customFormat="1" ht="13.5" thickBot="1" x14ac:dyDescent="0.25">
      <c r="A80" s="89" t="str">
        <f t="shared" si="206"/>
        <v>t15</v>
      </c>
      <c r="B80" s="90"/>
      <c r="C80" s="90"/>
      <c r="D80" s="90"/>
      <c r="E80" s="90"/>
      <c r="F80" s="90"/>
      <c r="G80" s="90"/>
      <c r="H80" s="90"/>
      <c r="I80" s="90"/>
      <c r="J80" s="90"/>
      <c r="K80" s="90"/>
      <c r="L80" s="90"/>
      <c r="M80" s="95"/>
      <c r="N80" s="90"/>
      <c r="O80" s="90"/>
      <c r="P80" s="90"/>
      <c r="Q80" s="90"/>
      <c r="R80" s="90"/>
      <c r="S80" s="90"/>
      <c r="T80" s="90"/>
      <c r="U80" s="90"/>
      <c r="V80" s="90"/>
      <c r="W80" s="90"/>
      <c r="X80" s="90"/>
      <c r="Y80" s="90"/>
      <c r="Z80" s="90"/>
      <c r="AA80" s="90"/>
      <c r="AB80" s="90"/>
      <c r="AC80" s="90"/>
      <c r="AD80" s="90"/>
      <c r="AE80" s="90"/>
      <c r="AF80" s="93"/>
      <c r="AH80" s="92"/>
      <c r="AJ80" s="150" t="str">
        <f t="shared" ref="AJ80" si="239">IF(ISBLANK(A80),"",A80)</f>
        <v>t15</v>
      </c>
      <c r="AK80" s="151">
        <f t="shared" ref="AK80" si="240">COUNTIF(B80:AF80,"CP")</f>
        <v>0</v>
      </c>
      <c r="AL80" s="152">
        <f t="shared" ref="AL80" si="241">SUM(B80:AF80)</f>
        <v>0</v>
      </c>
      <c r="AM80" s="153">
        <f t="shared" si="209"/>
        <v>10</v>
      </c>
      <c r="AN80" s="152">
        <f t="shared" si="210"/>
        <v>0</v>
      </c>
      <c r="AO80" s="153">
        <f t="shared" ref="AO80" si="242">AM80-AK80</f>
        <v>10</v>
      </c>
      <c r="AP80" s="155">
        <f t="shared" ref="AP80" si="243">AN80-AL80</f>
        <v>0</v>
      </c>
      <c r="AS80" s="4"/>
    </row>
    <row r="81" spans="1:48" ht="13.5" thickBot="1" x14ac:dyDescent="0.25">
      <c r="A81" s="20"/>
      <c r="AG81" s="20"/>
      <c r="AI81" s="20"/>
      <c r="AJ81" s="137"/>
      <c r="AK81" s="137"/>
      <c r="AL81" s="137"/>
      <c r="AM81" s="137"/>
      <c r="AN81" s="137"/>
      <c r="AO81" s="137"/>
      <c r="AP81" s="137"/>
      <c r="AR81" s="20"/>
      <c r="AT81" s="20"/>
      <c r="AU81" s="20"/>
      <c r="AV81" s="20"/>
    </row>
    <row r="82" spans="1:48" ht="18.75" thickBot="1" x14ac:dyDescent="0.25">
      <c r="A82" s="21"/>
      <c r="B82" s="122">
        <f>DATE(An,MONTH(B63)+1,1)</f>
        <v>45413</v>
      </c>
      <c r="C82" s="123"/>
      <c r="D82" s="123"/>
      <c r="E82" s="123"/>
      <c r="F82" s="123"/>
      <c r="G82" s="123"/>
      <c r="H82" s="123"/>
      <c r="I82" s="123"/>
      <c r="J82" s="123"/>
      <c r="K82" s="123"/>
      <c r="L82" s="123"/>
      <c r="M82" s="123"/>
      <c r="N82" s="123"/>
      <c r="O82" s="123"/>
      <c r="P82" s="123"/>
      <c r="Q82" s="123"/>
      <c r="R82" s="123"/>
      <c r="S82" s="123"/>
      <c r="T82" s="123"/>
      <c r="U82" s="123"/>
      <c r="V82" s="123"/>
      <c r="W82" s="123"/>
      <c r="X82" s="123"/>
      <c r="Y82" s="123"/>
      <c r="Z82" s="123"/>
      <c r="AA82" s="123"/>
      <c r="AB82" s="123"/>
      <c r="AC82" s="123"/>
      <c r="AD82" s="123"/>
      <c r="AE82" s="123"/>
      <c r="AF82" s="124"/>
      <c r="AG82" s="20"/>
      <c r="AH82" s="22"/>
      <c r="AI82" s="20"/>
      <c r="AJ82" s="137"/>
      <c r="AK82" s="137"/>
      <c r="AL82" s="137"/>
      <c r="AM82" s="137"/>
      <c r="AN82" s="137"/>
      <c r="AO82" s="137"/>
      <c r="AP82" s="137"/>
    </row>
    <row r="83" spans="1:48" s="20" customFormat="1" ht="53.25" x14ac:dyDescent="0.2">
      <c r="A83" s="23"/>
      <c r="B83" s="24" t="str">
        <f>IF(B84&lt;&gt;"",PROPER(TEXT(B84,"jjjj")),"")</f>
        <v>Mercredi</v>
      </c>
      <c r="C83" s="24" t="str">
        <f t="shared" ref="C83" si="244">IF(C84&lt;&gt;"",PROPER(TEXT(C84,"jjjj")),"")</f>
        <v>Jeudi</v>
      </c>
      <c r="D83" s="24" t="str">
        <f t="shared" ref="D83" si="245">IF(D84&lt;&gt;"",PROPER(TEXT(D84,"jjjj")),"")</f>
        <v>Vendredi</v>
      </c>
      <c r="E83" s="24" t="str">
        <f t="shared" ref="E83" si="246">IF(E84&lt;&gt;"",PROPER(TEXT(E84,"jjjj")),"")</f>
        <v>Samedi</v>
      </c>
      <c r="F83" s="24" t="str">
        <f t="shared" ref="F83" si="247">IF(F84&lt;&gt;"",PROPER(TEXT(F84,"jjjj")),"")</f>
        <v>Dimanche</v>
      </c>
      <c r="G83" s="24" t="str">
        <f t="shared" ref="G83" si="248">IF(G84&lt;&gt;"",PROPER(TEXT(G84,"jjjj")),"")</f>
        <v>Lundi</v>
      </c>
      <c r="H83" s="24" t="str">
        <f t="shared" ref="H83" si="249">IF(H84&lt;&gt;"",PROPER(TEXT(H84,"jjjj")),"")</f>
        <v>Mardi</v>
      </c>
      <c r="I83" s="24" t="str">
        <f t="shared" ref="I83" si="250">IF(I84&lt;&gt;"",PROPER(TEXT(I84,"jjjj")),"")</f>
        <v>Mercredi</v>
      </c>
      <c r="J83" s="24" t="str">
        <f t="shared" ref="J83" si="251">IF(J84&lt;&gt;"",PROPER(TEXT(J84,"jjjj")),"")</f>
        <v>Jeudi</v>
      </c>
      <c r="K83" s="24" t="str">
        <f t="shared" ref="K83" si="252">IF(K84&lt;&gt;"",PROPER(TEXT(K84,"jjjj")),"")</f>
        <v>Vendredi</v>
      </c>
      <c r="L83" s="24" t="str">
        <f t="shared" ref="L83" si="253">IF(L84&lt;&gt;"",PROPER(TEXT(L84,"jjjj")),"")</f>
        <v>Samedi</v>
      </c>
      <c r="M83" s="24" t="str">
        <f t="shared" ref="M83" si="254">IF(M84&lt;&gt;"",PROPER(TEXT(M84,"jjjj")),"")</f>
        <v>Dimanche</v>
      </c>
      <c r="N83" s="24" t="str">
        <f t="shared" ref="N83" si="255">IF(N84&lt;&gt;"",PROPER(TEXT(N84,"jjjj")),"")</f>
        <v>Lundi</v>
      </c>
      <c r="O83" s="24" t="str">
        <f t="shared" ref="O83" si="256">IF(O84&lt;&gt;"",PROPER(TEXT(O84,"jjjj")),"")</f>
        <v>Mardi</v>
      </c>
      <c r="P83" s="24" t="str">
        <f t="shared" ref="P83" si="257">IF(P84&lt;&gt;"",PROPER(TEXT(P84,"jjjj")),"")</f>
        <v>Mercredi</v>
      </c>
      <c r="Q83" s="24" t="str">
        <f t="shared" ref="Q83" si="258">IF(Q84&lt;&gt;"",PROPER(TEXT(Q84,"jjjj")),"")</f>
        <v>Jeudi</v>
      </c>
      <c r="R83" s="24" t="str">
        <f t="shared" ref="R83" si="259">IF(R84&lt;&gt;"",PROPER(TEXT(R84,"jjjj")),"")</f>
        <v>Vendredi</v>
      </c>
      <c r="S83" s="24" t="str">
        <f t="shared" ref="S83" si="260">IF(S84&lt;&gt;"",PROPER(TEXT(S84,"jjjj")),"")</f>
        <v>Samedi</v>
      </c>
      <c r="T83" s="24" t="str">
        <f t="shared" ref="T83" si="261">IF(T84&lt;&gt;"",PROPER(TEXT(T84,"jjjj")),"")</f>
        <v>Dimanche</v>
      </c>
      <c r="U83" s="24" t="str">
        <f t="shared" ref="U83" si="262">IF(U84&lt;&gt;"",PROPER(TEXT(U84,"jjjj")),"")</f>
        <v>Lundi</v>
      </c>
      <c r="V83" s="24" t="str">
        <f t="shared" ref="V83" si="263">IF(V84&lt;&gt;"",PROPER(TEXT(V84,"jjjj")),"")</f>
        <v>Mardi</v>
      </c>
      <c r="W83" s="24" t="str">
        <f t="shared" ref="W83" si="264">IF(W84&lt;&gt;"",PROPER(TEXT(W84,"jjjj")),"")</f>
        <v>Mercredi</v>
      </c>
      <c r="X83" s="24" t="str">
        <f t="shared" ref="X83" si="265">IF(X84&lt;&gt;"",PROPER(TEXT(X84,"jjjj")),"")</f>
        <v>Jeudi</v>
      </c>
      <c r="Y83" s="24" t="str">
        <f t="shared" ref="Y83" si="266">IF(Y84&lt;&gt;"",PROPER(TEXT(Y84,"jjjj")),"")</f>
        <v>Vendredi</v>
      </c>
      <c r="Z83" s="24" t="str">
        <f t="shared" ref="Z83" si="267">IF(Z84&lt;&gt;"",PROPER(TEXT(Z84,"jjjj")),"")</f>
        <v>Samedi</v>
      </c>
      <c r="AA83" s="24" t="str">
        <f t="shared" ref="AA83" si="268">IF(AA84&lt;&gt;"",PROPER(TEXT(AA84,"jjjj")),"")</f>
        <v>Dimanche</v>
      </c>
      <c r="AB83" s="24" t="str">
        <f t="shared" ref="AB83" si="269">IF(AB84&lt;&gt;"",PROPER(TEXT(AB84,"jjjj")),"")</f>
        <v>Lundi</v>
      </c>
      <c r="AC83" s="24" t="str">
        <f t="shared" ref="AC83" si="270">IF(AC84&lt;&gt;"",PROPER(TEXT(AC84,"jjjj")),"")</f>
        <v>Mardi</v>
      </c>
      <c r="AD83" s="24" t="str">
        <f t="shared" ref="AD83" si="271">IF(AD84&lt;&gt;"",PROPER(TEXT(AD84,"jjjj")),"")</f>
        <v>Mercredi</v>
      </c>
      <c r="AE83" s="24" t="str">
        <f t="shared" ref="AE83" si="272">IF(AE84&lt;&gt;"",PROPER(TEXT(AE84,"jjjj")),"")</f>
        <v>Jeudi</v>
      </c>
      <c r="AF83" s="25" t="str">
        <f t="shared" ref="AF83" si="273">IF(AF84&lt;&gt;"",PROPER(TEXT(AF84,"jjjj")),"")</f>
        <v>Vendredi</v>
      </c>
      <c r="AH83" s="120" t="s">
        <v>46</v>
      </c>
      <c r="AI83" s="104"/>
      <c r="AJ83" s="138" t="s">
        <v>3</v>
      </c>
      <c r="AK83" s="139" t="s">
        <v>41</v>
      </c>
      <c r="AL83" s="139" t="s">
        <v>35</v>
      </c>
      <c r="AM83" s="139" t="s">
        <v>42</v>
      </c>
      <c r="AN83" s="139" t="s">
        <v>37</v>
      </c>
      <c r="AO83" s="139" t="s">
        <v>38</v>
      </c>
      <c r="AP83" s="140" t="s">
        <v>39</v>
      </c>
      <c r="AR83" s="4"/>
      <c r="AS83" s="4"/>
      <c r="AT83" s="4"/>
      <c r="AU83" s="4"/>
      <c r="AV83" s="4"/>
    </row>
    <row r="84" spans="1:48" x14ac:dyDescent="0.2">
      <c r="A84" s="80"/>
      <c r="B84" s="28">
        <f>DATE(An,MONTH(B82),1)</f>
        <v>45413</v>
      </c>
      <c r="C84" s="28">
        <f t="shared" ref="C84:AF84" si="274">B84+1</f>
        <v>45414</v>
      </c>
      <c r="D84" s="28">
        <f t="shared" si="274"/>
        <v>45415</v>
      </c>
      <c r="E84" s="28">
        <f t="shared" si="274"/>
        <v>45416</v>
      </c>
      <c r="F84" s="28">
        <f t="shared" si="274"/>
        <v>45417</v>
      </c>
      <c r="G84" s="28">
        <f t="shared" si="274"/>
        <v>45418</v>
      </c>
      <c r="H84" s="28">
        <f t="shared" si="274"/>
        <v>45419</v>
      </c>
      <c r="I84" s="28">
        <f t="shared" si="274"/>
        <v>45420</v>
      </c>
      <c r="J84" s="28">
        <f t="shared" si="274"/>
        <v>45421</v>
      </c>
      <c r="K84" s="28">
        <f t="shared" si="274"/>
        <v>45422</v>
      </c>
      <c r="L84" s="28">
        <f t="shared" si="274"/>
        <v>45423</v>
      </c>
      <c r="M84" s="28">
        <f t="shared" si="274"/>
        <v>45424</v>
      </c>
      <c r="N84" s="28">
        <f t="shared" si="274"/>
        <v>45425</v>
      </c>
      <c r="O84" s="28">
        <f t="shared" si="274"/>
        <v>45426</v>
      </c>
      <c r="P84" s="28">
        <f t="shared" si="274"/>
        <v>45427</v>
      </c>
      <c r="Q84" s="28">
        <f t="shared" si="274"/>
        <v>45428</v>
      </c>
      <c r="R84" s="28">
        <f t="shared" si="274"/>
        <v>45429</v>
      </c>
      <c r="S84" s="28">
        <f t="shared" si="274"/>
        <v>45430</v>
      </c>
      <c r="T84" s="28">
        <f t="shared" si="274"/>
        <v>45431</v>
      </c>
      <c r="U84" s="28">
        <f t="shared" si="274"/>
        <v>45432</v>
      </c>
      <c r="V84" s="28">
        <f t="shared" si="274"/>
        <v>45433</v>
      </c>
      <c r="W84" s="28">
        <f t="shared" si="274"/>
        <v>45434</v>
      </c>
      <c r="X84" s="28">
        <f t="shared" si="274"/>
        <v>45435</v>
      </c>
      <c r="Y84" s="28">
        <f t="shared" si="274"/>
        <v>45436</v>
      </c>
      <c r="Z84" s="28">
        <f t="shared" si="274"/>
        <v>45437</v>
      </c>
      <c r="AA84" s="28">
        <f t="shared" si="274"/>
        <v>45438</v>
      </c>
      <c r="AB84" s="28">
        <f t="shared" si="274"/>
        <v>45439</v>
      </c>
      <c r="AC84" s="28">
        <f t="shared" si="274"/>
        <v>45440</v>
      </c>
      <c r="AD84" s="28">
        <f t="shared" si="274"/>
        <v>45441</v>
      </c>
      <c r="AE84" s="28">
        <f t="shared" si="274"/>
        <v>45442</v>
      </c>
      <c r="AF84" s="29">
        <f t="shared" si="274"/>
        <v>45443</v>
      </c>
      <c r="AG84" s="20"/>
      <c r="AH84" s="121"/>
      <c r="AI84" s="20"/>
      <c r="AJ84" s="141"/>
      <c r="AK84" s="142"/>
      <c r="AL84" s="142"/>
      <c r="AM84" s="142"/>
      <c r="AN84" s="142"/>
      <c r="AO84" s="142"/>
      <c r="AP84" s="143"/>
      <c r="AR84" s="20"/>
      <c r="AS84" s="20"/>
      <c r="AT84" s="20"/>
      <c r="AU84" s="20"/>
      <c r="AV84" s="20"/>
    </row>
    <row r="85" spans="1:48" x14ac:dyDescent="0.2">
      <c r="A85" s="31" t="str">
        <f t="shared" ref="A85:A99" si="275">IF(ISBLANK(A66),"",A66)</f>
        <v>t1</v>
      </c>
      <c r="B85" s="54"/>
      <c r="C85" s="54"/>
      <c r="D85" s="54"/>
      <c r="E85" s="54"/>
      <c r="F85" s="54"/>
      <c r="G85" s="54"/>
      <c r="H85" s="54"/>
      <c r="I85" s="54"/>
      <c r="J85" s="54"/>
      <c r="K85" s="54"/>
      <c r="L85" s="54"/>
      <c r="M85" s="54"/>
      <c r="N85" s="54"/>
      <c r="O85" s="54"/>
      <c r="P85" s="54"/>
      <c r="Q85" s="54"/>
      <c r="R85" s="54"/>
      <c r="S85" s="54"/>
      <c r="T85" s="54"/>
      <c r="U85" s="54"/>
      <c r="V85" s="54"/>
      <c r="W85" s="54"/>
      <c r="X85" s="54"/>
      <c r="Y85" s="54"/>
      <c r="Z85" s="54"/>
      <c r="AA85" s="54"/>
      <c r="AB85" s="54"/>
      <c r="AC85" s="54"/>
      <c r="AD85" s="54"/>
      <c r="AE85" s="54"/>
      <c r="AF85" s="58"/>
      <c r="AG85" s="20"/>
      <c r="AH85" s="66"/>
      <c r="AI85" s="20"/>
      <c r="AJ85" s="144" t="str">
        <f>IF(ISBLANK(A85),"",A85)</f>
        <v>t1</v>
      </c>
      <c r="AK85" s="145">
        <f t="shared" ref="AK85:AK93" si="276">COUNTIF(B85:AF85,"CP")</f>
        <v>0</v>
      </c>
      <c r="AL85" s="146">
        <f t="shared" ref="AL85:AL93" si="277">SUM(B85:AF85)</f>
        <v>0</v>
      </c>
      <c r="AM85" s="147">
        <f t="shared" ref="AM85:AM99" si="278">AO66+2.5</f>
        <v>18.5</v>
      </c>
      <c r="AN85" s="146">
        <f>AP66+AL85</f>
        <v>75</v>
      </c>
      <c r="AO85" s="147">
        <f>AM85-AK85</f>
        <v>18.5</v>
      </c>
      <c r="AP85" s="149">
        <f>AN85-AL85</f>
        <v>75</v>
      </c>
    </row>
    <row r="86" spans="1:48" x14ac:dyDescent="0.2">
      <c r="A86" s="31" t="str">
        <f t="shared" si="275"/>
        <v>t2</v>
      </c>
      <c r="B86" s="54"/>
      <c r="C86" s="54"/>
      <c r="D86" s="54"/>
      <c r="E86" s="54"/>
      <c r="F86" s="54"/>
      <c r="G86" s="54"/>
      <c r="H86" s="54"/>
      <c r="I86" s="54"/>
      <c r="J86" s="54"/>
      <c r="K86" s="54"/>
      <c r="L86" s="54"/>
      <c r="M86" s="54"/>
      <c r="N86" s="54"/>
      <c r="O86" s="54"/>
      <c r="P86" s="54"/>
      <c r="Q86" s="54"/>
      <c r="R86" s="54"/>
      <c r="S86" s="54"/>
      <c r="T86" s="54"/>
      <c r="U86" s="54"/>
      <c r="V86" s="54"/>
      <c r="W86" s="54"/>
      <c r="X86" s="54"/>
      <c r="Y86" s="54"/>
      <c r="Z86" s="54"/>
      <c r="AA86" s="54"/>
      <c r="AB86" s="54"/>
      <c r="AC86" s="54"/>
      <c r="AD86" s="54"/>
      <c r="AE86" s="54"/>
      <c r="AF86" s="58"/>
      <c r="AG86" s="20"/>
      <c r="AH86" s="66"/>
      <c r="AI86" s="20"/>
      <c r="AJ86" s="144" t="str">
        <f>IF(ISBLANK(A86),"",A86)</f>
        <v>t2</v>
      </c>
      <c r="AK86" s="145">
        <f t="shared" si="276"/>
        <v>0</v>
      </c>
      <c r="AL86" s="146">
        <f t="shared" si="277"/>
        <v>0</v>
      </c>
      <c r="AM86" s="147">
        <f t="shared" si="278"/>
        <v>12.5</v>
      </c>
      <c r="AN86" s="146">
        <f t="shared" ref="AN86:AN99" si="279">AP67+AL86</f>
        <v>0</v>
      </c>
      <c r="AO86" s="147">
        <f t="shared" ref="AO86:AO93" si="280">AM86-AK86</f>
        <v>12.5</v>
      </c>
      <c r="AP86" s="149">
        <f t="shared" ref="AP86:AP93" si="281">AN86-AL86</f>
        <v>0</v>
      </c>
    </row>
    <row r="87" spans="1:48" x14ac:dyDescent="0.2">
      <c r="A87" s="31" t="str">
        <f t="shared" si="275"/>
        <v>t3</v>
      </c>
      <c r="B87" s="54"/>
      <c r="C87" s="54"/>
      <c r="D87" s="54"/>
      <c r="E87" s="54"/>
      <c r="F87" s="54"/>
      <c r="G87" s="54"/>
      <c r="H87" s="54"/>
      <c r="I87" s="54"/>
      <c r="J87" s="54"/>
      <c r="K87" s="54"/>
      <c r="L87" s="54"/>
      <c r="M87" s="54"/>
      <c r="N87" s="54"/>
      <c r="O87" s="54"/>
      <c r="P87" s="54"/>
      <c r="Q87" s="54"/>
      <c r="R87" s="54"/>
      <c r="S87" s="54"/>
      <c r="T87" s="54"/>
      <c r="U87" s="54"/>
      <c r="V87" s="54"/>
      <c r="W87" s="54"/>
      <c r="X87" s="54"/>
      <c r="Y87" s="54"/>
      <c r="Z87" s="54"/>
      <c r="AA87" s="54"/>
      <c r="AB87" s="54"/>
      <c r="AC87" s="54"/>
      <c r="AD87" s="54"/>
      <c r="AE87" s="54"/>
      <c r="AF87" s="58"/>
      <c r="AG87" s="20"/>
      <c r="AH87" s="66"/>
      <c r="AI87" s="20"/>
      <c r="AJ87" s="144" t="str">
        <f t="shared" ref="AJ87:AJ93" si="282">IF(ISBLANK(A87),"",A87)</f>
        <v>t3</v>
      </c>
      <c r="AK87" s="145">
        <f t="shared" si="276"/>
        <v>0</v>
      </c>
      <c r="AL87" s="146">
        <f t="shared" si="277"/>
        <v>0</v>
      </c>
      <c r="AM87" s="147">
        <f t="shared" si="278"/>
        <v>12.5</v>
      </c>
      <c r="AN87" s="146">
        <f t="shared" si="279"/>
        <v>0</v>
      </c>
      <c r="AO87" s="147">
        <f t="shared" si="280"/>
        <v>12.5</v>
      </c>
      <c r="AP87" s="149">
        <f t="shared" si="281"/>
        <v>0</v>
      </c>
    </row>
    <row r="88" spans="1:48" x14ac:dyDescent="0.2">
      <c r="A88" s="31" t="str">
        <f t="shared" si="275"/>
        <v>t4</v>
      </c>
      <c r="B88" s="54"/>
      <c r="C88" s="54"/>
      <c r="D88" s="54"/>
      <c r="E88" s="54"/>
      <c r="F88" s="54"/>
      <c r="G88" s="54"/>
      <c r="H88" s="54"/>
      <c r="I88" s="54"/>
      <c r="J88" s="54"/>
      <c r="K88" s="54"/>
      <c r="L88" s="54"/>
      <c r="M88" s="54"/>
      <c r="N88" s="54"/>
      <c r="O88" s="54"/>
      <c r="P88" s="54"/>
      <c r="Q88" s="54"/>
      <c r="R88" s="54"/>
      <c r="S88" s="54"/>
      <c r="T88" s="54"/>
      <c r="U88" s="54"/>
      <c r="V88" s="54"/>
      <c r="W88" s="54"/>
      <c r="X88" s="54"/>
      <c r="Y88" s="54"/>
      <c r="Z88" s="54"/>
      <c r="AA88" s="54"/>
      <c r="AB88" s="54"/>
      <c r="AC88" s="54"/>
      <c r="AD88" s="54"/>
      <c r="AE88" s="54"/>
      <c r="AF88" s="58"/>
      <c r="AG88" s="20"/>
      <c r="AH88" s="66"/>
      <c r="AI88" s="20"/>
      <c r="AJ88" s="144" t="str">
        <f t="shared" si="282"/>
        <v>t4</v>
      </c>
      <c r="AK88" s="145">
        <f t="shared" si="276"/>
        <v>0</v>
      </c>
      <c r="AL88" s="146">
        <f t="shared" si="277"/>
        <v>0</v>
      </c>
      <c r="AM88" s="147">
        <f t="shared" si="278"/>
        <v>12.5</v>
      </c>
      <c r="AN88" s="146">
        <f t="shared" si="279"/>
        <v>0</v>
      </c>
      <c r="AO88" s="147">
        <f t="shared" si="280"/>
        <v>12.5</v>
      </c>
      <c r="AP88" s="149">
        <f t="shared" si="281"/>
        <v>0</v>
      </c>
    </row>
    <row r="89" spans="1:48" x14ac:dyDescent="0.2">
      <c r="A89" s="31" t="str">
        <f t="shared" si="275"/>
        <v>t5</v>
      </c>
      <c r="B89" s="54"/>
      <c r="C89" s="54"/>
      <c r="D89" s="54"/>
      <c r="E89" s="54"/>
      <c r="F89" s="54"/>
      <c r="G89" s="54"/>
      <c r="H89" s="54"/>
      <c r="I89" s="54"/>
      <c r="J89" s="54"/>
      <c r="K89" s="54"/>
      <c r="L89" s="54"/>
      <c r="M89" s="54"/>
      <c r="N89" s="54"/>
      <c r="O89" s="54"/>
      <c r="P89" s="54"/>
      <c r="Q89" s="54"/>
      <c r="R89" s="54"/>
      <c r="S89" s="54"/>
      <c r="T89" s="54"/>
      <c r="U89" s="54"/>
      <c r="V89" s="54"/>
      <c r="W89" s="54"/>
      <c r="X89" s="54"/>
      <c r="Y89" s="54"/>
      <c r="Z89" s="54"/>
      <c r="AA89" s="54"/>
      <c r="AB89" s="54"/>
      <c r="AC89" s="54"/>
      <c r="AD89" s="54"/>
      <c r="AE89" s="54"/>
      <c r="AF89" s="58"/>
      <c r="AG89" s="20"/>
      <c r="AH89" s="66"/>
      <c r="AI89" s="20"/>
      <c r="AJ89" s="144" t="str">
        <f t="shared" si="282"/>
        <v>t5</v>
      </c>
      <c r="AK89" s="145">
        <f t="shared" si="276"/>
        <v>0</v>
      </c>
      <c r="AL89" s="146">
        <f>SUM(B89:AF89)</f>
        <v>0</v>
      </c>
      <c r="AM89" s="147">
        <f t="shared" si="278"/>
        <v>12.5</v>
      </c>
      <c r="AN89" s="146">
        <f t="shared" si="279"/>
        <v>0</v>
      </c>
      <c r="AO89" s="147">
        <f t="shared" si="280"/>
        <v>12.5</v>
      </c>
      <c r="AP89" s="149">
        <f t="shared" si="281"/>
        <v>0</v>
      </c>
    </row>
    <row r="90" spans="1:48" x14ac:dyDescent="0.2">
      <c r="A90" s="31" t="str">
        <f t="shared" si="275"/>
        <v>t6</v>
      </c>
      <c r="B90" s="55"/>
      <c r="C90" s="55"/>
      <c r="D90" s="55"/>
      <c r="E90" s="55"/>
      <c r="F90" s="55"/>
      <c r="G90" s="55"/>
      <c r="H90" s="55"/>
      <c r="I90" s="55"/>
      <c r="J90" s="55"/>
      <c r="K90" s="55"/>
      <c r="L90" s="55"/>
      <c r="M90" s="55"/>
      <c r="N90" s="55"/>
      <c r="O90" s="55"/>
      <c r="P90" s="55"/>
      <c r="Q90" s="55"/>
      <c r="R90" s="55"/>
      <c r="S90" s="55"/>
      <c r="T90" s="55"/>
      <c r="U90" s="55"/>
      <c r="V90" s="55"/>
      <c r="W90" s="55"/>
      <c r="X90" s="55"/>
      <c r="Y90" s="55"/>
      <c r="Z90" s="55"/>
      <c r="AA90" s="55"/>
      <c r="AB90" s="55"/>
      <c r="AC90" s="55"/>
      <c r="AD90" s="55"/>
      <c r="AE90" s="55"/>
      <c r="AF90" s="56"/>
      <c r="AG90" s="20"/>
      <c r="AH90" s="66"/>
      <c r="AI90" s="20"/>
      <c r="AJ90" s="144" t="str">
        <f t="shared" si="282"/>
        <v>t6</v>
      </c>
      <c r="AK90" s="145">
        <f t="shared" si="276"/>
        <v>0</v>
      </c>
      <c r="AL90" s="146">
        <f t="shared" si="277"/>
        <v>0</v>
      </c>
      <c r="AM90" s="147">
        <f t="shared" si="278"/>
        <v>12.5</v>
      </c>
      <c r="AN90" s="146">
        <f t="shared" si="279"/>
        <v>0</v>
      </c>
      <c r="AO90" s="147">
        <f t="shared" si="280"/>
        <v>12.5</v>
      </c>
      <c r="AP90" s="149">
        <f t="shared" si="281"/>
        <v>0</v>
      </c>
    </row>
    <row r="91" spans="1:48" x14ac:dyDescent="0.2">
      <c r="A91" s="31" t="str">
        <f t="shared" si="275"/>
        <v>t7</v>
      </c>
      <c r="B91" s="55"/>
      <c r="C91" s="55"/>
      <c r="D91" s="55"/>
      <c r="E91" s="55"/>
      <c r="F91" s="55"/>
      <c r="G91" s="55"/>
      <c r="H91" s="55"/>
      <c r="I91" s="55"/>
      <c r="J91" s="55"/>
      <c r="K91" s="55"/>
      <c r="L91" s="55"/>
      <c r="M91" s="55"/>
      <c r="N91" s="55"/>
      <c r="O91" s="55"/>
      <c r="P91" s="55"/>
      <c r="Q91" s="55"/>
      <c r="R91" s="55"/>
      <c r="S91" s="55"/>
      <c r="T91" s="55"/>
      <c r="U91" s="55"/>
      <c r="V91" s="55"/>
      <c r="W91" s="55"/>
      <c r="X91" s="55"/>
      <c r="Y91" s="55"/>
      <c r="Z91" s="55"/>
      <c r="AA91" s="55"/>
      <c r="AB91" s="55"/>
      <c r="AC91" s="55"/>
      <c r="AD91" s="55"/>
      <c r="AE91" s="55"/>
      <c r="AF91" s="56"/>
      <c r="AG91" s="20"/>
      <c r="AH91" s="66"/>
      <c r="AI91" s="20"/>
      <c r="AJ91" s="144" t="str">
        <f t="shared" si="282"/>
        <v>t7</v>
      </c>
      <c r="AK91" s="145">
        <f t="shared" si="276"/>
        <v>0</v>
      </c>
      <c r="AL91" s="146">
        <f t="shared" si="277"/>
        <v>0</v>
      </c>
      <c r="AM91" s="147">
        <f t="shared" si="278"/>
        <v>12.5</v>
      </c>
      <c r="AN91" s="146">
        <f t="shared" si="279"/>
        <v>0</v>
      </c>
      <c r="AO91" s="147">
        <f t="shared" si="280"/>
        <v>12.5</v>
      </c>
      <c r="AP91" s="149">
        <f t="shared" si="281"/>
        <v>0</v>
      </c>
    </row>
    <row r="92" spans="1:48" x14ac:dyDescent="0.2">
      <c r="A92" s="31" t="str">
        <f t="shared" si="275"/>
        <v>t8</v>
      </c>
      <c r="B92" s="55"/>
      <c r="C92" s="55"/>
      <c r="D92" s="55"/>
      <c r="E92" s="55"/>
      <c r="F92" s="55"/>
      <c r="G92" s="55"/>
      <c r="H92" s="55"/>
      <c r="I92" s="55"/>
      <c r="J92" s="55"/>
      <c r="K92" s="55"/>
      <c r="L92" s="55"/>
      <c r="M92" s="55"/>
      <c r="N92" s="55"/>
      <c r="O92" s="55"/>
      <c r="P92" s="55"/>
      <c r="Q92" s="55"/>
      <c r="R92" s="55"/>
      <c r="S92" s="55"/>
      <c r="T92" s="55"/>
      <c r="U92" s="55"/>
      <c r="V92" s="55"/>
      <c r="W92" s="55"/>
      <c r="X92" s="55"/>
      <c r="Y92" s="55"/>
      <c r="Z92" s="55"/>
      <c r="AA92" s="55"/>
      <c r="AB92" s="55"/>
      <c r="AC92" s="55"/>
      <c r="AD92" s="55"/>
      <c r="AE92" s="55"/>
      <c r="AF92" s="56"/>
      <c r="AG92" s="20"/>
      <c r="AH92" s="66"/>
      <c r="AI92" s="20"/>
      <c r="AJ92" s="144" t="str">
        <f t="shared" si="282"/>
        <v>t8</v>
      </c>
      <c r="AK92" s="145">
        <f t="shared" si="276"/>
        <v>0</v>
      </c>
      <c r="AL92" s="146">
        <f t="shared" si="277"/>
        <v>0</v>
      </c>
      <c r="AM92" s="147">
        <f t="shared" si="278"/>
        <v>12.5</v>
      </c>
      <c r="AN92" s="146">
        <f t="shared" si="279"/>
        <v>0</v>
      </c>
      <c r="AO92" s="147">
        <f t="shared" si="280"/>
        <v>12.5</v>
      </c>
      <c r="AP92" s="149">
        <f t="shared" si="281"/>
        <v>0</v>
      </c>
    </row>
    <row r="93" spans="1:48" s="20" customFormat="1" x14ac:dyDescent="0.2">
      <c r="A93" s="31" t="str">
        <f t="shared" si="275"/>
        <v>t9</v>
      </c>
      <c r="B93" s="55"/>
      <c r="C93" s="55"/>
      <c r="D93" s="55"/>
      <c r="E93" s="55"/>
      <c r="F93" s="55"/>
      <c r="G93" s="55"/>
      <c r="H93" s="55"/>
      <c r="I93" s="55"/>
      <c r="J93" s="55"/>
      <c r="K93" s="55"/>
      <c r="L93" s="55"/>
      <c r="M93" s="55"/>
      <c r="N93" s="55"/>
      <c r="O93" s="55"/>
      <c r="P93" s="55"/>
      <c r="Q93" s="55"/>
      <c r="R93" s="55"/>
      <c r="S93" s="55"/>
      <c r="T93" s="55"/>
      <c r="U93" s="55"/>
      <c r="V93" s="55"/>
      <c r="W93" s="55"/>
      <c r="X93" s="55"/>
      <c r="Y93" s="55"/>
      <c r="Z93" s="55"/>
      <c r="AA93" s="55"/>
      <c r="AB93" s="55"/>
      <c r="AC93" s="55"/>
      <c r="AD93" s="55"/>
      <c r="AE93" s="55"/>
      <c r="AF93" s="56"/>
      <c r="AH93" s="66"/>
      <c r="AJ93" s="144" t="str">
        <f t="shared" si="282"/>
        <v>t9</v>
      </c>
      <c r="AK93" s="145">
        <f t="shared" si="276"/>
        <v>0</v>
      </c>
      <c r="AL93" s="146">
        <f t="shared" si="277"/>
        <v>0</v>
      </c>
      <c r="AM93" s="147">
        <f t="shared" si="278"/>
        <v>12.5</v>
      </c>
      <c r="AN93" s="146">
        <f t="shared" si="279"/>
        <v>0</v>
      </c>
      <c r="AO93" s="147">
        <f t="shared" si="280"/>
        <v>12.5</v>
      </c>
      <c r="AP93" s="149">
        <f t="shared" si="281"/>
        <v>0</v>
      </c>
      <c r="AR93" s="4"/>
      <c r="AS93" s="4"/>
      <c r="AT93" s="4"/>
      <c r="AU93" s="4"/>
      <c r="AV93" s="4"/>
    </row>
    <row r="94" spans="1:48" s="20" customFormat="1" x14ac:dyDescent="0.2">
      <c r="A94" s="31" t="str">
        <f t="shared" si="275"/>
        <v>t10</v>
      </c>
      <c r="B94" s="55"/>
      <c r="C94" s="55"/>
      <c r="D94" s="55"/>
      <c r="E94" s="55"/>
      <c r="F94" s="55"/>
      <c r="G94" s="55"/>
      <c r="H94" s="55"/>
      <c r="I94" s="55"/>
      <c r="J94" s="55"/>
      <c r="K94" s="55"/>
      <c r="L94" s="55"/>
      <c r="M94" s="55"/>
      <c r="N94" s="55"/>
      <c r="O94" s="55"/>
      <c r="P94" s="55"/>
      <c r="Q94" s="55"/>
      <c r="R94" s="55"/>
      <c r="S94" s="55"/>
      <c r="T94" s="55"/>
      <c r="U94" s="55"/>
      <c r="V94" s="55"/>
      <c r="W94" s="55"/>
      <c r="X94" s="55"/>
      <c r="Y94" s="55"/>
      <c r="Z94" s="55"/>
      <c r="AA94" s="55"/>
      <c r="AB94" s="55"/>
      <c r="AC94" s="55"/>
      <c r="AD94" s="55"/>
      <c r="AE94" s="55"/>
      <c r="AF94" s="56"/>
      <c r="AH94" s="66"/>
      <c r="AJ94" s="144" t="str">
        <f t="shared" ref="AJ94" si="283">IF(ISBLANK(A94),"",A94)</f>
        <v>t10</v>
      </c>
      <c r="AK94" s="145">
        <f t="shared" ref="AK94" si="284">COUNTIF(B94:AF94,"CP")</f>
        <v>0</v>
      </c>
      <c r="AL94" s="146">
        <f t="shared" ref="AL94" si="285">SUM(B94:AF94)</f>
        <v>0</v>
      </c>
      <c r="AM94" s="147">
        <f t="shared" si="278"/>
        <v>12.5</v>
      </c>
      <c r="AN94" s="146">
        <f t="shared" si="279"/>
        <v>0</v>
      </c>
      <c r="AO94" s="147">
        <f t="shared" ref="AO94" si="286">AM94-AK94</f>
        <v>12.5</v>
      </c>
      <c r="AP94" s="149">
        <f t="shared" ref="AP94" si="287">AN94-AL94</f>
        <v>0</v>
      </c>
      <c r="AS94" s="4"/>
    </row>
    <row r="95" spans="1:48" s="20" customFormat="1" x14ac:dyDescent="0.2">
      <c r="A95" s="31" t="str">
        <f t="shared" si="275"/>
        <v>t11</v>
      </c>
      <c r="B95" s="55"/>
      <c r="C95" s="55"/>
      <c r="D95" s="55"/>
      <c r="E95" s="55"/>
      <c r="F95" s="55"/>
      <c r="G95" s="55"/>
      <c r="H95" s="55"/>
      <c r="I95" s="55"/>
      <c r="J95" s="55"/>
      <c r="K95" s="55"/>
      <c r="L95" s="55"/>
      <c r="M95" s="55"/>
      <c r="N95" s="55"/>
      <c r="O95" s="55"/>
      <c r="P95" s="55"/>
      <c r="Q95" s="55"/>
      <c r="R95" s="55"/>
      <c r="S95" s="55"/>
      <c r="T95" s="55"/>
      <c r="U95" s="55"/>
      <c r="V95" s="55"/>
      <c r="W95" s="55"/>
      <c r="X95" s="55"/>
      <c r="Y95" s="55"/>
      <c r="Z95" s="55"/>
      <c r="AA95" s="55"/>
      <c r="AB95" s="55"/>
      <c r="AC95" s="55"/>
      <c r="AD95" s="55"/>
      <c r="AE95" s="55"/>
      <c r="AF95" s="56"/>
      <c r="AH95" s="66"/>
      <c r="AJ95" s="144" t="str">
        <f t="shared" ref="AJ95" si="288">IF(ISBLANK(A95),"",A95)</f>
        <v>t11</v>
      </c>
      <c r="AK95" s="145">
        <f t="shared" ref="AK95" si="289">COUNTIF(B95:AF95,"CP")</f>
        <v>0</v>
      </c>
      <c r="AL95" s="146">
        <f t="shared" ref="AL95" si="290">SUM(B95:AF95)</f>
        <v>0</v>
      </c>
      <c r="AM95" s="147">
        <f t="shared" si="278"/>
        <v>12.5</v>
      </c>
      <c r="AN95" s="146">
        <f t="shared" si="279"/>
        <v>0</v>
      </c>
      <c r="AO95" s="147">
        <f t="shared" ref="AO95" si="291">AM95-AK95</f>
        <v>12.5</v>
      </c>
      <c r="AP95" s="149">
        <f t="shared" ref="AP95" si="292">AN95-AL95</f>
        <v>0</v>
      </c>
      <c r="AS95" s="4"/>
    </row>
    <row r="96" spans="1:48" s="20" customFormat="1" x14ac:dyDescent="0.2">
      <c r="A96" s="31" t="str">
        <f t="shared" si="275"/>
        <v>t12</v>
      </c>
      <c r="B96" s="55"/>
      <c r="C96" s="55"/>
      <c r="D96" s="55"/>
      <c r="E96" s="55"/>
      <c r="F96" s="55"/>
      <c r="G96" s="55"/>
      <c r="H96" s="55"/>
      <c r="I96" s="55"/>
      <c r="J96" s="55"/>
      <c r="K96" s="55"/>
      <c r="L96" s="55"/>
      <c r="M96" s="55"/>
      <c r="N96" s="55"/>
      <c r="O96" s="55"/>
      <c r="P96" s="55"/>
      <c r="Q96" s="55"/>
      <c r="R96" s="55"/>
      <c r="S96" s="55"/>
      <c r="T96" s="55"/>
      <c r="U96" s="55"/>
      <c r="V96" s="55"/>
      <c r="W96" s="55"/>
      <c r="X96" s="55"/>
      <c r="Y96" s="55"/>
      <c r="Z96" s="55"/>
      <c r="AA96" s="55"/>
      <c r="AB96" s="55"/>
      <c r="AC96" s="55"/>
      <c r="AD96" s="55"/>
      <c r="AE96" s="55"/>
      <c r="AF96" s="56"/>
      <c r="AH96" s="66"/>
      <c r="AJ96" s="144" t="str">
        <f t="shared" ref="AJ96" si="293">IF(ISBLANK(A96),"",A96)</f>
        <v>t12</v>
      </c>
      <c r="AK96" s="145">
        <f t="shared" ref="AK96" si="294">COUNTIF(B96:AF96,"CP")</f>
        <v>0</v>
      </c>
      <c r="AL96" s="146">
        <f t="shared" ref="AL96" si="295">SUM(B96:AF96)</f>
        <v>0</v>
      </c>
      <c r="AM96" s="147">
        <f t="shared" si="278"/>
        <v>12.5</v>
      </c>
      <c r="AN96" s="146">
        <f t="shared" si="279"/>
        <v>0</v>
      </c>
      <c r="AO96" s="147">
        <f t="shared" ref="AO96" si="296">AM96-AK96</f>
        <v>12.5</v>
      </c>
      <c r="AP96" s="149">
        <f t="shared" ref="AP96" si="297">AN96-AL96</f>
        <v>0</v>
      </c>
      <c r="AS96" s="4"/>
    </row>
    <row r="97" spans="1:48" s="20" customFormat="1" x14ac:dyDescent="0.2">
      <c r="A97" s="31" t="str">
        <f t="shared" si="275"/>
        <v>t13</v>
      </c>
      <c r="B97" s="55"/>
      <c r="C97" s="55"/>
      <c r="D97" s="55"/>
      <c r="E97" s="55"/>
      <c r="F97" s="55"/>
      <c r="G97" s="55"/>
      <c r="H97" s="55"/>
      <c r="I97" s="55"/>
      <c r="J97" s="55"/>
      <c r="K97" s="55"/>
      <c r="L97" s="55"/>
      <c r="M97" s="55"/>
      <c r="N97" s="55"/>
      <c r="O97" s="55"/>
      <c r="P97" s="55"/>
      <c r="Q97" s="55"/>
      <c r="R97" s="55"/>
      <c r="S97" s="55"/>
      <c r="T97" s="55"/>
      <c r="U97" s="55"/>
      <c r="V97" s="55"/>
      <c r="W97" s="55"/>
      <c r="X97" s="55"/>
      <c r="Y97" s="55"/>
      <c r="Z97" s="55"/>
      <c r="AA97" s="55"/>
      <c r="AB97" s="55"/>
      <c r="AC97" s="55"/>
      <c r="AD97" s="55"/>
      <c r="AE97" s="55"/>
      <c r="AF97" s="56"/>
      <c r="AH97" s="66"/>
      <c r="AJ97" s="144" t="str">
        <f t="shared" ref="AJ97" si="298">IF(ISBLANK(A97),"",A97)</f>
        <v>t13</v>
      </c>
      <c r="AK97" s="145">
        <f t="shared" ref="AK97" si="299">COUNTIF(B97:AF97,"CP")</f>
        <v>0</v>
      </c>
      <c r="AL97" s="146">
        <f t="shared" ref="AL97" si="300">SUM(B97:AF97)</f>
        <v>0</v>
      </c>
      <c r="AM97" s="147">
        <f t="shared" si="278"/>
        <v>12.5</v>
      </c>
      <c r="AN97" s="146">
        <f t="shared" si="279"/>
        <v>0</v>
      </c>
      <c r="AO97" s="147">
        <f t="shared" ref="AO97" si="301">AM97-AK97</f>
        <v>12.5</v>
      </c>
      <c r="AP97" s="149">
        <f t="shared" ref="AP97" si="302">AN97-AL97</f>
        <v>0</v>
      </c>
      <c r="AS97" s="4"/>
    </row>
    <row r="98" spans="1:48" s="20" customFormat="1" x14ac:dyDescent="0.2">
      <c r="A98" s="31" t="str">
        <f t="shared" si="275"/>
        <v>t14</v>
      </c>
      <c r="B98" s="55"/>
      <c r="C98" s="55"/>
      <c r="D98" s="55"/>
      <c r="E98" s="55"/>
      <c r="F98" s="55"/>
      <c r="G98" s="55"/>
      <c r="H98" s="55"/>
      <c r="I98" s="55"/>
      <c r="J98" s="55"/>
      <c r="K98" s="55"/>
      <c r="L98" s="55"/>
      <c r="M98" s="55"/>
      <c r="N98" s="55"/>
      <c r="O98" s="55"/>
      <c r="P98" s="55"/>
      <c r="Q98" s="55"/>
      <c r="R98" s="55"/>
      <c r="S98" s="55"/>
      <c r="T98" s="55"/>
      <c r="U98" s="55"/>
      <c r="V98" s="55"/>
      <c r="W98" s="55"/>
      <c r="X98" s="55"/>
      <c r="Y98" s="55"/>
      <c r="Z98" s="55"/>
      <c r="AA98" s="55"/>
      <c r="AB98" s="55"/>
      <c r="AC98" s="55"/>
      <c r="AD98" s="55"/>
      <c r="AE98" s="55"/>
      <c r="AF98" s="56"/>
      <c r="AH98" s="66"/>
      <c r="AJ98" s="144" t="str">
        <f t="shared" ref="AJ98" si="303">IF(ISBLANK(A98),"",A98)</f>
        <v>t14</v>
      </c>
      <c r="AK98" s="145">
        <f t="shared" ref="AK98" si="304">COUNTIF(B98:AF98,"CP")</f>
        <v>0</v>
      </c>
      <c r="AL98" s="146">
        <f t="shared" ref="AL98" si="305">SUM(B98:AF98)</f>
        <v>0</v>
      </c>
      <c r="AM98" s="147">
        <f t="shared" si="278"/>
        <v>12.5</v>
      </c>
      <c r="AN98" s="146">
        <f t="shared" si="279"/>
        <v>0</v>
      </c>
      <c r="AO98" s="147">
        <f t="shared" ref="AO98" si="306">AM98-AK98</f>
        <v>12.5</v>
      </c>
      <c r="AP98" s="149">
        <f t="shared" ref="AP98" si="307">AN98-AL98</f>
        <v>0</v>
      </c>
      <c r="AS98" s="4"/>
    </row>
    <row r="99" spans="1:48" s="20" customFormat="1" ht="13.5" thickBot="1" x14ac:dyDescent="0.25">
      <c r="A99" s="89" t="str">
        <f t="shared" si="275"/>
        <v>t15</v>
      </c>
      <c r="B99" s="90"/>
      <c r="C99" s="90"/>
      <c r="D99" s="90"/>
      <c r="E99" s="90"/>
      <c r="F99" s="90"/>
      <c r="G99" s="90"/>
      <c r="H99" s="90"/>
      <c r="I99" s="90"/>
      <c r="J99" s="90"/>
      <c r="K99" s="90"/>
      <c r="L99" s="90"/>
      <c r="M99" s="90"/>
      <c r="N99" s="90"/>
      <c r="O99" s="90"/>
      <c r="P99" s="90"/>
      <c r="Q99" s="90"/>
      <c r="R99" s="90"/>
      <c r="S99" s="90"/>
      <c r="T99" s="90"/>
      <c r="U99" s="90"/>
      <c r="V99" s="90"/>
      <c r="W99" s="90"/>
      <c r="X99" s="90"/>
      <c r="Y99" s="90"/>
      <c r="Z99" s="90"/>
      <c r="AA99" s="90"/>
      <c r="AB99" s="90"/>
      <c r="AC99" s="90"/>
      <c r="AD99" s="90"/>
      <c r="AE99" s="90"/>
      <c r="AF99" s="91"/>
      <c r="AH99" s="92"/>
      <c r="AJ99" s="150" t="str">
        <f t="shared" ref="AJ99" si="308">IF(ISBLANK(A99),"",A99)</f>
        <v>t15</v>
      </c>
      <c r="AK99" s="151">
        <f t="shared" ref="AK99" si="309">COUNTIF(B99:AF99,"CP")</f>
        <v>0</v>
      </c>
      <c r="AL99" s="152">
        <f t="shared" ref="AL99" si="310">SUM(B99:AF99)</f>
        <v>0</v>
      </c>
      <c r="AM99" s="153">
        <f t="shared" si="278"/>
        <v>12.5</v>
      </c>
      <c r="AN99" s="152">
        <f t="shared" si="279"/>
        <v>0</v>
      </c>
      <c r="AO99" s="153">
        <f t="shared" ref="AO99" si="311">AM99-AK99</f>
        <v>12.5</v>
      </c>
      <c r="AP99" s="155">
        <f t="shared" ref="AP99" si="312">AN99-AL99</f>
        <v>0</v>
      </c>
      <c r="AS99" s="4"/>
    </row>
    <row r="100" spans="1:48" ht="13.5" thickBot="1" x14ac:dyDescent="0.25">
      <c r="A100" s="20"/>
      <c r="AG100" s="20"/>
      <c r="AI100" s="20"/>
      <c r="AJ100" s="137"/>
      <c r="AK100" s="137"/>
      <c r="AL100" s="137"/>
      <c r="AM100" s="137"/>
      <c r="AN100" s="137"/>
      <c r="AO100" s="137"/>
      <c r="AP100" s="137"/>
      <c r="AR100" s="20"/>
      <c r="AT100" s="20"/>
      <c r="AU100" s="20"/>
      <c r="AV100" s="20"/>
    </row>
    <row r="101" spans="1:48" ht="18.75" thickBot="1" x14ac:dyDescent="0.25">
      <c r="A101" s="21"/>
      <c r="B101" s="122">
        <f>DATE(An,MONTH(B82)+1,1)</f>
        <v>45444</v>
      </c>
      <c r="C101" s="123"/>
      <c r="D101" s="123"/>
      <c r="E101" s="123"/>
      <c r="F101" s="123"/>
      <c r="G101" s="123"/>
      <c r="H101" s="123"/>
      <c r="I101" s="123"/>
      <c r="J101" s="123"/>
      <c r="K101" s="123"/>
      <c r="L101" s="123"/>
      <c r="M101" s="123"/>
      <c r="N101" s="123"/>
      <c r="O101" s="123"/>
      <c r="P101" s="123"/>
      <c r="Q101" s="123"/>
      <c r="R101" s="123"/>
      <c r="S101" s="123"/>
      <c r="T101" s="123"/>
      <c r="U101" s="123"/>
      <c r="V101" s="123"/>
      <c r="W101" s="123"/>
      <c r="X101" s="123"/>
      <c r="Y101" s="123"/>
      <c r="Z101" s="123"/>
      <c r="AA101" s="123"/>
      <c r="AB101" s="123"/>
      <c r="AC101" s="123"/>
      <c r="AD101" s="123"/>
      <c r="AE101" s="123"/>
      <c r="AF101" s="124"/>
      <c r="AG101" s="20"/>
      <c r="AH101" s="22"/>
      <c r="AI101" s="20"/>
      <c r="AJ101" s="137"/>
      <c r="AK101" s="137"/>
      <c r="AL101" s="137"/>
      <c r="AM101" s="137"/>
      <c r="AN101" s="137"/>
      <c r="AO101" s="137"/>
      <c r="AP101" s="137"/>
    </row>
    <row r="102" spans="1:48" s="20" customFormat="1" ht="53.25" x14ac:dyDescent="0.2">
      <c r="A102" s="23"/>
      <c r="B102" s="24" t="str">
        <f>IF(B103&lt;&gt;"",PROPER(TEXT(B103,"jjjj")),"")</f>
        <v>Samedi</v>
      </c>
      <c r="C102" s="24" t="str">
        <f t="shared" ref="C102" si="313">IF(C103&lt;&gt;"",PROPER(TEXT(C103,"jjjj")),"")</f>
        <v>Dimanche</v>
      </c>
      <c r="D102" s="24" t="str">
        <f t="shared" ref="D102" si="314">IF(D103&lt;&gt;"",PROPER(TEXT(D103,"jjjj")),"")</f>
        <v>Lundi</v>
      </c>
      <c r="E102" s="24" t="str">
        <f t="shared" ref="E102" si="315">IF(E103&lt;&gt;"",PROPER(TEXT(E103,"jjjj")),"")</f>
        <v>Mardi</v>
      </c>
      <c r="F102" s="24" t="str">
        <f t="shared" ref="F102" si="316">IF(F103&lt;&gt;"",PROPER(TEXT(F103,"jjjj")),"")</f>
        <v>Mercredi</v>
      </c>
      <c r="G102" s="24" t="str">
        <f t="shared" ref="G102" si="317">IF(G103&lt;&gt;"",PROPER(TEXT(G103,"jjjj")),"")</f>
        <v>Jeudi</v>
      </c>
      <c r="H102" s="24" t="str">
        <f t="shared" ref="H102" si="318">IF(H103&lt;&gt;"",PROPER(TEXT(H103,"jjjj")),"")</f>
        <v>Vendredi</v>
      </c>
      <c r="I102" s="24" t="str">
        <f t="shared" ref="I102" si="319">IF(I103&lt;&gt;"",PROPER(TEXT(I103,"jjjj")),"")</f>
        <v>Samedi</v>
      </c>
      <c r="J102" s="24" t="str">
        <f t="shared" ref="J102" si="320">IF(J103&lt;&gt;"",PROPER(TEXT(J103,"jjjj")),"")</f>
        <v>Dimanche</v>
      </c>
      <c r="K102" s="24" t="str">
        <f t="shared" ref="K102" si="321">IF(K103&lt;&gt;"",PROPER(TEXT(K103,"jjjj")),"")</f>
        <v>Lundi</v>
      </c>
      <c r="L102" s="24" t="str">
        <f t="shared" ref="L102" si="322">IF(L103&lt;&gt;"",PROPER(TEXT(L103,"jjjj")),"")</f>
        <v>Mardi</v>
      </c>
      <c r="M102" s="24" t="str">
        <f t="shared" ref="M102" si="323">IF(M103&lt;&gt;"",PROPER(TEXT(M103,"jjjj")),"")</f>
        <v>Mercredi</v>
      </c>
      <c r="N102" s="24" t="str">
        <f t="shared" ref="N102" si="324">IF(N103&lt;&gt;"",PROPER(TEXT(N103,"jjjj")),"")</f>
        <v>Jeudi</v>
      </c>
      <c r="O102" s="24" t="str">
        <f t="shared" ref="O102" si="325">IF(O103&lt;&gt;"",PROPER(TEXT(O103,"jjjj")),"")</f>
        <v>Vendredi</v>
      </c>
      <c r="P102" s="24" t="str">
        <f t="shared" ref="P102" si="326">IF(P103&lt;&gt;"",PROPER(TEXT(P103,"jjjj")),"")</f>
        <v>Samedi</v>
      </c>
      <c r="Q102" s="24" t="str">
        <f t="shared" ref="Q102" si="327">IF(Q103&lt;&gt;"",PROPER(TEXT(Q103,"jjjj")),"")</f>
        <v>Dimanche</v>
      </c>
      <c r="R102" s="24" t="str">
        <f t="shared" ref="R102" si="328">IF(R103&lt;&gt;"",PROPER(TEXT(R103,"jjjj")),"")</f>
        <v>Lundi</v>
      </c>
      <c r="S102" s="24" t="str">
        <f t="shared" ref="S102" si="329">IF(S103&lt;&gt;"",PROPER(TEXT(S103,"jjjj")),"")</f>
        <v>Mardi</v>
      </c>
      <c r="T102" s="24" t="str">
        <f t="shared" ref="T102" si="330">IF(T103&lt;&gt;"",PROPER(TEXT(T103,"jjjj")),"")</f>
        <v>Mercredi</v>
      </c>
      <c r="U102" s="24" t="str">
        <f t="shared" ref="U102" si="331">IF(U103&lt;&gt;"",PROPER(TEXT(U103,"jjjj")),"")</f>
        <v>Jeudi</v>
      </c>
      <c r="V102" s="24" t="str">
        <f t="shared" ref="V102" si="332">IF(V103&lt;&gt;"",PROPER(TEXT(V103,"jjjj")),"")</f>
        <v>Vendredi</v>
      </c>
      <c r="W102" s="24" t="str">
        <f t="shared" ref="W102" si="333">IF(W103&lt;&gt;"",PROPER(TEXT(W103,"jjjj")),"")</f>
        <v>Samedi</v>
      </c>
      <c r="X102" s="24" t="str">
        <f t="shared" ref="X102" si="334">IF(X103&lt;&gt;"",PROPER(TEXT(X103,"jjjj")),"")</f>
        <v>Dimanche</v>
      </c>
      <c r="Y102" s="24" t="str">
        <f t="shared" ref="Y102" si="335">IF(Y103&lt;&gt;"",PROPER(TEXT(Y103,"jjjj")),"")</f>
        <v>Lundi</v>
      </c>
      <c r="Z102" s="24" t="str">
        <f t="shared" ref="Z102" si="336">IF(Z103&lt;&gt;"",PROPER(TEXT(Z103,"jjjj")),"")</f>
        <v>Mardi</v>
      </c>
      <c r="AA102" s="24" t="str">
        <f t="shared" ref="AA102" si="337">IF(AA103&lt;&gt;"",PROPER(TEXT(AA103,"jjjj")),"")</f>
        <v>Mercredi</v>
      </c>
      <c r="AB102" s="24" t="str">
        <f t="shared" ref="AB102" si="338">IF(AB103&lt;&gt;"",PROPER(TEXT(AB103,"jjjj")),"")</f>
        <v>Jeudi</v>
      </c>
      <c r="AC102" s="24" t="str">
        <f t="shared" ref="AC102" si="339">IF(AC103&lt;&gt;"",PROPER(TEXT(AC103,"jjjj")),"")</f>
        <v>Vendredi</v>
      </c>
      <c r="AD102" s="24" t="str">
        <f t="shared" ref="AD102" si="340">IF(AD103&lt;&gt;"",PROPER(TEXT(AD103,"jjjj")),"")</f>
        <v>Samedi</v>
      </c>
      <c r="AE102" s="24" t="str">
        <f t="shared" ref="AE102" si="341">IF(AE103&lt;&gt;"",PROPER(TEXT(AE103,"jjjj")),"")</f>
        <v>Dimanche</v>
      </c>
      <c r="AF102" s="83" t="str">
        <f t="shared" ref="AF102" si="342">IF(AF103&lt;&gt;"",PROPER(TEXT(AF103,"jjjj")),"")</f>
        <v/>
      </c>
      <c r="AH102" s="120" t="s">
        <v>46</v>
      </c>
      <c r="AI102" s="104"/>
      <c r="AJ102" s="138" t="s">
        <v>3</v>
      </c>
      <c r="AK102" s="139" t="s">
        <v>41</v>
      </c>
      <c r="AL102" s="139" t="s">
        <v>35</v>
      </c>
      <c r="AM102" s="139" t="s">
        <v>42</v>
      </c>
      <c r="AN102" s="139" t="s">
        <v>37</v>
      </c>
      <c r="AO102" s="139" t="s">
        <v>38</v>
      </c>
      <c r="AP102" s="140" t="s">
        <v>39</v>
      </c>
      <c r="AR102" s="4"/>
      <c r="AS102" s="4"/>
      <c r="AT102" s="4"/>
      <c r="AU102" s="4"/>
      <c r="AV102" s="4"/>
    </row>
    <row r="103" spans="1:48" x14ac:dyDescent="0.2">
      <c r="A103" s="80"/>
      <c r="B103" s="28">
        <f>DATE(An,MONTH(B101),1)</f>
        <v>45444</v>
      </c>
      <c r="C103" s="28">
        <f t="shared" ref="C103:AE103" si="343">B103+1</f>
        <v>45445</v>
      </c>
      <c r="D103" s="28">
        <f t="shared" si="343"/>
        <v>45446</v>
      </c>
      <c r="E103" s="28">
        <f t="shared" si="343"/>
        <v>45447</v>
      </c>
      <c r="F103" s="28">
        <f t="shared" si="343"/>
        <v>45448</v>
      </c>
      <c r="G103" s="28">
        <f t="shared" si="343"/>
        <v>45449</v>
      </c>
      <c r="H103" s="28">
        <f t="shared" si="343"/>
        <v>45450</v>
      </c>
      <c r="I103" s="28">
        <f t="shared" si="343"/>
        <v>45451</v>
      </c>
      <c r="J103" s="28">
        <f t="shared" si="343"/>
        <v>45452</v>
      </c>
      <c r="K103" s="28">
        <f t="shared" si="343"/>
        <v>45453</v>
      </c>
      <c r="L103" s="28">
        <f t="shared" si="343"/>
        <v>45454</v>
      </c>
      <c r="M103" s="28">
        <f t="shared" si="343"/>
        <v>45455</v>
      </c>
      <c r="N103" s="28">
        <f t="shared" si="343"/>
        <v>45456</v>
      </c>
      <c r="O103" s="28">
        <f t="shared" si="343"/>
        <v>45457</v>
      </c>
      <c r="P103" s="28">
        <f t="shared" si="343"/>
        <v>45458</v>
      </c>
      <c r="Q103" s="28">
        <f t="shared" si="343"/>
        <v>45459</v>
      </c>
      <c r="R103" s="28">
        <f t="shared" si="343"/>
        <v>45460</v>
      </c>
      <c r="S103" s="28">
        <f t="shared" si="343"/>
        <v>45461</v>
      </c>
      <c r="T103" s="28">
        <f t="shared" si="343"/>
        <v>45462</v>
      </c>
      <c r="U103" s="28">
        <f t="shared" si="343"/>
        <v>45463</v>
      </c>
      <c r="V103" s="28">
        <f t="shared" si="343"/>
        <v>45464</v>
      </c>
      <c r="W103" s="28">
        <f t="shared" si="343"/>
        <v>45465</v>
      </c>
      <c r="X103" s="28">
        <f t="shared" si="343"/>
        <v>45466</v>
      </c>
      <c r="Y103" s="28">
        <f t="shared" si="343"/>
        <v>45467</v>
      </c>
      <c r="Z103" s="28">
        <f t="shared" si="343"/>
        <v>45468</v>
      </c>
      <c r="AA103" s="28">
        <f t="shared" si="343"/>
        <v>45469</v>
      </c>
      <c r="AB103" s="28">
        <f t="shared" si="343"/>
        <v>45470</v>
      </c>
      <c r="AC103" s="28">
        <f t="shared" si="343"/>
        <v>45471</v>
      </c>
      <c r="AD103" s="28">
        <f t="shared" si="343"/>
        <v>45472</v>
      </c>
      <c r="AE103" s="28">
        <f t="shared" si="343"/>
        <v>45473</v>
      </c>
      <c r="AF103" s="85"/>
      <c r="AG103" s="20"/>
      <c r="AH103" s="121"/>
      <c r="AI103" s="20"/>
      <c r="AJ103" s="141"/>
      <c r="AK103" s="142"/>
      <c r="AL103" s="142"/>
      <c r="AM103" s="142"/>
      <c r="AN103" s="142"/>
      <c r="AO103" s="142"/>
      <c r="AP103" s="143"/>
      <c r="AR103" s="20"/>
      <c r="AS103" s="20"/>
      <c r="AT103" s="20"/>
      <c r="AU103" s="20"/>
      <c r="AV103" s="20"/>
    </row>
    <row r="104" spans="1:48" x14ac:dyDescent="0.2">
      <c r="A104" s="31" t="str">
        <f t="shared" ref="A104:A118" si="344">IF(ISBLANK(A85),"",A85)</f>
        <v>t1</v>
      </c>
      <c r="B104" s="54"/>
      <c r="C104" s="54"/>
      <c r="D104" s="54"/>
      <c r="E104" s="54"/>
      <c r="F104" s="54"/>
      <c r="G104" s="54"/>
      <c r="H104" s="54"/>
      <c r="I104" s="54"/>
      <c r="J104" s="54"/>
      <c r="K104" s="54"/>
      <c r="L104" s="54"/>
      <c r="M104" s="54"/>
      <c r="N104" s="54"/>
      <c r="O104" s="54"/>
      <c r="P104" s="54"/>
      <c r="Q104" s="54"/>
      <c r="R104" s="54"/>
      <c r="S104" s="54"/>
      <c r="T104" s="54"/>
      <c r="U104" s="54"/>
      <c r="V104" s="54"/>
      <c r="W104" s="54"/>
      <c r="X104" s="54"/>
      <c r="Y104" s="54"/>
      <c r="Z104" s="54"/>
      <c r="AA104" s="54"/>
      <c r="AB104" s="54"/>
      <c r="AC104" s="54"/>
      <c r="AD104" s="54"/>
      <c r="AE104" s="54"/>
      <c r="AF104" s="59"/>
      <c r="AG104" s="20"/>
      <c r="AH104" s="66"/>
      <c r="AI104" s="20"/>
      <c r="AJ104" s="144" t="str">
        <f>IF(ISBLANK(A104),"",A104)</f>
        <v>t1</v>
      </c>
      <c r="AK104" s="145">
        <f t="shared" ref="AK104:AK112" si="345">COUNTIF(B104:AF104,"CP")</f>
        <v>0</v>
      </c>
      <c r="AL104" s="146">
        <f t="shared" ref="AL104:AL112" si="346">SUM(B104:AF104)</f>
        <v>0</v>
      </c>
      <c r="AM104" s="147">
        <f t="shared" ref="AM104:AM118" si="347">AO85+2.5</f>
        <v>21</v>
      </c>
      <c r="AN104" s="146">
        <f>AP85+AL104</f>
        <v>75</v>
      </c>
      <c r="AO104" s="147">
        <f>AM104-AK104</f>
        <v>21</v>
      </c>
      <c r="AP104" s="149">
        <f>AN104-AL104</f>
        <v>75</v>
      </c>
    </row>
    <row r="105" spans="1:48" x14ac:dyDescent="0.2">
      <c r="A105" s="31" t="str">
        <f t="shared" si="344"/>
        <v>t2</v>
      </c>
      <c r="B105" s="54"/>
      <c r="C105" s="54"/>
      <c r="D105" s="54"/>
      <c r="E105" s="54"/>
      <c r="F105" s="54"/>
      <c r="G105" s="54"/>
      <c r="H105" s="54"/>
      <c r="I105" s="54"/>
      <c r="J105" s="54"/>
      <c r="K105" s="54"/>
      <c r="L105" s="54"/>
      <c r="M105" s="54"/>
      <c r="N105" s="54"/>
      <c r="O105" s="54"/>
      <c r="P105" s="54"/>
      <c r="Q105" s="54"/>
      <c r="R105" s="54"/>
      <c r="S105" s="54"/>
      <c r="T105" s="54"/>
      <c r="U105" s="54"/>
      <c r="V105" s="54"/>
      <c r="W105" s="54"/>
      <c r="X105" s="54"/>
      <c r="Y105" s="54"/>
      <c r="Z105" s="54"/>
      <c r="AA105" s="54"/>
      <c r="AB105" s="54"/>
      <c r="AC105" s="54"/>
      <c r="AD105" s="54"/>
      <c r="AE105" s="54"/>
      <c r="AF105" s="59"/>
      <c r="AG105" s="20"/>
      <c r="AH105" s="66"/>
      <c r="AI105" s="20"/>
      <c r="AJ105" s="144" t="str">
        <f>IF(ISBLANK(A105),"",A105)</f>
        <v>t2</v>
      </c>
      <c r="AK105" s="145">
        <f t="shared" si="345"/>
        <v>0</v>
      </c>
      <c r="AL105" s="146">
        <f t="shared" si="346"/>
        <v>0</v>
      </c>
      <c r="AM105" s="147">
        <f t="shared" si="347"/>
        <v>15</v>
      </c>
      <c r="AN105" s="146">
        <f t="shared" ref="AN105:AN118" si="348">AP86+AL105</f>
        <v>0</v>
      </c>
      <c r="AO105" s="147">
        <f t="shared" ref="AO105:AO112" si="349">AM105-AK105</f>
        <v>15</v>
      </c>
      <c r="AP105" s="149">
        <f t="shared" ref="AP105:AP112" si="350">AN105-AL105</f>
        <v>0</v>
      </c>
    </row>
    <row r="106" spans="1:48" x14ac:dyDescent="0.2">
      <c r="A106" s="31" t="str">
        <f t="shared" si="344"/>
        <v>t3</v>
      </c>
      <c r="B106" s="54"/>
      <c r="C106" s="54"/>
      <c r="D106" s="54"/>
      <c r="E106" s="54"/>
      <c r="F106" s="54"/>
      <c r="G106" s="54"/>
      <c r="H106" s="54"/>
      <c r="I106" s="54"/>
      <c r="J106" s="54"/>
      <c r="K106" s="54"/>
      <c r="L106" s="54"/>
      <c r="M106" s="54"/>
      <c r="N106" s="54"/>
      <c r="O106" s="54"/>
      <c r="P106" s="54"/>
      <c r="Q106" s="54"/>
      <c r="R106" s="54"/>
      <c r="S106" s="54"/>
      <c r="T106" s="54"/>
      <c r="U106" s="54"/>
      <c r="V106" s="54"/>
      <c r="W106" s="54"/>
      <c r="X106" s="54"/>
      <c r="Y106" s="54"/>
      <c r="Z106" s="54"/>
      <c r="AA106" s="54"/>
      <c r="AB106" s="54"/>
      <c r="AC106" s="54"/>
      <c r="AD106" s="54"/>
      <c r="AE106" s="54"/>
      <c r="AF106" s="59"/>
      <c r="AG106" s="20"/>
      <c r="AH106" s="66"/>
      <c r="AI106" s="20"/>
      <c r="AJ106" s="144" t="str">
        <f t="shared" ref="AJ106:AJ112" si="351">IF(ISBLANK(A106),"",A106)</f>
        <v>t3</v>
      </c>
      <c r="AK106" s="145">
        <f t="shared" si="345"/>
        <v>0</v>
      </c>
      <c r="AL106" s="146">
        <f t="shared" si="346"/>
        <v>0</v>
      </c>
      <c r="AM106" s="147">
        <f t="shared" si="347"/>
        <v>15</v>
      </c>
      <c r="AN106" s="146">
        <f t="shared" si="348"/>
        <v>0</v>
      </c>
      <c r="AO106" s="147">
        <f t="shared" si="349"/>
        <v>15</v>
      </c>
      <c r="AP106" s="149">
        <f t="shared" si="350"/>
        <v>0</v>
      </c>
    </row>
    <row r="107" spans="1:48" x14ac:dyDescent="0.2">
      <c r="A107" s="31" t="str">
        <f t="shared" si="344"/>
        <v>t4</v>
      </c>
      <c r="B107" s="54"/>
      <c r="C107" s="54"/>
      <c r="D107" s="54"/>
      <c r="E107" s="54"/>
      <c r="F107" s="54"/>
      <c r="G107" s="54"/>
      <c r="H107" s="54"/>
      <c r="I107" s="54"/>
      <c r="J107" s="54"/>
      <c r="K107" s="54"/>
      <c r="L107" s="54"/>
      <c r="M107" s="54"/>
      <c r="N107" s="54"/>
      <c r="O107" s="54"/>
      <c r="P107" s="54"/>
      <c r="Q107" s="54"/>
      <c r="R107" s="54"/>
      <c r="S107" s="54"/>
      <c r="T107" s="54"/>
      <c r="U107" s="54"/>
      <c r="V107" s="54"/>
      <c r="W107" s="54"/>
      <c r="X107" s="54"/>
      <c r="Y107" s="54"/>
      <c r="Z107" s="54"/>
      <c r="AA107" s="54"/>
      <c r="AB107" s="54"/>
      <c r="AC107" s="54"/>
      <c r="AD107" s="54"/>
      <c r="AE107" s="54"/>
      <c r="AF107" s="59"/>
      <c r="AG107" s="20"/>
      <c r="AH107" s="66"/>
      <c r="AI107" s="20"/>
      <c r="AJ107" s="144" t="str">
        <f t="shared" si="351"/>
        <v>t4</v>
      </c>
      <c r="AK107" s="145">
        <f t="shared" si="345"/>
        <v>0</v>
      </c>
      <c r="AL107" s="146">
        <f t="shared" si="346"/>
        <v>0</v>
      </c>
      <c r="AM107" s="147">
        <f t="shared" si="347"/>
        <v>15</v>
      </c>
      <c r="AN107" s="146">
        <f t="shared" si="348"/>
        <v>0</v>
      </c>
      <c r="AO107" s="147">
        <f t="shared" si="349"/>
        <v>15</v>
      </c>
      <c r="AP107" s="149">
        <f t="shared" si="350"/>
        <v>0</v>
      </c>
    </row>
    <row r="108" spans="1:48" x14ac:dyDescent="0.2">
      <c r="A108" s="31" t="str">
        <f t="shared" si="344"/>
        <v>t5</v>
      </c>
      <c r="B108" s="54"/>
      <c r="C108" s="54"/>
      <c r="D108" s="54"/>
      <c r="E108" s="54"/>
      <c r="F108" s="54"/>
      <c r="G108" s="54"/>
      <c r="H108" s="54"/>
      <c r="I108" s="54"/>
      <c r="J108" s="54"/>
      <c r="K108" s="54"/>
      <c r="L108" s="54"/>
      <c r="M108" s="54"/>
      <c r="N108" s="54"/>
      <c r="O108" s="54"/>
      <c r="P108" s="54"/>
      <c r="Q108" s="54"/>
      <c r="R108" s="54"/>
      <c r="S108" s="54"/>
      <c r="T108" s="54"/>
      <c r="U108" s="54"/>
      <c r="V108" s="54"/>
      <c r="W108" s="54"/>
      <c r="X108" s="54"/>
      <c r="Y108" s="54"/>
      <c r="Z108" s="54"/>
      <c r="AA108" s="54"/>
      <c r="AB108" s="54"/>
      <c r="AC108" s="54"/>
      <c r="AD108" s="54"/>
      <c r="AE108" s="54"/>
      <c r="AF108" s="59"/>
      <c r="AG108" s="20"/>
      <c r="AH108" s="66"/>
      <c r="AI108" s="20"/>
      <c r="AJ108" s="144" t="str">
        <f t="shared" si="351"/>
        <v>t5</v>
      </c>
      <c r="AK108" s="145">
        <f t="shared" si="345"/>
        <v>0</v>
      </c>
      <c r="AL108" s="146">
        <f>SUM(B108:AF108)</f>
        <v>0</v>
      </c>
      <c r="AM108" s="147">
        <f t="shared" si="347"/>
        <v>15</v>
      </c>
      <c r="AN108" s="146">
        <f t="shared" si="348"/>
        <v>0</v>
      </c>
      <c r="AO108" s="147">
        <f t="shared" si="349"/>
        <v>15</v>
      </c>
      <c r="AP108" s="149">
        <f t="shared" si="350"/>
        <v>0</v>
      </c>
    </row>
    <row r="109" spans="1:48" x14ac:dyDescent="0.2">
      <c r="A109" s="31" t="str">
        <f t="shared" si="344"/>
        <v>t6</v>
      </c>
      <c r="B109" s="55"/>
      <c r="C109" s="55"/>
      <c r="D109" s="55"/>
      <c r="E109" s="55"/>
      <c r="F109" s="55"/>
      <c r="G109" s="55"/>
      <c r="H109" s="55"/>
      <c r="I109" s="55"/>
      <c r="J109" s="55"/>
      <c r="K109" s="55"/>
      <c r="L109" s="55"/>
      <c r="M109" s="55"/>
      <c r="N109" s="55"/>
      <c r="O109" s="55"/>
      <c r="P109" s="55"/>
      <c r="Q109" s="55"/>
      <c r="R109" s="55"/>
      <c r="S109" s="55"/>
      <c r="T109" s="55"/>
      <c r="U109" s="55"/>
      <c r="V109" s="55"/>
      <c r="W109" s="55"/>
      <c r="X109" s="55"/>
      <c r="Y109" s="55"/>
      <c r="Z109" s="55"/>
      <c r="AA109" s="55"/>
      <c r="AB109" s="55"/>
      <c r="AC109" s="55"/>
      <c r="AD109" s="55"/>
      <c r="AE109" s="55"/>
      <c r="AF109" s="59"/>
      <c r="AG109" s="20"/>
      <c r="AH109" s="66"/>
      <c r="AI109" s="20"/>
      <c r="AJ109" s="144" t="str">
        <f t="shared" si="351"/>
        <v>t6</v>
      </c>
      <c r="AK109" s="145">
        <f t="shared" si="345"/>
        <v>0</v>
      </c>
      <c r="AL109" s="146">
        <f t="shared" si="346"/>
        <v>0</v>
      </c>
      <c r="AM109" s="147">
        <f t="shared" si="347"/>
        <v>15</v>
      </c>
      <c r="AN109" s="146">
        <f t="shared" si="348"/>
        <v>0</v>
      </c>
      <c r="AO109" s="147">
        <f t="shared" si="349"/>
        <v>15</v>
      </c>
      <c r="AP109" s="149">
        <f t="shared" si="350"/>
        <v>0</v>
      </c>
    </row>
    <row r="110" spans="1:48" x14ac:dyDescent="0.2">
      <c r="A110" s="31" t="str">
        <f t="shared" si="344"/>
        <v>t7</v>
      </c>
      <c r="B110" s="55"/>
      <c r="C110" s="55"/>
      <c r="D110" s="55"/>
      <c r="E110" s="55"/>
      <c r="F110" s="55"/>
      <c r="G110" s="55"/>
      <c r="H110" s="55"/>
      <c r="I110" s="55"/>
      <c r="J110" s="55"/>
      <c r="K110" s="55"/>
      <c r="L110" s="55"/>
      <c r="M110" s="55"/>
      <c r="N110" s="55"/>
      <c r="O110" s="55"/>
      <c r="P110" s="55"/>
      <c r="Q110" s="55"/>
      <c r="R110" s="55"/>
      <c r="S110" s="55"/>
      <c r="T110" s="55"/>
      <c r="U110" s="55"/>
      <c r="V110" s="55"/>
      <c r="W110" s="55"/>
      <c r="X110" s="55"/>
      <c r="Y110" s="55"/>
      <c r="Z110" s="55"/>
      <c r="AA110" s="55"/>
      <c r="AB110" s="55"/>
      <c r="AC110" s="55"/>
      <c r="AD110" s="55"/>
      <c r="AE110" s="55"/>
      <c r="AF110" s="59"/>
      <c r="AG110" s="20"/>
      <c r="AH110" s="66"/>
      <c r="AI110" s="20"/>
      <c r="AJ110" s="144" t="str">
        <f t="shared" si="351"/>
        <v>t7</v>
      </c>
      <c r="AK110" s="145">
        <f t="shared" si="345"/>
        <v>0</v>
      </c>
      <c r="AL110" s="146">
        <f t="shared" si="346"/>
        <v>0</v>
      </c>
      <c r="AM110" s="147">
        <f t="shared" si="347"/>
        <v>15</v>
      </c>
      <c r="AN110" s="146">
        <f t="shared" si="348"/>
        <v>0</v>
      </c>
      <c r="AO110" s="147">
        <f t="shared" si="349"/>
        <v>15</v>
      </c>
      <c r="AP110" s="149">
        <f t="shared" si="350"/>
        <v>0</v>
      </c>
    </row>
    <row r="111" spans="1:48" x14ac:dyDescent="0.2">
      <c r="A111" s="31" t="str">
        <f t="shared" si="344"/>
        <v>t8</v>
      </c>
      <c r="B111" s="55"/>
      <c r="C111" s="55"/>
      <c r="D111" s="55"/>
      <c r="E111" s="55"/>
      <c r="F111" s="55"/>
      <c r="G111" s="55"/>
      <c r="H111" s="55"/>
      <c r="I111" s="55"/>
      <c r="J111" s="55"/>
      <c r="K111" s="55"/>
      <c r="L111" s="55"/>
      <c r="M111" s="55"/>
      <c r="N111" s="55"/>
      <c r="O111" s="55"/>
      <c r="P111" s="55"/>
      <c r="Q111" s="55"/>
      <c r="R111" s="55"/>
      <c r="S111" s="55"/>
      <c r="T111" s="55"/>
      <c r="U111" s="55"/>
      <c r="V111" s="55"/>
      <c r="W111" s="55"/>
      <c r="X111" s="55"/>
      <c r="Y111" s="55"/>
      <c r="Z111" s="55"/>
      <c r="AA111" s="55"/>
      <c r="AB111" s="55"/>
      <c r="AC111" s="55"/>
      <c r="AD111" s="55"/>
      <c r="AE111" s="55"/>
      <c r="AF111" s="59"/>
      <c r="AG111" s="20"/>
      <c r="AH111" s="66"/>
      <c r="AI111" s="20"/>
      <c r="AJ111" s="144" t="str">
        <f t="shared" si="351"/>
        <v>t8</v>
      </c>
      <c r="AK111" s="145">
        <f t="shared" si="345"/>
        <v>0</v>
      </c>
      <c r="AL111" s="146">
        <f t="shared" si="346"/>
        <v>0</v>
      </c>
      <c r="AM111" s="147">
        <f t="shared" si="347"/>
        <v>15</v>
      </c>
      <c r="AN111" s="146">
        <f t="shared" si="348"/>
        <v>0</v>
      </c>
      <c r="AO111" s="147">
        <f t="shared" si="349"/>
        <v>15</v>
      </c>
      <c r="AP111" s="149">
        <f t="shared" si="350"/>
        <v>0</v>
      </c>
    </row>
    <row r="112" spans="1:48" s="20" customFormat="1" x14ac:dyDescent="0.2">
      <c r="A112" s="31" t="str">
        <f t="shared" si="344"/>
        <v>t9</v>
      </c>
      <c r="B112" s="55"/>
      <c r="C112" s="55"/>
      <c r="D112" s="55"/>
      <c r="E112" s="55"/>
      <c r="F112" s="55"/>
      <c r="G112" s="55"/>
      <c r="H112" s="55"/>
      <c r="I112" s="55"/>
      <c r="J112" s="55"/>
      <c r="K112" s="55"/>
      <c r="L112" s="55"/>
      <c r="M112" s="55"/>
      <c r="N112" s="55"/>
      <c r="O112" s="55"/>
      <c r="P112" s="55"/>
      <c r="Q112" s="55"/>
      <c r="R112" s="55"/>
      <c r="S112" s="55"/>
      <c r="T112" s="55"/>
      <c r="U112" s="55"/>
      <c r="V112" s="55"/>
      <c r="W112" s="55"/>
      <c r="X112" s="55"/>
      <c r="Y112" s="55"/>
      <c r="Z112" s="55"/>
      <c r="AA112" s="55"/>
      <c r="AB112" s="55"/>
      <c r="AC112" s="55"/>
      <c r="AD112" s="55"/>
      <c r="AE112" s="55"/>
      <c r="AF112" s="59"/>
      <c r="AH112" s="66"/>
      <c r="AJ112" s="144" t="str">
        <f t="shared" si="351"/>
        <v>t9</v>
      </c>
      <c r="AK112" s="145">
        <f t="shared" si="345"/>
        <v>0</v>
      </c>
      <c r="AL112" s="146">
        <f t="shared" si="346"/>
        <v>0</v>
      </c>
      <c r="AM112" s="147">
        <f t="shared" si="347"/>
        <v>15</v>
      </c>
      <c r="AN112" s="146">
        <f t="shared" si="348"/>
        <v>0</v>
      </c>
      <c r="AO112" s="147">
        <f t="shared" si="349"/>
        <v>15</v>
      </c>
      <c r="AP112" s="149">
        <f t="shared" si="350"/>
        <v>0</v>
      </c>
      <c r="AR112" s="4"/>
      <c r="AS112" s="4"/>
      <c r="AT112" s="4"/>
      <c r="AU112" s="4"/>
      <c r="AV112" s="4"/>
    </row>
    <row r="113" spans="1:48" s="20" customFormat="1" x14ac:dyDescent="0.2">
      <c r="A113" s="31" t="str">
        <f t="shared" si="344"/>
        <v>t10</v>
      </c>
      <c r="B113" s="55"/>
      <c r="C113" s="55"/>
      <c r="D113" s="55"/>
      <c r="E113" s="55"/>
      <c r="F113" s="55"/>
      <c r="G113" s="55"/>
      <c r="H113" s="55"/>
      <c r="I113" s="55"/>
      <c r="J113" s="55"/>
      <c r="K113" s="55"/>
      <c r="L113" s="55"/>
      <c r="M113" s="55"/>
      <c r="N113" s="55"/>
      <c r="O113" s="55"/>
      <c r="P113" s="55"/>
      <c r="Q113" s="55"/>
      <c r="R113" s="55"/>
      <c r="S113" s="55"/>
      <c r="T113" s="55"/>
      <c r="U113" s="55"/>
      <c r="V113" s="55"/>
      <c r="W113" s="55"/>
      <c r="X113" s="55"/>
      <c r="Y113" s="55"/>
      <c r="Z113" s="55"/>
      <c r="AA113" s="55"/>
      <c r="AB113" s="55"/>
      <c r="AC113" s="55"/>
      <c r="AD113" s="55"/>
      <c r="AE113" s="55"/>
      <c r="AF113" s="59"/>
      <c r="AH113" s="66"/>
      <c r="AJ113" s="144" t="str">
        <f t="shared" ref="AJ113" si="352">IF(ISBLANK(A113),"",A113)</f>
        <v>t10</v>
      </c>
      <c r="AK113" s="145">
        <f t="shared" ref="AK113" si="353">COUNTIF(B113:AF113,"CP")</f>
        <v>0</v>
      </c>
      <c r="AL113" s="146">
        <f t="shared" ref="AL113" si="354">SUM(B113:AF113)</f>
        <v>0</v>
      </c>
      <c r="AM113" s="147">
        <f t="shared" si="347"/>
        <v>15</v>
      </c>
      <c r="AN113" s="146">
        <f t="shared" si="348"/>
        <v>0</v>
      </c>
      <c r="AO113" s="147">
        <f t="shared" ref="AO113" si="355">AM113-AK113</f>
        <v>15</v>
      </c>
      <c r="AP113" s="149">
        <f t="shared" ref="AP113" si="356">AN113-AL113</f>
        <v>0</v>
      </c>
      <c r="AS113" s="4"/>
    </row>
    <row r="114" spans="1:48" s="20" customFormat="1" x14ac:dyDescent="0.2">
      <c r="A114" s="31" t="str">
        <f t="shared" si="344"/>
        <v>t11</v>
      </c>
      <c r="B114" s="55"/>
      <c r="C114" s="55"/>
      <c r="D114" s="55"/>
      <c r="E114" s="55"/>
      <c r="F114" s="55"/>
      <c r="G114" s="55"/>
      <c r="H114" s="55"/>
      <c r="I114" s="55"/>
      <c r="J114" s="55"/>
      <c r="K114" s="55"/>
      <c r="L114" s="55"/>
      <c r="M114" s="55"/>
      <c r="N114" s="55"/>
      <c r="O114" s="55"/>
      <c r="P114" s="55"/>
      <c r="Q114" s="55"/>
      <c r="R114" s="55"/>
      <c r="S114" s="55"/>
      <c r="T114" s="55"/>
      <c r="U114" s="55"/>
      <c r="V114" s="55"/>
      <c r="W114" s="55"/>
      <c r="X114" s="55"/>
      <c r="Y114" s="55"/>
      <c r="Z114" s="55"/>
      <c r="AA114" s="55"/>
      <c r="AB114" s="55"/>
      <c r="AC114" s="55"/>
      <c r="AD114" s="55"/>
      <c r="AE114" s="55"/>
      <c r="AF114" s="59"/>
      <c r="AH114" s="66"/>
      <c r="AJ114" s="144" t="str">
        <f t="shared" ref="AJ114" si="357">IF(ISBLANK(A114),"",A114)</f>
        <v>t11</v>
      </c>
      <c r="AK114" s="145">
        <f t="shared" ref="AK114" si="358">COUNTIF(B114:AF114,"CP")</f>
        <v>0</v>
      </c>
      <c r="AL114" s="146">
        <f t="shared" ref="AL114" si="359">SUM(B114:AF114)</f>
        <v>0</v>
      </c>
      <c r="AM114" s="147">
        <f t="shared" si="347"/>
        <v>15</v>
      </c>
      <c r="AN114" s="146">
        <f t="shared" si="348"/>
        <v>0</v>
      </c>
      <c r="AO114" s="147">
        <f t="shared" ref="AO114" si="360">AM114-AK114</f>
        <v>15</v>
      </c>
      <c r="AP114" s="149">
        <f t="shared" ref="AP114" si="361">AN114-AL114</f>
        <v>0</v>
      </c>
      <c r="AS114" s="4"/>
    </row>
    <row r="115" spans="1:48" s="20" customFormat="1" x14ac:dyDescent="0.2">
      <c r="A115" s="31" t="str">
        <f t="shared" si="344"/>
        <v>t12</v>
      </c>
      <c r="B115" s="55"/>
      <c r="C115" s="55"/>
      <c r="D115" s="55"/>
      <c r="E115" s="55"/>
      <c r="F115" s="55"/>
      <c r="G115" s="55"/>
      <c r="H115" s="55"/>
      <c r="I115" s="55"/>
      <c r="J115" s="55"/>
      <c r="K115" s="55"/>
      <c r="L115" s="55"/>
      <c r="M115" s="55"/>
      <c r="N115" s="55"/>
      <c r="O115" s="55"/>
      <c r="P115" s="55"/>
      <c r="Q115" s="55"/>
      <c r="R115" s="55"/>
      <c r="S115" s="55"/>
      <c r="T115" s="55"/>
      <c r="U115" s="55"/>
      <c r="V115" s="55"/>
      <c r="W115" s="55"/>
      <c r="X115" s="55"/>
      <c r="Y115" s="55"/>
      <c r="Z115" s="55"/>
      <c r="AA115" s="55"/>
      <c r="AB115" s="55"/>
      <c r="AC115" s="55"/>
      <c r="AD115" s="55"/>
      <c r="AE115" s="55"/>
      <c r="AF115" s="59"/>
      <c r="AH115" s="66"/>
      <c r="AJ115" s="144" t="str">
        <f t="shared" ref="AJ115" si="362">IF(ISBLANK(A115),"",A115)</f>
        <v>t12</v>
      </c>
      <c r="AK115" s="145">
        <f t="shared" ref="AK115" si="363">COUNTIF(B115:AF115,"CP")</f>
        <v>0</v>
      </c>
      <c r="AL115" s="146">
        <f t="shared" ref="AL115" si="364">SUM(B115:AF115)</f>
        <v>0</v>
      </c>
      <c r="AM115" s="147">
        <f t="shared" si="347"/>
        <v>15</v>
      </c>
      <c r="AN115" s="146">
        <f t="shared" si="348"/>
        <v>0</v>
      </c>
      <c r="AO115" s="147">
        <f t="shared" ref="AO115" si="365">AM115-AK115</f>
        <v>15</v>
      </c>
      <c r="AP115" s="149">
        <f t="shared" ref="AP115" si="366">AN115-AL115</f>
        <v>0</v>
      </c>
      <c r="AS115" s="4"/>
    </row>
    <row r="116" spans="1:48" s="20" customFormat="1" x14ac:dyDescent="0.2">
      <c r="A116" s="31" t="str">
        <f t="shared" si="344"/>
        <v>t13</v>
      </c>
      <c r="B116" s="55"/>
      <c r="C116" s="55"/>
      <c r="D116" s="55"/>
      <c r="E116" s="55"/>
      <c r="F116" s="55"/>
      <c r="G116" s="55"/>
      <c r="H116" s="55"/>
      <c r="I116" s="55"/>
      <c r="J116" s="55"/>
      <c r="K116" s="55"/>
      <c r="L116" s="55"/>
      <c r="M116" s="55"/>
      <c r="N116" s="55"/>
      <c r="O116" s="55"/>
      <c r="P116" s="55"/>
      <c r="Q116" s="55"/>
      <c r="R116" s="55"/>
      <c r="S116" s="55"/>
      <c r="T116" s="55"/>
      <c r="U116" s="55"/>
      <c r="V116" s="55"/>
      <c r="W116" s="55"/>
      <c r="X116" s="55"/>
      <c r="Y116" s="55"/>
      <c r="Z116" s="55"/>
      <c r="AA116" s="55"/>
      <c r="AB116" s="55"/>
      <c r="AC116" s="55"/>
      <c r="AD116" s="55"/>
      <c r="AE116" s="55"/>
      <c r="AF116" s="59"/>
      <c r="AH116" s="66"/>
      <c r="AJ116" s="144" t="str">
        <f t="shared" ref="AJ116" si="367">IF(ISBLANK(A116),"",A116)</f>
        <v>t13</v>
      </c>
      <c r="AK116" s="145">
        <f t="shared" ref="AK116" si="368">COUNTIF(B116:AF116,"CP")</f>
        <v>0</v>
      </c>
      <c r="AL116" s="146">
        <f t="shared" ref="AL116" si="369">SUM(B116:AF116)</f>
        <v>0</v>
      </c>
      <c r="AM116" s="147">
        <f t="shared" si="347"/>
        <v>15</v>
      </c>
      <c r="AN116" s="146">
        <f t="shared" si="348"/>
        <v>0</v>
      </c>
      <c r="AO116" s="147">
        <f t="shared" ref="AO116" si="370">AM116-AK116</f>
        <v>15</v>
      </c>
      <c r="AP116" s="149">
        <f t="shared" ref="AP116" si="371">AN116-AL116</f>
        <v>0</v>
      </c>
      <c r="AS116" s="4"/>
    </row>
    <row r="117" spans="1:48" s="20" customFormat="1" x14ac:dyDescent="0.2">
      <c r="A117" s="31" t="str">
        <f t="shared" si="344"/>
        <v>t14</v>
      </c>
      <c r="B117" s="55"/>
      <c r="C117" s="55"/>
      <c r="D117" s="55"/>
      <c r="E117" s="55"/>
      <c r="F117" s="55"/>
      <c r="G117" s="55"/>
      <c r="H117" s="55"/>
      <c r="I117" s="55"/>
      <c r="J117" s="55"/>
      <c r="K117" s="55"/>
      <c r="L117" s="55"/>
      <c r="M117" s="55"/>
      <c r="N117" s="55"/>
      <c r="O117" s="55"/>
      <c r="P117" s="55"/>
      <c r="Q117" s="55"/>
      <c r="R117" s="55"/>
      <c r="S117" s="55"/>
      <c r="T117" s="55"/>
      <c r="U117" s="55"/>
      <c r="V117" s="55"/>
      <c r="W117" s="55"/>
      <c r="X117" s="55"/>
      <c r="Y117" s="55"/>
      <c r="Z117" s="55"/>
      <c r="AA117" s="55"/>
      <c r="AB117" s="55"/>
      <c r="AC117" s="55"/>
      <c r="AD117" s="55"/>
      <c r="AE117" s="55"/>
      <c r="AF117" s="59"/>
      <c r="AH117" s="66"/>
      <c r="AJ117" s="144" t="str">
        <f t="shared" ref="AJ117" si="372">IF(ISBLANK(A117),"",A117)</f>
        <v>t14</v>
      </c>
      <c r="AK117" s="145">
        <f t="shared" ref="AK117" si="373">COUNTIF(B117:AF117,"CP")</f>
        <v>0</v>
      </c>
      <c r="AL117" s="146">
        <f t="shared" ref="AL117" si="374">SUM(B117:AF117)</f>
        <v>0</v>
      </c>
      <c r="AM117" s="147">
        <f t="shared" si="347"/>
        <v>15</v>
      </c>
      <c r="AN117" s="146">
        <f t="shared" si="348"/>
        <v>0</v>
      </c>
      <c r="AO117" s="147">
        <f t="shared" ref="AO117" si="375">AM117-AK117</f>
        <v>15</v>
      </c>
      <c r="AP117" s="149">
        <f t="shared" ref="AP117" si="376">AN117-AL117</f>
        <v>0</v>
      </c>
      <c r="AS117" s="4"/>
    </row>
    <row r="118" spans="1:48" s="20" customFormat="1" ht="13.5" thickBot="1" x14ac:dyDescent="0.25">
      <c r="A118" s="89" t="str">
        <f t="shared" si="344"/>
        <v>t15</v>
      </c>
      <c r="B118" s="90"/>
      <c r="C118" s="90"/>
      <c r="D118" s="90"/>
      <c r="E118" s="90"/>
      <c r="F118" s="90"/>
      <c r="G118" s="90"/>
      <c r="H118" s="90"/>
      <c r="I118" s="90"/>
      <c r="J118" s="90"/>
      <c r="K118" s="90"/>
      <c r="L118" s="90"/>
      <c r="M118" s="90"/>
      <c r="N118" s="90"/>
      <c r="O118" s="90"/>
      <c r="P118" s="90"/>
      <c r="Q118" s="90"/>
      <c r="R118" s="90"/>
      <c r="S118" s="90"/>
      <c r="T118" s="90"/>
      <c r="U118" s="90"/>
      <c r="V118" s="90"/>
      <c r="W118" s="90"/>
      <c r="X118" s="90"/>
      <c r="Y118" s="90"/>
      <c r="Z118" s="90"/>
      <c r="AA118" s="90"/>
      <c r="AB118" s="90"/>
      <c r="AC118" s="90"/>
      <c r="AD118" s="90"/>
      <c r="AE118" s="90"/>
      <c r="AF118" s="94"/>
      <c r="AH118" s="92"/>
      <c r="AJ118" s="150" t="str">
        <f t="shared" ref="AJ118" si="377">IF(ISBLANK(A118),"",A118)</f>
        <v>t15</v>
      </c>
      <c r="AK118" s="151">
        <f t="shared" ref="AK118" si="378">COUNTIF(B118:AF118,"CP")</f>
        <v>0</v>
      </c>
      <c r="AL118" s="152">
        <f t="shared" ref="AL118" si="379">SUM(B118:AF118)</f>
        <v>0</v>
      </c>
      <c r="AM118" s="153">
        <f t="shared" si="347"/>
        <v>15</v>
      </c>
      <c r="AN118" s="152">
        <f t="shared" si="348"/>
        <v>0</v>
      </c>
      <c r="AO118" s="153">
        <f t="shared" ref="AO118" si="380">AM118-AK118</f>
        <v>15</v>
      </c>
      <c r="AP118" s="155">
        <f t="shared" ref="AP118" si="381">AN118-AL118</f>
        <v>0</v>
      </c>
      <c r="AS118" s="4"/>
    </row>
    <row r="119" spans="1:48" ht="13.5" thickBot="1" x14ac:dyDescent="0.25">
      <c r="A119" s="20"/>
      <c r="AG119" s="20"/>
      <c r="AI119" s="20"/>
      <c r="AJ119" s="137"/>
      <c r="AK119" s="137"/>
      <c r="AL119" s="137"/>
      <c r="AM119" s="137"/>
      <c r="AN119" s="137"/>
      <c r="AO119" s="137"/>
      <c r="AP119" s="137"/>
      <c r="AR119" s="20"/>
      <c r="AT119" s="20"/>
      <c r="AU119" s="20"/>
      <c r="AV119" s="20"/>
    </row>
    <row r="120" spans="1:48" ht="18.75" thickBot="1" x14ac:dyDescent="0.25">
      <c r="A120" s="21"/>
      <c r="B120" s="122">
        <f>DATE(An,MONTH(B101)+1,1)</f>
        <v>45474</v>
      </c>
      <c r="C120" s="123"/>
      <c r="D120" s="123"/>
      <c r="E120" s="123"/>
      <c r="F120" s="123"/>
      <c r="G120" s="123"/>
      <c r="H120" s="123"/>
      <c r="I120" s="123"/>
      <c r="J120" s="123"/>
      <c r="K120" s="123"/>
      <c r="L120" s="123"/>
      <c r="M120" s="123"/>
      <c r="N120" s="123"/>
      <c r="O120" s="123"/>
      <c r="P120" s="123"/>
      <c r="Q120" s="123"/>
      <c r="R120" s="123"/>
      <c r="S120" s="123"/>
      <c r="T120" s="123"/>
      <c r="U120" s="123"/>
      <c r="V120" s="123"/>
      <c r="W120" s="123"/>
      <c r="X120" s="123"/>
      <c r="Y120" s="123"/>
      <c r="Z120" s="123"/>
      <c r="AA120" s="123"/>
      <c r="AB120" s="123"/>
      <c r="AC120" s="123"/>
      <c r="AD120" s="123"/>
      <c r="AE120" s="123"/>
      <c r="AF120" s="124"/>
      <c r="AG120" s="20"/>
      <c r="AH120" s="22"/>
      <c r="AI120" s="20"/>
      <c r="AJ120" s="137"/>
      <c r="AK120" s="137"/>
      <c r="AL120" s="137"/>
      <c r="AM120" s="137"/>
      <c r="AN120" s="137"/>
      <c r="AO120" s="137"/>
      <c r="AP120" s="137"/>
    </row>
    <row r="121" spans="1:48" s="20" customFormat="1" ht="53.25" x14ac:dyDescent="0.2">
      <c r="A121" s="23"/>
      <c r="B121" s="24" t="str">
        <f>IF(B122&lt;&gt;"",PROPER(TEXT(B122,"jjjj")),"")</f>
        <v>Lundi</v>
      </c>
      <c r="C121" s="24" t="str">
        <f t="shared" ref="C121" si="382">IF(C122&lt;&gt;"",PROPER(TEXT(C122,"jjjj")),"")</f>
        <v>Mardi</v>
      </c>
      <c r="D121" s="24" t="str">
        <f t="shared" ref="D121" si="383">IF(D122&lt;&gt;"",PROPER(TEXT(D122,"jjjj")),"")</f>
        <v>Mercredi</v>
      </c>
      <c r="E121" s="24" t="str">
        <f t="shared" ref="E121" si="384">IF(E122&lt;&gt;"",PROPER(TEXT(E122,"jjjj")),"")</f>
        <v>Jeudi</v>
      </c>
      <c r="F121" s="24" t="str">
        <f t="shared" ref="F121" si="385">IF(F122&lt;&gt;"",PROPER(TEXT(F122,"jjjj")),"")</f>
        <v>Vendredi</v>
      </c>
      <c r="G121" s="24" t="str">
        <f t="shared" ref="G121" si="386">IF(G122&lt;&gt;"",PROPER(TEXT(G122,"jjjj")),"")</f>
        <v>Samedi</v>
      </c>
      <c r="H121" s="24" t="str">
        <f t="shared" ref="H121" si="387">IF(H122&lt;&gt;"",PROPER(TEXT(H122,"jjjj")),"")</f>
        <v>Dimanche</v>
      </c>
      <c r="I121" s="24" t="str">
        <f t="shared" ref="I121" si="388">IF(I122&lt;&gt;"",PROPER(TEXT(I122,"jjjj")),"")</f>
        <v>Lundi</v>
      </c>
      <c r="J121" s="24" t="str">
        <f t="shared" ref="J121" si="389">IF(J122&lt;&gt;"",PROPER(TEXT(J122,"jjjj")),"")</f>
        <v>Mardi</v>
      </c>
      <c r="K121" s="24" t="str">
        <f t="shared" ref="K121" si="390">IF(K122&lt;&gt;"",PROPER(TEXT(K122,"jjjj")),"")</f>
        <v>Mercredi</v>
      </c>
      <c r="L121" s="24" t="str">
        <f t="shared" ref="L121" si="391">IF(L122&lt;&gt;"",PROPER(TEXT(L122,"jjjj")),"")</f>
        <v>Jeudi</v>
      </c>
      <c r="M121" s="24" t="str">
        <f t="shared" ref="M121" si="392">IF(M122&lt;&gt;"",PROPER(TEXT(M122,"jjjj")),"")</f>
        <v>Vendredi</v>
      </c>
      <c r="N121" s="24" t="str">
        <f t="shared" ref="N121" si="393">IF(N122&lt;&gt;"",PROPER(TEXT(N122,"jjjj")),"")</f>
        <v>Samedi</v>
      </c>
      <c r="O121" s="24" t="str">
        <f t="shared" ref="O121" si="394">IF(O122&lt;&gt;"",PROPER(TEXT(O122,"jjjj")),"")</f>
        <v>Dimanche</v>
      </c>
      <c r="P121" s="24" t="str">
        <f t="shared" ref="P121" si="395">IF(P122&lt;&gt;"",PROPER(TEXT(P122,"jjjj")),"")</f>
        <v>Lundi</v>
      </c>
      <c r="Q121" s="24" t="str">
        <f t="shared" ref="Q121" si="396">IF(Q122&lt;&gt;"",PROPER(TEXT(Q122,"jjjj")),"")</f>
        <v>Mardi</v>
      </c>
      <c r="R121" s="24" t="str">
        <f t="shared" ref="R121" si="397">IF(R122&lt;&gt;"",PROPER(TEXT(R122,"jjjj")),"")</f>
        <v>Mercredi</v>
      </c>
      <c r="S121" s="24" t="str">
        <f t="shared" ref="S121" si="398">IF(S122&lt;&gt;"",PROPER(TEXT(S122,"jjjj")),"")</f>
        <v>Jeudi</v>
      </c>
      <c r="T121" s="24" t="str">
        <f t="shared" ref="T121" si="399">IF(T122&lt;&gt;"",PROPER(TEXT(T122,"jjjj")),"")</f>
        <v>Vendredi</v>
      </c>
      <c r="U121" s="24" t="str">
        <f t="shared" ref="U121" si="400">IF(U122&lt;&gt;"",PROPER(TEXT(U122,"jjjj")),"")</f>
        <v>Samedi</v>
      </c>
      <c r="V121" s="24" t="str">
        <f t="shared" ref="V121" si="401">IF(V122&lt;&gt;"",PROPER(TEXT(V122,"jjjj")),"")</f>
        <v>Dimanche</v>
      </c>
      <c r="W121" s="24" t="str">
        <f t="shared" ref="W121" si="402">IF(W122&lt;&gt;"",PROPER(TEXT(W122,"jjjj")),"")</f>
        <v>Lundi</v>
      </c>
      <c r="X121" s="24" t="str">
        <f t="shared" ref="X121" si="403">IF(X122&lt;&gt;"",PROPER(TEXT(X122,"jjjj")),"")</f>
        <v>Mardi</v>
      </c>
      <c r="Y121" s="24" t="str">
        <f t="shared" ref="Y121" si="404">IF(Y122&lt;&gt;"",PROPER(TEXT(Y122,"jjjj")),"")</f>
        <v>Mercredi</v>
      </c>
      <c r="Z121" s="24" t="str">
        <f t="shared" ref="Z121" si="405">IF(Z122&lt;&gt;"",PROPER(TEXT(Z122,"jjjj")),"")</f>
        <v>Jeudi</v>
      </c>
      <c r="AA121" s="24" t="str">
        <f t="shared" ref="AA121" si="406">IF(AA122&lt;&gt;"",PROPER(TEXT(AA122,"jjjj")),"")</f>
        <v>Vendredi</v>
      </c>
      <c r="AB121" s="24" t="str">
        <f t="shared" ref="AB121" si="407">IF(AB122&lt;&gt;"",PROPER(TEXT(AB122,"jjjj")),"")</f>
        <v>Samedi</v>
      </c>
      <c r="AC121" s="24" t="str">
        <f t="shared" ref="AC121" si="408">IF(AC122&lt;&gt;"",PROPER(TEXT(AC122,"jjjj")),"")</f>
        <v>Dimanche</v>
      </c>
      <c r="AD121" s="24" t="str">
        <f t="shared" ref="AD121" si="409">IF(AD122&lt;&gt;"",PROPER(TEXT(AD122,"jjjj")),"")</f>
        <v>Lundi</v>
      </c>
      <c r="AE121" s="24" t="str">
        <f t="shared" ref="AE121" si="410">IF(AE122&lt;&gt;"",PROPER(TEXT(AE122,"jjjj")),"")</f>
        <v>Mardi</v>
      </c>
      <c r="AF121" s="25" t="str">
        <f t="shared" ref="AF121" si="411">IF(AF122&lt;&gt;"",PROPER(TEXT(AF122,"jjjj")),"")</f>
        <v>Mercredi</v>
      </c>
      <c r="AH121" s="120" t="s">
        <v>46</v>
      </c>
      <c r="AI121" s="104"/>
      <c r="AJ121" s="138" t="s">
        <v>3</v>
      </c>
      <c r="AK121" s="139" t="s">
        <v>41</v>
      </c>
      <c r="AL121" s="139" t="s">
        <v>35</v>
      </c>
      <c r="AM121" s="139" t="s">
        <v>42</v>
      </c>
      <c r="AN121" s="139" t="s">
        <v>37</v>
      </c>
      <c r="AO121" s="139" t="s">
        <v>38</v>
      </c>
      <c r="AP121" s="140" t="s">
        <v>39</v>
      </c>
      <c r="AR121" s="4"/>
      <c r="AS121" s="4"/>
      <c r="AT121" s="4"/>
      <c r="AU121" s="4"/>
      <c r="AV121" s="4"/>
    </row>
    <row r="122" spans="1:48" x14ac:dyDescent="0.2">
      <c r="A122" s="80"/>
      <c r="B122" s="28">
        <f>DATE(An,MONTH(B120),1)</f>
        <v>45474</v>
      </c>
      <c r="C122" s="28">
        <f t="shared" ref="C122:AF122" si="412">B122+1</f>
        <v>45475</v>
      </c>
      <c r="D122" s="28">
        <f t="shared" si="412"/>
        <v>45476</v>
      </c>
      <c r="E122" s="28">
        <f t="shared" si="412"/>
        <v>45477</v>
      </c>
      <c r="F122" s="28">
        <f t="shared" si="412"/>
        <v>45478</v>
      </c>
      <c r="G122" s="28">
        <f t="shared" si="412"/>
        <v>45479</v>
      </c>
      <c r="H122" s="28">
        <f t="shared" si="412"/>
        <v>45480</v>
      </c>
      <c r="I122" s="28">
        <f t="shared" si="412"/>
        <v>45481</v>
      </c>
      <c r="J122" s="28">
        <f t="shared" si="412"/>
        <v>45482</v>
      </c>
      <c r="K122" s="28">
        <f t="shared" si="412"/>
        <v>45483</v>
      </c>
      <c r="L122" s="28">
        <f t="shared" si="412"/>
        <v>45484</v>
      </c>
      <c r="M122" s="28">
        <f t="shared" si="412"/>
        <v>45485</v>
      </c>
      <c r="N122" s="28">
        <f t="shared" si="412"/>
        <v>45486</v>
      </c>
      <c r="O122" s="28">
        <f t="shared" si="412"/>
        <v>45487</v>
      </c>
      <c r="P122" s="28">
        <f t="shared" si="412"/>
        <v>45488</v>
      </c>
      <c r="Q122" s="28">
        <f t="shared" si="412"/>
        <v>45489</v>
      </c>
      <c r="R122" s="28">
        <f t="shared" si="412"/>
        <v>45490</v>
      </c>
      <c r="S122" s="28">
        <f t="shared" si="412"/>
        <v>45491</v>
      </c>
      <c r="T122" s="28">
        <f t="shared" si="412"/>
        <v>45492</v>
      </c>
      <c r="U122" s="28">
        <f t="shared" si="412"/>
        <v>45493</v>
      </c>
      <c r="V122" s="28">
        <f t="shared" si="412"/>
        <v>45494</v>
      </c>
      <c r="W122" s="28">
        <f t="shared" si="412"/>
        <v>45495</v>
      </c>
      <c r="X122" s="28">
        <f t="shared" si="412"/>
        <v>45496</v>
      </c>
      <c r="Y122" s="28">
        <f t="shared" si="412"/>
        <v>45497</v>
      </c>
      <c r="Z122" s="28">
        <f t="shared" si="412"/>
        <v>45498</v>
      </c>
      <c r="AA122" s="28">
        <f t="shared" si="412"/>
        <v>45499</v>
      </c>
      <c r="AB122" s="28">
        <f t="shared" si="412"/>
        <v>45500</v>
      </c>
      <c r="AC122" s="28">
        <f t="shared" si="412"/>
        <v>45501</v>
      </c>
      <c r="AD122" s="28">
        <f t="shared" si="412"/>
        <v>45502</v>
      </c>
      <c r="AE122" s="28">
        <f t="shared" si="412"/>
        <v>45503</v>
      </c>
      <c r="AF122" s="29">
        <f t="shared" si="412"/>
        <v>45504</v>
      </c>
      <c r="AG122" s="20"/>
      <c r="AH122" s="121"/>
      <c r="AI122" s="20"/>
      <c r="AJ122" s="141"/>
      <c r="AK122" s="142"/>
      <c r="AL122" s="142"/>
      <c r="AM122" s="142"/>
      <c r="AN122" s="142"/>
      <c r="AO122" s="142"/>
      <c r="AP122" s="143"/>
      <c r="AR122" s="20"/>
      <c r="AS122" s="20"/>
      <c r="AT122" s="20"/>
      <c r="AU122" s="20"/>
      <c r="AV122" s="20"/>
    </row>
    <row r="123" spans="1:48" x14ac:dyDescent="0.2">
      <c r="A123" s="31" t="str">
        <f t="shared" ref="A123:A137" si="413">IF(ISBLANK(A104),"",A104)</f>
        <v>t1</v>
      </c>
      <c r="B123" s="54"/>
      <c r="C123" s="54"/>
      <c r="D123" s="54"/>
      <c r="E123" s="54"/>
      <c r="F123" s="54"/>
      <c r="G123" s="54"/>
      <c r="H123" s="54"/>
      <c r="I123" s="54"/>
      <c r="J123" s="54"/>
      <c r="K123" s="54"/>
      <c r="L123" s="54"/>
      <c r="M123" s="54"/>
      <c r="N123" s="54"/>
      <c r="O123" s="54"/>
      <c r="P123" s="54"/>
      <c r="Q123" s="54"/>
      <c r="R123" s="54"/>
      <c r="S123" s="54"/>
      <c r="T123" s="54"/>
      <c r="U123" s="54"/>
      <c r="V123" s="54"/>
      <c r="W123" s="54"/>
      <c r="X123" s="54"/>
      <c r="Y123" s="54"/>
      <c r="Z123" s="54"/>
      <c r="AA123" s="54"/>
      <c r="AB123" s="54"/>
      <c r="AC123" s="54"/>
      <c r="AD123" s="54"/>
      <c r="AE123" s="54"/>
      <c r="AF123" s="58"/>
      <c r="AG123" s="20"/>
      <c r="AH123" s="66"/>
      <c r="AI123" s="20"/>
      <c r="AJ123" s="144" t="str">
        <f>IF(ISBLANK(A123),"",A123)</f>
        <v>t1</v>
      </c>
      <c r="AK123" s="145">
        <f t="shared" ref="AK123:AK131" si="414">COUNTIF(B123:AF123,"CP")</f>
        <v>0</v>
      </c>
      <c r="AL123" s="146">
        <f t="shared" ref="AL123:AL131" si="415">SUM(B123:AF123)</f>
        <v>0</v>
      </c>
      <c r="AM123" s="147">
        <f t="shared" ref="AM123:AM137" si="416">AO104+2.5</f>
        <v>23.5</v>
      </c>
      <c r="AN123" s="146">
        <f>AP104+AL123</f>
        <v>75</v>
      </c>
      <c r="AO123" s="147">
        <f>AM123-AK123</f>
        <v>23.5</v>
      </c>
      <c r="AP123" s="149">
        <f>AN123-AL123</f>
        <v>75</v>
      </c>
    </row>
    <row r="124" spans="1:48" x14ac:dyDescent="0.2">
      <c r="A124" s="31" t="str">
        <f t="shared" si="413"/>
        <v>t2</v>
      </c>
      <c r="B124" s="54"/>
      <c r="C124" s="54"/>
      <c r="D124" s="54"/>
      <c r="E124" s="54"/>
      <c r="F124" s="54"/>
      <c r="G124" s="54"/>
      <c r="H124" s="54"/>
      <c r="I124" s="54"/>
      <c r="J124" s="54"/>
      <c r="K124" s="54"/>
      <c r="L124" s="54"/>
      <c r="M124" s="54"/>
      <c r="N124" s="54"/>
      <c r="O124" s="54"/>
      <c r="P124" s="54"/>
      <c r="Q124" s="54"/>
      <c r="R124" s="54"/>
      <c r="S124" s="54"/>
      <c r="T124" s="54"/>
      <c r="U124" s="54"/>
      <c r="V124" s="54"/>
      <c r="W124" s="54"/>
      <c r="X124" s="54"/>
      <c r="Y124" s="54"/>
      <c r="Z124" s="54"/>
      <c r="AA124" s="54"/>
      <c r="AB124" s="54"/>
      <c r="AC124" s="54"/>
      <c r="AD124" s="54"/>
      <c r="AE124" s="54"/>
      <c r="AF124" s="58"/>
      <c r="AG124" s="20"/>
      <c r="AH124" s="66"/>
      <c r="AI124" s="20"/>
      <c r="AJ124" s="144" t="str">
        <f>IF(ISBLANK(A124),"",A124)</f>
        <v>t2</v>
      </c>
      <c r="AK124" s="145">
        <f t="shared" si="414"/>
        <v>0</v>
      </c>
      <c r="AL124" s="146">
        <f t="shared" si="415"/>
        <v>0</v>
      </c>
      <c r="AM124" s="147">
        <f t="shared" si="416"/>
        <v>17.5</v>
      </c>
      <c r="AN124" s="146">
        <f t="shared" ref="AN124:AN137" si="417">AP105+AL124</f>
        <v>0</v>
      </c>
      <c r="AO124" s="147">
        <f t="shared" ref="AO124:AO131" si="418">AM124-AK124</f>
        <v>17.5</v>
      </c>
      <c r="AP124" s="149">
        <f t="shared" ref="AP124:AP131" si="419">AN124-AL124</f>
        <v>0</v>
      </c>
    </row>
    <row r="125" spans="1:48" x14ac:dyDescent="0.2">
      <c r="A125" s="31" t="str">
        <f t="shared" si="413"/>
        <v>t3</v>
      </c>
      <c r="B125" s="54"/>
      <c r="C125" s="54"/>
      <c r="D125" s="54"/>
      <c r="E125" s="54"/>
      <c r="F125" s="54"/>
      <c r="G125" s="54"/>
      <c r="H125" s="54"/>
      <c r="I125" s="54"/>
      <c r="J125" s="54"/>
      <c r="K125" s="54"/>
      <c r="L125" s="54"/>
      <c r="M125" s="54"/>
      <c r="N125" s="54"/>
      <c r="O125" s="54"/>
      <c r="P125" s="54"/>
      <c r="Q125" s="54"/>
      <c r="R125" s="54"/>
      <c r="S125" s="54"/>
      <c r="T125" s="54"/>
      <c r="U125" s="54"/>
      <c r="V125" s="54"/>
      <c r="W125" s="54"/>
      <c r="X125" s="54"/>
      <c r="Y125" s="54"/>
      <c r="Z125" s="54"/>
      <c r="AA125" s="54"/>
      <c r="AB125" s="54"/>
      <c r="AC125" s="54"/>
      <c r="AD125" s="54"/>
      <c r="AE125" s="54"/>
      <c r="AF125" s="58"/>
      <c r="AG125" s="20"/>
      <c r="AH125" s="66"/>
      <c r="AI125" s="20"/>
      <c r="AJ125" s="144" t="str">
        <f t="shared" ref="AJ125:AJ131" si="420">IF(ISBLANK(A125),"",A125)</f>
        <v>t3</v>
      </c>
      <c r="AK125" s="145">
        <f t="shared" si="414"/>
        <v>0</v>
      </c>
      <c r="AL125" s="146">
        <f t="shared" si="415"/>
        <v>0</v>
      </c>
      <c r="AM125" s="147">
        <f t="shared" si="416"/>
        <v>17.5</v>
      </c>
      <c r="AN125" s="146">
        <f t="shared" si="417"/>
        <v>0</v>
      </c>
      <c r="AO125" s="147">
        <f t="shared" si="418"/>
        <v>17.5</v>
      </c>
      <c r="AP125" s="149">
        <f t="shared" si="419"/>
        <v>0</v>
      </c>
    </row>
    <row r="126" spans="1:48" x14ac:dyDescent="0.2">
      <c r="A126" s="31" t="str">
        <f t="shared" si="413"/>
        <v>t4</v>
      </c>
      <c r="B126" s="54"/>
      <c r="C126" s="54"/>
      <c r="D126" s="54"/>
      <c r="E126" s="54"/>
      <c r="F126" s="54"/>
      <c r="G126" s="54"/>
      <c r="H126" s="54"/>
      <c r="I126" s="54"/>
      <c r="J126" s="54"/>
      <c r="K126" s="54"/>
      <c r="L126" s="54"/>
      <c r="M126" s="54"/>
      <c r="N126" s="54"/>
      <c r="O126" s="54"/>
      <c r="P126" s="54"/>
      <c r="Q126" s="54"/>
      <c r="R126" s="54"/>
      <c r="S126" s="54"/>
      <c r="T126" s="54"/>
      <c r="U126" s="54"/>
      <c r="V126" s="54"/>
      <c r="W126" s="54"/>
      <c r="X126" s="54"/>
      <c r="Y126" s="54"/>
      <c r="Z126" s="54"/>
      <c r="AA126" s="54"/>
      <c r="AB126" s="54"/>
      <c r="AC126" s="54"/>
      <c r="AD126" s="54"/>
      <c r="AE126" s="54"/>
      <c r="AF126" s="58"/>
      <c r="AG126" s="20"/>
      <c r="AH126" s="66"/>
      <c r="AI126" s="20"/>
      <c r="AJ126" s="144" t="str">
        <f t="shared" si="420"/>
        <v>t4</v>
      </c>
      <c r="AK126" s="145">
        <f t="shared" si="414"/>
        <v>0</v>
      </c>
      <c r="AL126" s="146">
        <f t="shared" si="415"/>
        <v>0</v>
      </c>
      <c r="AM126" s="147">
        <f t="shared" si="416"/>
        <v>17.5</v>
      </c>
      <c r="AN126" s="146">
        <f t="shared" si="417"/>
        <v>0</v>
      </c>
      <c r="AO126" s="147">
        <f t="shared" si="418"/>
        <v>17.5</v>
      </c>
      <c r="AP126" s="149">
        <f t="shared" si="419"/>
        <v>0</v>
      </c>
    </row>
    <row r="127" spans="1:48" x14ac:dyDescent="0.2">
      <c r="A127" s="31" t="str">
        <f t="shared" si="413"/>
        <v>t5</v>
      </c>
      <c r="B127" s="54"/>
      <c r="C127" s="54"/>
      <c r="D127" s="54"/>
      <c r="E127" s="54"/>
      <c r="F127" s="54"/>
      <c r="G127" s="54"/>
      <c r="H127" s="54"/>
      <c r="I127" s="54"/>
      <c r="J127" s="54"/>
      <c r="K127" s="54"/>
      <c r="L127" s="54"/>
      <c r="M127" s="54"/>
      <c r="N127" s="54"/>
      <c r="O127" s="54"/>
      <c r="P127" s="54"/>
      <c r="Q127" s="54"/>
      <c r="R127" s="54"/>
      <c r="S127" s="54"/>
      <c r="T127" s="54"/>
      <c r="U127" s="54"/>
      <c r="V127" s="54"/>
      <c r="W127" s="54"/>
      <c r="X127" s="54"/>
      <c r="Y127" s="54"/>
      <c r="Z127" s="54"/>
      <c r="AA127" s="54"/>
      <c r="AB127" s="54"/>
      <c r="AC127" s="54"/>
      <c r="AD127" s="54"/>
      <c r="AE127" s="54"/>
      <c r="AF127" s="58"/>
      <c r="AG127" s="20"/>
      <c r="AH127" s="66"/>
      <c r="AI127" s="20"/>
      <c r="AJ127" s="144" t="str">
        <f t="shared" si="420"/>
        <v>t5</v>
      </c>
      <c r="AK127" s="145">
        <f t="shared" si="414"/>
        <v>0</v>
      </c>
      <c r="AL127" s="146">
        <f>SUM(B127:AF127)</f>
        <v>0</v>
      </c>
      <c r="AM127" s="147">
        <f t="shared" si="416"/>
        <v>17.5</v>
      </c>
      <c r="AN127" s="146">
        <f t="shared" si="417"/>
        <v>0</v>
      </c>
      <c r="AO127" s="147">
        <f t="shared" si="418"/>
        <v>17.5</v>
      </c>
      <c r="AP127" s="149">
        <f t="shared" si="419"/>
        <v>0</v>
      </c>
    </row>
    <row r="128" spans="1:48" x14ac:dyDescent="0.2">
      <c r="A128" s="31" t="str">
        <f t="shared" si="413"/>
        <v>t6</v>
      </c>
      <c r="B128" s="55"/>
      <c r="C128" s="55"/>
      <c r="D128" s="55"/>
      <c r="E128" s="55"/>
      <c r="F128" s="55"/>
      <c r="G128" s="55"/>
      <c r="H128" s="55"/>
      <c r="I128" s="55"/>
      <c r="J128" s="55"/>
      <c r="K128" s="55"/>
      <c r="L128" s="55"/>
      <c r="M128" s="55"/>
      <c r="N128" s="55"/>
      <c r="O128" s="55"/>
      <c r="P128" s="55"/>
      <c r="Q128" s="55"/>
      <c r="R128" s="55"/>
      <c r="S128" s="55"/>
      <c r="T128" s="55"/>
      <c r="U128" s="55"/>
      <c r="V128" s="55"/>
      <c r="W128" s="55"/>
      <c r="X128" s="55"/>
      <c r="Y128" s="55"/>
      <c r="Z128" s="55"/>
      <c r="AA128" s="55"/>
      <c r="AB128" s="55"/>
      <c r="AC128" s="55"/>
      <c r="AD128" s="55"/>
      <c r="AE128" s="54"/>
      <c r="AF128" s="58"/>
      <c r="AG128" s="20"/>
      <c r="AH128" s="66"/>
      <c r="AI128" s="20"/>
      <c r="AJ128" s="144" t="str">
        <f t="shared" si="420"/>
        <v>t6</v>
      </c>
      <c r="AK128" s="145">
        <f t="shared" si="414"/>
        <v>0</v>
      </c>
      <c r="AL128" s="146">
        <f t="shared" si="415"/>
        <v>0</v>
      </c>
      <c r="AM128" s="147">
        <f t="shared" si="416"/>
        <v>17.5</v>
      </c>
      <c r="AN128" s="146">
        <f t="shared" si="417"/>
        <v>0</v>
      </c>
      <c r="AO128" s="147">
        <f t="shared" si="418"/>
        <v>17.5</v>
      </c>
      <c r="AP128" s="149">
        <f t="shared" si="419"/>
        <v>0</v>
      </c>
    </row>
    <row r="129" spans="1:48" x14ac:dyDescent="0.2">
      <c r="A129" s="31" t="str">
        <f t="shared" si="413"/>
        <v>t7</v>
      </c>
      <c r="B129" s="55"/>
      <c r="C129" s="55"/>
      <c r="D129" s="55"/>
      <c r="E129" s="55"/>
      <c r="F129" s="55"/>
      <c r="G129" s="55"/>
      <c r="H129" s="55"/>
      <c r="I129" s="55"/>
      <c r="J129" s="55"/>
      <c r="K129" s="55"/>
      <c r="L129" s="55"/>
      <c r="M129" s="55"/>
      <c r="N129" s="55"/>
      <c r="O129" s="55"/>
      <c r="P129" s="55"/>
      <c r="Q129" s="55"/>
      <c r="R129" s="55"/>
      <c r="S129" s="55"/>
      <c r="T129" s="55"/>
      <c r="U129" s="55"/>
      <c r="V129" s="55"/>
      <c r="W129" s="55"/>
      <c r="X129" s="55"/>
      <c r="Y129" s="55"/>
      <c r="Z129" s="55"/>
      <c r="AA129" s="55"/>
      <c r="AB129" s="55"/>
      <c r="AC129" s="55"/>
      <c r="AD129" s="55"/>
      <c r="AE129" s="55"/>
      <c r="AF129" s="56"/>
      <c r="AG129" s="20"/>
      <c r="AH129" s="66"/>
      <c r="AI129" s="20"/>
      <c r="AJ129" s="144" t="str">
        <f t="shared" si="420"/>
        <v>t7</v>
      </c>
      <c r="AK129" s="145">
        <f t="shared" si="414"/>
        <v>0</v>
      </c>
      <c r="AL129" s="146">
        <f t="shared" si="415"/>
        <v>0</v>
      </c>
      <c r="AM129" s="147">
        <f t="shared" si="416"/>
        <v>17.5</v>
      </c>
      <c r="AN129" s="146">
        <f t="shared" si="417"/>
        <v>0</v>
      </c>
      <c r="AO129" s="147">
        <f t="shared" si="418"/>
        <v>17.5</v>
      </c>
      <c r="AP129" s="149">
        <f t="shared" si="419"/>
        <v>0</v>
      </c>
    </row>
    <row r="130" spans="1:48" x14ac:dyDescent="0.2">
      <c r="A130" s="31" t="str">
        <f t="shared" si="413"/>
        <v>t8</v>
      </c>
      <c r="B130" s="55"/>
      <c r="C130" s="55"/>
      <c r="D130" s="55"/>
      <c r="E130" s="55"/>
      <c r="F130" s="55"/>
      <c r="G130" s="55"/>
      <c r="H130" s="55"/>
      <c r="I130" s="55"/>
      <c r="J130" s="55"/>
      <c r="K130" s="55"/>
      <c r="L130" s="55"/>
      <c r="M130" s="55"/>
      <c r="N130" s="55"/>
      <c r="O130" s="55"/>
      <c r="P130" s="55"/>
      <c r="Q130" s="55"/>
      <c r="R130" s="55"/>
      <c r="S130" s="55"/>
      <c r="T130" s="55"/>
      <c r="U130" s="55"/>
      <c r="V130" s="55"/>
      <c r="W130" s="55"/>
      <c r="X130" s="55"/>
      <c r="Y130" s="55"/>
      <c r="Z130" s="55"/>
      <c r="AA130" s="55"/>
      <c r="AB130" s="55"/>
      <c r="AC130" s="55"/>
      <c r="AD130" s="55"/>
      <c r="AE130" s="55"/>
      <c r="AF130" s="56"/>
      <c r="AG130" s="20"/>
      <c r="AH130" s="66"/>
      <c r="AI130" s="20"/>
      <c r="AJ130" s="144" t="str">
        <f t="shared" si="420"/>
        <v>t8</v>
      </c>
      <c r="AK130" s="145">
        <f t="shared" si="414"/>
        <v>0</v>
      </c>
      <c r="AL130" s="146">
        <f t="shared" si="415"/>
        <v>0</v>
      </c>
      <c r="AM130" s="147">
        <f t="shared" si="416"/>
        <v>17.5</v>
      </c>
      <c r="AN130" s="146">
        <f t="shared" si="417"/>
        <v>0</v>
      </c>
      <c r="AO130" s="147">
        <f t="shared" si="418"/>
        <v>17.5</v>
      </c>
      <c r="AP130" s="149">
        <f t="shared" si="419"/>
        <v>0</v>
      </c>
    </row>
    <row r="131" spans="1:48" s="20" customFormat="1" x14ac:dyDescent="0.2">
      <c r="A131" s="31" t="str">
        <f t="shared" si="413"/>
        <v>t9</v>
      </c>
      <c r="B131" s="55"/>
      <c r="C131" s="55"/>
      <c r="D131" s="55"/>
      <c r="E131" s="55"/>
      <c r="F131" s="55"/>
      <c r="G131" s="55"/>
      <c r="H131" s="55"/>
      <c r="I131" s="55"/>
      <c r="J131" s="55"/>
      <c r="K131" s="55"/>
      <c r="L131" s="55"/>
      <c r="M131" s="55"/>
      <c r="N131" s="55"/>
      <c r="O131" s="55"/>
      <c r="P131" s="55"/>
      <c r="Q131" s="55"/>
      <c r="R131" s="55"/>
      <c r="S131" s="55"/>
      <c r="T131" s="55"/>
      <c r="U131" s="55"/>
      <c r="V131" s="55"/>
      <c r="W131" s="55"/>
      <c r="X131" s="55"/>
      <c r="Y131" s="55"/>
      <c r="Z131" s="55"/>
      <c r="AA131" s="55"/>
      <c r="AB131" s="55"/>
      <c r="AC131" s="55"/>
      <c r="AD131" s="55"/>
      <c r="AE131" s="55"/>
      <c r="AF131" s="56"/>
      <c r="AH131" s="66"/>
      <c r="AJ131" s="144" t="str">
        <f t="shared" si="420"/>
        <v>t9</v>
      </c>
      <c r="AK131" s="145">
        <f t="shared" si="414"/>
        <v>0</v>
      </c>
      <c r="AL131" s="146">
        <f t="shared" si="415"/>
        <v>0</v>
      </c>
      <c r="AM131" s="147">
        <f t="shared" si="416"/>
        <v>17.5</v>
      </c>
      <c r="AN131" s="146">
        <f t="shared" si="417"/>
        <v>0</v>
      </c>
      <c r="AO131" s="147">
        <f t="shared" si="418"/>
        <v>17.5</v>
      </c>
      <c r="AP131" s="149">
        <f t="shared" si="419"/>
        <v>0</v>
      </c>
      <c r="AR131" s="4"/>
      <c r="AS131" s="4"/>
      <c r="AT131" s="4"/>
      <c r="AU131" s="4"/>
      <c r="AV131" s="4"/>
    </row>
    <row r="132" spans="1:48" s="20" customFormat="1" x14ac:dyDescent="0.2">
      <c r="A132" s="31" t="str">
        <f t="shared" si="413"/>
        <v>t10</v>
      </c>
      <c r="B132" s="55"/>
      <c r="C132" s="55"/>
      <c r="D132" s="55"/>
      <c r="E132" s="55"/>
      <c r="F132" s="55"/>
      <c r="G132" s="55"/>
      <c r="H132" s="55"/>
      <c r="I132" s="55"/>
      <c r="J132" s="55"/>
      <c r="K132" s="55"/>
      <c r="L132" s="55"/>
      <c r="M132" s="55"/>
      <c r="N132" s="55"/>
      <c r="O132" s="55"/>
      <c r="P132" s="55"/>
      <c r="Q132" s="55"/>
      <c r="R132" s="55"/>
      <c r="S132" s="55"/>
      <c r="T132" s="55"/>
      <c r="U132" s="55"/>
      <c r="V132" s="55"/>
      <c r="W132" s="55"/>
      <c r="X132" s="55"/>
      <c r="Y132" s="55"/>
      <c r="Z132" s="55"/>
      <c r="AA132" s="55"/>
      <c r="AB132" s="55"/>
      <c r="AC132" s="55"/>
      <c r="AD132" s="55"/>
      <c r="AE132" s="55"/>
      <c r="AF132" s="56"/>
      <c r="AH132" s="66"/>
      <c r="AJ132" s="144" t="str">
        <f t="shared" ref="AJ132" si="421">IF(ISBLANK(A132),"",A132)</f>
        <v>t10</v>
      </c>
      <c r="AK132" s="145">
        <f t="shared" ref="AK132" si="422">COUNTIF(B132:AF132,"CP")</f>
        <v>0</v>
      </c>
      <c r="AL132" s="146">
        <f t="shared" ref="AL132" si="423">SUM(B132:AF132)</f>
        <v>0</v>
      </c>
      <c r="AM132" s="147">
        <f t="shared" si="416"/>
        <v>17.5</v>
      </c>
      <c r="AN132" s="146">
        <f t="shared" si="417"/>
        <v>0</v>
      </c>
      <c r="AO132" s="147">
        <f t="shared" ref="AO132" si="424">AM132-AK132</f>
        <v>17.5</v>
      </c>
      <c r="AP132" s="149">
        <f t="shared" ref="AP132" si="425">AN132-AL132</f>
        <v>0</v>
      </c>
      <c r="AS132" s="4"/>
    </row>
    <row r="133" spans="1:48" s="20" customFormat="1" x14ac:dyDescent="0.2">
      <c r="A133" s="31" t="str">
        <f t="shared" si="413"/>
        <v>t11</v>
      </c>
      <c r="B133" s="55"/>
      <c r="C133" s="55"/>
      <c r="D133" s="55"/>
      <c r="E133" s="55"/>
      <c r="F133" s="55"/>
      <c r="G133" s="55"/>
      <c r="H133" s="55"/>
      <c r="I133" s="55"/>
      <c r="J133" s="55"/>
      <c r="K133" s="55"/>
      <c r="L133" s="55"/>
      <c r="M133" s="55"/>
      <c r="N133" s="55"/>
      <c r="O133" s="55"/>
      <c r="P133" s="55"/>
      <c r="Q133" s="55"/>
      <c r="R133" s="55"/>
      <c r="S133" s="55"/>
      <c r="T133" s="55"/>
      <c r="U133" s="55"/>
      <c r="V133" s="55"/>
      <c r="W133" s="55"/>
      <c r="X133" s="55"/>
      <c r="Y133" s="55"/>
      <c r="Z133" s="55"/>
      <c r="AA133" s="55"/>
      <c r="AB133" s="55"/>
      <c r="AC133" s="55"/>
      <c r="AD133" s="55"/>
      <c r="AE133" s="55"/>
      <c r="AF133" s="56"/>
      <c r="AH133" s="66"/>
      <c r="AJ133" s="144" t="str">
        <f t="shared" ref="AJ133" si="426">IF(ISBLANK(A133),"",A133)</f>
        <v>t11</v>
      </c>
      <c r="AK133" s="145">
        <f t="shared" ref="AK133" si="427">COUNTIF(B133:AF133,"CP")</f>
        <v>0</v>
      </c>
      <c r="AL133" s="146">
        <f t="shared" ref="AL133" si="428">SUM(B133:AF133)</f>
        <v>0</v>
      </c>
      <c r="AM133" s="147">
        <f t="shared" si="416"/>
        <v>17.5</v>
      </c>
      <c r="AN133" s="146">
        <f t="shared" si="417"/>
        <v>0</v>
      </c>
      <c r="AO133" s="147">
        <f t="shared" ref="AO133" si="429">AM133-AK133</f>
        <v>17.5</v>
      </c>
      <c r="AP133" s="149">
        <f t="shared" ref="AP133" si="430">AN133-AL133</f>
        <v>0</v>
      </c>
      <c r="AS133" s="4"/>
    </row>
    <row r="134" spans="1:48" s="20" customFormat="1" x14ac:dyDescent="0.2">
      <c r="A134" s="31" t="str">
        <f t="shared" si="413"/>
        <v>t12</v>
      </c>
      <c r="B134" s="55"/>
      <c r="C134" s="55"/>
      <c r="D134" s="55"/>
      <c r="E134" s="55"/>
      <c r="F134" s="55"/>
      <c r="G134" s="55"/>
      <c r="H134" s="55"/>
      <c r="I134" s="55"/>
      <c r="J134" s="55"/>
      <c r="K134" s="55"/>
      <c r="L134" s="55"/>
      <c r="M134" s="55"/>
      <c r="N134" s="55"/>
      <c r="O134" s="55"/>
      <c r="P134" s="55"/>
      <c r="Q134" s="55"/>
      <c r="R134" s="55"/>
      <c r="S134" s="55"/>
      <c r="T134" s="55"/>
      <c r="U134" s="55"/>
      <c r="V134" s="55"/>
      <c r="W134" s="55"/>
      <c r="X134" s="55"/>
      <c r="Y134" s="55"/>
      <c r="Z134" s="55"/>
      <c r="AA134" s="55"/>
      <c r="AB134" s="55"/>
      <c r="AC134" s="55"/>
      <c r="AD134" s="55"/>
      <c r="AE134" s="55"/>
      <c r="AF134" s="56"/>
      <c r="AH134" s="66"/>
      <c r="AJ134" s="144" t="str">
        <f t="shared" ref="AJ134" si="431">IF(ISBLANK(A134),"",A134)</f>
        <v>t12</v>
      </c>
      <c r="AK134" s="145">
        <f t="shared" ref="AK134" si="432">COUNTIF(B134:AF134,"CP")</f>
        <v>0</v>
      </c>
      <c r="AL134" s="146">
        <f t="shared" ref="AL134" si="433">SUM(B134:AF134)</f>
        <v>0</v>
      </c>
      <c r="AM134" s="147">
        <f t="shared" si="416"/>
        <v>17.5</v>
      </c>
      <c r="AN134" s="146">
        <f t="shared" si="417"/>
        <v>0</v>
      </c>
      <c r="AO134" s="147">
        <f t="shared" ref="AO134" si="434">AM134-AK134</f>
        <v>17.5</v>
      </c>
      <c r="AP134" s="149">
        <f t="shared" ref="AP134" si="435">AN134-AL134</f>
        <v>0</v>
      </c>
      <c r="AS134" s="4"/>
    </row>
    <row r="135" spans="1:48" s="20" customFormat="1" x14ac:dyDescent="0.2">
      <c r="A135" s="31" t="str">
        <f t="shared" si="413"/>
        <v>t13</v>
      </c>
      <c r="B135" s="55"/>
      <c r="C135" s="55"/>
      <c r="D135" s="55"/>
      <c r="E135" s="55"/>
      <c r="F135" s="55"/>
      <c r="G135" s="55"/>
      <c r="H135" s="55"/>
      <c r="I135" s="55"/>
      <c r="J135" s="55"/>
      <c r="K135" s="55"/>
      <c r="L135" s="55"/>
      <c r="M135" s="55"/>
      <c r="N135" s="55"/>
      <c r="O135" s="55"/>
      <c r="P135" s="55"/>
      <c r="Q135" s="55"/>
      <c r="R135" s="55"/>
      <c r="S135" s="55"/>
      <c r="T135" s="55"/>
      <c r="U135" s="55"/>
      <c r="V135" s="55"/>
      <c r="W135" s="55"/>
      <c r="X135" s="55"/>
      <c r="Y135" s="55"/>
      <c r="Z135" s="55"/>
      <c r="AA135" s="55"/>
      <c r="AB135" s="55"/>
      <c r="AC135" s="55"/>
      <c r="AD135" s="55"/>
      <c r="AE135" s="55"/>
      <c r="AF135" s="56"/>
      <c r="AH135" s="66"/>
      <c r="AJ135" s="144" t="str">
        <f t="shared" ref="AJ135" si="436">IF(ISBLANK(A135),"",A135)</f>
        <v>t13</v>
      </c>
      <c r="AK135" s="145">
        <f t="shared" ref="AK135" si="437">COUNTIF(B135:AF135,"CP")</f>
        <v>0</v>
      </c>
      <c r="AL135" s="146">
        <f t="shared" ref="AL135" si="438">SUM(B135:AF135)</f>
        <v>0</v>
      </c>
      <c r="AM135" s="147">
        <f t="shared" si="416"/>
        <v>17.5</v>
      </c>
      <c r="AN135" s="146">
        <f t="shared" si="417"/>
        <v>0</v>
      </c>
      <c r="AO135" s="147">
        <f t="shared" ref="AO135" si="439">AM135-AK135</f>
        <v>17.5</v>
      </c>
      <c r="AP135" s="149">
        <f t="shared" ref="AP135" si="440">AN135-AL135</f>
        <v>0</v>
      </c>
      <c r="AS135" s="4"/>
    </row>
    <row r="136" spans="1:48" s="20" customFormat="1" x14ac:dyDescent="0.2">
      <c r="A136" s="31" t="str">
        <f t="shared" si="413"/>
        <v>t14</v>
      </c>
      <c r="B136" s="55"/>
      <c r="C136" s="55"/>
      <c r="D136" s="55"/>
      <c r="E136" s="55"/>
      <c r="F136" s="55"/>
      <c r="G136" s="55"/>
      <c r="H136" s="55"/>
      <c r="I136" s="55"/>
      <c r="J136" s="55"/>
      <c r="K136" s="55"/>
      <c r="L136" s="55"/>
      <c r="M136" s="55"/>
      <c r="N136" s="55"/>
      <c r="O136" s="55"/>
      <c r="P136" s="55"/>
      <c r="Q136" s="55"/>
      <c r="R136" s="55"/>
      <c r="S136" s="55"/>
      <c r="T136" s="55"/>
      <c r="U136" s="55"/>
      <c r="V136" s="55"/>
      <c r="W136" s="55"/>
      <c r="X136" s="55"/>
      <c r="Y136" s="55"/>
      <c r="Z136" s="55"/>
      <c r="AA136" s="55"/>
      <c r="AB136" s="55"/>
      <c r="AC136" s="55"/>
      <c r="AD136" s="55"/>
      <c r="AE136" s="55"/>
      <c r="AF136" s="56"/>
      <c r="AH136" s="66"/>
      <c r="AJ136" s="144" t="str">
        <f t="shared" ref="AJ136" si="441">IF(ISBLANK(A136),"",A136)</f>
        <v>t14</v>
      </c>
      <c r="AK136" s="145">
        <f t="shared" ref="AK136" si="442">COUNTIF(B136:AF136,"CP")</f>
        <v>0</v>
      </c>
      <c r="AL136" s="146">
        <f t="shared" ref="AL136" si="443">SUM(B136:AF136)</f>
        <v>0</v>
      </c>
      <c r="AM136" s="147">
        <f t="shared" si="416"/>
        <v>17.5</v>
      </c>
      <c r="AN136" s="146">
        <f t="shared" si="417"/>
        <v>0</v>
      </c>
      <c r="AO136" s="147">
        <f t="shared" ref="AO136" si="444">AM136-AK136</f>
        <v>17.5</v>
      </c>
      <c r="AP136" s="149">
        <f t="shared" ref="AP136" si="445">AN136-AL136</f>
        <v>0</v>
      </c>
      <c r="AS136" s="4"/>
    </row>
    <row r="137" spans="1:48" s="20" customFormat="1" ht="13.5" thickBot="1" x14ac:dyDescent="0.25">
      <c r="A137" s="89" t="str">
        <f t="shared" si="413"/>
        <v>t15</v>
      </c>
      <c r="B137" s="90"/>
      <c r="C137" s="90"/>
      <c r="D137" s="90"/>
      <c r="E137" s="90"/>
      <c r="F137" s="90"/>
      <c r="G137" s="90"/>
      <c r="H137" s="90"/>
      <c r="I137" s="90"/>
      <c r="J137" s="90"/>
      <c r="K137" s="90"/>
      <c r="L137" s="90"/>
      <c r="M137" s="90"/>
      <c r="N137" s="90"/>
      <c r="O137" s="90"/>
      <c r="P137" s="90"/>
      <c r="Q137" s="90"/>
      <c r="R137" s="90"/>
      <c r="S137" s="90"/>
      <c r="T137" s="90"/>
      <c r="U137" s="90"/>
      <c r="V137" s="90"/>
      <c r="W137" s="90"/>
      <c r="X137" s="90"/>
      <c r="Y137" s="90"/>
      <c r="Z137" s="90"/>
      <c r="AA137" s="90"/>
      <c r="AB137" s="90"/>
      <c r="AC137" s="90"/>
      <c r="AD137" s="90"/>
      <c r="AE137" s="90"/>
      <c r="AF137" s="91"/>
      <c r="AH137" s="92"/>
      <c r="AJ137" s="150" t="str">
        <f t="shared" ref="AJ137" si="446">IF(ISBLANK(A137),"",A137)</f>
        <v>t15</v>
      </c>
      <c r="AK137" s="151">
        <f t="shared" ref="AK137" si="447">COUNTIF(B137:AF137,"CP")</f>
        <v>0</v>
      </c>
      <c r="AL137" s="152">
        <f t="shared" ref="AL137" si="448">SUM(B137:AF137)</f>
        <v>0</v>
      </c>
      <c r="AM137" s="153">
        <f t="shared" si="416"/>
        <v>17.5</v>
      </c>
      <c r="AN137" s="152">
        <f t="shared" si="417"/>
        <v>0</v>
      </c>
      <c r="AO137" s="153">
        <f t="shared" ref="AO137" si="449">AM137-AK137</f>
        <v>17.5</v>
      </c>
      <c r="AP137" s="155">
        <f t="shared" ref="AP137" si="450">AN137-AL137</f>
        <v>0</v>
      </c>
      <c r="AS137" s="4"/>
    </row>
    <row r="138" spans="1:48" ht="13.5" thickBot="1" x14ac:dyDescent="0.25">
      <c r="A138" s="20"/>
      <c r="AG138" s="20"/>
      <c r="AI138" s="20"/>
      <c r="AJ138" s="137"/>
      <c r="AK138" s="137"/>
      <c r="AL138" s="137"/>
      <c r="AM138" s="137"/>
      <c r="AN138" s="137"/>
      <c r="AO138" s="137"/>
      <c r="AP138" s="137"/>
      <c r="AR138" s="20"/>
      <c r="AT138" s="20"/>
      <c r="AU138" s="20"/>
      <c r="AV138" s="20"/>
    </row>
    <row r="139" spans="1:48" ht="18.75" thickBot="1" x14ac:dyDescent="0.25">
      <c r="A139" s="21"/>
      <c r="B139" s="122">
        <f>DATE(An,MONTH(B120)+1,1)</f>
        <v>45505</v>
      </c>
      <c r="C139" s="123"/>
      <c r="D139" s="123"/>
      <c r="E139" s="123"/>
      <c r="F139" s="123"/>
      <c r="G139" s="123"/>
      <c r="H139" s="123"/>
      <c r="I139" s="123"/>
      <c r="J139" s="123"/>
      <c r="K139" s="123"/>
      <c r="L139" s="123"/>
      <c r="M139" s="123"/>
      <c r="N139" s="123"/>
      <c r="O139" s="123"/>
      <c r="P139" s="123"/>
      <c r="Q139" s="123"/>
      <c r="R139" s="123"/>
      <c r="S139" s="123"/>
      <c r="T139" s="123"/>
      <c r="U139" s="123"/>
      <c r="V139" s="123"/>
      <c r="W139" s="123"/>
      <c r="X139" s="123"/>
      <c r="Y139" s="123"/>
      <c r="Z139" s="123"/>
      <c r="AA139" s="123"/>
      <c r="AB139" s="123"/>
      <c r="AC139" s="123"/>
      <c r="AD139" s="123"/>
      <c r="AE139" s="123"/>
      <c r="AF139" s="124"/>
      <c r="AG139" s="20"/>
      <c r="AH139" s="22"/>
      <c r="AI139" s="20"/>
      <c r="AJ139" s="137"/>
      <c r="AK139" s="137"/>
      <c r="AL139" s="137"/>
      <c r="AM139" s="137"/>
      <c r="AN139" s="137"/>
      <c r="AO139" s="137"/>
      <c r="AP139" s="137"/>
    </row>
    <row r="140" spans="1:48" s="20" customFormat="1" ht="53.25" x14ac:dyDescent="0.2">
      <c r="A140" s="23"/>
      <c r="B140" s="24" t="str">
        <f>IF(B141&lt;&gt;"",PROPER(TEXT(B141,"jjjj")),"")</f>
        <v>Jeudi</v>
      </c>
      <c r="C140" s="24" t="str">
        <f t="shared" ref="C140" si="451">IF(C141&lt;&gt;"",PROPER(TEXT(C141,"jjjj")),"")</f>
        <v>Vendredi</v>
      </c>
      <c r="D140" s="24" t="str">
        <f t="shared" ref="D140" si="452">IF(D141&lt;&gt;"",PROPER(TEXT(D141,"jjjj")),"")</f>
        <v>Samedi</v>
      </c>
      <c r="E140" s="24" t="str">
        <f t="shared" ref="E140" si="453">IF(E141&lt;&gt;"",PROPER(TEXT(E141,"jjjj")),"")</f>
        <v>Dimanche</v>
      </c>
      <c r="F140" s="24" t="str">
        <f t="shared" ref="F140" si="454">IF(F141&lt;&gt;"",PROPER(TEXT(F141,"jjjj")),"")</f>
        <v>Lundi</v>
      </c>
      <c r="G140" s="24" t="str">
        <f t="shared" ref="G140" si="455">IF(G141&lt;&gt;"",PROPER(TEXT(G141,"jjjj")),"")</f>
        <v>Mardi</v>
      </c>
      <c r="H140" s="24" t="str">
        <f t="shared" ref="H140" si="456">IF(H141&lt;&gt;"",PROPER(TEXT(H141,"jjjj")),"")</f>
        <v>Mercredi</v>
      </c>
      <c r="I140" s="24" t="str">
        <f t="shared" ref="I140" si="457">IF(I141&lt;&gt;"",PROPER(TEXT(I141,"jjjj")),"")</f>
        <v>Jeudi</v>
      </c>
      <c r="J140" s="24" t="str">
        <f t="shared" ref="J140" si="458">IF(J141&lt;&gt;"",PROPER(TEXT(J141,"jjjj")),"")</f>
        <v>Vendredi</v>
      </c>
      <c r="K140" s="24" t="str">
        <f t="shared" ref="K140" si="459">IF(K141&lt;&gt;"",PROPER(TEXT(K141,"jjjj")),"")</f>
        <v>Samedi</v>
      </c>
      <c r="L140" s="24" t="str">
        <f t="shared" ref="L140" si="460">IF(L141&lt;&gt;"",PROPER(TEXT(L141,"jjjj")),"")</f>
        <v>Dimanche</v>
      </c>
      <c r="M140" s="24" t="str">
        <f t="shared" ref="M140" si="461">IF(M141&lt;&gt;"",PROPER(TEXT(M141,"jjjj")),"")</f>
        <v>Lundi</v>
      </c>
      <c r="N140" s="24" t="str">
        <f t="shared" ref="N140" si="462">IF(N141&lt;&gt;"",PROPER(TEXT(N141,"jjjj")),"")</f>
        <v>Mardi</v>
      </c>
      <c r="O140" s="24" t="str">
        <f t="shared" ref="O140" si="463">IF(O141&lt;&gt;"",PROPER(TEXT(O141,"jjjj")),"")</f>
        <v>Mercredi</v>
      </c>
      <c r="P140" s="24" t="str">
        <f t="shared" ref="P140" si="464">IF(P141&lt;&gt;"",PROPER(TEXT(P141,"jjjj")),"")</f>
        <v>Jeudi</v>
      </c>
      <c r="Q140" s="24" t="str">
        <f t="shared" ref="Q140" si="465">IF(Q141&lt;&gt;"",PROPER(TEXT(Q141,"jjjj")),"")</f>
        <v>Vendredi</v>
      </c>
      <c r="R140" s="24" t="str">
        <f t="shared" ref="R140" si="466">IF(R141&lt;&gt;"",PROPER(TEXT(R141,"jjjj")),"")</f>
        <v>Samedi</v>
      </c>
      <c r="S140" s="24" t="str">
        <f t="shared" ref="S140" si="467">IF(S141&lt;&gt;"",PROPER(TEXT(S141,"jjjj")),"")</f>
        <v>Dimanche</v>
      </c>
      <c r="T140" s="24" t="str">
        <f t="shared" ref="T140" si="468">IF(T141&lt;&gt;"",PROPER(TEXT(T141,"jjjj")),"")</f>
        <v>Lundi</v>
      </c>
      <c r="U140" s="24" t="str">
        <f t="shared" ref="U140" si="469">IF(U141&lt;&gt;"",PROPER(TEXT(U141,"jjjj")),"")</f>
        <v>Mardi</v>
      </c>
      <c r="V140" s="24" t="str">
        <f t="shared" ref="V140" si="470">IF(V141&lt;&gt;"",PROPER(TEXT(V141,"jjjj")),"")</f>
        <v>Mercredi</v>
      </c>
      <c r="W140" s="24" t="str">
        <f t="shared" ref="W140" si="471">IF(W141&lt;&gt;"",PROPER(TEXT(W141,"jjjj")),"")</f>
        <v>Jeudi</v>
      </c>
      <c r="X140" s="24" t="str">
        <f t="shared" ref="X140" si="472">IF(X141&lt;&gt;"",PROPER(TEXT(X141,"jjjj")),"")</f>
        <v>Vendredi</v>
      </c>
      <c r="Y140" s="24" t="str">
        <f t="shared" ref="Y140" si="473">IF(Y141&lt;&gt;"",PROPER(TEXT(Y141,"jjjj")),"")</f>
        <v>Samedi</v>
      </c>
      <c r="Z140" s="24" t="str">
        <f t="shared" ref="Z140" si="474">IF(Z141&lt;&gt;"",PROPER(TEXT(Z141,"jjjj")),"")</f>
        <v>Dimanche</v>
      </c>
      <c r="AA140" s="24" t="str">
        <f t="shared" ref="AA140" si="475">IF(AA141&lt;&gt;"",PROPER(TEXT(AA141,"jjjj")),"")</f>
        <v>Lundi</v>
      </c>
      <c r="AB140" s="24" t="str">
        <f t="shared" ref="AB140" si="476">IF(AB141&lt;&gt;"",PROPER(TEXT(AB141,"jjjj")),"")</f>
        <v>Mardi</v>
      </c>
      <c r="AC140" s="24" t="str">
        <f t="shared" ref="AC140" si="477">IF(AC141&lt;&gt;"",PROPER(TEXT(AC141,"jjjj")),"")</f>
        <v>Mercredi</v>
      </c>
      <c r="AD140" s="24" t="str">
        <f t="shared" ref="AD140" si="478">IF(AD141&lt;&gt;"",PROPER(TEXT(AD141,"jjjj")),"")</f>
        <v>Jeudi</v>
      </c>
      <c r="AE140" s="24" t="str">
        <f t="shared" ref="AE140" si="479">IF(AE141&lt;&gt;"",PROPER(TEXT(AE141,"jjjj")),"")</f>
        <v>Vendredi</v>
      </c>
      <c r="AF140" s="25" t="str">
        <f t="shared" ref="AF140" si="480">IF(AF141&lt;&gt;"",PROPER(TEXT(AF141,"jjjj")),"")</f>
        <v>Samedi</v>
      </c>
      <c r="AH140" s="120" t="s">
        <v>46</v>
      </c>
      <c r="AI140" s="104"/>
      <c r="AJ140" s="138" t="s">
        <v>3</v>
      </c>
      <c r="AK140" s="139" t="s">
        <v>41</v>
      </c>
      <c r="AL140" s="139" t="s">
        <v>35</v>
      </c>
      <c r="AM140" s="139" t="s">
        <v>42</v>
      </c>
      <c r="AN140" s="139" t="s">
        <v>37</v>
      </c>
      <c r="AO140" s="139" t="s">
        <v>38</v>
      </c>
      <c r="AP140" s="140" t="s">
        <v>39</v>
      </c>
      <c r="AR140" s="4"/>
      <c r="AS140" s="4"/>
      <c r="AT140" s="4"/>
      <c r="AU140" s="4"/>
      <c r="AV140" s="4"/>
    </row>
    <row r="141" spans="1:48" x14ac:dyDescent="0.2">
      <c r="A141" s="80"/>
      <c r="B141" s="28">
        <f>DATE(An,MONTH(B139),1)</f>
        <v>45505</v>
      </c>
      <c r="C141" s="28">
        <f t="shared" ref="C141:AF141" si="481">B141+1</f>
        <v>45506</v>
      </c>
      <c r="D141" s="28">
        <f t="shared" si="481"/>
        <v>45507</v>
      </c>
      <c r="E141" s="28">
        <f t="shared" si="481"/>
        <v>45508</v>
      </c>
      <c r="F141" s="28">
        <f t="shared" si="481"/>
        <v>45509</v>
      </c>
      <c r="G141" s="28">
        <f t="shared" si="481"/>
        <v>45510</v>
      </c>
      <c r="H141" s="28">
        <f t="shared" si="481"/>
        <v>45511</v>
      </c>
      <c r="I141" s="28">
        <f t="shared" si="481"/>
        <v>45512</v>
      </c>
      <c r="J141" s="28">
        <f t="shared" si="481"/>
        <v>45513</v>
      </c>
      <c r="K141" s="28">
        <f t="shared" si="481"/>
        <v>45514</v>
      </c>
      <c r="L141" s="28">
        <f t="shared" si="481"/>
        <v>45515</v>
      </c>
      <c r="M141" s="28">
        <f t="shared" si="481"/>
        <v>45516</v>
      </c>
      <c r="N141" s="28">
        <f t="shared" si="481"/>
        <v>45517</v>
      </c>
      <c r="O141" s="28">
        <f t="shared" si="481"/>
        <v>45518</v>
      </c>
      <c r="P141" s="28">
        <f t="shared" si="481"/>
        <v>45519</v>
      </c>
      <c r="Q141" s="28">
        <f t="shared" si="481"/>
        <v>45520</v>
      </c>
      <c r="R141" s="28">
        <f t="shared" si="481"/>
        <v>45521</v>
      </c>
      <c r="S141" s="28">
        <f t="shared" si="481"/>
        <v>45522</v>
      </c>
      <c r="T141" s="28">
        <f t="shared" si="481"/>
        <v>45523</v>
      </c>
      <c r="U141" s="28">
        <f t="shared" si="481"/>
        <v>45524</v>
      </c>
      <c r="V141" s="28">
        <f t="shared" si="481"/>
        <v>45525</v>
      </c>
      <c r="W141" s="28">
        <f t="shared" si="481"/>
        <v>45526</v>
      </c>
      <c r="X141" s="28">
        <f t="shared" si="481"/>
        <v>45527</v>
      </c>
      <c r="Y141" s="28">
        <f t="shared" si="481"/>
        <v>45528</v>
      </c>
      <c r="Z141" s="28">
        <f t="shared" si="481"/>
        <v>45529</v>
      </c>
      <c r="AA141" s="28">
        <f t="shared" si="481"/>
        <v>45530</v>
      </c>
      <c r="AB141" s="28">
        <f t="shared" si="481"/>
        <v>45531</v>
      </c>
      <c r="AC141" s="28">
        <f t="shared" si="481"/>
        <v>45532</v>
      </c>
      <c r="AD141" s="28">
        <f t="shared" si="481"/>
        <v>45533</v>
      </c>
      <c r="AE141" s="28">
        <f t="shared" si="481"/>
        <v>45534</v>
      </c>
      <c r="AF141" s="29">
        <f t="shared" si="481"/>
        <v>45535</v>
      </c>
      <c r="AG141" s="20"/>
      <c r="AH141" s="121"/>
      <c r="AI141" s="20"/>
      <c r="AJ141" s="141"/>
      <c r="AK141" s="142"/>
      <c r="AL141" s="142"/>
      <c r="AM141" s="142"/>
      <c r="AN141" s="142"/>
      <c r="AO141" s="142"/>
      <c r="AP141" s="143"/>
      <c r="AR141" s="20"/>
      <c r="AS141" s="20"/>
      <c r="AT141" s="20"/>
      <c r="AU141" s="20"/>
      <c r="AV141" s="20"/>
    </row>
    <row r="142" spans="1:48" x14ac:dyDescent="0.2">
      <c r="A142" s="31" t="str">
        <f t="shared" ref="A142:A156" si="482">IF(ISBLANK(A123),"",A123)</f>
        <v>t1</v>
      </c>
      <c r="B142" s="54"/>
      <c r="C142" s="54"/>
      <c r="D142" s="54"/>
      <c r="E142" s="54"/>
      <c r="F142" s="54"/>
      <c r="G142" s="54"/>
      <c r="H142" s="54"/>
      <c r="I142" s="54"/>
      <c r="J142" s="54"/>
      <c r="K142" s="54"/>
      <c r="L142" s="54"/>
      <c r="M142" s="54"/>
      <c r="N142" s="54"/>
      <c r="O142" s="54"/>
      <c r="P142" s="54"/>
      <c r="Q142" s="54"/>
      <c r="R142" s="54"/>
      <c r="S142" s="54"/>
      <c r="T142" s="54"/>
      <c r="U142" s="54"/>
      <c r="V142" s="54"/>
      <c r="W142" s="54"/>
      <c r="X142" s="54"/>
      <c r="Y142" s="54"/>
      <c r="Z142" s="54"/>
      <c r="AA142" s="54"/>
      <c r="AB142" s="54"/>
      <c r="AC142" s="54"/>
      <c r="AD142" s="54"/>
      <c r="AE142" s="54"/>
      <c r="AF142" s="58"/>
      <c r="AG142" s="20"/>
      <c r="AH142" s="66"/>
      <c r="AI142" s="20"/>
      <c r="AJ142" s="144" t="str">
        <f>IF(ISBLANK(A142),"",A142)</f>
        <v>t1</v>
      </c>
      <c r="AK142" s="145">
        <f t="shared" ref="AK142:AK150" si="483">COUNTIF(B142:AF142,"CP")</f>
        <v>0</v>
      </c>
      <c r="AL142" s="146">
        <f t="shared" ref="AL142:AL150" si="484">SUM(B142:AF142)</f>
        <v>0</v>
      </c>
      <c r="AM142" s="147">
        <f t="shared" ref="AM142:AM156" si="485">AO123+2.5</f>
        <v>26</v>
      </c>
      <c r="AN142" s="146">
        <f>AP123+AL142</f>
        <v>75</v>
      </c>
      <c r="AO142" s="147">
        <f>AM142-AK142</f>
        <v>26</v>
      </c>
      <c r="AP142" s="149">
        <f>AN142-AL142</f>
        <v>75</v>
      </c>
    </row>
    <row r="143" spans="1:48" x14ac:dyDescent="0.2">
      <c r="A143" s="31" t="str">
        <f t="shared" si="482"/>
        <v>t2</v>
      </c>
      <c r="B143" s="54"/>
      <c r="C143" s="54"/>
      <c r="D143" s="54"/>
      <c r="E143" s="54"/>
      <c r="F143" s="54"/>
      <c r="G143" s="54"/>
      <c r="H143" s="54"/>
      <c r="I143" s="54"/>
      <c r="J143" s="54"/>
      <c r="K143" s="54"/>
      <c r="L143" s="54"/>
      <c r="M143" s="54"/>
      <c r="N143" s="54"/>
      <c r="O143" s="54"/>
      <c r="P143" s="54"/>
      <c r="Q143" s="54"/>
      <c r="R143" s="54"/>
      <c r="S143" s="54"/>
      <c r="T143" s="54"/>
      <c r="U143" s="54"/>
      <c r="V143" s="54"/>
      <c r="W143" s="54"/>
      <c r="X143" s="54"/>
      <c r="Y143" s="54"/>
      <c r="Z143" s="54"/>
      <c r="AA143" s="54"/>
      <c r="AB143" s="54"/>
      <c r="AC143" s="54"/>
      <c r="AD143" s="54"/>
      <c r="AE143" s="54"/>
      <c r="AF143" s="58"/>
      <c r="AG143" s="20"/>
      <c r="AH143" s="66"/>
      <c r="AI143" s="20"/>
      <c r="AJ143" s="144" t="str">
        <f>IF(ISBLANK(A143),"",A143)</f>
        <v>t2</v>
      </c>
      <c r="AK143" s="145">
        <f t="shared" si="483"/>
        <v>0</v>
      </c>
      <c r="AL143" s="146">
        <f t="shared" si="484"/>
        <v>0</v>
      </c>
      <c r="AM143" s="147">
        <f t="shared" si="485"/>
        <v>20</v>
      </c>
      <c r="AN143" s="146">
        <f t="shared" ref="AN143:AN156" si="486">AP124+AL143</f>
        <v>0</v>
      </c>
      <c r="AO143" s="147">
        <f t="shared" ref="AO143:AO150" si="487">AM143-AK143</f>
        <v>20</v>
      </c>
      <c r="AP143" s="149">
        <f t="shared" ref="AP143:AP150" si="488">AN143-AL143</f>
        <v>0</v>
      </c>
    </row>
    <row r="144" spans="1:48" x14ac:dyDescent="0.2">
      <c r="A144" s="31" t="str">
        <f t="shared" si="482"/>
        <v>t3</v>
      </c>
      <c r="B144" s="54"/>
      <c r="C144" s="54"/>
      <c r="D144" s="54"/>
      <c r="E144" s="54"/>
      <c r="F144" s="54"/>
      <c r="G144" s="54"/>
      <c r="H144" s="54"/>
      <c r="I144" s="54"/>
      <c r="J144" s="54"/>
      <c r="K144" s="54"/>
      <c r="L144" s="54"/>
      <c r="M144" s="54"/>
      <c r="N144" s="54"/>
      <c r="O144" s="54"/>
      <c r="P144" s="54"/>
      <c r="Q144" s="54"/>
      <c r="R144" s="54"/>
      <c r="S144" s="54"/>
      <c r="T144" s="54"/>
      <c r="U144" s="54"/>
      <c r="V144" s="54"/>
      <c r="W144" s="54"/>
      <c r="X144" s="54"/>
      <c r="Y144" s="54"/>
      <c r="Z144" s="54"/>
      <c r="AA144" s="54"/>
      <c r="AB144" s="54"/>
      <c r="AC144" s="54"/>
      <c r="AD144" s="54"/>
      <c r="AE144" s="54"/>
      <c r="AF144" s="58"/>
      <c r="AG144" s="20"/>
      <c r="AH144" s="66"/>
      <c r="AI144" s="20"/>
      <c r="AJ144" s="144" t="str">
        <f t="shared" ref="AJ144:AJ150" si="489">IF(ISBLANK(A144),"",A144)</f>
        <v>t3</v>
      </c>
      <c r="AK144" s="145">
        <f t="shared" si="483"/>
        <v>0</v>
      </c>
      <c r="AL144" s="146">
        <f t="shared" si="484"/>
        <v>0</v>
      </c>
      <c r="AM144" s="147">
        <f t="shared" si="485"/>
        <v>20</v>
      </c>
      <c r="AN144" s="146">
        <f t="shared" si="486"/>
        <v>0</v>
      </c>
      <c r="AO144" s="147">
        <f t="shared" si="487"/>
        <v>20</v>
      </c>
      <c r="AP144" s="149">
        <f t="shared" si="488"/>
        <v>0</v>
      </c>
    </row>
    <row r="145" spans="1:48" x14ac:dyDescent="0.2">
      <c r="A145" s="31" t="str">
        <f t="shared" si="482"/>
        <v>t4</v>
      </c>
      <c r="B145" s="54"/>
      <c r="C145" s="54"/>
      <c r="D145" s="54"/>
      <c r="E145" s="54"/>
      <c r="F145" s="54"/>
      <c r="G145" s="54"/>
      <c r="H145" s="54"/>
      <c r="I145" s="54"/>
      <c r="J145" s="54"/>
      <c r="K145" s="54"/>
      <c r="L145" s="54"/>
      <c r="M145" s="54"/>
      <c r="N145" s="54"/>
      <c r="O145" s="54"/>
      <c r="P145" s="54"/>
      <c r="Q145" s="54"/>
      <c r="R145" s="54"/>
      <c r="S145" s="54"/>
      <c r="T145" s="54"/>
      <c r="U145" s="54"/>
      <c r="V145" s="54"/>
      <c r="W145" s="54"/>
      <c r="X145" s="54"/>
      <c r="Y145" s="54"/>
      <c r="Z145" s="54"/>
      <c r="AA145" s="54"/>
      <c r="AB145" s="54"/>
      <c r="AC145" s="54"/>
      <c r="AD145" s="54"/>
      <c r="AE145" s="54"/>
      <c r="AF145" s="58"/>
      <c r="AG145" s="20"/>
      <c r="AH145" s="66"/>
      <c r="AI145" s="20"/>
      <c r="AJ145" s="144" t="str">
        <f t="shared" si="489"/>
        <v>t4</v>
      </c>
      <c r="AK145" s="145">
        <f t="shared" si="483"/>
        <v>0</v>
      </c>
      <c r="AL145" s="146">
        <f t="shared" si="484"/>
        <v>0</v>
      </c>
      <c r="AM145" s="147">
        <f t="shared" si="485"/>
        <v>20</v>
      </c>
      <c r="AN145" s="146">
        <f t="shared" si="486"/>
        <v>0</v>
      </c>
      <c r="AO145" s="147">
        <f t="shared" si="487"/>
        <v>20</v>
      </c>
      <c r="AP145" s="149">
        <f t="shared" si="488"/>
        <v>0</v>
      </c>
    </row>
    <row r="146" spans="1:48" x14ac:dyDescent="0.2">
      <c r="A146" s="31" t="str">
        <f t="shared" si="482"/>
        <v>t5</v>
      </c>
      <c r="B146" s="54"/>
      <c r="C146" s="54"/>
      <c r="D146" s="54"/>
      <c r="E146" s="54"/>
      <c r="F146" s="54"/>
      <c r="G146" s="54"/>
      <c r="H146" s="54"/>
      <c r="I146" s="54"/>
      <c r="J146" s="54"/>
      <c r="K146" s="54"/>
      <c r="L146" s="54"/>
      <c r="M146" s="54"/>
      <c r="N146" s="54"/>
      <c r="O146" s="54"/>
      <c r="P146" s="54"/>
      <c r="Q146" s="54"/>
      <c r="R146" s="54"/>
      <c r="S146" s="54"/>
      <c r="T146" s="54"/>
      <c r="U146" s="54"/>
      <c r="V146" s="54"/>
      <c r="W146" s="54"/>
      <c r="X146" s="54"/>
      <c r="Y146" s="54"/>
      <c r="Z146" s="54"/>
      <c r="AA146" s="54"/>
      <c r="AB146" s="54"/>
      <c r="AC146" s="54"/>
      <c r="AD146" s="54"/>
      <c r="AE146" s="54"/>
      <c r="AF146" s="58"/>
      <c r="AG146" s="20"/>
      <c r="AH146" s="66"/>
      <c r="AI146" s="20"/>
      <c r="AJ146" s="144" t="str">
        <f t="shared" si="489"/>
        <v>t5</v>
      </c>
      <c r="AK146" s="145">
        <f t="shared" si="483"/>
        <v>0</v>
      </c>
      <c r="AL146" s="146">
        <f>SUM(B146:AF146)</f>
        <v>0</v>
      </c>
      <c r="AM146" s="147">
        <f t="shared" si="485"/>
        <v>20</v>
      </c>
      <c r="AN146" s="146">
        <f t="shared" si="486"/>
        <v>0</v>
      </c>
      <c r="AO146" s="147">
        <f t="shared" si="487"/>
        <v>20</v>
      </c>
      <c r="AP146" s="149">
        <f t="shared" si="488"/>
        <v>0</v>
      </c>
    </row>
    <row r="147" spans="1:48" x14ac:dyDescent="0.2">
      <c r="A147" s="31" t="str">
        <f t="shared" si="482"/>
        <v>t6</v>
      </c>
      <c r="B147" s="55"/>
      <c r="C147" s="55"/>
      <c r="D147" s="55"/>
      <c r="E147" s="55"/>
      <c r="F147" s="55"/>
      <c r="G147" s="55"/>
      <c r="H147" s="55"/>
      <c r="I147" s="55"/>
      <c r="J147" s="55"/>
      <c r="K147" s="55"/>
      <c r="L147" s="55"/>
      <c r="M147" s="55"/>
      <c r="N147" s="55"/>
      <c r="O147" s="55"/>
      <c r="P147" s="55"/>
      <c r="Q147" s="55"/>
      <c r="R147" s="55"/>
      <c r="S147" s="55"/>
      <c r="T147" s="55"/>
      <c r="U147" s="54"/>
      <c r="V147" s="54"/>
      <c r="W147" s="55"/>
      <c r="X147" s="55"/>
      <c r="Y147" s="55"/>
      <c r="Z147" s="55"/>
      <c r="AA147" s="55"/>
      <c r="AB147" s="55"/>
      <c r="AC147" s="55"/>
      <c r="AD147" s="55"/>
      <c r="AE147" s="55"/>
      <c r="AF147" s="56"/>
      <c r="AG147" s="20"/>
      <c r="AH147" s="66"/>
      <c r="AI147" s="20"/>
      <c r="AJ147" s="144" t="str">
        <f t="shared" si="489"/>
        <v>t6</v>
      </c>
      <c r="AK147" s="145">
        <f t="shared" si="483"/>
        <v>0</v>
      </c>
      <c r="AL147" s="146">
        <f t="shared" si="484"/>
        <v>0</v>
      </c>
      <c r="AM147" s="147">
        <f t="shared" si="485"/>
        <v>20</v>
      </c>
      <c r="AN147" s="146">
        <f t="shared" si="486"/>
        <v>0</v>
      </c>
      <c r="AO147" s="147">
        <f t="shared" si="487"/>
        <v>20</v>
      </c>
      <c r="AP147" s="149">
        <f t="shared" si="488"/>
        <v>0</v>
      </c>
    </row>
    <row r="148" spans="1:48" x14ac:dyDescent="0.2">
      <c r="A148" s="31" t="str">
        <f t="shared" si="482"/>
        <v>t7</v>
      </c>
      <c r="B148" s="55"/>
      <c r="C148" s="55"/>
      <c r="D148" s="55"/>
      <c r="E148" s="55"/>
      <c r="F148" s="55"/>
      <c r="G148" s="55"/>
      <c r="H148" s="55"/>
      <c r="I148" s="55"/>
      <c r="J148" s="55"/>
      <c r="K148" s="55"/>
      <c r="L148" s="55"/>
      <c r="M148" s="55"/>
      <c r="N148" s="55"/>
      <c r="O148" s="55"/>
      <c r="P148" s="55"/>
      <c r="Q148" s="55"/>
      <c r="R148" s="55"/>
      <c r="S148" s="55"/>
      <c r="T148" s="55"/>
      <c r="U148" s="55"/>
      <c r="V148" s="55"/>
      <c r="W148" s="55"/>
      <c r="X148" s="55"/>
      <c r="Y148" s="55"/>
      <c r="Z148" s="55"/>
      <c r="AA148" s="55"/>
      <c r="AB148" s="55"/>
      <c r="AC148" s="55"/>
      <c r="AD148" s="55"/>
      <c r="AE148" s="55"/>
      <c r="AF148" s="56"/>
      <c r="AG148" s="20"/>
      <c r="AH148" s="66"/>
      <c r="AI148" s="20"/>
      <c r="AJ148" s="144" t="str">
        <f t="shared" si="489"/>
        <v>t7</v>
      </c>
      <c r="AK148" s="145">
        <f t="shared" si="483"/>
        <v>0</v>
      </c>
      <c r="AL148" s="146">
        <f t="shared" si="484"/>
        <v>0</v>
      </c>
      <c r="AM148" s="147">
        <f t="shared" si="485"/>
        <v>20</v>
      </c>
      <c r="AN148" s="146">
        <f t="shared" si="486"/>
        <v>0</v>
      </c>
      <c r="AO148" s="147">
        <f t="shared" si="487"/>
        <v>20</v>
      </c>
      <c r="AP148" s="149">
        <f t="shared" si="488"/>
        <v>0</v>
      </c>
    </row>
    <row r="149" spans="1:48" x14ac:dyDescent="0.2">
      <c r="A149" s="31" t="str">
        <f t="shared" si="482"/>
        <v>t8</v>
      </c>
      <c r="B149" s="55"/>
      <c r="C149" s="55"/>
      <c r="D149" s="55"/>
      <c r="E149" s="55"/>
      <c r="F149" s="55"/>
      <c r="G149" s="55"/>
      <c r="H149" s="55"/>
      <c r="I149" s="55"/>
      <c r="J149" s="55"/>
      <c r="K149" s="55"/>
      <c r="L149" s="55"/>
      <c r="M149" s="55"/>
      <c r="N149" s="55"/>
      <c r="O149" s="55"/>
      <c r="P149" s="55"/>
      <c r="Q149" s="55"/>
      <c r="R149" s="55"/>
      <c r="S149" s="55"/>
      <c r="T149" s="55"/>
      <c r="U149" s="55"/>
      <c r="V149" s="55"/>
      <c r="W149" s="55"/>
      <c r="X149" s="55"/>
      <c r="Y149" s="55"/>
      <c r="Z149" s="55"/>
      <c r="AA149" s="55"/>
      <c r="AB149" s="55"/>
      <c r="AC149" s="55"/>
      <c r="AD149" s="55"/>
      <c r="AE149" s="55"/>
      <c r="AF149" s="56"/>
      <c r="AG149" s="20"/>
      <c r="AH149" s="66"/>
      <c r="AI149" s="20"/>
      <c r="AJ149" s="144" t="str">
        <f t="shared" si="489"/>
        <v>t8</v>
      </c>
      <c r="AK149" s="145">
        <f t="shared" si="483"/>
        <v>0</v>
      </c>
      <c r="AL149" s="146">
        <f t="shared" si="484"/>
        <v>0</v>
      </c>
      <c r="AM149" s="147">
        <f t="shared" si="485"/>
        <v>20</v>
      </c>
      <c r="AN149" s="146">
        <f t="shared" si="486"/>
        <v>0</v>
      </c>
      <c r="AO149" s="147">
        <f t="shared" si="487"/>
        <v>20</v>
      </c>
      <c r="AP149" s="149">
        <f t="shared" si="488"/>
        <v>0</v>
      </c>
    </row>
    <row r="150" spans="1:48" s="20" customFormat="1" x14ac:dyDescent="0.2">
      <c r="A150" s="31" t="str">
        <f t="shared" si="482"/>
        <v>t9</v>
      </c>
      <c r="B150" s="55"/>
      <c r="C150" s="55"/>
      <c r="D150" s="55"/>
      <c r="E150" s="55"/>
      <c r="F150" s="55"/>
      <c r="G150" s="55"/>
      <c r="H150" s="55"/>
      <c r="I150" s="55"/>
      <c r="J150" s="55"/>
      <c r="K150" s="55"/>
      <c r="L150" s="55"/>
      <c r="M150" s="55"/>
      <c r="N150" s="55"/>
      <c r="O150" s="55"/>
      <c r="P150" s="55"/>
      <c r="Q150" s="55"/>
      <c r="R150" s="55"/>
      <c r="S150" s="55"/>
      <c r="T150" s="55"/>
      <c r="U150" s="55"/>
      <c r="V150" s="55"/>
      <c r="W150" s="55"/>
      <c r="X150" s="55"/>
      <c r="Y150" s="55"/>
      <c r="Z150" s="55"/>
      <c r="AA150" s="55"/>
      <c r="AB150" s="55"/>
      <c r="AC150" s="55"/>
      <c r="AD150" s="55"/>
      <c r="AE150" s="55"/>
      <c r="AF150" s="56"/>
      <c r="AH150" s="66"/>
      <c r="AJ150" s="144" t="str">
        <f t="shared" si="489"/>
        <v>t9</v>
      </c>
      <c r="AK150" s="145">
        <f t="shared" si="483"/>
        <v>0</v>
      </c>
      <c r="AL150" s="146">
        <f t="shared" si="484"/>
        <v>0</v>
      </c>
      <c r="AM150" s="147">
        <f t="shared" si="485"/>
        <v>20</v>
      </c>
      <c r="AN150" s="146">
        <f t="shared" si="486"/>
        <v>0</v>
      </c>
      <c r="AO150" s="147">
        <f t="shared" si="487"/>
        <v>20</v>
      </c>
      <c r="AP150" s="149">
        <f t="shared" si="488"/>
        <v>0</v>
      </c>
      <c r="AR150" s="4"/>
      <c r="AS150" s="4"/>
      <c r="AT150" s="4"/>
      <c r="AU150" s="4"/>
      <c r="AV150" s="4"/>
    </row>
    <row r="151" spans="1:48" s="20" customFormat="1" x14ac:dyDescent="0.2">
      <c r="A151" s="31" t="str">
        <f t="shared" si="482"/>
        <v>t10</v>
      </c>
      <c r="B151" s="55"/>
      <c r="C151" s="55"/>
      <c r="D151" s="55"/>
      <c r="E151" s="55"/>
      <c r="F151" s="55"/>
      <c r="G151" s="55"/>
      <c r="H151" s="55"/>
      <c r="I151" s="55"/>
      <c r="J151" s="55"/>
      <c r="K151" s="55"/>
      <c r="L151" s="55"/>
      <c r="M151" s="55"/>
      <c r="N151" s="55"/>
      <c r="O151" s="55"/>
      <c r="P151" s="55"/>
      <c r="Q151" s="55"/>
      <c r="R151" s="55"/>
      <c r="S151" s="55"/>
      <c r="T151" s="55"/>
      <c r="U151" s="55"/>
      <c r="V151" s="55"/>
      <c r="W151" s="55"/>
      <c r="X151" s="55"/>
      <c r="Y151" s="55"/>
      <c r="Z151" s="55"/>
      <c r="AA151" s="55"/>
      <c r="AB151" s="55"/>
      <c r="AC151" s="55"/>
      <c r="AD151" s="55"/>
      <c r="AE151" s="55"/>
      <c r="AF151" s="56"/>
      <c r="AH151" s="66"/>
      <c r="AJ151" s="144" t="str">
        <f t="shared" ref="AJ151" si="490">IF(ISBLANK(A151),"",A151)</f>
        <v>t10</v>
      </c>
      <c r="AK151" s="145">
        <f t="shared" ref="AK151" si="491">COUNTIF(B151:AF151,"CP")</f>
        <v>0</v>
      </c>
      <c r="AL151" s="146">
        <f t="shared" ref="AL151" si="492">SUM(B151:AF151)</f>
        <v>0</v>
      </c>
      <c r="AM151" s="147">
        <f t="shared" si="485"/>
        <v>20</v>
      </c>
      <c r="AN151" s="146">
        <f t="shared" si="486"/>
        <v>0</v>
      </c>
      <c r="AO151" s="147">
        <f t="shared" ref="AO151" si="493">AM151-AK151</f>
        <v>20</v>
      </c>
      <c r="AP151" s="149">
        <f t="shared" ref="AP151" si="494">AN151-AL151</f>
        <v>0</v>
      </c>
      <c r="AS151" s="4"/>
    </row>
    <row r="152" spans="1:48" s="20" customFormat="1" x14ac:dyDescent="0.2">
      <c r="A152" s="31" t="str">
        <f t="shared" si="482"/>
        <v>t11</v>
      </c>
      <c r="B152" s="55"/>
      <c r="C152" s="55"/>
      <c r="D152" s="55"/>
      <c r="E152" s="55"/>
      <c r="F152" s="55"/>
      <c r="G152" s="55"/>
      <c r="H152" s="55"/>
      <c r="I152" s="55"/>
      <c r="J152" s="55"/>
      <c r="K152" s="55"/>
      <c r="L152" s="55"/>
      <c r="M152" s="55"/>
      <c r="N152" s="55"/>
      <c r="O152" s="55"/>
      <c r="P152" s="55"/>
      <c r="Q152" s="55"/>
      <c r="R152" s="55"/>
      <c r="S152" s="55"/>
      <c r="T152" s="55"/>
      <c r="U152" s="55"/>
      <c r="V152" s="55"/>
      <c r="W152" s="55"/>
      <c r="X152" s="55"/>
      <c r="Y152" s="55"/>
      <c r="Z152" s="55"/>
      <c r="AA152" s="55"/>
      <c r="AB152" s="55"/>
      <c r="AC152" s="55"/>
      <c r="AD152" s="55"/>
      <c r="AE152" s="55"/>
      <c r="AF152" s="56"/>
      <c r="AH152" s="66"/>
      <c r="AJ152" s="144" t="str">
        <f t="shared" ref="AJ152" si="495">IF(ISBLANK(A152),"",A152)</f>
        <v>t11</v>
      </c>
      <c r="AK152" s="145">
        <f t="shared" ref="AK152" si="496">COUNTIF(B152:AF152,"CP")</f>
        <v>0</v>
      </c>
      <c r="AL152" s="146">
        <f t="shared" ref="AL152" si="497">SUM(B152:AF152)</f>
        <v>0</v>
      </c>
      <c r="AM152" s="147">
        <f t="shared" si="485"/>
        <v>20</v>
      </c>
      <c r="AN152" s="146">
        <f t="shared" si="486"/>
        <v>0</v>
      </c>
      <c r="AO152" s="147">
        <f t="shared" ref="AO152" si="498">AM152-AK152</f>
        <v>20</v>
      </c>
      <c r="AP152" s="149">
        <f t="shared" ref="AP152" si="499">AN152-AL152</f>
        <v>0</v>
      </c>
      <c r="AS152" s="4"/>
    </row>
    <row r="153" spans="1:48" s="20" customFormat="1" x14ac:dyDescent="0.2">
      <c r="A153" s="31" t="str">
        <f t="shared" si="482"/>
        <v>t12</v>
      </c>
      <c r="B153" s="55"/>
      <c r="C153" s="55"/>
      <c r="D153" s="55"/>
      <c r="E153" s="55"/>
      <c r="F153" s="55"/>
      <c r="G153" s="55"/>
      <c r="H153" s="55"/>
      <c r="I153" s="55"/>
      <c r="J153" s="55"/>
      <c r="K153" s="55"/>
      <c r="L153" s="55"/>
      <c r="M153" s="55"/>
      <c r="N153" s="55"/>
      <c r="O153" s="55"/>
      <c r="P153" s="55"/>
      <c r="Q153" s="55"/>
      <c r="R153" s="55"/>
      <c r="S153" s="55"/>
      <c r="T153" s="55"/>
      <c r="U153" s="55"/>
      <c r="V153" s="55"/>
      <c r="W153" s="55"/>
      <c r="X153" s="55"/>
      <c r="Y153" s="55"/>
      <c r="Z153" s="55"/>
      <c r="AA153" s="55"/>
      <c r="AB153" s="55"/>
      <c r="AC153" s="55"/>
      <c r="AD153" s="55"/>
      <c r="AE153" s="55"/>
      <c r="AF153" s="56"/>
      <c r="AH153" s="66"/>
      <c r="AJ153" s="144" t="str">
        <f t="shared" ref="AJ153" si="500">IF(ISBLANK(A153),"",A153)</f>
        <v>t12</v>
      </c>
      <c r="AK153" s="145">
        <f t="shared" ref="AK153" si="501">COUNTIF(B153:AF153,"CP")</f>
        <v>0</v>
      </c>
      <c r="AL153" s="146">
        <f t="shared" ref="AL153" si="502">SUM(B153:AF153)</f>
        <v>0</v>
      </c>
      <c r="AM153" s="147">
        <f t="shared" si="485"/>
        <v>20</v>
      </c>
      <c r="AN153" s="146">
        <f t="shared" si="486"/>
        <v>0</v>
      </c>
      <c r="AO153" s="147">
        <f t="shared" ref="AO153" si="503">AM153-AK153</f>
        <v>20</v>
      </c>
      <c r="AP153" s="149">
        <f t="shared" ref="AP153" si="504">AN153-AL153</f>
        <v>0</v>
      </c>
      <c r="AS153" s="4"/>
    </row>
    <row r="154" spans="1:48" s="20" customFormat="1" x14ac:dyDescent="0.2">
      <c r="A154" s="31" t="str">
        <f t="shared" si="482"/>
        <v>t13</v>
      </c>
      <c r="B154" s="55"/>
      <c r="C154" s="55"/>
      <c r="D154" s="55"/>
      <c r="E154" s="55"/>
      <c r="F154" s="55"/>
      <c r="G154" s="55"/>
      <c r="H154" s="55"/>
      <c r="I154" s="55"/>
      <c r="J154" s="55"/>
      <c r="K154" s="55"/>
      <c r="L154" s="55"/>
      <c r="M154" s="55"/>
      <c r="N154" s="55"/>
      <c r="O154" s="55"/>
      <c r="P154" s="55"/>
      <c r="Q154" s="55"/>
      <c r="R154" s="55"/>
      <c r="S154" s="55"/>
      <c r="T154" s="55"/>
      <c r="U154" s="55"/>
      <c r="V154" s="55"/>
      <c r="W154" s="55"/>
      <c r="X154" s="55"/>
      <c r="Y154" s="55"/>
      <c r="Z154" s="55"/>
      <c r="AA154" s="55"/>
      <c r="AB154" s="55"/>
      <c r="AC154" s="55"/>
      <c r="AD154" s="55"/>
      <c r="AE154" s="55"/>
      <c r="AF154" s="56"/>
      <c r="AH154" s="66"/>
      <c r="AJ154" s="144" t="str">
        <f t="shared" ref="AJ154" si="505">IF(ISBLANK(A154),"",A154)</f>
        <v>t13</v>
      </c>
      <c r="AK154" s="145">
        <f t="shared" ref="AK154" si="506">COUNTIF(B154:AF154,"CP")</f>
        <v>0</v>
      </c>
      <c r="AL154" s="146">
        <f t="shared" ref="AL154" si="507">SUM(B154:AF154)</f>
        <v>0</v>
      </c>
      <c r="AM154" s="147">
        <f t="shared" si="485"/>
        <v>20</v>
      </c>
      <c r="AN154" s="146">
        <f t="shared" si="486"/>
        <v>0</v>
      </c>
      <c r="AO154" s="147">
        <f t="shared" ref="AO154" si="508">AM154-AK154</f>
        <v>20</v>
      </c>
      <c r="AP154" s="149">
        <f t="shared" ref="AP154" si="509">AN154-AL154</f>
        <v>0</v>
      </c>
      <c r="AS154" s="4"/>
    </row>
    <row r="155" spans="1:48" s="20" customFormat="1" x14ac:dyDescent="0.2">
      <c r="A155" s="31" t="str">
        <f t="shared" si="482"/>
        <v>t14</v>
      </c>
      <c r="B155" s="55"/>
      <c r="C155" s="55"/>
      <c r="D155" s="55"/>
      <c r="E155" s="55"/>
      <c r="F155" s="55"/>
      <c r="G155" s="55"/>
      <c r="H155" s="55"/>
      <c r="I155" s="55"/>
      <c r="J155" s="55"/>
      <c r="K155" s="55"/>
      <c r="L155" s="55"/>
      <c r="M155" s="55"/>
      <c r="N155" s="55"/>
      <c r="O155" s="55"/>
      <c r="P155" s="55"/>
      <c r="Q155" s="55"/>
      <c r="R155" s="55"/>
      <c r="S155" s="55"/>
      <c r="T155" s="55"/>
      <c r="U155" s="55"/>
      <c r="V155" s="55"/>
      <c r="W155" s="55"/>
      <c r="X155" s="55"/>
      <c r="Y155" s="55"/>
      <c r="Z155" s="55"/>
      <c r="AA155" s="55"/>
      <c r="AB155" s="55"/>
      <c r="AC155" s="55"/>
      <c r="AD155" s="55"/>
      <c r="AE155" s="55"/>
      <c r="AF155" s="56"/>
      <c r="AH155" s="66"/>
      <c r="AJ155" s="144" t="str">
        <f t="shared" ref="AJ155" si="510">IF(ISBLANK(A155),"",A155)</f>
        <v>t14</v>
      </c>
      <c r="AK155" s="145">
        <f t="shared" ref="AK155" si="511">COUNTIF(B155:AF155,"CP")</f>
        <v>0</v>
      </c>
      <c r="AL155" s="146">
        <f t="shared" ref="AL155" si="512">SUM(B155:AF155)</f>
        <v>0</v>
      </c>
      <c r="AM155" s="147">
        <f t="shared" si="485"/>
        <v>20</v>
      </c>
      <c r="AN155" s="146">
        <f t="shared" si="486"/>
        <v>0</v>
      </c>
      <c r="AO155" s="147">
        <f t="shared" ref="AO155" si="513">AM155-AK155</f>
        <v>20</v>
      </c>
      <c r="AP155" s="149">
        <f t="shared" ref="AP155" si="514">AN155-AL155</f>
        <v>0</v>
      </c>
      <c r="AS155" s="4"/>
    </row>
    <row r="156" spans="1:48" s="20" customFormat="1" ht="13.5" thickBot="1" x14ac:dyDescent="0.25">
      <c r="A156" s="89" t="str">
        <f t="shared" si="482"/>
        <v>t15</v>
      </c>
      <c r="B156" s="90"/>
      <c r="C156" s="90"/>
      <c r="D156" s="90"/>
      <c r="E156" s="90"/>
      <c r="F156" s="90"/>
      <c r="G156" s="90"/>
      <c r="H156" s="90"/>
      <c r="I156" s="90"/>
      <c r="J156" s="90"/>
      <c r="K156" s="90"/>
      <c r="L156" s="90"/>
      <c r="M156" s="90"/>
      <c r="N156" s="90"/>
      <c r="O156" s="90"/>
      <c r="P156" s="90"/>
      <c r="Q156" s="90"/>
      <c r="R156" s="90"/>
      <c r="S156" s="90"/>
      <c r="T156" s="90"/>
      <c r="U156" s="90"/>
      <c r="V156" s="90"/>
      <c r="W156" s="90"/>
      <c r="X156" s="90"/>
      <c r="Y156" s="90"/>
      <c r="Z156" s="90"/>
      <c r="AA156" s="90"/>
      <c r="AB156" s="90"/>
      <c r="AC156" s="90"/>
      <c r="AD156" s="90"/>
      <c r="AE156" s="90"/>
      <c r="AF156" s="91"/>
      <c r="AH156" s="92"/>
      <c r="AJ156" s="150" t="str">
        <f t="shared" ref="AJ156" si="515">IF(ISBLANK(A156),"",A156)</f>
        <v>t15</v>
      </c>
      <c r="AK156" s="151">
        <f t="shared" ref="AK156" si="516">COUNTIF(B156:AF156,"CP")</f>
        <v>0</v>
      </c>
      <c r="AL156" s="152">
        <f t="shared" ref="AL156" si="517">SUM(B156:AF156)</f>
        <v>0</v>
      </c>
      <c r="AM156" s="153">
        <f t="shared" si="485"/>
        <v>20</v>
      </c>
      <c r="AN156" s="152">
        <f t="shared" si="486"/>
        <v>0</v>
      </c>
      <c r="AO156" s="153">
        <f t="shared" ref="AO156" si="518">AM156-AK156</f>
        <v>20</v>
      </c>
      <c r="AP156" s="155">
        <f t="shared" ref="AP156" si="519">AN156-AL156</f>
        <v>0</v>
      </c>
      <c r="AS156" s="4"/>
    </row>
    <row r="157" spans="1:48" ht="13.5" thickBot="1" x14ac:dyDescent="0.25">
      <c r="A157" s="20"/>
      <c r="AG157" s="20"/>
      <c r="AI157" s="20"/>
      <c r="AJ157" s="137"/>
      <c r="AK157" s="137"/>
      <c r="AL157" s="137"/>
      <c r="AM157" s="137"/>
      <c r="AN157" s="137"/>
      <c r="AO157" s="137"/>
      <c r="AP157" s="137"/>
      <c r="AR157" s="20"/>
      <c r="AT157" s="20"/>
      <c r="AU157" s="20"/>
      <c r="AV157" s="20"/>
    </row>
    <row r="158" spans="1:48" ht="18.75" thickBot="1" x14ac:dyDescent="0.25">
      <c r="A158" s="21"/>
      <c r="B158" s="122">
        <f>DATE(An,MONTH(B139)+1,1)</f>
        <v>45536</v>
      </c>
      <c r="C158" s="123"/>
      <c r="D158" s="123"/>
      <c r="E158" s="123"/>
      <c r="F158" s="123"/>
      <c r="G158" s="123"/>
      <c r="H158" s="123"/>
      <c r="I158" s="123"/>
      <c r="J158" s="123"/>
      <c r="K158" s="123"/>
      <c r="L158" s="123"/>
      <c r="M158" s="123"/>
      <c r="N158" s="123"/>
      <c r="O158" s="123"/>
      <c r="P158" s="123"/>
      <c r="Q158" s="123"/>
      <c r="R158" s="123"/>
      <c r="S158" s="123"/>
      <c r="T158" s="123"/>
      <c r="U158" s="123"/>
      <c r="V158" s="123"/>
      <c r="W158" s="123"/>
      <c r="X158" s="123"/>
      <c r="Y158" s="123"/>
      <c r="Z158" s="123"/>
      <c r="AA158" s="123"/>
      <c r="AB158" s="123"/>
      <c r="AC158" s="123"/>
      <c r="AD158" s="123"/>
      <c r="AE158" s="123"/>
      <c r="AF158" s="124"/>
      <c r="AG158" s="20"/>
      <c r="AH158" s="22"/>
      <c r="AI158" s="20"/>
      <c r="AJ158" s="137"/>
      <c r="AK158" s="137"/>
      <c r="AL158" s="137"/>
      <c r="AM158" s="137"/>
      <c r="AN158" s="137"/>
      <c r="AO158" s="137"/>
      <c r="AP158" s="137"/>
    </row>
    <row r="159" spans="1:48" s="20" customFormat="1" ht="53.25" x14ac:dyDescent="0.2">
      <c r="A159" s="23"/>
      <c r="B159" s="24" t="str">
        <f>IF(B160&lt;&gt;"",PROPER(TEXT(B160,"jjjj")),"")</f>
        <v>Dimanche</v>
      </c>
      <c r="C159" s="24" t="str">
        <f t="shared" ref="C159" si="520">IF(C160&lt;&gt;"",PROPER(TEXT(C160,"jjjj")),"")</f>
        <v>Lundi</v>
      </c>
      <c r="D159" s="24" t="str">
        <f t="shared" ref="D159" si="521">IF(D160&lt;&gt;"",PROPER(TEXT(D160,"jjjj")),"")</f>
        <v>Mardi</v>
      </c>
      <c r="E159" s="24" t="str">
        <f t="shared" ref="E159" si="522">IF(E160&lt;&gt;"",PROPER(TEXT(E160,"jjjj")),"")</f>
        <v>Mercredi</v>
      </c>
      <c r="F159" s="24" t="str">
        <f t="shared" ref="F159" si="523">IF(F160&lt;&gt;"",PROPER(TEXT(F160,"jjjj")),"")</f>
        <v>Jeudi</v>
      </c>
      <c r="G159" s="24" t="str">
        <f t="shared" ref="G159" si="524">IF(G160&lt;&gt;"",PROPER(TEXT(G160,"jjjj")),"")</f>
        <v>Vendredi</v>
      </c>
      <c r="H159" s="24" t="str">
        <f t="shared" ref="H159" si="525">IF(H160&lt;&gt;"",PROPER(TEXT(H160,"jjjj")),"")</f>
        <v>Samedi</v>
      </c>
      <c r="I159" s="24" t="str">
        <f t="shared" ref="I159" si="526">IF(I160&lt;&gt;"",PROPER(TEXT(I160,"jjjj")),"")</f>
        <v>Dimanche</v>
      </c>
      <c r="J159" s="24" t="str">
        <f t="shared" ref="J159" si="527">IF(J160&lt;&gt;"",PROPER(TEXT(J160,"jjjj")),"")</f>
        <v>Lundi</v>
      </c>
      <c r="K159" s="24" t="str">
        <f t="shared" ref="K159" si="528">IF(K160&lt;&gt;"",PROPER(TEXT(K160,"jjjj")),"")</f>
        <v>Mardi</v>
      </c>
      <c r="L159" s="24" t="str">
        <f t="shared" ref="L159" si="529">IF(L160&lt;&gt;"",PROPER(TEXT(L160,"jjjj")),"")</f>
        <v>Mercredi</v>
      </c>
      <c r="M159" s="24" t="str">
        <f t="shared" ref="M159" si="530">IF(M160&lt;&gt;"",PROPER(TEXT(M160,"jjjj")),"")</f>
        <v>Jeudi</v>
      </c>
      <c r="N159" s="24" t="str">
        <f t="shared" ref="N159" si="531">IF(N160&lt;&gt;"",PROPER(TEXT(N160,"jjjj")),"")</f>
        <v>Vendredi</v>
      </c>
      <c r="O159" s="24" t="str">
        <f t="shared" ref="O159" si="532">IF(O160&lt;&gt;"",PROPER(TEXT(O160,"jjjj")),"")</f>
        <v>Samedi</v>
      </c>
      <c r="P159" s="24" t="str">
        <f t="shared" ref="P159" si="533">IF(P160&lt;&gt;"",PROPER(TEXT(P160,"jjjj")),"")</f>
        <v>Dimanche</v>
      </c>
      <c r="Q159" s="24" t="str">
        <f t="shared" ref="Q159" si="534">IF(Q160&lt;&gt;"",PROPER(TEXT(Q160,"jjjj")),"")</f>
        <v>Lundi</v>
      </c>
      <c r="R159" s="24" t="str">
        <f t="shared" ref="R159" si="535">IF(R160&lt;&gt;"",PROPER(TEXT(R160,"jjjj")),"")</f>
        <v>Mardi</v>
      </c>
      <c r="S159" s="24" t="str">
        <f t="shared" ref="S159" si="536">IF(S160&lt;&gt;"",PROPER(TEXT(S160,"jjjj")),"")</f>
        <v>Mercredi</v>
      </c>
      <c r="T159" s="24" t="str">
        <f t="shared" ref="T159" si="537">IF(T160&lt;&gt;"",PROPER(TEXT(T160,"jjjj")),"")</f>
        <v>Jeudi</v>
      </c>
      <c r="U159" s="24" t="str">
        <f t="shared" ref="U159" si="538">IF(U160&lt;&gt;"",PROPER(TEXT(U160,"jjjj")),"")</f>
        <v>Vendredi</v>
      </c>
      <c r="V159" s="24" t="str">
        <f t="shared" ref="V159" si="539">IF(V160&lt;&gt;"",PROPER(TEXT(V160,"jjjj")),"")</f>
        <v>Samedi</v>
      </c>
      <c r="W159" s="24" t="str">
        <f t="shared" ref="W159" si="540">IF(W160&lt;&gt;"",PROPER(TEXT(W160,"jjjj")),"")</f>
        <v>Dimanche</v>
      </c>
      <c r="X159" s="24" t="str">
        <f t="shared" ref="X159" si="541">IF(X160&lt;&gt;"",PROPER(TEXT(X160,"jjjj")),"")</f>
        <v>Lundi</v>
      </c>
      <c r="Y159" s="24" t="str">
        <f t="shared" ref="Y159" si="542">IF(Y160&lt;&gt;"",PROPER(TEXT(Y160,"jjjj")),"")</f>
        <v>Mardi</v>
      </c>
      <c r="Z159" s="24" t="str">
        <f t="shared" ref="Z159" si="543">IF(Z160&lt;&gt;"",PROPER(TEXT(Z160,"jjjj")),"")</f>
        <v>Mercredi</v>
      </c>
      <c r="AA159" s="24" t="str">
        <f t="shared" ref="AA159" si="544">IF(AA160&lt;&gt;"",PROPER(TEXT(AA160,"jjjj")),"")</f>
        <v>Jeudi</v>
      </c>
      <c r="AB159" s="24" t="str">
        <f t="shared" ref="AB159" si="545">IF(AB160&lt;&gt;"",PROPER(TEXT(AB160,"jjjj")),"")</f>
        <v>Vendredi</v>
      </c>
      <c r="AC159" s="24" t="str">
        <f t="shared" ref="AC159" si="546">IF(AC160&lt;&gt;"",PROPER(TEXT(AC160,"jjjj")),"")</f>
        <v>Samedi</v>
      </c>
      <c r="AD159" s="24" t="str">
        <f t="shared" ref="AD159" si="547">IF(AD160&lt;&gt;"",PROPER(TEXT(AD160,"jjjj")),"")</f>
        <v>Dimanche</v>
      </c>
      <c r="AE159" s="24" t="str">
        <f t="shared" ref="AE159" si="548">IF(AE160&lt;&gt;"",PROPER(TEXT(AE160,"jjjj")),"")</f>
        <v>Lundi</v>
      </c>
      <c r="AF159" s="83" t="str">
        <f t="shared" ref="AF159" si="549">IF(AF160&lt;&gt;"",PROPER(TEXT(AF160,"jjjj")),"")</f>
        <v/>
      </c>
      <c r="AH159" s="120" t="s">
        <v>46</v>
      </c>
      <c r="AI159" s="104"/>
      <c r="AJ159" s="138" t="s">
        <v>3</v>
      </c>
      <c r="AK159" s="139" t="s">
        <v>41</v>
      </c>
      <c r="AL159" s="139" t="s">
        <v>35</v>
      </c>
      <c r="AM159" s="139" t="s">
        <v>42</v>
      </c>
      <c r="AN159" s="139" t="s">
        <v>37</v>
      </c>
      <c r="AO159" s="139" t="s">
        <v>38</v>
      </c>
      <c r="AP159" s="140" t="s">
        <v>39</v>
      </c>
      <c r="AR159" s="4"/>
      <c r="AS159" s="4"/>
      <c r="AT159" s="4"/>
      <c r="AU159" s="4"/>
      <c r="AV159" s="4"/>
    </row>
    <row r="160" spans="1:48" x14ac:dyDescent="0.2">
      <c r="A160" s="80"/>
      <c r="B160" s="28">
        <f>DATE(An,MONTH(B158),1)</f>
        <v>45536</v>
      </c>
      <c r="C160" s="28">
        <f t="shared" ref="C160:AE160" si="550">B160+1</f>
        <v>45537</v>
      </c>
      <c r="D160" s="28">
        <f t="shared" si="550"/>
        <v>45538</v>
      </c>
      <c r="E160" s="28">
        <f t="shared" si="550"/>
        <v>45539</v>
      </c>
      <c r="F160" s="28">
        <f t="shared" si="550"/>
        <v>45540</v>
      </c>
      <c r="G160" s="28">
        <f t="shared" si="550"/>
        <v>45541</v>
      </c>
      <c r="H160" s="28">
        <f t="shared" si="550"/>
        <v>45542</v>
      </c>
      <c r="I160" s="28">
        <f t="shared" si="550"/>
        <v>45543</v>
      </c>
      <c r="J160" s="28">
        <f t="shared" si="550"/>
        <v>45544</v>
      </c>
      <c r="K160" s="28">
        <f t="shared" si="550"/>
        <v>45545</v>
      </c>
      <c r="L160" s="28">
        <f t="shared" si="550"/>
        <v>45546</v>
      </c>
      <c r="M160" s="28">
        <f t="shared" si="550"/>
        <v>45547</v>
      </c>
      <c r="N160" s="28">
        <f t="shared" si="550"/>
        <v>45548</v>
      </c>
      <c r="O160" s="28">
        <f t="shared" si="550"/>
        <v>45549</v>
      </c>
      <c r="P160" s="28">
        <f t="shared" si="550"/>
        <v>45550</v>
      </c>
      <c r="Q160" s="28">
        <f t="shared" si="550"/>
        <v>45551</v>
      </c>
      <c r="R160" s="28">
        <f t="shared" si="550"/>
        <v>45552</v>
      </c>
      <c r="S160" s="28">
        <f t="shared" si="550"/>
        <v>45553</v>
      </c>
      <c r="T160" s="28">
        <f t="shared" si="550"/>
        <v>45554</v>
      </c>
      <c r="U160" s="28">
        <f t="shared" si="550"/>
        <v>45555</v>
      </c>
      <c r="V160" s="28">
        <f t="shared" si="550"/>
        <v>45556</v>
      </c>
      <c r="W160" s="28">
        <f t="shared" si="550"/>
        <v>45557</v>
      </c>
      <c r="X160" s="28">
        <f t="shared" si="550"/>
        <v>45558</v>
      </c>
      <c r="Y160" s="28">
        <f t="shared" si="550"/>
        <v>45559</v>
      </c>
      <c r="Z160" s="28">
        <f t="shared" si="550"/>
        <v>45560</v>
      </c>
      <c r="AA160" s="28">
        <f t="shared" si="550"/>
        <v>45561</v>
      </c>
      <c r="AB160" s="28">
        <f t="shared" si="550"/>
        <v>45562</v>
      </c>
      <c r="AC160" s="28">
        <f t="shared" si="550"/>
        <v>45563</v>
      </c>
      <c r="AD160" s="28">
        <f t="shared" si="550"/>
        <v>45564</v>
      </c>
      <c r="AE160" s="28">
        <f t="shared" si="550"/>
        <v>45565</v>
      </c>
      <c r="AF160" s="86"/>
      <c r="AG160" s="20"/>
      <c r="AH160" s="121"/>
      <c r="AI160" s="20"/>
      <c r="AJ160" s="141"/>
      <c r="AK160" s="142"/>
      <c r="AL160" s="142"/>
      <c r="AM160" s="142"/>
      <c r="AN160" s="142"/>
      <c r="AO160" s="142"/>
      <c r="AP160" s="143"/>
      <c r="AR160" s="20"/>
      <c r="AS160" s="20"/>
      <c r="AT160" s="20"/>
      <c r="AU160" s="20"/>
      <c r="AV160" s="20"/>
    </row>
    <row r="161" spans="1:48" x14ac:dyDescent="0.2">
      <c r="A161" s="31" t="str">
        <f t="shared" ref="A161:A175" si="551">IF(ISBLANK(A142),"",A142)</f>
        <v>t1</v>
      </c>
      <c r="B161" s="54"/>
      <c r="C161" s="54"/>
      <c r="D161" s="54"/>
      <c r="E161" s="54"/>
      <c r="F161" s="54"/>
      <c r="G161" s="54"/>
      <c r="H161" s="54"/>
      <c r="I161" s="54"/>
      <c r="J161" s="54"/>
      <c r="K161" s="54"/>
      <c r="L161" s="54"/>
      <c r="M161" s="54"/>
      <c r="N161" s="54"/>
      <c r="O161" s="54"/>
      <c r="P161" s="54"/>
      <c r="Q161" s="54"/>
      <c r="R161" s="54"/>
      <c r="S161" s="54"/>
      <c r="T161" s="54"/>
      <c r="U161" s="54"/>
      <c r="V161" s="54"/>
      <c r="W161" s="54"/>
      <c r="X161" s="54"/>
      <c r="Y161" s="54"/>
      <c r="Z161" s="54"/>
      <c r="AA161" s="54"/>
      <c r="AB161" s="54"/>
      <c r="AC161" s="54"/>
      <c r="AD161" s="54"/>
      <c r="AE161" s="54"/>
      <c r="AF161" s="57"/>
      <c r="AG161" s="20"/>
      <c r="AH161" s="66"/>
      <c r="AI161" s="20"/>
      <c r="AJ161" s="144" t="str">
        <f>IF(ISBLANK(A161),"",A161)</f>
        <v>t1</v>
      </c>
      <c r="AK161" s="145">
        <f t="shared" ref="AK161:AK169" si="552">COUNTIF(B161:AF161,"CP")</f>
        <v>0</v>
      </c>
      <c r="AL161" s="146">
        <f t="shared" ref="AL161:AL169" si="553">SUM(B161:AF161)</f>
        <v>0</v>
      </c>
      <c r="AM161" s="147">
        <f t="shared" ref="AM161:AM175" si="554">AO142+2.5</f>
        <v>28.5</v>
      </c>
      <c r="AN161" s="146">
        <f>AP142+AL161</f>
        <v>75</v>
      </c>
      <c r="AO161" s="147">
        <f>AM161-AK161</f>
        <v>28.5</v>
      </c>
      <c r="AP161" s="149">
        <f>AN161-AL161</f>
        <v>75</v>
      </c>
    </row>
    <row r="162" spans="1:48" x14ac:dyDescent="0.2">
      <c r="A162" s="31" t="str">
        <f t="shared" si="551"/>
        <v>t2</v>
      </c>
      <c r="B162" s="54"/>
      <c r="C162" s="54"/>
      <c r="D162" s="54"/>
      <c r="E162" s="54"/>
      <c r="F162" s="54"/>
      <c r="G162" s="54"/>
      <c r="H162" s="54"/>
      <c r="I162" s="54"/>
      <c r="J162" s="54"/>
      <c r="K162" s="54"/>
      <c r="L162" s="54"/>
      <c r="M162" s="54"/>
      <c r="N162" s="54"/>
      <c r="O162" s="54"/>
      <c r="P162" s="54"/>
      <c r="Q162" s="54"/>
      <c r="R162" s="54"/>
      <c r="S162" s="54"/>
      <c r="T162" s="54"/>
      <c r="U162" s="54"/>
      <c r="V162" s="54"/>
      <c r="W162" s="54"/>
      <c r="X162" s="54"/>
      <c r="Y162" s="54"/>
      <c r="Z162" s="54"/>
      <c r="AA162" s="54"/>
      <c r="AB162" s="54"/>
      <c r="AC162" s="54"/>
      <c r="AD162" s="54"/>
      <c r="AE162" s="54"/>
      <c r="AF162" s="57"/>
      <c r="AG162" s="20"/>
      <c r="AH162" s="66"/>
      <c r="AI162" s="20"/>
      <c r="AJ162" s="144" t="str">
        <f>IF(ISBLANK(A162),"",A162)</f>
        <v>t2</v>
      </c>
      <c r="AK162" s="145">
        <f t="shared" si="552"/>
        <v>0</v>
      </c>
      <c r="AL162" s="146">
        <f t="shared" si="553"/>
        <v>0</v>
      </c>
      <c r="AM162" s="147">
        <f t="shared" si="554"/>
        <v>22.5</v>
      </c>
      <c r="AN162" s="146">
        <f t="shared" ref="AN162:AN175" si="555">AP143+AL162</f>
        <v>0</v>
      </c>
      <c r="AO162" s="147">
        <f t="shared" ref="AO162:AO169" si="556">AM162-AK162</f>
        <v>22.5</v>
      </c>
      <c r="AP162" s="149">
        <f t="shared" ref="AP162:AP169" si="557">AN162-AL162</f>
        <v>0</v>
      </c>
    </row>
    <row r="163" spans="1:48" x14ac:dyDescent="0.2">
      <c r="A163" s="31" t="str">
        <f t="shared" si="551"/>
        <v>t3</v>
      </c>
      <c r="B163" s="54"/>
      <c r="C163" s="54"/>
      <c r="D163" s="54"/>
      <c r="E163" s="54"/>
      <c r="F163" s="54"/>
      <c r="G163" s="54"/>
      <c r="H163" s="54"/>
      <c r="I163" s="54"/>
      <c r="J163" s="54"/>
      <c r="K163" s="54"/>
      <c r="L163" s="54"/>
      <c r="M163" s="54"/>
      <c r="N163" s="54"/>
      <c r="O163" s="54"/>
      <c r="P163" s="54"/>
      <c r="Q163" s="54"/>
      <c r="R163" s="54"/>
      <c r="S163" s="54"/>
      <c r="T163" s="54"/>
      <c r="U163" s="54"/>
      <c r="V163" s="54"/>
      <c r="W163" s="54"/>
      <c r="X163" s="54"/>
      <c r="Y163" s="54"/>
      <c r="Z163" s="54"/>
      <c r="AA163" s="54"/>
      <c r="AB163" s="54"/>
      <c r="AC163" s="54"/>
      <c r="AD163" s="54"/>
      <c r="AE163" s="54"/>
      <c r="AF163" s="57"/>
      <c r="AG163" s="20"/>
      <c r="AH163" s="66"/>
      <c r="AI163" s="20"/>
      <c r="AJ163" s="144" t="str">
        <f t="shared" ref="AJ163:AJ169" si="558">IF(ISBLANK(A163),"",A163)</f>
        <v>t3</v>
      </c>
      <c r="AK163" s="145">
        <f t="shared" si="552"/>
        <v>0</v>
      </c>
      <c r="AL163" s="146">
        <f t="shared" si="553"/>
        <v>0</v>
      </c>
      <c r="AM163" s="147">
        <f t="shared" si="554"/>
        <v>22.5</v>
      </c>
      <c r="AN163" s="146">
        <f t="shared" si="555"/>
        <v>0</v>
      </c>
      <c r="AO163" s="147">
        <f t="shared" si="556"/>
        <v>22.5</v>
      </c>
      <c r="AP163" s="149">
        <f t="shared" si="557"/>
        <v>0</v>
      </c>
    </row>
    <row r="164" spans="1:48" x14ac:dyDescent="0.2">
      <c r="A164" s="31" t="str">
        <f t="shared" si="551"/>
        <v>t4</v>
      </c>
      <c r="B164" s="54"/>
      <c r="C164" s="54"/>
      <c r="D164" s="54"/>
      <c r="E164" s="54"/>
      <c r="F164" s="54"/>
      <c r="G164" s="54"/>
      <c r="H164" s="54"/>
      <c r="I164" s="54"/>
      <c r="J164" s="54"/>
      <c r="K164" s="54"/>
      <c r="L164" s="54"/>
      <c r="M164" s="54"/>
      <c r="N164" s="54"/>
      <c r="O164" s="54"/>
      <c r="P164" s="54"/>
      <c r="Q164" s="54"/>
      <c r="R164" s="54"/>
      <c r="S164" s="54"/>
      <c r="T164" s="54"/>
      <c r="U164" s="54"/>
      <c r="V164" s="54"/>
      <c r="W164" s="54"/>
      <c r="X164" s="54"/>
      <c r="Y164" s="54"/>
      <c r="Z164" s="54"/>
      <c r="AA164" s="54"/>
      <c r="AB164" s="54"/>
      <c r="AC164" s="54"/>
      <c r="AD164" s="54"/>
      <c r="AE164" s="54"/>
      <c r="AF164" s="57"/>
      <c r="AG164" s="20"/>
      <c r="AH164" s="66"/>
      <c r="AI164" s="20"/>
      <c r="AJ164" s="144" t="str">
        <f t="shared" si="558"/>
        <v>t4</v>
      </c>
      <c r="AK164" s="145">
        <f t="shared" si="552"/>
        <v>0</v>
      </c>
      <c r="AL164" s="146">
        <f t="shared" si="553"/>
        <v>0</v>
      </c>
      <c r="AM164" s="147">
        <f t="shared" si="554"/>
        <v>22.5</v>
      </c>
      <c r="AN164" s="146">
        <f t="shared" si="555"/>
        <v>0</v>
      </c>
      <c r="AO164" s="147">
        <f t="shared" si="556"/>
        <v>22.5</v>
      </c>
      <c r="AP164" s="149">
        <f t="shared" si="557"/>
        <v>0</v>
      </c>
    </row>
    <row r="165" spans="1:48" x14ac:dyDescent="0.2">
      <c r="A165" s="31" t="str">
        <f t="shared" si="551"/>
        <v>t5</v>
      </c>
      <c r="B165" s="54"/>
      <c r="C165" s="54"/>
      <c r="D165" s="54"/>
      <c r="E165" s="54"/>
      <c r="F165" s="54"/>
      <c r="G165" s="54"/>
      <c r="H165" s="54"/>
      <c r="I165" s="54"/>
      <c r="J165" s="54"/>
      <c r="K165" s="54"/>
      <c r="L165" s="54"/>
      <c r="M165" s="54"/>
      <c r="N165" s="54"/>
      <c r="O165" s="54"/>
      <c r="P165" s="54"/>
      <c r="Q165" s="54"/>
      <c r="R165" s="54"/>
      <c r="S165" s="54"/>
      <c r="T165" s="54"/>
      <c r="U165" s="54"/>
      <c r="V165" s="54"/>
      <c r="W165" s="54"/>
      <c r="X165" s="54"/>
      <c r="Y165" s="54"/>
      <c r="Z165" s="54"/>
      <c r="AA165" s="54"/>
      <c r="AB165" s="54"/>
      <c r="AC165" s="54"/>
      <c r="AD165" s="54"/>
      <c r="AE165" s="54"/>
      <c r="AF165" s="57"/>
      <c r="AG165" s="20"/>
      <c r="AH165" s="66"/>
      <c r="AI165" s="20"/>
      <c r="AJ165" s="144" t="str">
        <f t="shared" si="558"/>
        <v>t5</v>
      </c>
      <c r="AK165" s="145">
        <f t="shared" si="552"/>
        <v>0</v>
      </c>
      <c r="AL165" s="146">
        <f>SUM(B165:AF165)</f>
        <v>0</v>
      </c>
      <c r="AM165" s="147">
        <f t="shared" si="554"/>
        <v>22.5</v>
      </c>
      <c r="AN165" s="146">
        <f t="shared" si="555"/>
        <v>0</v>
      </c>
      <c r="AO165" s="147">
        <f t="shared" si="556"/>
        <v>22.5</v>
      </c>
      <c r="AP165" s="149">
        <f t="shared" si="557"/>
        <v>0</v>
      </c>
    </row>
    <row r="166" spans="1:48" x14ac:dyDescent="0.2">
      <c r="A166" s="31" t="str">
        <f t="shared" si="551"/>
        <v>t6</v>
      </c>
      <c r="B166" s="55"/>
      <c r="C166" s="55"/>
      <c r="D166" s="55"/>
      <c r="E166" s="55"/>
      <c r="F166" s="55"/>
      <c r="G166" s="55"/>
      <c r="H166" s="55"/>
      <c r="I166" s="55"/>
      <c r="J166" s="55"/>
      <c r="K166" s="55"/>
      <c r="L166" s="55"/>
      <c r="M166" s="55"/>
      <c r="N166" s="55"/>
      <c r="O166" s="55"/>
      <c r="P166" s="55"/>
      <c r="Q166" s="55"/>
      <c r="R166" s="55"/>
      <c r="S166" s="55"/>
      <c r="T166" s="55"/>
      <c r="U166" s="55"/>
      <c r="V166" s="55"/>
      <c r="W166" s="55"/>
      <c r="X166" s="55"/>
      <c r="Y166" s="55"/>
      <c r="Z166" s="55"/>
      <c r="AA166" s="55"/>
      <c r="AB166" s="55"/>
      <c r="AC166" s="55"/>
      <c r="AD166" s="55"/>
      <c r="AE166" s="55"/>
      <c r="AF166" s="57"/>
      <c r="AG166" s="20"/>
      <c r="AH166" s="66"/>
      <c r="AI166" s="20"/>
      <c r="AJ166" s="144" t="str">
        <f t="shared" si="558"/>
        <v>t6</v>
      </c>
      <c r="AK166" s="145">
        <f t="shared" si="552"/>
        <v>0</v>
      </c>
      <c r="AL166" s="146">
        <f t="shared" si="553"/>
        <v>0</v>
      </c>
      <c r="AM166" s="147">
        <f t="shared" si="554"/>
        <v>22.5</v>
      </c>
      <c r="AN166" s="146">
        <f t="shared" si="555"/>
        <v>0</v>
      </c>
      <c r="AO166" s="147">
        <f t="shared" si="556"/>
        <v>22.5</v>
      </c>
      <c r="AP166" s="149">
        <f t="shared" si="557"/>
        <v>0</v>
      </c>
    </row>
    <row r="167" spans="1:48" x14ac:dyDescent="0.2">
      <c r="A167" s="31" t="str">
        <f t="shared" si="551"/>
        <v>t7</v>
      </c>
      <c r="B167" s="55"/>
      <c r="C167" s="55"/>
      <c r="D167" s="55"/>
      <c r="E167" s="55"/>
      <c r="F167" s="55"/>
      <c r="G167" s="55"/>
      <c r="H167" s="55"/>
      <c r="I167" s="55"/>
      <c r="J167" s="55"/>
      <c r="K167" s="55"/>
      <c r="L167" s="55"/>
      <c r="M167" s="55"/>
      <c r="N167" s="55"/>
      <c r="O167" s="55"/>
      <c r="P167" s="55"/>
      <c r="Q167" s="55"/>
      <c r="R167" s="55"/>
      <c r="S167" s="55"/>
      <c r="T167" s="55"/>
      <c r="U167" s="55"/>
      <c r="V167" s="55"/>
      <c r="W167" s="55"/>
      <c r="X167" s="55"/>
      <c r="Y167" s="55"/>
      <c r="Z167" s="55"/>
      <c r="AA167" s="55"/>
      <c r="AB167" s="55"/>
      <c r="AC167" s="55"/>
      <c r="AD167" s="55"/>
      <c r="AE167" s="55"/>
      <c r="AF167" s="57"/>
      <c r="AG167" s="20"/>
      <c r="AH167" s="66"/>
      <c r="AI167" s="20"/>
      <c r="AJ167" s="144" t="str">
        <f t="shared" si="558"/>
        <v>t7</v>
      </c>
      <c r="AK167" s="145">
        <f t="shared" si="552"/>
        <v>0</v>
      </c>
      <c r="AL167" s="146">
        <f t="shared" si="553"/>
        <v>0</v>
      </c>
      <c r="AM167" s="147">
        <f t="shared" si="554"/>
        <v>22.5</v>
      </c>
      <c r="AN167" s="146">
        <f t="shared" si="555"/>
        <v>0</v>
      </c>
      <c r="AO167" s="147">
        <f t="shared" si="556"/>
        <v>22.5</v>
      </c>
      <c r="AP167" s="149">
        <f t="shared" si="557"/>
        <v>0</v>
      </c>
    </row>
    <row r="168" spans="1:48" x14ac:dyDescent="0.2">
      <c r="A168" s="31" t="str">
        <f t="shared" si="551"/>
        <v>t8</v>
      </c>
      <c r="B168" s="55"/>
      <c r="C168" s="55"/>
      <c r="D168" s="55"/>
      <c r="E168" s="55"/>
      <c r="F168" s="55"/>
      <c r="G168" s="55"/>
      <c r="H168" s="55"/>
      <c r="I168" s="55"/>
      <c r="J168" s="55"/>
      <c r="K168" s="55"/>
      <c r="L168" s="55"/>
      <c r="M168" s="55"/>
      <c r="N168" s="55"/>
      <c r="O168" s="55"/>
      <c r="P168" s="55"/>
      <c r="Q168" s="55"/>
      <c r="R168" s="55"/>
      <c r="S168" s="55"/>
      <c r="T168" s="55"/>
      <c r="U168" s="55"/>
      <c r="V168" s="55"/>
      <c r="W168" s="55"/>
      <c r="X168" s="55"/>
      <c r="Y168" s="55"/>
      <c r="Z168" s="55"/>
      <c r="AA168" s="55"/>
      <c r="AB168" s="55"/>
      <c r="AC168" s="55"/>
      <c r="AD168" s="55"/>
      <c r="AE168" s="55"/>
      <c r="AF168" s="57"/>
      <c r="AG168" s="20"/>
      <c r="AH168" s="66"/>
      <c r="AI168" s="20"/>
      <c r="AJ168" s="144" t="str">
        <f t="shared" si="558"/>
        <v>t8</v>
      </c>
      <c r="AK168" s="145">
        <f t="shared" si="552"/>
        <v>0</v>
      </c>
      <c r="AL168" s="146">
        <f t="shared" si="553"/>
        <v>0</v>
      </c>
      <c r="AM168" s="147">
        <f t="shared" si="554"/>
        <v>22.5</v>
      </c>
      <c r="AN168" s="146">
        <f t="shared" si="555"/>
        <v>0</v>
      </c>
      <c r="AO168" s="147">
        <f t="shared" si="556"/>
        <v>22.5</v>
      </c>
      <c r="AP168" s="149">
        <f t="shared" si="557"/>
        <v>0</v>
      </c>
    </row>
    <row r="169" spans="1:48" s="20" customFormat="1" x14ac:dyDescent="0.2">
      <c r="A169" s="31" t="str">
        <f t="shared" si="551"/>
        <v>t9</v>
      </c>
      <c r="B169" s="55"/>
      <c r="C169" s="55"/>
      <c r="D169" s="55"/>
      <c r="E169" s="55"/>
      <c r="F169" s="55"/>
      <c r="G169" s="55"/>
      <c r="H169" s="55"/>
      <c r="I169" s="55"/>
      <c r="J169" s="55"/>
      <c r="K169" s="55"/>
      <c r="L169" s="55"/>
      <c r="M169" s="55"/>
      <c r="N169" s="55"/>
      <c r="O169" s="55"/>
      <c r="P169" s="55"/>
      <c r="Q169" s="55"/>
      <c r="R169" s="55"/>
      <c r="S169" s="55"/>
      <c r="T169" s="55"/>
      <c r="U169" s="55"/>
      <c r="V169" s="55"/>
      <c r="W169" s="55"/>
      <c r="X169" s="55"/>
      <c r="Y169" s="55"/>
      <c r="Z169" s="55"/>
      <c r="AA169" s="55"/>
      <c r="AB169" s="55"/>
      <c r="AC169" s="55"/>
      <c r="AD169" s="55"/>
      <c r="AE169" s="55"/>
      <c r="AF169" s="57"/>
      <c r="AH169" s="66"/>
      <c r="AJ169" s="144" t="str">
        <f t="shared" si="558"/>
        <v>t9</v>
      </c>
      <c r="AK169" s="145">
        <f t="shared" si="552"/>
        <v>0</v>
      </c>
      <c r="AL169" s="146">
        <f t="shared" si="553"/>
        <v>0</v>
      </c>
      <c r="AM169" s="147">
        <f t="shared" si="554"/>
        <v>22.5</v>
      </c>
      <c r="AN169" s="146">
        <f t="shared" si="555"/>
        <v>0</v>
      </c>
      <c r="AO169" s="147">
        <f t="shared" si="556"/>
        <v>22.5</v>
      </c>
      <c r="AP169" s="149">
        <f t="shared" si="557"/>
        <v>0</v>
      </c>
      <c r="AR169" s="4"/>
      <c r="AS169" s="4"/>
      <c r="AT169" s="4"/>
      <c r="AU169" s="4"/>
      <c r="AV169" s="4"/>
    </row>
    <row r="170" spans="1:48" s="20" customFormat="1" x14ac:dyDescent="0.2">
      <c r="A170" s="31" t="str">
        <f t="shared" si="551"/>
        <v>t10</v>
      </c>
      <c r="B170" s="55"/>
      <c r="C170" s="55"/>
      <c r="D170" s="55"/>
      <c r="E170" s="55"/>
      <c r="F170" s="55"/>
      <c r="G170" s="55"/>
      <c r="H170" s="55"/>
      <c r="I170" s="55"/>
      <c r="J170" s="55"/>
      <c r="K170" s="55"/>
      <c r="L170" s="55"/>
      <c r="M170" s="55"/>
      <c r="N170" s="55"/>
      <c r="O170" s="55"/>
      <c r="P170" s="55"/>
      <c r="Q170" s="55"/>
      <c r="R170" s="55"/>
      <c r="S170" s="55"/>
      <c r="T170" s="55"/>
      <c r="U170" s="55"/>
      <c r="V170" s="55"/>
      <c r="W170" s="55"/>
      <c r="X170" s="55"/>
      <c r="Y170" s="55"/>
      <c r="Z170" s="55"/>
      <c r="AA170" s="55"/>
      <c r="AB170" s="55"/>
      <c r="AC170" s="55"/>
      <c r="AD170" s="55"/>
      <c r="AE170" s="55"/>
      <c r="AF170" s="57"/>
      <c r="AH170" s="66"/>
      <c r="AJ170" s="144" t="str">
        <f t="shared" ref="AJ170" si="559">IF(ISBLANK(A170),"",A170)</f>
        <v>t10</v>
      </c>
      <c r="AK170" s="145">
        <f t="shared" ref="AK170" si="560">COUNTIF(B170:AF170,"CP")</f>
        <v>0</v>
      </c>
      <c r="AL170" s="146">
        <f t="shared" ref="AL170" si="561">SUM(B170:AF170)</f>
        <v>0</v>
      </c>
      <c r="AM170" s="147">
        <f t="shared" si="554"/>
        <v>22.5</v>
      </c>
      <c r="AN170" s="146">
        <f t="shared" si="555"/>
        <v>0</v>
      </c>
      <c r="AO170" s="147">
        <f t="shared" ref="AO170" si="562">AM170-AK170</f>
        <v>22.5</v>
      </c>
      <c r="AP170" s="149">
        <f t="shared" ref="AP170" si="563">AN170-AL170</f>
        <v>0</v>
      </c>
      <c r="AS170" s="4"/>
    </row>
    <row r="171" spans="1:48" s="20" customFormat="1" x14ac:dyDescent="0.2">
      <c r="A171" s="31" t="str">
        <f t="shared" si="551"/>
        <v>t11</v>
      </c>
      <c r="B171" s="55"/>
      <c r="C171" s="55"/>
      <c r="D171" s="55"/>
      <c r="E171" s="55"/>
      <c r="F171" s="55"/>
      <c r="G171" s="55"/>
      <c r="H171" s="55"/>
      <c r="I171" s="55"/>
      <c r="J171" s="55"/>
      <c r="K171" s="55"/>
      <c r="L171" s="55"/>
      <c r="M171" s="55"/>
      <c r="N171" s="55"/>
      <c r="O171" s="55"/>
      <c r="P171" s="55"/>
      <c r="Q171" s="55"/>
      <c r="R171" s="55"/>
      <c r="S171" s="55"/>
      <c r="T171" s="55"/>
      <c r="U171" s="55"/>
      <c r="V171" s="55"/>
      <c r="W171" s="55"/>
      <c r="X171" s="55"/>
      <c r="Y171" s="55"/>
      <c r="Z171" s="55"/>
      <c r="AA171" s="55"/>
      <c r="AB171" s="55"/>
      <c r="AC171" s="55"/>
      <c r="AD171" s="55"/>
      <c r="AE171" s="55"/>
      <c r="AF171" s="57"/>
      <c r="AH171" s="66"/>
      <c r="AJ171" s="144" t="str">
        <f t="shared" ref="AJ171" si="564">IF(ISBLANK(A171),"",A171)</f>
        <v>t11</v>
      </c>
      <c r="AK171" s="145">
        <f t="shared" ref="AK171" si="565">COUNTIF(B171:AF171,"CP")</f>
        <v>0</v>
      </c>
      <c r="AL171" s="146">
        <f t="shared" ref="AL171" si="566">SUM(B171:AF171)</f>
        <v>0</v>
      </c>
      <c r="AM171" s="147">
        <f t="shared" si="554"/>
        <v>22.5</v>
      </c>
      <c r="AN171" s="146">
        <f t="shared" si="555"/>
        <v>0</v>
      </c>
      <c r="AO171" s="147">
        <f t="shared" ref="AO171" si="567">AM171-AK171</f>
        <v>22.5</v>
      </c>
      <c r="AP171" s="149">
        <f t="shared" ref="AP171" si="568">AN171-AL171</f>
        <v>0</v>
      </c>
      <c r="AS171" s="4"/>
    </row>
    <row r="172" spans="1:48" s="20" customFormat="1" x14ac:dyDescent="0.2">
      <c r="A172" s="31" t="str">
        <f t="shared" si="551"/>
        <v>t12</v>
      </c>
      <c r="B172" s="55"/>
      <c r="C172" s="55"/>
      <c r="D172" s="55"/>
      <c r="E172" s="55"/>
      <c r="F172" s="55"/>
      <c r="G172" s="55"/>
      <c r="H172" s="55"/>
      <c r="I172" s="55"/>
      <c r="J172" s="55"/>
      <c r="K172" s="55"/>
      <c r="L172" s="55"/>
      <c r="M172" s="55"/>
      <c r="N172" s="55"/>
      <c r="O172" s="55"/>
      <c r="P172" s="55"/>
      <c r="Q172" s="55"/>
      <c r="R172" s="55"/>
      <c r="S172" s="55"/>
      <c r="T172" s="55"/>
      <c r="U172" s="55"/>
      <c r="V172" s="55"/>
      <c r="W172" s="55"/>
      <c r="X172" s="55"/>
      <c r="Y172" s="55"/>
      <c r="Z172" s="55"/>
      <c r="AA172" s="55"/>
      <c r="AB172" s="55"/>
      <c r="AC172" s="55"/>
      <c r="AD172" s="55"/>
      <c r="AE172" s="55"/>
      <c r="AF172" s="57"/>
      <c r="AH172" s="66"/>
      <c r="AJ172" s="144" t="str">
        <f t="shared" ref="AJ172" si="569">IF(ISBLANK(A172),"",A172)</f>
        <v>t12</v>
      </c>
      <c r="AK172" s="145">
        <f t="shared" ref="AK172" si="570">COUNTIF(B172:AF172,"CP")</f>
        <v>0</v>
      </c>
      <c r="AL172" s="146">
        <f t="shared" ref="AL172" si="571">SUM(B172:AF172)</f>
        <v>0</v>
      </c>
      <c r="AM172" s="147">
        <f t="shared" si="554"/>
        <v>22.5</v>
      </c>
      <c r="AN172" s="146">
        <f t="shared" si="555"/>
        <v>0</v>
      </c>
      <c r="AO172" s="147">
        <f t="shared" ref="AO172" si="572">AM172-AK172</f>
        <v>22.5</v>
      </c>
      <c r="AP172" s="149">
        <f t="shared" ref="AP172" si="573">AN172-AL172</f>
        <v>0</v>
      </c>
      <c r="AS172" s="4"/>
    </row>
    <row r="173" spans="1:48" s="20" customFormat="1" x14ac:dyDescent="0.2">
      <c r="A173" s="31" t="str">
        <f t="shared" si="551"/>
        <v>t13</v>
      </c>
      <c r="B173" s="55"/>
      <c r="C173" s="55"/>
      <c r="D173" s="55"/>
      <c r="E173" s="55"/>
      <c r="F173" s="55"/>
      <c r="G173" s="55"/>
      <c r="H173" s="55"/>
      <c r="I173" s="55"/>
      <c r="J173" s="55"/>
      <c r="K173" s="55"/>
      <c r="L173" s="55"/>
      <c r="M173" s="55"/>
      <c r="N173" s="55"/>
      <c r="O173" s="55"/>
      <c r="P173" s="55"/>
      <c r="Q173" s="55"/>
      <c r="R173" s="55"/>
      <c r="S173" s="55"/>
      <c r="T173" s="55"/>
      <c r="U173" s="55"/>
      <c r="V173" s="55"/>
      <c r="W173" s="55"/>
      <c r="X173" s="55"/>
      <c r="Y173" s="55"/>
      <c r="Z173" s="55"/>
      <c r="AA173" s="55"/>
      <c r="AB173" s="55"/>
      <c r="AC173" s="55"/>
      <c r="AD173" s="55"/>
      <c r="AE173" s="55"/>
      <c r="AF173" s="57"/>
      <c r="AH173" s="66"/>
      <c r="AJ173" s="144" t="str">
        <f t="shared" ref="AJ173" si="574">IF(ISBLANK(A173),"",A173)</f>
        <v>t13</v>
      </c>
      <c r="AK173" s="145">
        <f t="shared" ref="AK173" si="575">COUNTIF(B173:AF173,"CP")</f>
        <v>0</v>
      </c>
      <c r="AL173" s="146">
        <f t="shared" ref="AL173" si="576">SUM(B173:AF173)</f>
        <v>0</v>
      </c>
      <c r="AM173" s="147">
        <f t="shared" si="554"/>
        <v>22.5</v>
      </c>
      <c r="AN173" s="146">
        <f t="shared" si="555"/>
        <v>0</v>
      </c>
      <c r="AO173" s="147">
        <f t="shared" ref="AO173" si="577">AM173-AK173</f>
        <v>22.5</v>
      </c>
      <c r="AP173" s="149">
        <f t="shared" ref="AP173" si="578">AN173-AL173</f>
        <v>0</v>
      </c>
      <c r="AS173" s="4"/>
    </row>
    <row r="174" spans="1:48" s="20" customFormat="1" x14ac:dyDescent="0.2">
      <c r="A174" s="31" t="str">
        <f t="shared" si="551"/>
        <v>t14</v>
      </c>
      <c r="B174" s="55"/>
      <c r="C174" s="55"/>
      <c r="D174" s="55"/>
      <c r="E174" s="55"/>
      <c r="F174" s="55"/>
      <c r="G174" s="55"/>
      <c r="H174" s="55"/>
      <c r="I174" s="55"/>
      <c r="J174" s="55"/>
      <c r="K174" s="55"/>
      <c r="L174" s="55"/>
      <c r="M174" s="55"/>
      <c r="N174" s="55"/>
      <c r="O174" s="55"/>
      <c r="P174" s="55"/>
      <c r="Q174" s="55"/>
      <c r="R174" s="55"/>
      <c r="S174" s="55"/>
      <c r="T174" s="55"/>
      <c r="U174" s="55"/>
      <c r="V174" s="55"/>
      <c r="W174" s="55"/>
      <c r="X174" s="55"/>
      <c r="Y174" s="55"/>
      <c r="Z174" s="55"/>
      <c r="AA174" s="55"/>
      <c r="AB174" s="55"/>
      <c r="AC174" s="55"/>
      <c r="AD174" s="55"/>
      <c r="AE174" s="55"/>
      <c r="AF174" s="57"/>
      <c r="AH174" s="66"/>
      <c r="AJ174" s="144" t="str">
        <f t="shared" ref="AJ174" si="579">IF(ISBLANK(A174),"",A174)</f>
        <v>t14</v>
      </c>
      <c r="AK174" s="145">
        <f t="shared" ref="AK174" si="580">COUNTIF(B174:AF174,"CP")</f>
        <v>0</v>
      </c>
      <c r="AL174" s="146">
        <f t="shared" ref="AL174" si="581">SUM(B174:AF174)</f>
        <v>0</v>
      </c>
      <c r="AM174" s="147">
        <f t="shared" si="554"/>
        <v>22.5</v>
      </c>
      <c r="AN174" s="146">
        <f t="shared" si="555"/>
        <v>0</v>
      </c>
      <c r="AO174" s="147">
        <f t="shared" ref="AO174" si="582">AM174-AK174</f>
        <v>22.5</v>
      </c>
      <c r="AP174" s="149">
        <f t="shared" ref="AP174" si="583">AN174-AL174</f>
        <v>0</v>
      </c>
      <c r="AS174" s="4"/>
    </row>
    <row r="175" spans="1:48" s="20" customFormat="1" ht="13.5" thickBot="1" x14ac:dyDescent="0.25">
      <c r="A175" s="89" t="str">
        <f t="shared" si="551"/>
        <v>t15</v>
      </c>
      <c r="B175" s="90"/>
      <c r="C175" s="90"/>
      <c r="D175" s="90"/>
      <c r="E175" s="90"/>
      <c r="F175" s="90"/>
      <c r="G175" s="90"/>
      <c r="H175" s="90"/>
      <c r="I175" s="90"/>
      <c r="J175" s="90"/>
      <c r="K175" s="90"/>
      <c r="L175" s="90"/>
      <c r="M175" s="90"/>
      <c r="N175" s="90"/>
      <c r="O175" s="90"/>
      <c r="P175" s="90"/>
      <c r="Q175" s="90"/>
      <c r="R175" s="90"/>
      <c r="S175" s="90"/>
      <c r="T175" s="90"/>
      <c r="U175" s="90"/>
      <c r="V175" s="90"/>
      <c r="W175" s="90"/>
      <c r="X175" s="90"/>
      <c r="Y175" s="90"/>
      <c r="Z175" s="90"/>
      <c r="AA175" s="90"/>
      <c r="AB175" s="90"/>
      <c r="AC175" s="90"/>
      <c r="AD175" s="90"/>
      <c r="AE175" s="90"/>
      <c r="AF175" s="93"/>
      <c r="AH175" s="92"/>
      <c r="AJ175" s="150" t="str">
        <f t="shared" ref="AJ175" si="584">IF(ISBLANK(A175),"",A175)</f>
        <v>t15</v>
      </c>
      <c r="AK175" s="151">
        <f t="shared" ref="AK175" si="585">COUNTIF(B175:AF175,"CP")</f>
        <v>0</v>
      </c>
      <c r="AL175" s="152">
        <f t="shared" ref="AL175" si="586">SUM(B175:AF175)</f>
        <v>0</v>
      </c>
      <c r="AM175" s="153">
        <f t="shared" si="554"/>
        <v>22.5</v>
      </c>
      <c r="AN175" s="152">
        <f t="shared" si="555"/>
        <v>0</v>
      </c>
      <c r="AO175" s="153">
        <f t="shared" ref="AO175" si="587">AM175-AK175</f>
        <v>22.5</v>
      </c>
      <c r="AP175" s="155">
        <f t="shared" ref="AP175" si="588">AN175-AL175</f>
        <v>0</v>
      </c>
      <c r="AS175" s="4"/>
    </row>
    <row r="176" spans="1:48" ht="13.5" thickBot="1" x14ac:dyDescent="0.25">
      <c r="A176" s="20"/>
      <c r="AG176" s="20"/>
      <c r="AI176" s="20"/>
      <c r="AJ176" s="137"/>
      <c r="AK176" s="137"/>
      <c r="AL176" s="137"/>
      <c r="AM176" s="137"/>
      <c r="AN176" s="137"/>
      <c r="AO176" s="137"/>
      <c r="AP176" s="137"/>
      <c r="AR176" s="20"/>
      <c r="AT176" s="20"/>
      <c r="AU176" s="20"/>
      <c r="AV176" s="20"/>
    </row>
    <row r="177" spans="1:48" ht="18.75" thickBot="1" x14ac:dyDescent="0.25">
      <c r="A177" s="21"/>
      <c r="B177" s="122">
        <f>DATE(An,MONTH(B158)+1,1)</f>
        <v>45566</v>
      </c>
      <c r="C177" s="123"/>
      <c r="D177" s="123"/>
      <c r="E177" s="123"/>
      <c r="F177" s="123"/>
      <c r="G177" s="123"/>
      <c r="H177" s="123"/>
      <c r="I177" s="123"/>
      <c r="J177" s="123"/>
      <c r="K177" s="123"/>
      <c r="L177" s="123"/>
      <c r="M177" s="123"/>
      <c r="N177" s="123"/>
      <c r="O177" s="123"/>
      <c r="P177" s="123"/>
      <c r="Q177" s="123"/>
      <c r="R177" s="123"/>
      <c r="S177" s="123"/>
      <c r="T177" s="123"/>
      <c r="U177" s="123"/>
      <c r="V177" s="123"/>
      <c r="W177" s="123"/>
      <c r="X177" s="123"/>
      <c r="Y177" s="123"/>
      <c r="Z177" s="123"/>
      <c r="AA177" s="123"/>
      <c r="AB177" s="123"/>
      <c r="AC177" s="123"/>
      <c r="AD177" s="123"/>
      <c r="AE177" s="123"/>
      <c r="AF177" s="124"/>
      <c r="AG177" s="20"/>
      <c r="AH177" s="22"/>
      <c r="AI177" s="20"/>
      <c r="AJ177" s="137"/>
      <c r="AK177" s="137"/>
      <c r="AL177" s="137"/>
      <c r="AM177" s="137"/>
      <c r="AN177" s="137"/>
      <c r="AO177" s="137"/>
      <c r="AP177" s="137"/>
    </row>
    <row r="178" spans="1:48" s="20" customFormat="1" ht="53.25" x14ac:dyDescent="0.2">
      <c r="A178" s="23"/>
      <c r="B178" s="24" t="str">
        <f>IF(B179&lt;&gt;"",PROPER(TEXT(B179,"jjjj")),"")</f>
        <v>Mardi</v>
      </c>
      <c r="C178" s="24" t="str">
        <f t="shared" ref="C178" si="589">IF(C179&lt;&gt;"",PROPER(TEXT(C179,"jjjj")),"")</f>
        <v>Mercredi</v>
      </c>
      <c r="D178" s="24" t="str">
        <f t="shared" ref="D178" si="590">IF(D179&lt;&gt;"",PROPER(TEXT(D179,"jjjj")),"")</f>
        <v>Jeudi</v>
      </c>
      <c r="E178" s="24" t="str">
        <f t="shared" ref="E178" si="591">IF(E179&lt;&gt;"",PROPER(TEXT(E179,"jjjj")),"")</f>
        <v>Vendredi</v>
      </c>
      <c r="F178" s="24" t="str">
        <f t="shared" ref="F178" si="592">IF(F179&lt;&gt;"",PROPER(TEXT(F179,"jjjj")),"")</f>
        <v>Samedi</v>
      </c>
      <c r="G178" s="24" t="str">
        <f t="shared" ref="G178" si="593">IF(G179&lt;&gt;"",PROPER(TEXT(G179,"jjjj")),"")</f>
        <v>Dimanche</v>
      </c>
      <c r="H178" s="24" t="str">
        <f t="shared" ref="H178" si="594">IF(H179&lt;&gt;"",PROPER(TEXT(H179,"jjjj")),"")</f>
        <v>Lundi</v>
      </c>
      <c r="I178" s="24" t="str">
        <f t="shared" ref="I178" si="595">IF(I179&lt;&gt;"",PROPER(TEXT(I179,"jjjj")),"")</f>
        <v>Mardi</v>
      </c>
      <c r="J178" s="24" t="str">
        <f t="shared" ref="J178" si="596">IF(J179&lt;&gt;"",PROPER(TEXT(J179,"jjjj")),"")</f>
        <v>Mercredi</v>
      </c>
      <c r="K178" s="24" t="str">
        <f t="shared" ref="K178" si="597">IF(K179&lt;&gt;"",PROPER(TEXT(K179,"jjjj")),"")</f>
        <v>Jeudi</v>
      </c>
      <c r="L178" s="24" t="str">
        <f t="shared" ref="L178" si="598">IF(L179&lt;&gt;"",PROPER(TEXT(L179,"jjjj")),"")</f>
        <v>Vendredi</v>
      </c>
      <c r="M178" s="24" t="str">
        <f t="shared" ref="M178" si="599">IF(M179&lt;&gt;"",PROPER(TEXT(M179,"jjjj")),"")</f>
        <v>Samedi</v>
      </c>
      <c r="N178" s="24" t="str">
        <f t="shared" ref="N178" si="600">IF(N179&lt;&gt;"",PROPER(TEXT(N179,"jjjj")),"")</f>
        <v>Dimanche</v>
      </c>
      <c r="O178" s="24" t="str">
        <f t="shared" ref="O178" si="601">IF(O179&lt;&gt;"",PROPER(TEXT(O179,"jjjj")),"")</f>
        <v>Lundi</v>
      </c>
      <c r="P178" s="24" t="str">
        <f t="shared" ref="P178" si="602">IF(P179&lt;&gt;"",PROPER(TEXT(P179,"jjjj")),"")</f>
        <v>Mardi</v>
      </c>
      <c r="Q178" s="24" t="str">
        <f t="shared" ref="Q178" si="603">IF(Q179&lt;&gt;"",PROPER(TEXT(Q179,"jjjj")),"")</f>
        <v>Mercredi</v>
      </c>
      <c r="R178" s="24" t="str">
        <f t="shared" ref="R178" si="604">IF(R179&lt;&gt;"",PROPER(TEXT(R179,"jjjj")),"")</f>
        <v>Jeudi</v>
      </c>
      <c r="S178" s="24" t="str">
        <f t="shared" ref="S178" si="605">IF(S179&lt;&gt;"",PROPER(TEXT(S179,"jjjj")),"")</f>
        <v>Vendredi</v>
      </c>
      <c r="T178" s="24" t="str">
        <f t="shared" ref="T178" si="606">IF(T179&lt;&gt;"",PROPER(TEXT(T179,"jjjj")),"")</f>
        <v>Samedi</v>
      </c>
      <c r="U178" s="24" t="str">
        <f t="shared" ref="U178" si="607">IF(U179&lt;&gt;"",PROPER(TEXT(U179,"jjjj")),"")</f>
        <v>Dimanche</v>
      </c>
      <c r="V178" s="24" t="str">
        <f t="shared" ref="V178" si="608">IF(V179&lt;&gt;"",PROPER(TEXT(V179,"jjjj")),"")</f>
        <v>Lundi</v>
      </c>
      <c r="W178" s="24" t="str">
        <f t="shared" ref="W178" si="609">IF(W179&lt;&gt;"",PROPER(TEXT(W179,"jjjj")),"")</f>
        <v>Mardi</v>
      </c>
      <c r="X178" s="24" t="str">
        <f t="shared" ref="X178" si="610">IF(X179&lt;&gt;"",PROPER(TEXT(X179,"jjjj")),"")</f>
        <v>Mercredi</v>
      </c>
      <c r="Y178" s="24" t="str">
        <f t="shared" ref="Y178" si="611">IF(Y179&lt;&gt;"",PROPER(TEXT(Y179,"jjjj")),"")</f>
        <v>Jeudi</v>
      </c>
      <c r="Z178" s="24" t="str">
        <f t="shared" ref="Z178" si="612">IF(Z179&lt;&gt;"",PROPER(TEXT(Z179,"jjjj")),"")</f>
        <v>Vendredi</v>
      </c>
      <c r="AA178" s="24" t="str">
        <f t="shared" ref="AA178" si="613">IF(AA179&lt;&gt;"",PROPER(TEXT(AA179,"jjjj")),"")</f>
        <v>Samedi</v>
      </c>
      <c r="AB178" s="24" t="str">
        <f t="shared" ref="AB178" si="614">IF(AB179&lt;&gt;"",PROPER(TEXT(AB179,"jjjj")),"")</f>
        <v>Dimanche</v>
      </c>
      <c r="AC178" s="24" t="str">
        <f t="shared" ref="AC178" si="615">IF(AC179&lt;&gt;"",PROPER(TEXT(AC179,"jjjj")),"")</f>
        <v>Lundi</v>
      </c>
      <c r="AD178" s="24" t="str">
        <f t="shared" ref="AD178" si="616">IF(AD179&lt;&gt;"",PROPER(TEXT(AD179,"jjjj")),"")</f>
        <v>Mardi</v>
      </c>
      <c r="AE178" s="24" t="str">
        <f t="shared" ref="AE178" si="617">IF(AE179&lt;&gt;"",PROPER(TEXT(AE179,"jjjj")),"")</f>
        <v>Mercredi</v>
      </c>
      <c r="AF178" s="25" t="str">
        <f t="shared" ref="AF178" si="618">IF(AF179&lt;&gt;"",PROPER(TEXT(AF179,"jjjj")),"")</f>
        <v>Jeudi</v>
      </c>
      <c r="AH178" s="120" t="s">
        <v>46</v>
      </c>
      <c r="AI178" s="104"/>
      <c r="AJ178" s="138" t="s">
        <v>3</v>
      </c>
      <c r="AK178" s="139" t="s">
        <v>41</v>
      </c>
      <c r="AL178" s="139" t="s">
        <v>35</v>
      </c>
      <c r="AM178" s="139" t="s">
        <v>42</v>
      </c>
      <c r="AN178" s="139" t="s">
        <v>37</v>
      </c>
      <c r="AO178" s="139" t="s">
        <v>38</v>
      </c>
      <c r="AP178" s="140" t="s">
        <v>39</v>
      </c>
      <c r="AR178" s="4"/>
      <c r="AS178" s="4"/>
      <c r="AT178" s="4"/>
      <c r="AU178" s="4"/>
      <c r="AV178" s="4"/>
    </row>
    <row r="179" spans="1:48" x14ac:dyDescent="0.2">
      <c r="A179" s="80"/>
      <c r="B179" s="28">
        <f>DATE(An,MONTH(B177),1)</f>
        <v>45566</v>
      </c>
      <c r="C179" s="28">
        <f t="shared" ref="C179:AF179" si="619">B179+1</f>
        <v>45567</v>
      </c>
      <c r="D179" s="28">
        <f t="shared" si="619"/>
        <v>45568</v>
      </c>
      <c r="E179" s="28">
        <f t="shared" si="619"/>
        <v>45569</v>
      </c>
      <c r="F179" s="28">
        <f t="shared" si="619"/>
        <v>45570</v>
      </c>
      <c r="G179" s="28">
        <f t="shared" si="619"/>
        <v>45571</v>
      </c>
      <c r="H179" s="28">
        <f t="shared" si="619"/>
        <v>45572</v>
      </c>
      <c r="I179" s="28">
        <f t="shared" si="619"/>
        <v>45573</v>
      </c>
      <c r="J179" s="28">
        <f t="shared" si="619"/>
        <v>45574</v>
      </c>
      <c r="K179" s="28">
        <f t="shared" si="619"/>
        <v>45575</v>
      </c>
      <c r="L179" s="28">
        <f t="shared" si="619"/>
        <v>45576</v>
      </c>
      <c r="M179" s="28">
        <f t="shared" si="619"/>
        <v>45577</v>
      </c>
      <c r="N179" s="28">
        <f t="shared" si="619"/>
        <v>45578</v>
      </c>
      <c r="O179" s="28">
        <f t="shared" si="619"/>
        <v>45579</v>
      </c>
      <c r="P179" s="28">
        <f t="shared" si="619"/>
        <v>45580</v>
      </c>
      <c r="Q179" s="28">
        <f t="shared" si="619"/>
        <v>45581</v>
      </c>
      <c r="R179" s="28">
        <f t="shared" si="619"/>
        <v>45582</v>
      </c>
      <c r="S179" s="28">
        <f t="shared" si="619"/>
        <v>45583</v>
      </c>
      <c r="T179" s="28">
        <f t="shared" si="619"/>
        <v>45584</v>
      </c>
      <c r="U179" s="28">
        <f t="shared" si="619"/>
        <v>45585</v>
      </c>
      <c r="V179" s="28">
        <f t="shared" si="619"/>
        <v>45586</v>
      </c>
      <c r="W179" s="28">
        <f t="shared" si="619"/>
        <v>45587</v>
      </c>
      <c r="X179" s="28">
        <f t="shared" si="619"/>
        <v>45588</v>
      </c>
      <c r="Y179" s="28">
        <f t="shared" si="619"/>
        <v>45589</v>
      </c>
      <c r="Z179" s="28">
        <f t="shared" si="619"/>
        <v>45590</v>
      </c>
      <c r="AA179" s="28">
        <f t="shared" si="619"/>
        <v>45591</v>
      </c>
      <c r="AB179" s="28">
        <f t="shared" si="619"/>
        <v>45592</v>
      </c>
      <c r="AC179" s="28">
        <f t="shared" si="619"/>
        <v>45593</v>
      </c>
      <c r="AD179" s="28">
        <f t="shared" si="619"/>
        <v>45594</v>
      </c>
      <c r="AE179" s="28">
        <f t="shared" si="619"/>
        <v>45595</v>
      </c>
      <c r="AF179" s="29">
        <f t="shared" si="619"/>
        <v>45596</v>
      </c>
      <c r="AG179" s="20"/>
      <c r="AH179" s="121"/>
      <c r="AI179" s="20"/>
      <c r="AJ179" s="141"/>
      <c r="AK179" s="142"/>
      <c r="AL179" s="142"/>
      <c r="AM179" s="142"/>
      <c r="AN179" s="142"/>
      <c r="AO179" s="142"/>
      <c r="AP179" s="143"/>
      <c r="AR179" s="20"/>
      <c r="AS179" s="20"/>
      <c r="AT179" s="20"/>
      <c r="AU179" s="20"/>
      <c r="AV179" s="20"/>
    </row>
    <row r="180" spans="1:48" x14ac:dyDescent="0.2">
      <c r="A180" s="31" t="str">
        <f t="shared" ref="A180:A194" si="620">IF(ISBLANK(A161),"",A161)</f>
        <v>t1</v>
      </c>
      <c r="B180" s="54"/>
      <c r="C180" s="54"/>
      <c r="D180" s="54"/>
      <c r="E180" s="54"/>
      <c r="F180" s="54"/>
      <c r="G180" s="54"/>
      <c r="H180" s="54"/>
      <c r="I180" s="54"/>
      <c r="J180" s="54"/>
      <c r="K180" s="54"/>
      <c r="L180" s="54"/>
      <c r="M180" s="54"/>
      <c r="N180" s="54"/>
      <c r="O180" s="54"/>
      <c r="P180" s="54"/>
      <c r="Q180" s="54"/>
      <c r="R180" s="54"/>
      <c r="S180" s="54"/>
      <c r="T180" s="54"/>
      <c r="U180" s="54"/>
      <c r="V180" s="54"/>
      <c r="W180" s="54"/>
      <c r="X180" s="54"/>
      <c r="Y180" s="54"/>
      <c r="Z180" s="54"/>
      <c r="AA180" s="54"/>
      <c r="AB180" s="54"/>
      <c r="AC180" s="54"/>
      <c r="AD180" s="54"/>
      <c r="AE180" s="54"/>
      <c r="AF180" s="58"/>
      <c r="AG180" s="20"/>
      <c r="AH180" s="66"/>
      <c r="AI180" s="20"/>
      <c r="AJ180" s="144" t="str">
        <f>IF(ISBLANK(A180),"",A180)</f>
        <v>t1</v>
      </c>
      <c r="AK180" s="145">
        <f t="shared" ref="AK180:AK188" si="621">COUNTIF(B180:AF180,"CP")</f>
        <v>0</v>
      </c>
      <c r="AL180" s="146">
        <f t="shared" ref="AL180:AL188" si="622">SUM(B180:AF180)</f>
        <v>0</v>
      </c>
      <c r="AM180" s="147">
        <f t="shared" ref="AM180:AM194" si="623">AO161+2.5</f>
        <v>31</v>
      </c>
      <c r="AN180" s="146">
        <f>AP161+AL180</f>
        <v>75</v>
      </c>
      <c r="AO180" s="147">
        <f>AM180-AK180</f>
        <v>31</v>
      </c>
      <c r="AP180" s="149">
        <f>AN180-AL180</f>
        <v>75</v>
      </c>
    </row>
    <row r="181" spans="1:48" x14ac:dyDescent="0.2">
      <c r="A181" s="31" t="str">
        <f t="shared" si="620"/>
        <v>t2</v>
      </c>
      <c r="B181" s="54"/>
      <c r="C181" s="54"/>
      <c r="D181" s="54"/>
      <c r="E181" s="54"/>
      <c r="F181" s="54"/>
      <c r="G181" s="54"/>
      <c r="H181" s="54"/>
      <c r="I181" s="54"/>
      <c r="J181" s="54"/>
      <c r="K181" s="54"/>
      <c r="L181" s="54"/>
      <c r="M181" s="54"/>
      <c r="N181" s="54"/>
      <c r="O181" s="54"/>
      <c r="P181" s="54"/>
      <c r="Q181" s="54"/>
      <c r="R181" s="54"/>
      <c r="S181" s="54"/>
      <c r="T181" s="54"/>
      <c r="U181" s="54"/>
      <c r="V181" s="54"/>
      <c r="W181" s="54"/>
      <c r="X181" s="54"/>
      <c r="Y181" s="54"/>
      <c r="Z181" s="54"/>
      <c r="AA181" s="54"/>
      <c r="AB181" s="54"/>
      <c r="AC181" s="54"/>
      <c r="AD181" s="54"/>
      <c r="AE181" s="54"/>
      <c r="AF181" s="58"/>
      <c r="AG181" s="20"/>
      <c r="AH181" s="66"/>
      <c r="AI181" s="20"/>
      <c r="AJ181" s="144" t="str">
        <f>IF(ISBLANK(A181),"",A181)</f>
        <v>t2</v>
      </c>
      <c r="AK181" s="145">
        <f t="shared" si="621"/>
        <v>0</v>
      </c>
      <c r="AL181" s="146">
        <f t="shared" si="622"/>
        <v>0</v>
      </c>
      <c r="AM181" s="147">
        <f t="shared" si="623"/>
        <v>25</v>
      </c>
      <c r="AN181" s="146">
        <f t="shared" ref="AN181:AN194" si="624">AP162+AL181</f>
        <v>0</v>
      </c>
      <c r="AO181" s="147">
        <f t="shared" ref="AO181:AO188" si="625">AM181-AK181</f>
        <v>25</v>
      </c>
      <c r="AP181" s="149">
        <f t="shared" ref="AP181:AP188" si="626">AN181-AL181</f>
        <v>0</v>
      </c>
    </row>
    <row r="182" spans="1:48" x14ac:dyDescent="0.2">
      <c r="A182" s="31" t="str">
        <f t="shared" si="620"/>
        <v>t3</v>
      </c>
      <c r="B182" s="54"/>
      <c r="C182" s="54"/>
      <c r="D182" s="54"/>
      <c r="E182" s="54"/>
      <c r="F182" s="54"/>
      <c r="G182" s="54"/>
      <c r="H182" s="54"/>
      <c r="I182" s="54"/>
      <c r="J182" s="54"/>
      <c r="K182" s="54"/>
      <c r="L182" s="54"/>
      <c r="M182" s="54"/>
      <c r="N182" s="54"/>
      <c r="O182" s="54"/>
      <c r="P182" s="54"/>
      <c r="Q182" s="54"/>
      <c r="R182" s="54"/>
      <c r="S182" s="54"/>
      <c r="T182" s="54"/>
      <c r="U182" s="54"/>
      <c r="V182" s="54"/>
      <c r="W182" s="54"/>
      <c r="X182" s="54"/>
      <c r="Y182" s="54"/>
      <c r="Z182" s="54"/>
      <c r="AA182" s="54"/>
      <c r="AB182" s="54"/>
      <c r="AC182" s="54"/>
      <c r="AD182" s="54"/>
      <c r="AE182" s="54"/>
      <c r="AF182" s="58"/>
      <c r="AG182" s="20"/>
      <c r="AH182" s="66"/>
      <c r="AI182" s="20"/>
      <c r="AJ182" s="144" t="str">
        <f t="shared" ref="AJ182:AJ188" si="627">IF(ISBLANK(A182),"",A182)</f>
        <v>t3</v>
      </c>
      <c r="AK182" s="145">
        <f t="shared" si="621"/>
        <v>0</v>
      </c>
      <c r="AL182" s="146">
        <f t="shared" si="622"/>
        <v>0</v>
      </c>
      <c r="AM182" s="147">
        <f t="shared" si="623"/>
        <v>25</v>
      </c>
      <c r="AN182" s="146">
        <f t="shared" si="624"/>
        <v>0</v>
      </c>
      <c r="AO182" s="147">
        <f t="shared" si="625"/>
        <v>25</v>
      </c>
      <c r="AP182" s="149">
        <f t="shared" si="626"/>
        <v>0</v>
      </c>
    </row>
    <row r="183" spans="1:48" x14ac:dyDescent="0.2">
      <c r="A183" s="31" t="str">
        <f t="shared" si="620"/>
        <v>t4</v>
      </c>
      <c r="B183" s="54"/>
      <c r="C183" s="54"/>
      <c r="D183" s="54"/>
      <c r="E183" s="54"/>
      <c r="F183" s="54"/>
      <c r="G183" s="54"/>
      <c r="H183" s="54"/>
      <c r="I183" s="54"/>
      <c r="J183" s="54"/>
      <c r="K183" s="54"/>
      <c r="L183" s="54"/>
      <c r="M183" s="54"/>
      <c r="N183" s="54"/>
      <c r="O183" s="54"/>
      <c r="P183" s="54"/>
      <c r="Q183" s="54"/>
      <c r="R183" s="54"/>
      <c r="S183" s="54"/>
      <c r="T183" s="54"/>
      <c r="U183" s="54"/>
      <c r="V183" s="54"/>
      <c r="W183" s="54"/>
      <c r="X183" s="54"/>
      <c r="Y183" s="54"/>
      <c r="Z183" s="54"/>
      <c r="AA183" s="54"/>
      <c r="AB183" s="54"/>
      <c r="AC183" s="54"/>
      <c r="AD183" s="54"/>
      <c r="AE183" s="54"/>
      <c r="AF183" s="58"/>
      <c r="AG183" s="20"/>
      <c r="AH183" s="66"/>
      <c r="AI183" s="20"/>
      <c r="AJ183" s="144" t="str">
        <f t="shared" si="627"/>
        <v>t4</v>
      </c>
      <c r="AK183" s="145">
        <f t="shared" si="621"/>
        <v>0</v>
      </c>
      <c r="AL183" s="146">
        <f t="shared" si="622"/>
        <v>0</v>
      </c>
      <c r="AM183" s="147">
        <f t="shared" si="623"/>
        <v>25</v>
      </c>
      <c r="AN183" s="146">
        <f t="shared" si="624"/>
        <v>0</v>
      </c>
      <c r="AO183" s="147">
        <f t="shared" si="625"/>
        <v>25</v>
      </c>
      <c r="AP183" s="149">
        <f t="shared" si="626"/>
        <v>0</v>
      </c>
    </row>
    <row r="184" spans="1:48" x14ac:dyDescent="0.2">
      <c r="A184" s="31" t="str">
        <f t="shared" si="620"/>
        <v>t5</v>
      </c>
      <c r="B184" s="54"/>
      <c r="C184" s="54"/>
      <c r="D184" s="54"/>
      <c r="E184" s="54"/>
      <c r="F184" s="54"/>
      <c r="G184" s="54"/>
      <c r="H184" s="54"/>
      <c r="I184" s="54"/>
      <c r="J184" s="54"/>
      <c r="K184" s="54"/>
      <c r="L184" s="54"/>
      <c r="M184" s="54"/>
      <c r="N184" s="54"/>
      <c r="O184" s="54"/>
      <c r="P184" s="54"/>
      <c r="Q184" s="54"/>
      <c r="R184" s="54"/>
      <c r="S184" s="54"/>
      <c r="T184" s="54"/>
      <c r="U184" s="54"/>
      <c r="V184" s="54"/>
      <c r="W184" s="54"/>
      <c r="X184" s="54"/>
      <c r="Y184" s="54"/>
      <c r="Z184" s="54"/>
      <c r="AA184" s="54"/>
      <c r="AB184" s="54"/>
      <c r="AC184" s="54"/>
      <c r="AD184" s="54"/>
      <c r="AE184" s="54"/>
      <c r="AF184" s="58"/>
      <c r="AG184" s="20"/>
      <c r="AH184" s="66"/>
      <c r="AI184" s="20"/>
      <c r="AJ184" s="144" t="str">
        <f t="shared" si="627"/>
        <v>t5</v>
      </c>
      <c r="AK184" s="145">
        <f t="shared" si="621"/>
        <v>0</v>
      </c>
      <c r="AL184" s="146">
        <f>SUM(B184:AF184)</f>
        <v>0</v>
      </c>
      <c r="AM184" s="147">
        <f t="shared" si="623"/>
        <v>25</v>
      </c>
      <c r="AN184" s="146">
        <f t="shared" si="624"/>
        <v>0</v>
      </c>
      <c r="AO184" s="147">
        <f t="shared" si="625"/>
        <v>25</v>
      </c>
      <c r="AP184" s="149">
        <f t="shared" si="626"/>
        <v>0</v>
      </c>
    </row>
    <row r="185" spans="1:48" x14ac:dyDescent="0.2">
      <c r="A185" s="31" t="str">
        <f t="shared" si="620"/>
        <v>t6</v>
      </c>
      <c r="B185" s="55"/>
      <c r="C185" s="55"/>
      <c r="D185" s="55"/>
      <c r="E185" s="55"/>
      <c r="F185" s="55"/>
      <c r="G185" s="55"/>
      <c r="H185" s="55"/>
      <c r="I185" s="55"/>
      <c r="J185" s="55"/>
      <c r="K185" s="55"/>
      <c r="L185" s="55"/>
      <c r="M185" s="55"/>
      <c r="N185" s="55"/>
      <c r="O185" s="55"/>
      <c r="P185" s="55"/>
      <c r="Q185" s="55"/>
      <c r="R185" s="55"/>
      <c r="S185" s="55"/>
      <c r="T185" s="55"/>
      <c r="U185" s="55"/>
      <c r="V185" s="55"/>
      <c r="W185" s="55"/>
      <c r="X185" s="55"/>
      <c r="Y185" s="55"/>
      <c r="Z185" s="55"/>
      <c r="AA185" s="55"/>
      <c r="AB185" s="55"/>
      <c r="AC185" s="55"/>
      <c r="AD185" s="55"/>
      <c r="AE185" s="55"/>
      <c r="AF185" s="56"/>
      <c r="AG185" s="20"/>
      <c r="AH185" s="66"/>
      <c r="AI185" s="20"/>
      <c r="AJ185" s="144" t="str">
        <f t="shared" si="627"/>
        <v>t6</v>
      </c>
      <c r="AK185" s="145">
        <f t="shared" si="621"/>
        <v>0</v>
      </c>
      <c r="AL185" s="146">
        <f t="shared" si="622"/>
        <v>0</v>
      </c>
      <c r="AM185" s="147">
        <f t="shared" si="623"/>
        <v>25</v>
      </c>
      <c r="AN185" s="146">
        <f t="shared" si="624"/>
        <v>0</v>
      </c>
      <c r="AO185" s="147">
        <f t="shared" si="625"/>
        <v>25</v>
      </c>
      <c r="AP185" s="149">
        <f t="shared" si="626"/>
        <v>0</v>
      </c>
    </row>
    <row r="186" spans="1:48" x14ac:dyDescent="0.2">
      <c r="A186" s="31" t="str">
        <f t="shared" si="620"/>
        <v>t7</v>
      </c>
      <c r="B186" s="55"/>
      <c r="C186" s="55"/>
      <c r="D186" s="55"/>
      <c r="E186" s="55"/>
      <c r="F186" s="55"/>
      <c r="G186" s="55"/>
      <c r="H186" s="55"/>
      <c r="I186" s="55"/>
      <c r="J186" s="55"/>
      <c r="K186" s="55"/>
      <c r="L186" s="55"/>
      <c r="M186" s="55"/>
      <c r="N186" s="55"/>
      <c r="O186" s="55"/>
      <c r="P186" s="55"/>
      <c r="Q186" s="55"/>
      <c r="R186" s="55"/>
      <c r="S186" s="55"/>
      <c r="T186" s="55"/>
      <c r="U186" s="55"/>
      <c r="V186" s="55"/>
      <c r="W186" s="55"/>
      <c r="X186" s="55"/>
      <c r="Y186" s="55"/>
      <c r="Z186" s="55"/>
      <c r="AA186" s="55"/>
      <c r="AB186" s="55"/>
      <c r="AC186" s="55"/>
      <c r="AD186" s="55"/>
      <c r="AE186" s="55"/>
      <c r="AF186" s="56"/>
      <c r="AG186" s="20"/>
      <c r="AH186" s="66"/>
      <c r="AI186" s="20"/>
      <c r="AJ186" s="144" t="str">
        <f t="shared" si="627"/>
        <v>t7</v>
      </c>
      <c r="AK186" s="145">
        <f t="shared" si="621"/>
        <v>0</v>
      </c>
      <c r="AL186" s="146">
        <f t="shared" si="622"/>
        <v>0</v>
      </c>
      <c r="AM186" s="147">
        <f t="shared" si="623"/>
        <v>25</v>
      </c>
      <c r="AN186" s="146">
        <f t="shared" si="624"/>
        <v>0</v>
      </c>
      <c r="AO186" s="147">
        <f t="shared" si="625"/>
        <v>25</v>
      </c>
      <c r="AP186" s="149">
        <f t="shared" si="626"/>
        <v>0</v>
      </c>
    </row>
    <row r="187" spans="1:48" x14ac:dyDescent="0.2">
      <c r="A187" s="31" t="str">
        <f t="shared" si="620"/>
        <v>t8</v>
      </c>
      <c r="B187" s="55"/>
      <c r="C187" s="55"/>
      <c r="D187" s="55"/>
      <c r="E187" s="55"/>
      <c r="F187" s="55"/>
      <c r="G187" s="55"/>
      <c r="H187" s="55"/>
      <c r="I187" s="55"/>
      <c r="J187" s="55"/>
      <c r="K187" s="55"/>
      <c r="L187" s="55"/>
      <c r="M187" s="55"/>
      <c r="N187" s="55"/>
      <c r="O187" s="55"/>
      <c r="P187" s="55"/>
      <c r="Q187" s="55"/>
      <c r="R187" s="55"/>
      <c r="S187" s="55"/>
      <c r="T187" s="55"/>
      <c r="U187" s="55"/>
      <c r="V187" s="55"/>
      <c r="W187" s="55"/>
      <c r="X187" s="55"/>
      <c r="Y187" s="55"/>
      <c r="Z187" s="55"/>
      <c r="AA187" s="55"/>
      <c r="AB187" s="55"/>
      <c r="AC187" s="55"/>
      <c r="AD187" s="55"/>
      <c r="AE187" s="55"/>
      <c r="AF187" s="56"/>
      <c r="AG187" s="20"/>
      <c r="AH187" s="66"/>
      <c r="AI187" s="20"/>
      <c r="AJ187" s="144" t="str">
        <f t="shared" si="627"/>
        <v>t8</v>
      </c>
      <c r="AK187" s="145">
        <f t="shared" si="621"/>
        <v>0</v>
      </c>
      <c r="AL187" s="146">
        <f t="shared" si="622"/>
        <v>0</v>
      </c>
      <c r="AM187" s="147">
        <f t="shared" si="623"/>
        <v>25</v>
      </c>
      <c r="AN187" s="146">
        <f t="shared" si="624"/>
        <v>0</v>
      </c>
      <c r="AO187" s="147">
        <f t="shared" si="625"/>
        <v>25</v>
      </c>
      <c r="AP187" s="149">
        <f t="shared" si="626"/>
        <v>0</v>
      </c>
    </row>
    <row r="188" spans="1:48" s="20" customFormat="1" x14ac:dyDescent="0.2">
      <c r="A188" s="31" t="str">
        <f t="shared" si="620"/>
        <v>t9</v>
      </c>
      <c r="B188" s="55"/>
      <c r="C188" s="55"/>
      <c r="D188" s="55"/>
      <c r="E188" s="55"/>
      <c r="F188" s="55"/>
      <c r="G188" s="55"/>
      <c r="H188" s="55"/>
      <c r="I188" s="55"/>
      <c r="J188" s="55"/>
      <c r="K188" s="55"/>
      <c r="L188" s="55"/>
      <c r="M188" s="55"/>
      <c r="N188" s="55"/>
      <c r="O188" s="55"/>
      <c r="P188" s="55"/>
      <c r="Q188" s="55"/>
      <c r="R188" s="55"/>
      <c r="S188" s="55"/>
      <c r="T188" s="55"/>
      <c r="U188" s="55"/>
      <c r="V188" s="55"/>
      <c r="W188" s="55"/>
      <c r="X188" s="55"/>
      <c r="Y188" s="55"/>
      <c r="Z188" s="55"/>
      <c r="AA188" s="55"/>
      <c r="AB188" s="55"/>
      <c r="AC188" s="55"/>
      <c r="AD188" s="55"/>
      <c r="AE188" s="55"/>
      <c r="AF188" s="56"/>
      <c r="AH188" s="66"/>
      <c r="AJ188" s="144" t="str">
        <f t="shared" si="627"/>
        <v>t9</v>
      </c>
      <c r="AK188" s="145">
        <f t="shared" si="621"/>
        <v>0</v>
      </c>
      <c r="AL188" s="146">
        <f t="shared" si="622"/>
        <v>0</v>
      </c>
      <c r="AM188" s="147">
        <f t="shared" si="623"/>
        <v>25</v>
      </c>
      <c r="AN188" s="146">
        <f t="shared" si="624"/>
        <v>0</v>
      </c>
      <c r="AO188" s="147">
        <f t="shared" si="625"/>
        <v>25</v>
      </c>
      <c r="AP188" s="149">
        <f t="shared" si="626"/>
        <v>0</v>
      </c>
      <c r="AR188" s="4"/>
      <c r="AS188" s="4"/>
      <c r="AT188" s="4"/>
      <c r="AU188" s="4"/>
      <c r="AV188" s="4"/>
    </row>
    <row r="189" spans="1:48" s="20" customFormat="1" x14ac:dyDescent="0.2">
      <c r="A189" s="31" t="str">
        <f t="shared" si="620"/>
        <v>t10</v>
      </c>
      <c r="B189" s="55"/>
      <c r="C189" s="55"/>
      <c r="D189" s="55"/>
      <c r="E189" s="55"/>
      <c r="F189" s="55"/>
      <c r="G189" s="55"/>
      <c r="H189" s="55"/>
      <c r="I189" s="55"/>
      <c r="J189" s="55"/>
      <c r="K189" s="55"/>
      <c r="L189" s="55"/>
      <c r="M189" s="55"/>
      <c r="N189" s="55"/>
      <c r="O189" s="55"/>
      <c r="P189" s="55"/>
      <c r="Q189" s="55"/>
      <c r="R189" s="55"/>
      <c r="S189" s="55"/>
      <c r="T189" s="55"/>
      <c r="U189" s="55"/>
      <c r="V189" s="55"/>
      <c r="W189" s="55"/>
      <c r="X189" s="55"/>
      <c r="Y189" s="55"/>
      <c r="Z189" s="55"/>
      <c r="AA189" s="55"/>
      <c r="AB189" s="55"/>
      <c r="AC189" s="55"/>
      <c r="AD189" s="55"/>
      <c r="AE189" s="55"/>
      <c r="AF189" s="56"/>
      <c r="AH189" s="66"/>
      <c r="AJ189" s="144" t="str">
        <f t="shared" ref="AJ189" si="628">IF(ISBLANK(A189),"",A189)</f>
        <v>t10</v>
      </c>
      <c r="AK189" s="145">
        <f t="shared" ref="AK189" si="629">COUNTIF(B189:AF189,"CP")</f>
        <v>0</v>
      </c>
      <c r="AL189" s="146">
        <f t="shared" ref="AL189" si="630">SUM(B189:AF189)</f>
        <v>0</v>
      </c>
      <c r="AM189" s="147">
        <f t="shared" si="623"/>
        <v>25</v>
      </c>
      <c r="AN189" s="146">
        <f t="shared" si="624"/>
        <v>0</v>
      </c>
      <c r="AO189" s="147">
        <f t="shared" ref="AO189" si="631">AM189-AK189</f>
        <v>25</v>
      </c>
      <c r="AP189" s="149">
        <f t="shared" ref="AP189" si="632">AN189-AL189</f>
        <v>0</v>
      </c>
      <c r="AS189" s="4"/>
    </row>
    <row r="190" spans="1:48" s="20" customFormat="1" x14ac:dyDescent="0.2">
      <c r="A190" s="31" t="str">
        <f t="shared" si="620"/>
        <v>t11</v>
      </c>
      <c r="B190" s="55"/>
      <c r="C190" s="55"/>
      <c r="D190" s="55"/>
      <c r="E190" s="55"/>
      <c r="F190" s="55"/>
      <c r="G190" s="55"/>
      <c r="H190" s="55"/>
      <c r="I190" s="55"/>
      <c r="J190" s="55"/>
      <c r="K190" s="55"/>
      <c r="L190" s="55"/>
      <c r="M190" s="55"/>
      <c r="N190" s="55"/>
      <c r="O190" s="55"/>
      <c r="P190" s="55"/>
      <c r="Q190" s="55"/>
      <c r="R190" s="55"/>
      <c r="S190" s="55"/>
      <c r="T190" s="55"/>
      <c r="U190" s="55"/>
      <c r="V190" s="55"/>
      <c r="W190" s="55"/>
      <c r="X190" s="55"/>
      <c r="Y190" s="55"/>
      <c r="Z190" s="55"/>
      <c r="AA190" s="55"/>
      <c r="AB190" s="55"/>
      <c r="AC190" s="55"/>
      <c r="AD190" s="55"/>
      <c r="AE190" s="55"/>
      <c r="AF190" s="56"/>
      <c r="AH190" s="66"/>
      <c r="AJ190" s="144" t="str">
        <f t="shared" ref="AJ190" si="633">IF(ISBLANK(A190),"",A190)</f>
        <v>t11</v>
      </c>
      <c r="AK190" s="145">
        <f t="shared" ref="AK190" si="634">COUNTIF(B190:AF190,"CP")</f>
        <v>0</v>
      </c>
      <c r="AL190" s="146">
        <f t="shared" ref="AL190" si="635">SUM(B190:AF190)</f>
        <v>0</v>
      </c>
      <c r="AM190" s="147">
        <f t="shared" si="623"/>
        <v>25</v>
      </c>
      <c r="AN190" s="146">
        <f t="shared" si="624"/>
        <v>0</v>
      </c>
      <c r="AO190" s="147">
        <f t="shared" ref="AO190" si="636">AM190-AK190</f>
        <v>25</v>
      </c>
      <c r="AP190" s="149">
        <f t="shared" ref="AP190" si="637">AN190-AL190</f>
        <v>0</v>
      </c>
      <c r="AS190" s="4"/>
    </row>
    <row r="191" spans="1:48" s="20" customFormat="1" x14ac:dyDescent="0.2">
      <c r="A191" s="31" t="str">
        <f t="shared" si="620"/>
        <v>t12</v>
      </c>
      <c r="B191" s="55"/>
      <c r="C191" s="55"/>
      <c r="D191" s="55"/>
      <c r="E191" s="55"/>
      <c r="F191" s="55"/>
      <c r="G191" s="55"/>
      <c r="H191" s="55"/>
      <c r="I191" s="55"/>
      <c r="J191" s="55"/>
      <c r="K191" s="55"/>
      <c r="L191" s="55"/>
      <c r="M191" s="55"/>
      <c r="N191" s="55"/>
      <c r="O191" s="55"/>
      <c r="P191" s="55"/>
      <c r="Q191" s="55"/>
      <c r="R191" s="55"/>
      <c r="S191" s="55"/>
      <c r="T191" s="55"/>
      <c r="U191" s="55"/>
      <c r="V191" s="55"/>
      <c r="W191" s="55"/>
      <c r="X191" s="55"/>
      <c r="Y191" s="55"/>
      <c r="Z191" s="55"/>
      <c r="AA191" s="55"/>
      <c r="AB191" s="55"/>
      <c r="AC191" s="55"/>
      <c r="AD191" s="55"/>
      <c r="AE191" s="55"/>
      <c r="AF191" s="56"/>
      <c r="AH191" s="66"/>
      <c r="AJ191" s="144" t="str">
        <f t="shared" ref="AJ191" si="638">IF(ISBLANK(A191),"",A191)</f>
        <v>t12</v>
      </c>
      <c r="AK191" s="145">
        <f t="shared" ref="AK191" si="639">COUNTIF(B191:AF191,"CP")</f>
        <v>0</v>
      </c>
      <c r="AL191" s="146">
        <f t="shared" ref="AL191" si="640">SUM(B191:AF191)</f>
        <v>0</v>
      </c>
      <c r="AM191" s="147">
        <f t="shared" si="623"/>
        <v>25</v>
      </c>
      <c r="AN191" s="146">
        <f t="shared" si="624"/>
        <v>0</v>
      </c>
      <c r="AO191" s="147">
        <f t="shared" ref="AO191" si="641">AM191-AK191</f>
        <v>25</v>
      </c>
      <c r="AP191" s="149">
        <f t="shared" ref="AP191" si="642">AN191-AL191</f>
        <v>0</v>
      </c>
      <c r="AS191" s="4"/>
    </row>
    <row r="192" spans="1:48" s="20" customFormat="1" x14ac:dyDescent="0.2">
      <c r="A192" s="31" t="str">
        <f t="shared" si="620"/>
        <v>t13</v>
      </c>
      <c r="B192" s="55"/>
      <c r="C192" s="55"/>
      <c r="D192" s="55"/>
      <c r="E192" s="55"/>
      <c r="F192" s="55"/>
      <c r="G192" s="55"/>
      <c r="H192" s="55"/>
      <c r="I192" s="55"/>
      <c r="J192" s="55"/>
      <c r="K192" s="55"/>
      <c r="L192" s="55"/>
      <c r="M192" s="55"/>
      <c r="N192" s="55"/>
      <c r="O192" s="55"/>
      <c r="P192" s="55"/>
      <c r="Q192" s="55"/>
      <c r="R192" s="55"/>
      <c r="S192" s="55"/>
      <c r="T192" s="55"/>
      <c r="U192" s="55"/>
      <c r="V192" s="55"/>
      <c r="W192" s="55"/>
      <c r="X192" s="55"/>
      <c r="Y192" s="55"/>
      <c r="Z192" s="55"/>
      <c r="AA192" s="55"/>
      <c r="AB192" s="55"/>
      <c r="AC192" s="55"/>
      <c r="AD192" s="55"/>
      <c r="AE192" s="55"/>
      <c r="AF192" s="56"/>
      <c r="AH192" s="66"/>
      <c r="AJ192" s="144" t="str">
        <f t="shared" ref="AJ192" si="643">IF(ISBLANK(A192),"",A192)</f>
        <v>t13</v>
      </c>
      <c r="AK192" s="145">
        <f t="shared" ref="AK192" si="644">COUNTIF(B192:AF192,"CP")</f>
        <v>0</v>
      </c>
      <c r="AL192" s="146">
        <f t="shared" ref="AL192" si="645">SUM(B192:AF192)</f>
        <v>0</v>
      </c>
      <c r="AM192" s="147">
        <f t="shared" si="623"/>
        <v>25</v>
      </c>
      <c r="AN192" s="146">
        <f t="shared" si="624"/>
        <v>0</v>
      </c>
      <c r="AO192" s="147">
        <f t="shared" ref="AO192" si="646">AM192-AK192</f>
        <v>25</v>
      </c>
      <c r="AP192" s="149">
        <f t="shared" ref="AP192" si="647">AN192-AL192</f>
        <v>0</v>
      </c>
      <c r="AS192" s="4"/>
    </row>
    <row r="193" spans="1:48" s="20" customFormat="1" x14ac:dyDescent="0.2">
      <c r="A193" s="31" t="str">
        <f t="shared" si="620"/>
        <v>t14</v>
      </c>
      <c r="B193" s="55"/>
      <c r="C193" s="55"/>
      <c r="D193" s="55"/>
      <c r="E193" s="55"/>
      <c r="F193" s="55"/>
      <c r="G193" s="55"/>
      <c r="H193" s="55"/>
      <c r="I193" s="55"/>
      <c r="J193" s="55"/>
      <c r="K193" s="55"/>
      <c r="L193" s="55"/>
      <c r="M193" s="55"/>
      <c r="N193" s="55"/>
      <c r="O193" s="55"/>
      <c r="P193" s="55"/>
      <c r="Q193" s="55"/>
      <c r="R193" s="55"/>
      <c r="S193" s="55"/>
      <c r="T193" s="55"/>
      <c r="U193" s="55"/>
      <c r="V193" s="55"/>
      <c r="W193" s="55"/>
      <c r="X193" s="55"/>
      <c r="Y193" s="55"/>
      <c r="Z193" s="55"/>
      <c r="AA193" s="55"/>
      <c r="AB193" s="55"/>
      <c r="AC193" s="55"/>
      <c r="AD193" s="55"/>
      <c r="AE193" s="55"/>
      <c r="AF193" s="56"/>
      <c r="AH193" s="66"/>
      <c r="AJ193" s="144" t="str">
        <f t="shared" ref="AJ193" si="648">IF(ISBLANK(A193),"",A193)</f>
        <v>t14</v>
      </c>
      <c r="AK193" s="145">
        <f t="shared" ref="AK193" si="649">COUNTIF(B193:AF193,"CP")</f>
        <v>0</v>
      </c>
      <c r="AL193" s="146">
        <f t="shared" ref="AL193" si="650">SUM(B193:AF193)</f>
        <v>0</v>
      </c>
      <c r="AM193" s="147">
        <f t="shared" si="623"/>
        <v>25</v>
      </c>
      <c r="AN193" s="146">
        <f t="shared" si="624"/>
        <v>0</v>
      </c>
      <c r="AO193" s="147">
        <f t="shared" ref="AO193" si="651">AM193-AK193</f>
        <v>25</v>
      </c>
      <c r="AP193" s="149">
        <f t="shared" ref="AP193" si="652">AN193-AL193</f>
        <v>0</v>
      </c>
      <c r="AS193" s="4"/>
    </row>
    <row r="194" spans="1:48" s="20" customFormat="1" ht="13.5" thickBot="1" x14ac:dyDescent="0.25">
      <c r="A194" s="89" t="str">
        <f t="shared" si="620"/>
        <v>t15</v>
      </c>
      <c r="B194" s="90"/>
      <c r="C194" s="90"/>
      <c r="D194" s="90"/>
      <c r="E194" s="90"/>
      <c r="F194" s="90"/>
      <c r="G194" s="90"/>
      <c r="H194" s="90"/>
      <c r="I194" s="90"/>
      <c r="J194" s="90"/>
      <c r="K194" s="90"/>
      <c r="L194" s="90"/>
      <c r="M194" s="90"/>
      <c r="N194" s="90"/>
      <c r="O194" s="90"/>
      <c r="P194" s="90"/>
      <c r="Q194" s="90"/>
      <c r="R194" s="90"/>
      <c r="S194" s="90"/>
      <c r="T194" s="90"/>
      <c r="U194" s="90"/>
      <c r="V194" s="90"/>
      <c r="W194" s="90"/>
      <c r="X194" s="90"/>
      <c r="Y194" s="90"/>
      <c r="Z194" s="90"/>
      <c r="AA194" s="90"/>
      <c r="AB194" s="90"/>
      <c r="AC194" s="90"/>
      <c r="AD194" s="90"/>
      <c r="AE194" s="90"/>
      <c r="AF194" s="91"/>
      <c r="AH194" s="92"/>
      <c r="AJ194" s="150" t="str">
        <f t="shared" ref="AJ194" si="653">IF(ISBLANK(A194),"",A194)</f>
        <v>t15</v>
      </c>
      <c r="AK194" s="151">
        <f t="shared" ref="AK194" si="654">COUNTIF(B194:AF194,"CP")</f>
        <v>0</v>
      </c>
      <c r="AL194" s="152">
        <f t="shared" ref="AL194" si="655">SUM(B194:AF194)</f>
        <v>0</v>
      </c>
      <c r="AM194" s="153">
        <f t="shared" si="623"/>
        <v>25</v>
      </c>
      <c r="AN194" s="152">
        <f t="shared" si="624"/>
        <v>0</v>
      </c>
      <c r="AO194" s="153">
        <f t="shared" ref="AO194" si="656">AM194-AK194</f>
        <v>25</v>
      </c>
      <c r="AP194" s="155">
        <f t="shared" ref="AP194" si="657">AN194-AL194</f>
        <v>0</v>
      </c>
      <c r="AS194" s="4"/>
    </row>
    <row r="195" spans="1:48" ht="13.5" thickBot="1" x14ac:dyDescent="0.25">
      <c r="A195" s="20"/>
      <c r="AG195" s="20"/>
      <c r="AI195" s="20"/>
      <c r="AJ195" s="137"/>
      <c r="AK195" s="137"/>
      <c r="AL195" s="137"/>
      <c r="AM195" s="137"/>
      <c r="AN195" s="137"/>
      <c r="AO195" s="137"/>
      <c r="AP195" s="137"/>
      <c r="AR195" s="20"/>
      <c r="AT195" s="20"/>
      <c r="AU195" s="20"/>
      <c r="AV195" s="20"/>
    </row>
    <row r="196" spans="1:48" ht="18.75" thickBot="1" x14ac:dyDescent="0.25">
      <c r="A196" s="21"/>
      <c r="B196" s="122">
        <f>DATE(An,MONTH(B177)+1,1)</f>
        <v>45597</v>
      </c>
      <c r="C196" s="123"/>
      <c r="D196" s="123"/>
      <c r="E196" s="123"/>
      <c r="F196" s="123"/>
      <c r="G196" s="123"/>
      <c r="H196" s="123"/>
      <c r="I196" s="123"/>
      <c r="J196" s="123"/>
      <c r="K196" s="123"/>
      <c r="L196" s="123"/>
      <c r="M196" s="123"/>
      <c r="N196" s="123"/>
      <c r="O196" s="123"/>
      <c r="P196" s="123"/>
      <c r="Q196" s="123"/>
      <c r="R196" s="123"/>
      <c r="S196" s="123"/>
      <c r="T196" s="123"/>
      <c r="U196" s="123"/>
      <c r="V196" s="123"/>
      <c r="W196" s="123"/>
      <c r="X196" s="123"/>
      <c r="Y196" s="123"/>
      <c r="Z196" s="123"/>
      <c r="AA196" s="123"/>
      <c r="AB196" s="123"/>
      <c r="AC196" s="123"/>
      <c r="AD196" s="123"/>
      <c r="AE196" s="123"/>
      <c r="AF196" s="124"/>
      <c r="AG196" s="20"/>
      <c r="AH196" s="22"/>
      <c r="AI196" s="20"/>
      <c r="AJ196" s="137"/>
      <c r="AK196" s="137"/>
      <c r="AL196" s="137"/>
      <c r="AM196" s="137"/>
      <c r="AN196" s="137"/>
      <c r="AO196" s="137"/>
      <c r="AP196" s="137"/>
    </row>
    <row r="197" spans="1:48" s="20" customFormat="1" ht="53.25" x14ac:dyDescent="0.2">
      <c r="A197" s="23"/>
      <c r="B197" s="24" t="str">
        <f>IF(B198&lt;&gt;"",PROPER(TEXT(B198,"jjjj")),"")</f>
        <v>Vendredi</v>
      </c>
      <c r="C197" s="24" t="str">
        <f t="shared" ref="C197" si="658">IF(C198&lt;&gt;"",PROPER(TEXT(C198,"jjjj")),"")</f>
        <v>Samedi</v>
      </c>
      <c r="D197" s="24" t="str">
        <f t="shared" ref="D197" si="659">IF(D198&lt;&gt;"",PROPER(TEXT(D198,"jjjj")),"")</f>
        <v>Dimanche</v>
      </c>
      <c r="E197" s="24" t="str">
        <f t="shared" ref="E197" si="660">IF(E198&lt;&gt;"",PROPER(TEXT(E198,"jjjj")),"")</f>
        <v>Lundi</v>
      </c>
      <c r="F197" s="24" t="str">
        <f t="shared" ref="F197" si="661">IF(F198&lt;&gt;"",PROPER(TEXT(F198,"jjjj")),"")</f>
        <v>Mardi</v>
      </c>
      <c r="G197" s="24" t="str">
        <f t="shared" ref="G197" si="662">IF(G198&lt;&gt;"",PROPER(TEXT(G198,"jjjj")),"")</f>
        <v>Mercredi</v>
      </c>
      <c r="H197" s="24" t="str">
        <f t="shared" ref="H197" si="663">IF(H198&lt;&gt;"",PROPER(TEXT(H198,"jjjj")),"")</f>
        <v>Jeudi</v>
      </c>
      <c r="I197" s="24" t="str">
        <f t="shared" ref="I197" si="664">IF(I198&lt;&gt;"",PROPER(TEXT(I198,"jjjj")),"")</f>
        <v>Vendredi</v>
      </c>
      <c r="J197" s="24" t="str">
        <f t="shared" ref="J197" si="665">IF(J198&lt;&gt;"",PROPER(TEXT(J198,"jjjj")),"")</f>
        <v>Samedi</v>
      </c>
      <c r="K197" s="24" t="str">
        <f t="shared" ref="K197" si="666">IF(K198&lt;&gt;"",PROPER(TEXT(K198,"jjjj")),"")</f>
        <v>Dimanche</v>
      </c>
      <c r="L197" s="24" t="str">
        <f t="shared" ref="L197" si="667">IF(L198&lt;&gt;"",PROPER(TEXT(L198,"jjjj")),"")</f>
        <v>Lundi</v>
      </c>
      <c r="M197" s="24" t="str">
        <f t="shared" ref="M197" si="668">IF(M198&lt;&gt;"",PROPER(TEXT(M198,"jjjj")),"")</f>
        <v>Mardi</v>
      </c>
      <c r="N197" s="24" t="str">
        <f t="shared" ref="N197" si="669">IF(N198&lt;&gt;"",PROPER(TEXT(N198,"jjjj")),"")</f>
        <v>Mercredi</v>
      </c>
      <c r="O197" s="24" t="str">
        <f t="shared" ref="O197" si="670">IF(O198&lt;&gt;"",PROPER(TEXT(O198,"jjjj")),"")</f>
        <v>Jeudi</v>
      </c>
      <c r="P197" s="24" t="str">
        <f t="shared" ref="P197" si="671">IF(P198&lt;&gt;"",PROPER(TEXT(P198,"jjjj")),"")</f>
        <v>Vendredi</v>
      </c>
      <c r="Q197" s="24" t="str">
        <f t="shared" ref="Q197" si="672">IF(Q198&lt;&gt;"",PROPER(TEXT(Q198,"jjjj")),"")</f>
        <v>Samedi</v>
      </c>
      <c r="R197" s="24" t="str">
        <f t="shared" ref="R197" si="673">IF(R198&lt;&gt;"",PROPER(TEXT(R198,"jjjj")),"")</f>
        <v>Dimanche</v>
      </c>
      <c r="S197" s="24" t="str">
        <f t="shared" ref="S197" si="674">IF(S198&lt;&gt;"",PROPER(TEXT(S198,"jjjj")),"")</f>
        <v>Lundi</v>
      </c>
      <c r="T197" s="24" t="str">
        <f t="shared" ref="T197" si="675">IF(T198&lt;&gt;"",PROPER(TEXT(T198,"jjjj")),"")</f>
        <v>Mardi</v>
      </c>
      <c r="U197" s="24" t="str">
        <f t="shared" ref="U197" si="676">IF(U198&lt;&gt;"",PROPER(TEXT(U198,"jjjj")),"")</f>
        <v>Mercredi</v>
      </c>
      <c r="V197" s="24" t="str">
        <f t="shared" ref="V197" si="677">IF(V198&lt;&gt;"",PROPER(TEXT(V198,"jjjj")),"")</f>
        <v>Jeudi</v>
      </c>
      <c r="W197" s="24" t="str">
        <f t="shared" ref="W197" si="678">IF(W198&lt;&gt;"",PROPER(TEXT(W198,"jjjj")),"")</f>
        <v>Vendredi</v>
      </c>
      <c r="X197" s="24" t="str">
        <f t="shared" ref="X197" si="679">IF(X198&lt;&gt;"",PROPER(TEXT(X198,"jjjj")),"")</f>
        <v>Samedi</v>
      </c>
      <c r="Y197" s="24" t="str">
        <f t="shared" ref="Y197" si="680">IF(Y198&lt;&gt;"",PROPER(TEXT(Y198,"jjjj")),"")</f>
        <v>Dimanche</v>
      </c>
      <c r="Z197" s="24" t="str">
        <f t="shared" ref="Z197" si="681">IF(Z198&lt;&gt;"",PROPER(TEXT(Z198,"jjjj")),"")</f>
        <v>Lundi</v>
      </c>
      <c r="AA197" s="24" t="str">
        <f t="shared" ref="AA197" si="682">IF(AA198&lt;&gt;"",PROPER(TEXT(AA198,"jjjj")),"")</f>
        <v>Mardi</v>
      </c>
      <c r="AB197" s="24" t="str">
        <f t="shared" ref="AB197" si="683">IF(AB198&lt;&gt;"",PROPER(TEXT(AB198,"jjjj")),"")</f>
        <v>Mercredi</v>
      </c>
      <c r="AC197" s="24" t="str">
        <f t="shared" ref="AC197" si="684">IF(AC198&lt;&gt;"",PROPER(TEXT(AC198,"jjjj")),"")</f>
        <v>Jeudi</v>
      </c>
      <c r="AD197" s="24" t="str">
        <f t="shared" ref="AD197" si="685">IF(AD198&lt;&gt;"",PROPER(TEXT(AD198,"jjjj")),"")</f>
        <v>Vendredi</v>
      </c>
      <c r="AE197" s="24" t="str">
        <f t="shared" ref="AE197" si="686">IF(AE198&lt;&gt;"",PROPER(TEXT(AE198,"jjjj")),"")</f>
        <v>Samedi</v>
      </c>
      <c r="AF197" s="83" t="str">
        <f t="shared" ref="AF197" si="687">IF(AF198&lt;&gt;"",PROPER(TEXT(AF198,"jjjj")),"")</f>
        <v/>
      </c>
      <c r="AH197" s="120" t="s">
        <v>46</v>
      </c>
      <c r="AI197" s="104"/>
      <c r="AJ197" s="138" t="s">
        <v>3</v>
      </c>
      <c r="AK197" s="139" t="s">
        <v>41</v>
      </c>
      <c r="AL197" s="139" t="s">
        <v>35</v>
      </c>
      <c r="AM197" s="139" t="s">
        <v>42</v>
      </c>
      <c r="AN197" s="139" t="s">
        <v>37</v>
      </c>
      <c r="AO197" s="139" t="s">
        <v>38</v>
      </c>
      <c r="AP197" s="140" t="s">
        <v>39</v>
      </c>
      <c r="AR197" s="4"/>
      <c r="AS197" s="4"/>
      <c r="AT197" s="4"/>
      <c r="AU197" s="4"/>
      <c r="AV197" s="4"/>
    </row>
    <row r="198" spans="1:48" x14ac:dyDescent="0.2">
      <c r="A198" s="80"/>
      <c r="B198" s="28">
        <f>DATE(An,MONTH(B196),1)</f>
        <v>45597</v>
      </c>
      <c r="C198" s="28">
        <f t="shared" ref="C198:AE198" si="688">B198+1</f>
        <v>45598</v>
      </c>
      <c r="D198" s="28">
        <f t="shared" si="688"/>
        <v>45599</v>
      </c>
      <c r="E198" s="28">
        <f t="shared" si="688"/>
        <v>45600</v>
      </c>
      <c r="F198" s="28">
        <f t="shared" si="688"/>
        <v>45601</v>
      </c>
      <c r="G198" s="28">
        <f t="shared" si="688"/>
        <v>45602</v>
      </c>
      <c r="H198" s="28">
        <f t="shared" si="688"/>
        <v>45603</v>
      </c>
      <c r="I198" s="28">
        <f t="shared" si="688"/>
        <v>45604</v>
      </c>
      <c r="J198" s="28">
        <f t="shared" si="688"/>
        <v>45605</v>
      </c>
      <c r="K198" s="28">
        <f t="shared" si="688"/>
        <v>45606</v>
      </c>
      <c r="L198" s="28">
        <f t="shared" si="688"/>
        <v>45607</v>
      </c>
      <c r="M198" s="28">
        <f t="shared" si="688"/>
        <v>45608</v>
      </c>
      <c r="N198" s="28">
        <f t="shared" si="688"/>
        <v>45609</v>
      </c>
      <c r="O198" s="28">
        <f t="shared" si="688"/>
        <v>45610</v>
      </c>
      <c r="P198" s="28">
        <f t="shared" si="688"/>
        <v>45611</v>
      </c>
      <c r="Q198" s="28">
        <f t="shared" si="688"/>
        <v>45612</v>
      </c>
      <c r="R198" s="28">
        <f t="shared" si="688"/>
        <v>45613</v>
      </c>
      <c r="S198" s="28">
        <f t="shared" si="688"/>
        <v>45614</v>
      </c>
      <c r="T198" s="28">
        <f t="shared" si="688"/>
        <v>45615</v>
      </c>
      <c r="U198" s="28">
        <f t="shared" si="688"/>
        <v>45616</v>
      </c>
      <c r="V198" s="28">
        <f t="shared" si="688"/>
        <v>45617</v>
      </c>
      <c r="W198" s="28">
        <f t="shared" si="688"/>
        <v>45618</v>
      </c>
      <c r="X198" s="28">
        <f t="shared" si="688"/>
        <v>45619</v>
      </c>
      <c r="Y198" s="28">
        <f t="shared" si="688"/>
        <v>45620</v>
      </c>
      <c r="Z198" s="28">
        <f t="shared" si="688"/>
        <v>45621</v>
      </c>
      <c r="AA198" s="28">
        <f t="shared" si="688"/>
        <v>45622</v>
      </c>
      <c r="AB198" s="28">
        <f t="shared" si="688"/>
        <v>45623</v>
      </c>
      <c r="AC198" s="28">
        <f t="shared" si="688"/>
        <v>45624</v>
      </c>
      <c r="AD198" s="28">
        <f t="shared" si="688"/>
        <v>45625</v>
      </c>
      <c r="AE198" s="28">
        <f t="shared" si="688"/>
        <v>45626</v>
      </c>
      <c r="AF198" s="86"/>
      <c r="AG198" s="20"/>
      <c r="AH198" s="121"/>
      <c r="AI198" s="20"/>
      <c r="AJ198" s="141"/>
      <c r="AK198" s="142"/>
      <c r="AL198" s="142"/>
      <c r="AM198" s="142"/>
      <c r="AN198" s="142"/>
      <c r="AO198" s="142"/>
      <c r="AP198" s="143"/>
      <c r="AR198" s="20"/>
      <c r="AS198" s="20"/>
      <c r="AT198" s="20"/>
      <c r="AU198" s="20"/>
      <c r="AV198" s="20"/>
    </row>
    <row r="199" spans="1:48" x14ac:dyDescent="0.2">
      <c r="A199" s="31" t="str">
        <f t="shared" ref="A199:A213" si="689">IF(ISBLANK(A180),"",A180)</f>
        <v>t1</v>
      </c>
      <c r="B199" s="54"/>
      <c r="C199" s="54"/>
      <c r="D199" s="54"/>
      <c r="E199" s="54"/>
      <c r="F199" s="54"/>
      <c r="G199" s="54"/>
      <c r="H199" s="54"/>
      <c r="I199" s="54"/>
      <c r="J199" s="54"/>
      <c r="K199" s="54"/>
      <c r="L199" s="54"/>
      <c r="M199" s="54"/>
      <c r="N199" s="54"/>
      <c r="O199" s="54"/>
      <c r="P199" s="54"/>
      <c r="Q199" s="54"/>
      <c r="R199" s="54"/>
      <c r="S199" s="54"/>
      <c r="T199" s="54"/>
      <c r="U199" s="54"/>
      <c r="V199" s="54"/>
      <c r="W199" s="54"/>
      <c r="X199" s="54"/>
      <c r="Y199" s="54"/>
      <c r="Z199" s="54"/>
      <c r="AA199" s="54"/>
      <c r="AB199" s="54"/>
      <c r="AC199" s="54"/>
      <c r="AD199" s="54"/>
      <c r="AE199" s="54"/>
      <c r="AF199" s="57"/>
      <c r="AG199" s="20"/>
      <c r="AH199" s="66"/>
      <c r="AI199" s="20"/>
      <c r="AJ199" s="144" t="str">
        <f>IF(ISBLANK(A199),"",A199)</f>
        <v>t1</v>
      </c>
      <c r="AK199" s="145">
        <f t="shared" ref="AK199:AK207" si="690">COUNTIF(B199:AF199,"CP")</f>
        <v>0</v>
      </c>
      <c r="AL199" s="146">
        <f t="shared" ref="AL199:AL207" si="691">SUM(B199:AF199)</f>
        <v>0</v>
      </c>
      <c r="AM199" s="147">
        <f t="shared" ref="AM199:AM213" si="692">AO180+2.5</f>
        <v>33.5</v>
      </c>
      <c r="AN199" s="146">
        <f>AP180+AL199</f>
        <v>75</v>
      </c>
      <c r="AO199" s="147">
        <f>AM199-AK199</f>
        <v>33.5</v>
      </c>
      <c r="AP199" s="149">
        <f>AN199-AL199</f>
        <v>75</v>
      </c>
    </row>
    <row r="200" spans="1:48" x14ac:dyDescent="0.2">
      <c r="A200" s="31" t="str">
        <f t="shared" si="689"/>
        <v>t2</v>
      </c>
      <c r="B200" s="54"/>
      <c r="C200" s="54"/>
      <c r="D200" s="54"/>
      <c r="E200" s="54"/>
      <c r="F200" s="54"/>
      <c r="G200" s="54"/>
      <c r="H200" s="54"/>
      <c r="I200" s="54"/>
      <c r="J200" s="54"/>
      <c r="K200" s="54"/>
      <c r="L200" s="54"/>
      <c r="M200" s="54"/>
      <c r="N200" s="54"/>
      <c r="O200" s="54"/>
      <c r="P200" s="54"/>
      <c r="Q200" s="54"/>
      <c r="R200" s="54"/>
      <c r="S200" s="54"/>
      <c r="T200" s="54"/>
      <c r="U200" s="54"/>
      <c r="V200" s="54"/>
      <c r="W200" s="87"/>
      <c r="X200" s="54"/>
      <c r="Y200" s="54"/>
      <c r="Z200" s="88"/>
      <c r="AA200" s="88"/>
      <c r="AB200" s="88"/>
      <c r="AC200" s="88"/>
      <c r="AD200" s="88"/>
      <c r="AE200" s="54"/>
      <c r="AF200" s="57"/>
      <c r="AG200" s="20"/>
      <c r="AH200" s="66"/>
      <c r="AI200" s="20"/>
      <c r="AJ200" s="144" t="str">
        <f>IF(ISBLANK(A200),"",A200)</f>
        <v>t2</v>
      </c>
      <c r="AK200" s="145">
        <f t="shared" si="690"/>
        <v>0</v>
      </c>
      <c r="AL200" s="146">
        <f t="shared" si="691"/>
        <v>0</v>
      </c>
      <c r="AM200" s="147">
        <f t="shared" si="692"/>
        <v>27.5</v>
      </c>
      <c r="AN200" s="146">
        <f t="shared" ref="AN200:AN213" si="693">AP181+AL200</f>
        <v>0</v>
      </c>
      <c r="AO200" s="147">
        <f t="shared" ref="AO200:AO207" si="694">AM200-AK200</f>
        <v>27.5</v>
      </c>
      <c r="AP200" s="149">
        <f t="shared" ref="AP200:AP207" si="695">AN200-AL200</f>
        <v>0</v>
      </c>
    </row>
    <row r="201" spans="1:48" x14ac:dyDescent="0.2">
      <c r="A201" s="31" t="str">
        <f t="shared" si="689"/>
        <v>t3</v>
      </c>
      <c r="B201" s="54"/>
      <c r="C201" s="54"/>
      <c r="D201" s="54"/>
      <c r="E201" s="54"/>
      <c r="F201" s="54"/>
      <c r="G201" s="54"/>
      <c r="H201" s="54"/>
      <c r="I201" s="54"/>
      <c r="J201" s="54"/>
      <c r="K201" s="54"/>
      <c r="L201" s="54"/>
      <c r="M201" s="54"/>
      <c r="N201" s="54"/>
      <c r="O201" s="54"/>
      <c r="P201" s="54"/>
      <c r="Q201" s="54"/>
      <c r="R201" s="54"/>
      <c r="S201" s="54"/>
      <c r="T201" s="54"/>
      <c r="U201" s="54"/>
      <c r="V201" s="54"/>
      <c r="W201" s="54"/>
      <c r="X201" s="54"/>
      <c r="Y201" s="54"/>
      <c r="Z201" s="54"/>
      <c r="AA201" s="54"/>
      <c r="AB201" s="54"/>
      <c r="AC201" s="54"/>
      <c r="AD201" s="54"/>
      <c r="AE201" s="54"/>
      <c r="AF201" s="57"/>
      <c r="AG201" s="20"/>
      <c r="AH201" s="66"/>
      <c r="AI201" s="20"/>
      <c r="AJ201" s="144" t="str">
        <f t="shared" ref="AJ201:AJ207" si="696">IF(ISBLANK(A201),"",A201)</f>
        <v>t3</v>
      </c>
      <c r="AK201" s="145">
        <f t="shared" si="690"/>
        <v>0</v>
      </c>
      <c r="AL201" s="146">
        <f t="shared" si="691"/>
        <v>0</v>
      </c>
      <c r="AM201" s="147">
        <f t="shared" si="692"/>
        <v>27.5</v>
      </c>
      <c r="AN201" s="146">
        <f t="shared" si="693"/>
        <v>0</v>
      </c>
      <c r="AO201" s="147">
        <f t="shared" si="694"/>
        <v>27.5</v>
      </c>
      <c r="AP201" s="149">
        <f t="shared" si="695"/>
        <v>0</v>
      </c>
    </row>
    <row r="202" spans="1:48" x14ac:dyDescent="0.2">
      <c r="A202" s="31" t="str">
        <f t="shared" si="689"/>
        <v>t4</v>
      </c>
      <c r="B202" s="54"/>
      <c r="C202" s="54"/>
      <c r="D202" s="54"/>
      <c r="E202" s="54"/>
      <c r="F202" s="54"/>
      <c r="G202" s="54"/>
      <c r="H202" s="54"/>
      <c r="I202" s="54"/>
      <c r="J202" s="54"/>
      <c r="K202" s="54"/>
      <c r="L202" s="54"/>
      <c r="M202" s="54"/>
      <c r="N202" s="54"/>
      <c r="O202" s="54"/>
      <c r="P202" s="54"/>
      <c r="Q202" s="54"/>
      <c r="R202" s="54"/>
      <c r="S202" s="54"/>
      <c r="T202" s="54"/>
      <c r="U202" s="54"/>
      <c r="V202" s="54"/>
      <c r="W202" s="54"/>
      <c r="X202" s="54"/>
      <c r="Y202" s="54"/>
      <c r="Z202" s="54"/>
      <c r="AA202" s="54"/>
      <c r="AB202" s="54"/>
      <c r="AC202" s="54"/>
      <c r="AD202" s="54"/>
      <c r="AE202" s="54"/>
      <c r="AF202" s="57"/>
      <c r="AG202" s="20"/>
      <c r="AH202" s="66"/>
      <c r="AI202" s="20"/>
      <c r="AJ202" s="144" t="str">
        <f t="shared" si="696"/>
        <v>t4</v>
      </c>
      <c r="AK202" s="145">
        <f t="shared" si="690"/>
        <v>0</v>
      </c>
      <c r="AL202" s="146">
        <f t="shared" si="691"/>
        <v>0</v>
      </c>
      <c r="AM202" s="147">
        <f t="shared" si="692"/>
        <v>27.5</v>
      </c>
      <c r="AN202" s="146">
        <f t="shared" si="693"/>
        <v>0</v>
      </c>
      <c r="AO202" s="147">
        <f t="shared" si="694"/>
        <v>27.5</v>
      </c>
      <c r="AP202" s="149">
        <f t="shared" si="695"/>
        <v>0</v>
      </c>
    </row>
    <row r="203" spans="1:48" x14ac:dyDescent="0.2">
      <c r="A203" s="31" t="str">
        <f t="shared" si="689"/>
        <v>t5</v>
      </c>
      <c r="B203" s="54"/>
      <c r="C203" s="54"/>
      <c r="D203" s="54"/>
      <c r="E203" s="54"/>
      <c r="F203" s="54"/>
      <c r="G203" s="54"/>
      <c r="H203" s="54"/>
      <c r="I203" s="54"/>
      <c r="J203" s="54"/>
      <c r="K203" s="54"/>
      <c r="L203" s="54"/>
      <c r="M203" s="54"/>
      <c r="N203" s="54"/>
      <c r="O203" s="54"/>
      <c r="P203" s="54"/>
      <c r="Q203" s="54"/>
      <c r="R203" s="54"/>
      <c r="S203" s="54"/>
      <c r="T203" s="54"/>
      <c r="U203" s="54"/>
      <c r="V203" s="54"/>
      <c r="W203" s="54"/>
      <c r="X203" s="54"/>
      <c r="Y203" s="54"/>
      <c r="Z203" s="54"/>
      <c r="AA203" s="54"/>
      <c r="AB203" s="54"/>
      <c r="AC203" s="54"/>
      <c r="AD203" s="54"/>
      <c r="AE203" s="54"/>
      <c r="AF203" s="57"/>
      <c r="AG203" s="20"/>
      <c r="AH203" s="66"/>
      <c r="AI203" s="20"/>
      <c r="AJ203" s="144" t="str">
        <f t="shared" si="696"/>
        <v>t5</v>
      </c>
      <c r="AK203" s="145">
        <f t="shared" si="690"/>
        <v>0</v>
      </c>
      <c r="AL203" s="146">
        <f>SUM(B203:AF203)</f>
        <v>0</v>
      </c>
      <c r="AM203" s="147">
        <f t="shared" si="692"/>
        <v>27.5</v>
      </c>
      <c r="AN203" s="146">
        <f t="shared" si="693"/>
        <v>0</v>
      </c>
      <c r="AO203" s="147">
        <f t="shared" si="694"/>
        <v>27.5</v>
      </c>
      <c r="AP203" s="149">
        <f t="shared" si="695"/>
        <v>0</v>
      </c>
    </row>
    <row r="204" spans="1:48" x14ac:dyDescent="0.2">
      <c r="A204" s="31" t="str">
        <f t="shared" si="689"/>
        <v>t6</v>
      </c>
      <c r="B204" s="55"/>
      <c r="C204" s="55"/>
      <c r="D204" s="55"/>
      <c r="E204" s="55"/>
      <c r="F204" s="55"/>
      <c r="G204" s="55"/>
      <c r="H204" s="55"/>
      <c r="I204" s="55"/>
      <c r="J204" s="55"/>
      <c r="K204" s="55"/>
      <c r="L204" s="55"/>
      <c r="M204" s="55"/>
      <c r="N204" s="55"/>
      <c r="O204" s="55"/>
      <c r="P204" s="55"/>
      <c r="Q204" s="54"/>
      <c r="R204" s="54"/>
      <c r="S204" s="54"/>
      <c r="T204" s="54"/>
      <c r="U204" s="54"/>
      <c r="V204" s="54"/>
      <c r="W204" s="54"/>
      <c r="X204" s="55"/>
      <c r="Y204" s="55"/>
      <c r="Z204" s="55"/>
      <c r="AA204" s="55"/>
      <c r="AB204" s="55"/>
      <c r="AC204" s="55"/>
      <c r="AD204" s="55"/>
      <c r="AE204" s="55"/>
      <c r="AF204" s="57"/>
      <c r="AG204" s="20"/>
      <c r="AH204" s="66"/>
      <c r="AI204" s="20"/>
      <c r="AJ204" s="144" t="str">
        <f t="shared" si="696"/>
        <v>t6</v>
      </c>
      <c r="AK204" s="145">
        <f t="shared" si="690"/>
        <v>0</v>
      </c>
      <c r="AL204" s="146">
        <f t="shared" si="691"/>
        <v>0</v>
      </c>
      <c r="AM204" s="147">
        <f t="shared" si="692"/>
        <v>27.5</v>
      </c>
      <c r="AN204" s="146">
        <f t="shared" si="693"/>
        <v>0</v>
      </c>
      <c r="AO204" s="147">
        <f t="shared" si="694"/>
        <v>27.5</v>
      </c>
      <c r="AP204" s="149">
        <f t="shared" si="695"/>
        <v>0</v>
      </c>
    </row>
    <row r="205" spans="1:48" x14ac:dyDescent="0.2">
      <c r="A205" s="31" t="str">
        <f t="shared" si="689"/>
        <v>t7</v>
      </c>
      <c r="B205" s="55"/>
      <c r="C205" s="55"/>
      <c r="D205" s="55"/>
      <c r="E205" s="55"/>
      <c r="F205" s="55"/>
      <c r="G205" s="55"/>
      <c r="H205" s="55"/>
      <c r="I205" s="55"/>
      <c r="J205" s="55"/>
      <c r="K205" s="55"/>
      <c r="L205" s="55"/>
      <c r="M205" s="55"/>
      <c r="N205" s="55"/>
      <c r="O205" s="55"/>
      <c r="P205" s="55"/>
      <c r="Q205" s="55"/>
      <c r="R205" s="55"/>
      <c r="S205" s="55"/>
      <c r="T205" s="55"/>
      <c r="U205" s="55"/>
      <c r="V205" s="55"/>
      <c r="W205" s="55"/>
      <c r="X205" s="55"/>
      <c r="Y205" s="55"/>
      <c r="Z205" s="55"/>
      <c r="AA205" s="55"/>
      <c r="AB205" s="55"/>
      <c r="AC205" s="55"/>
      <c r="AD205" s="55"/>
      <c r="AE205" s="55"/>
      <c r="AF205" s="57"/>
      <c r="AG205" s="20"/>
      <c r="AH205" s="66"/>
      <c r="AI205" s="20"/>
      <c r="AJ205" s="144" t="str">
        <f t="shared" si="696"/>
        <v>t7</v>
      </c>
      <c r="AK205" s="145">
        <f t="shared" si="690"/>
        <v>0</v>
      </c>
      <c r="AL205" s="146">
        <f t="shared" si="691"/>
        <v>0</v>
      </c>
      <c r="AM205" s="147">
        <f t="shared" si="692"/>
        <v>27.5</v>
      </c>
      <c r="AN205" s="146">
        <f t="shared" si="693"/>
        <v>0</v>
      </c>
      <c r="AO205" s="147">
        <f t="shared" si="694"/>
        <v>27.5</v>
      </c>
      <c r="AP205" s="149">
        <f t="shared" si="695"/>
        <v>0</v>
      </c>
    </row>
    <row r="206" spans="1:48" x14ac:dyDescent="0.2">
      <c r="A206" s="31" t="str">
        <f t="shared" si="689"/>
        <v>t8</v>
      </c>
      <c r="B206" s="55"/>
      <c r="C206" s="55"/>
      <c r="D206" s="55"/>
      <c r="E206" s="55"/>
      <c r="F206" s="55"/>
      <c r="G206" s="55"/>
      <c r="H206" s="55"/>
      <c r="I206" s="55"/>
      <c r="J206" s="55"/>
      <c r="K206" s="55"/>
      <c r="L206" s="55"/>
      <c r="M206" s="55"/>
      <c r="N206" s="55"/>
      <c r="O206" s="55"/>
      <c r="P206" s="55"/>
      <c r="Q206" s="55"/>
      <c r="R206" s="55"/>
      <c r="S206" s="55"/>
      <c r="T206" s="55"/>
      <c r="U206" s="55"/>
      <c r="V206" s="55"/>
      <c r="W206" s="55"/>
      <c r="X206" s="55"/>
      <c r="Y206" s="55"/>
      <c r="Z206" s="55"/>
      <c r="AA206" s="55"/>
      <c r="AB206" s="55"/>
      <c r="AC206" s="55"/>
      <c r="AD206" s="55"/>
      <c r="AE206" s="55"/>
      <c r="AF206" s="57"/>
      <c r="AG206" s="20"/>
      <c r="AH206" s="66"/>
      <c r="AI206" s="20"/>
      <c r="AJ206" s="144" t="str">
        <f t="shared" si="696"/>
        <v>t8</v>
      </c>
      <c r="AK206" s="145">
        <f t="shared" si="690"/>
        <v>0</v>
      </c>
      <c r="AL206" s="146">
        <f t="shared" si="691"/>
        <v>0</v>
      </c>
      <c r="AM206" s="147">
        <f t="shared" si="692"/>
        <v>27.5</v>
      </c>
      <c r="AN206" s="146">
        <f t="shared" si="693"/>
        <v>0</v>
      </c>
      <c r="AO206" s="147">
        <f t="shared" si="694"/>
        <v>27.5</v>
      </c>
      <c r="AP206" s="149">
        <f t="shared" si="695"/>
        <v>0</v>
      </c>
    </row>
    <row r="207" spans="1:48" s="20" customFormat="1" x14ac:dyDescent="0.2">
      <c r="A207" s="31" t="str">
        <f t="shared" si="689"/>
        <v>t9</v>
      </c>
      <c r="B207" s="55"/>
      <c r="C207" s="55"/>
      <c r="D207" s="55"/>
      <c r="E207" s="55"/>
      <c r="F207" s="55"/>
      <c r="G207" s="55"/>
      <c r="H207" s="55"/>
      <c r="I207" s="55"/>
      <c r="J207" s="55"/>
      <c r="K207" s="55"/>
      <c r="L207" s="55"/>
      <c r="M207" s="55"/>
      <c r="N207" s="55"/>
      <c r="O207" s="55"/>
      <c r="P207" s="55"/>
      <c r="Q207" s="55"/>
      <c r="R207" s="55"/>
      <c r="S207" s="55"/>
      <c r="T207" s="55"/>
      <c r="U207" s="55"/>
      <c r="V207" s="55"/>
      <c r="W207" s="55"/>
      <c r="X207" s="55"/>
      <c r="Y207" s="55"/>
      <c r="Z207" s="55"/>
      <c r="AA207" s="55"/>
      <c r="AB207" s="55"/>
      <c r="AC207" s="55"/>
      <c r="AD207" s="55"/>
      <c r="AE207" s="55"/>
      <c r="AF207" s="57"/>
      <c r="AH207" s="66"/>
      <c r="AJ207" s="144" t="str">
        <f t="shared" si="696"/>
        <v>t9</v>
      </c>
      <c r="AK207" s="145">
        <f t="shared" si="690"/>
        <v>0</v>
      </c>
      <c r="AL207" s="146">
        <f t="shared" si="691"/>
        <v>0</v>
      </c>
      <c r="AM207" s="147">
        <f t="shared" si="692"/>
        <v>27.5</v>
      </c>
      <c r="AN207" s="146">
        <f t="shared" si="693"/>
        <v>0</v>
      </c>
      <c r="AO207" s="147">
        <f t="shared" si="694"/>
        <v>27.5</v>
      </c>
      <c r="AP207" s="149">
        <f t="shared" si="695"/>
        <v>0</v>
      </c>
      <c r="AR207" s="4"/>
      <c r="AS207" s="4"/>
      <c r="AT207" s="4"/>
      <c r="AU207" s="4"/>
      <c r="AV207" s="4"/>
    </row>
    <row r="208" spans="1:48" s="20" customFormat="1" x14ac:dyDescent="0.2">
      <c r="A208" s="31" t="str">
        <f t="shared" si="689"/>
        <v>t10</v>
      </c>
      <c r="B208" s="55"/>
      <c r="C208" s="55"/>
      <c r="D208" s="55"/>
      <c r="E208" s="55"/>
      <c r="F208" s="55"/>
      <c r="G208" s="55"/>
      <c r="H208" s="55"/>
      <c r="I208" s="55"/>
      <c r="J208" s="55"/>
      <c r="K208" s="55"/>
      <c r="L208" s="55"/>
      <c r="M208" s="55"/>
      <c r="N208" s="55"/>
      <c r="O208" s="55"/>
      <c r="P208" s="55"/>
      <c r="Q208" s="55"/>
      <c r="R208" s="55"/>
      <c r="S208" s="55"/>
      <c r="T208" s="55"/>
      <c r="U208" s="55"/>
      <c r="V208" s="55"/>
      <c r="W208" s="55"/>
      <c r="X208" s="55"/>
      <c r="Y208" s="55"/>
      <c r="Z208" s="55"/>
      <c r="AA208" s="55"/>
      <c r="AB208" s="55"/>
      <c r="AC208" s="55"/>
      <c r="AD208" s="55"/>
      <c r="AE208" s="55"/>
      <c r="AF208" s="57"/>
      <c r="AH208" s="66"/>
      <c r="AJ208" s="144" t="str">
        <f t="shared" ref="AJ208" si="697">IF(ISBLANK(A208),"",A208)</f>
        <v>t10</v>
      </c>
      <c r="AK208" s="145">
        <f t="shared" ref="AK208" si="698">COUNTIF(B208:AF208,"CP")</f>
        <v>0</v>
      </c>
      <c r="AL208" s="146">
        <f t="shared" ref="AL208" si="699">SUM(B208:AF208)</f>
        <v>0</v>
      </c>
      <c r="AM208" s="147">
        <f t="shared" si="692"/>
        <v>27.5</v>
      </c>
      <c r="AN208" s="146">
        <f t="shared" si="693"/>
        <v>0</v>
      </c>
      <c r="AO208" s="147">
        <f t="shared" ref="AO208" si="700">AM208-AK208</f>
        <v>27.5</v>
      </c>
      <c r="AP208" s="149">
        <f t="shared" ref="AP208" si="701">AN208-AL208</f>
        <v>0</v>
      </c>
      <c r="AS208" s="4"/>
    </row>
    <row r="209" spans="1:48" s="20" customFormat="1" x14ac:dyDescent="0.2">
      <c r="A209" s="31" t="str">
        <f t="shared" si="689"/>
        <v>t11</v>
      </c>
      <c r="B209" s="55"/>
      <c r="C209" s="55"/>
      <c r="D209" s="55"/>
      <c r="E209" s="55"/>
      <c r="F209" s="55"/>
      <c r="G209" s="55"/>
      <c r="H209" s="55"/>
      <c r="I209" s="55"/>
      <c r="J209" s="55"/>
      <c r="K209" s="55"/>
      <c r="L209" s="55"/>
      <c r="M209" s="55"/>
      <c r="N209" s="55"/>
      <c r="O209" s="55"/>
      <c r="P209" s="55"/>
      <c r="Q209" s="55"/>
      <c r="R209" s="55"/>
      <c r="S209" s="55"/>
      <c r="T209" s="55"/>
      <c r="U209" s="55"/>
      <c r="V209" s="55"/>
      <c r="W209" s="55"/>
      <c r="X209" s="55"/>
      <c r="Y209" s="55"/>
      <c r="Z209" s="55"/>
      <c r="AA209" s="55"/>
      <c r="AB209" s="55"/>
      <c r="AC209" s="55"/>
      <c r="AD209" s="55"/>
      <c r="AE209" s="55"/>
      <c r="AF209" s="57"/>
      <c r="AH209" s="66"/>
      <c r="AJ209" s="144" t="str">
        <f t="shared" ref="AJ209" si="702">IF(ISBLANK(A209),"",A209)</f>
        <v>t11</v>
      </c>
      <c r="AK209" s="145">
        <f t="shared" ref="AK209" si="703">COUNTIF(B209:AF209,"CP")</f>
        <v>0</v>
      </c>
      <c r="AL209" s="146">
        <f t="shared" ref="AL209" si="704">SUM(B209:AF209)</f>
        <v>0</v>
      </c>
      <c r="AM209" s="147">
        <f t="shared" si="692"/>
        <v>27.5</v>
      </c>
      <c r="AN209" s="146">
        <f t="shared" si="693"/>
        <v>0</v>
      </c>
      <c r="AO209" s="147">
        <f t="shared" ref="AO209" si="705">AM209-AK209</f>
        <v>27.5</v>
      </c>
      <c r="AP209" s="149">
        <f t="shared" ref="AP209" si="706">AN209-AL209</f>
        <v>0</v>
      </c>
      <c r="AS209" s="4"/>
    </row>
    <row r="210" spans="1:48" s="20" customFormat="1" x14ac:dyDescent="0.2">
      <c r="A210" s="31" t="str">
        <f t="shared" si="689"/>
        <v>t12</v>
      </c>
      <c r="B210" s="55"/>
      <c r="C210" s="55"/>
      <c r="D210" s="55"/>
      <c r="E210" s="55"/>
      <c r="F210" s="55"/>
      <c r="G210" s="55"/>
      <c r="H210" s="55"/>
      <c r="I210" s="55"/>
      <c r="J210" s="55"/>
      <c r="K210" s="55"/>
      <c r="L210" s="55"/>
      <c r="M210" s="55"/>
      <c r="N210" s="55"/>
      <c r="O210" s="55"/>
      <c r="P210" s="55"/>
      <c r="Q210" s="55"/>
      <c r="R210" s="55"/>
      <c r="S210" s="55"/>
      <c r="T210" s="55"/>
      <c r="U210" s="55"/>
      <c r="V210" s="55"/>
      <c r="W210" s="55"/>
      <c r="X210" s="55"/>
      <c r="Y210" s="55"/>
      <c r="Z210" s="55"/>
      <c r="AA210" s="55"/>
      <c r="AB210" s="55"/>
      <c r="AC210" s="55"/>
      <c r="AD210" s="55"/>
      <c r="AE210" s="55"/>
      <c r="AF210" s="57"/>
      <c r="AH210" s="66"/>
      <c r="AJ210" s="144" t="str">
        <f t="shared" ref="AJ210" si="707">IF(ISBLANK(A210),"",A210)</f>
        <v>t12</v>
      </c>
      <c r="AK210" s="145">
        <f t="shared" ref="AK210" si="708">COUNTIF(B210:AF210,"CP")</f>
        <v>0</v>
      </c>
      <c r="AL210" s="146">
        <f t="shared" ref="AL210" si="709">SUM(B210:AF210)</f>
        <v>0</v>
      </c>
      <c r="AM210" s="147">
        <f t="shared" si="692"/>
        <v>27.5</v>
      </c>
      <c r="AN210" s="146">
        <f t="shared" si="693"/>
        <v>0</v>
      </c>
      <c r="AO210" s="147">
        <f t="shared" ref="AO210" si="710">AM210-AK210</f>
        <v>27.5</v>
      </c>
      <c r="AP210" s="149">
        <f t="shared" ref="AP210" si="711">AN210-AL210</f>
        <v>0</v>
      </c>
      <c r="AS210" s="4"/>
    </row>
    <row r="211" spans="1:48" s="20" customFormat="1" x14ac:dyDescent="0.2">
      <c r="A211" s="31" t="str">
        <f t="shared" si="689"/>
        <v>t13</v>
      </c>
      <c r="B211" s="55"/>
      <c r="C211" s="55"/>
      <c r="D211" s="55"/>
      <c r="E211" s="55"/>
      <c r="F211" s="55"/>
      <c r="G211" s="55"/>
      <c r="H211" s="55"/>
      <c r="I211" s="55"/>
      <c r="J211" s="55"/>
      <c r="K211" s="55"/>
      <c r="L211" s="55"/>
      <c r="M211" s="55"/>
      <c r="N211" s="55"/>
      <c r="O211" s="55"/>
      <c r="P211" s="55"/>
      <c r="Q211" s="55"/>
      <c r="R211" s="55"/>
      <c r="S211" s="55"/>
      <c r="T211" s="55"/>
      <c r="U211" s="55"/>
      <c r="V211" s="55"/>
      <c r="W211" s="55"/>
      <c r="X211" s="55"/>
      <c r="Y211" s="55"/>
      <c r="Z211" s="55"/>
      <c r="AA211" s="55"/>
      <c r="AB211" s="55"/>
      <c r="AC211" s="55"/>
      <c r="AD211" s="55"/>
      <c r="AE211" s="55"/>
      <c r="AF211" s="57"/>
      <c r="AH211" s="66"/>
      <c r="AJ211" s="144" t="str">
        <f t="shared" ref="AJ211" si="712">IF(ISBLANK(A211),"",A211)</f>
        <v>t13</v>
      </c>
      <c r="AK211" s="145">
        <f t="shared" ref="AK211" si="713">COUNTIF(B211:AF211,"CP")</f>
        <v>0</v>
      </c>
      <c r="AL211" s="146">
        <f t="shared" ref="AL211" si="714">SUM(B211:AF211)</f>
        <v>0</v>
      </c>
      <c r="AM211" s="147">
        <f t="shared" si="692"/>
        <v>27.5</v>
      </c>
      <c r="AN211" s="146">
        <f t="shared" si="693"/>
        <v>0</v>
      </c>
      <c r="AO211" s="147">
        <f t="shared" ref="AO211" si="715">AM211-AK211</f>
        <v>27.5</v>
      </c>
      <c r="AP211" s="149">
        <f t="shared" ref="AP211" si="716">AN211-AL211</f>
        <v>0</v>
      </c>
      <c r="AS211" s="4"/>
    </row>
    <row r="212" spans="1:48" s="20" customFormat="1" x14ac:dyDescent="0.2">
      <c r="A212" s="31" t="str">
        <f t="shared" si="689"/>
        <v>t14</v>
      </c>
      <c r="B212" s="55"/>
      <c r="C212" s="55"/>
      <c r="D212" s="55"/>
      <c r="E212" s="55"/>
      <c r="F212" s="55"/>
      <c r="G212" s="55"/>
      <c r="H212" s="55"/>
      <c r="I212" s="55"/>
      <c r="J212" s="55"/>
      <c r="K212" s="55"/>
      <c r="L212" s="55"/>
      <c r="M212" s="55"/>
      <c r="N212" s="55"/>
      <c r="O212" s="55"/>
      <c r="P212" s="55"/>
      <c r="Q212" s="55"/>
      <c r="R212" s="55"/>
      <c r="S212" s="55"/>
      <c r="T212" s="55"/>
      <c r="U212" s="55"/>
      <c r="V212" s="55"/>
      <c r="W212" s="55"/>
      <c r="X212" s="55"/>
      <c r="Y212" s="55"/>
      <c r="Z212" s="55"/>
      <c r="AA212" s="55"/>
      <c r="AB212" s="55"/>
      <c r="AC212" s="55"/>
      <c r="AD212" s="55"/>
      <c r="AE212" s="55"/>
      <c r="AF212" s="57"/>
      <c r="AH212" s="66"/>
      <c r="AJ212" s="144" t="str">
        <f t="shared" ref="AJ212" si="717">IF(ISBLANK(A212),"",A212)</f>
        <v>t14</v>
      </c>
      <c r="AK212" s="145">
        <f t="shared" ref="AK212" si="718">COUNTIF(B212:AF212,"CP")</f>
        <v>0</v>
      </c>
      <c r="AL212" s="146">
        <f t="shared" ref="AL212" si="719">SUM(B212:AF212)</f>
        <v>0</v>
      </c>
      <c r="AM212" s="147">
        <f t="shared" si="692"/>
        <v>27.5</v>
      </c>
      <c r="AN212" s="146">
        <f t="shared" si="693"/>
        <v>0</v>
      </c>
      <c r="AO212" s="147">
        <f t="shared" ref="AO212" si="720">AM212-AK212</f>
        <v>27.5</v>
      </c>
      <c r="AP212" s="149">
        <f t="shared" ref="AP212" si="721">AN212-AL212</f>
        <v>0</v>
      </c>
      <c r="AS212" s="4"/>
    </row>
    <row r="213" spans="1:48" s="20" customFormat="1" ht="13.5" thickBot="1" x14ac:dyDescent="0.25">
      <c r="A213" s="89" t="str">
        <f t="shared" si="689"/>
        <v>t15</v>
      </c>
      <c r="B213" s="90"/>
      <c r="C213" s="90"/>
      <c r="D213" s="90"/>
      <c r="E213" s="90"/>
      <c r="F213" s="90"/>
      <c r="G213" s="90"/>
      <c r="H213" s="90"/>
      <c r="I213" s="90"/>
      <c r="J213" s="90"/>
      <c r="K213" s="90"/>
      <c r="L213" s="90"/>
      <c r="M213" s="90"/>
      <c r="N213" s="90"/>
      <c r="O213" s="90"/>
      <c r="P213" s="90"/>
      <c r="Q213" s="90"/>
      <c r="R213" s="90"/>
      <c r="S213" s="90"/>
      <c r="T213" s="90"/>
      <c r="U213" s="90"/>
      <c r="V213" s="90"/>
      <c r="W213" s="90"/>
      <c r="X213" s="90"/>
      <c r="Y213" s="90"/>
      <c r="Z213" s="90"/>
      <c r="AA213" s="90"/>
      <c r="AB213" s="90"/>
      <c r="AC213" s="90"/>
      <c r="AD213" s="90"/>
      <c r="AE213" s="90"/>
      <c r="AF213" s="93"/>
      <c r="AH213" s="92"/>
      <c r="AJ213" s="150" t="str">
        <f t="shared" ref="AJ213" si="722">IF(ISBLANK(A213),"",A213)</f>
        <v>t15</v>
      </c>
      <c r="AK213" s="151">
        <f t="shared" ref="AK213" si="723">COUNTIF(B213:AF213,"CP")</f>
        <v>0</v>
      </c>
      <c r="AL213" s="152">
        <f t="shared" ref="AL213" si="724">SUM(B213:AF213)</f>
        <v>0</v>
      </c>
      <c r="AM213" s="153">
        <f t="shared" si="692"/>
        <v>27.5</v>
      </c>
      <c r="AN213" s="152">
        <f t="shared" si="693"/>
        <v>0</v>
      </c>
      <c r="AO213" s="153">
        <f t="shared" ref="AO213" si="725">AM213-AK213</f>
        <v>27.5</v>
      </c>
      <c r="AP213" s="155">
        <f t="shared" ref="AP213" si="726">AN213-AL213</f>
        <v>0</v>
      </c>
      <c r="AS213" s="4"/>
    </row>
    <row r="214" spans="1:48" ht="13.5" thickBot="1" x14ac:dyDescent="0.25">
      <c r="A214" s="20"/>
      <c r="AG214" s="20"/>
      <c r="AI214" s="20"/>
      <c r="AJ214" s="137"/>
      <c r="AK214" s="137"/>
      <c r="AL214" s="137"/>
      <c r="AM214" s="137"/>
      <c r="AN214" s="137"/>
      <c r="AO214" s="137"/>
      <c r="AP214" s="137"/>
      <c r="AR214" s="20"/>
      <c r="AT214" s="20"/>
      <c r="AU214" s="20"/>
      <c r="AV214" s="20"/>
    </row>
    <row r="215" spans="1:48" ht="18.75" thickBot="1" x14ac:dyDescent="0.25">
      <c r="A215" s="21"/>
      <c r="B215" s="122">
        <f>DATE(An,MONTH(B196)+1,1)</f>
        <v>45627</v>
      </c>
      <c r="C215" s="123"/>
      <c r="D215" s="123"/>
      <c r="E215" s="123"/>
      <c r="F215" s="123"/>
      <c r="G215" s="123"/>
      <c r="H215" s="123"/>
      <c r="I215" s="123"/>
      <c r="J215" s="123"/>
      <c r="K215" s="123"/>
      <c r="L215" s="123"/>
      <c r="M215" s="123"/>
      <c r="N215" s="123"/>
      <c r="O215" s="123"/>
      <c r="P215" s="123"/>
      <c r="Q215" s="123"/>
      <c r="R215" s="123"/>
      <c r="S215" s="123"/>
      <c r="T215" s="123"/>
      <c r="U215" s="123"/>
      <c r="V215" s="123"/>
      <c r="W215" s="123"/>
      <c r="X215" s="123"/>
      <c r="Y215" s="123"/>
      <c r="Z215" s="123"/>
      <c r="AA215" s="123"/>
      <c r="AB215" s="123"/>
      <c r="AC215" s="123"/>
      <c r="AD215" s="123"/>
      <c r="AE215" s="123"/>
      <c r="AF215" s="124"/>
      <c r="AG215" s="20"/>
      <c r="AH215" s="22"/>
      <c r="AI215" s="20"/>
      <c r="AJ215" s="137"/>
      <c r="AK215" s="137"/>
      <c r="AL215" s="137"/>
      <c r="AM215" s="137"/>
      <c r="AN215" s="137"/>
      <c r="AO215" s="137"/>
      <c r="AP215" s="137"/>
    </row>
    <row r="216" spans="1:48" s="20" customFormat="1" ht="53.25" x14ac:dyDescent="0.2">
      <c r="A216" s="23"/>
      <c r="B216" s="24" t="str">
        <f>IF(B217&lt;&gt;"",PROPER(TEXT(B217,"jjjj")),"")</f>
        <v>Dimanche</v>
      </c>
      <c r="C216" s="24" t="str">
        <f t="shared" ref="C216" si="727">IF(C217&lt;&gt;"",PROPER(TEXT(C217,"jjjj")),"")</f>
        <v>Lundi</v>
      </c>
      <c r="D216" s="24" t="str">
        <f t="shared" ref="D216" si="728">IF(D217&lt;&gt;"",PROPER(TEXT(D217,"jjjj")),"")</f>
        <v>Mardi</v>
      </c>
      <c r="E216" s="24" t="str">
        <f t="shared" ref="E216" si="729">IF(E217&lt;&gt;"",PROPER(TEXT(E217,"jjjj")),"")</f>
        <v>Mercredi</v>
      </c>
      <c r="F216" s="24" t="str">
        <f t="shared" ref="F216" si="730">IF(F217&lt;&gt;"",PROPER(TEXT(F217,"jjjj")),"")</f>
        <v>Jeudi</v>
      </c>
      <c r="G216" s="24" t="str">
        <f t="shared" ref="G216" si="731">IF(G217&lt;&gt;"",PROPER(TEXT(G217,"jjjj")),"")</f>
        <v>Vendredi</v>
      </c>
      <c r="H216" s="24" t="str">
        <f t="shared" ref="H216" si="732">IF(H217&lt;&gt;"",PROPER(TEXT(H217,"jjjj")),"")</f>
        <v>Samedi</v>
      </c>
      <c r="I216" s="24" t="str">
        <f t="shared" ref="I216" si="733">IF(I217&lt;&gt;"",PROPER(TEXT(I217,"jjjj")),"")</f>
        <v>Dimanche</v>
      </c>
      <c r="J216" s="24" t="str">
        <f t="shared" ref="J216" si="734">IF(J217&lt;&gt;"",PROPER(TEXT(J217,"jjjj")),"")</f>
        <v>Lundi</v>
      </c>
      <c r="K216" s="24" t="str">
        <f t="shared" ref="K216" si="735">IF(K217&lt;&gt;"",PROPER(TEXT(K217,"jjjj")),"")</f>
        <v>Mardi</v>
      </c>
      <c r="L216" s="24" t="str">
        <f t="shared" ref="L216" si="736">IF(L217&lt;&gt;"",PROPER(TEXT(L217,"jjjj")),"")</f>
        <v>Mercredi</v>
      </c>
      <c r="M216" s="24" t="str">
        <f t="shared" ref="M216" si="737">IF(M217&lt;&gt;"",PROPER(TEXT(M217,"jjjj")),"")</f>
        <v>Jeudi</v>
      </c>
      <c r="N216" s="24" t="str">
        <f t="shared" ref="N216" si="738">IF(N217&lt;&gt;"",PROPER(TEXT(N217,"jjjj")),"")</f>
        <v>Vendredi</v>
      </c>
      <c r="O216" s="24" t="str">
        <f t="shared" ref="O216" si="739">IF(O217&lt;&gt;"",PROPER(TEXT(O217,"jjjj")),"")</f>
        <v>Samedi</v>
      </c>
      <c r="P216" s="24" t="str">
        <f t="shared" ref="P216" si="740">IF(P217&lt;&gt;"",PROPER(TEXT(P217,"jjjj")),"")</f>
        <v>Dimanche</v>
      </c>
      <c r="Q216" s="24" t="str">
        <f t="shared" ref="Q216" si="741">IF(Q217&lt;&gt;"",PROPER(TEXT(Q217,"jjjj")),"")</f>
        <v>Lundi</v>
      </c>
      <c r="R216" s="24" t="str">
        <f t="shared" ref="R216" si="742">IF(R217&lt;&gt;"",PROPER(TEXT(R217,"jjjj")),"")</f>
        <v>Mardi</v>
      </c>
      <c r="S216" s="24" t="str">
        <f t="shared" ref="S216" si="743">IF(S217&lt;&gt;"",PROPER(TEXT(S217,"jjjj")),"")</f>
        <v>Mercredi</v>
      </c>
      <c r="T216" s="24" t="str">
        <f t="shared" ref="T216" si="744">IF(T217&lt;&gt;"",PROPER(TEXT(T217,"jjjj")),"")</f>
        <v>Jeudi</v>
      </c>
      <c r="U216" s="24" t="str">
        <f t="shared" ref="U216" si="745">IF(U217&lt;&gt;"",PROPER(TEXT(U217,"jjjj")),"")</f>
        <v>Vendredi</v>
      </c>
      <c r="V216" s="24" t="str">
        <f t="shared" ref="V216" si="746">IF(V217&lt;&gt;"",PROPER(TEXT(V217,"jjjj")),"")</f>
        <v>Samedi</v>
      </c>
      <c r="W216" s="24" t="str">
        <f t="shared" ref="W216" si="747">IF(W217&lt;&gt;"",PROPER(TEXT(W217,"jjjj")),"")</f>
        <v>Dimanche</v>
      </c>
      <c r="X216" s="24" t="str">
        <f t="shared" ref="X216" si="748">IF(X217&lt;&gt;"",PROPER(TEXT(X217,"jjjj")),"")</f>
        <v>Lundi</v>
      </c>
      <c r="Y216" s="24" t="str">
        <f t="shared" ref="Y216" si="749">IF(Y217&lt;&gt;"",PROPER(TEXT(Y217,"jjjj")),"")</f>
        <v>Mardi</v>
      </c>
      <c r="Z216" s="24" t="str">
        <f t="shared" ref="Z216" si="750">IF(Z217&lt;&gt;"",PROPER(TEXT(Z217,"jjjj")),"")</f>
        <v>Mercredi</v>
      </c>
      <c r="AA216" s="24" t="str">
        <f t="shared" ref="AA216" si="751">IF(AA217&lt;&gt;"",PROPER(TEXT(AA217,"jjjj")),"")</f>
        <v>Jeudi</v>
      </c>
      <c r="AB216" s="24" t="str">
        <f t="shared" ref="AB216" si="752">IF(AB217&lt;&gt;"",PROPER(TEXT(AB217,"jjjj")),"")</f>
        <v>Vendredi</v>
      </c>
      <c r="AC216" s="24" t="str">
        <f t="shared" ref="AC216" si="753">IF(AC217&lt;&gt;"",PROPER(TEXT(AC217,"jjjj")),"")</f>
        <v>Samedi</v>
      </c>
      <c r="AD216" s="24" t="str">
        <f t="shared" ref="AD216" si="754">IF(AD217&lt;&gt;"",PROPER(TEXT(AD217,"jjjj")),"")</f>
        <v>Dimanche</v>
      </c>
      <c r="AE216" s="24" t="str">
        <f t="shared" ref="AE216" si="755">IF(AE217&lt;&gt;"",PROPER(TEXT(AE217,"jjjj")),"")</f>
        <v>Lundi</v>
      </c>
      <c r="AF216" s="25" t="str">
        <f t="shared" ref="AF216" si="756">IF(AF217&lt;&gt;"",PROPER(TEXT(AF217,"jjjj")),"")</f>
        <v>Mardi</v>
      </c>
      <c r="AH216" s="120" t="s">
        <v>46</v>
      </c>
      <c r="AI216" s="104"/>
      <c r="AJ216" s="138" t="s">
        <v>3</v>
      </c>
      <c r="AK216" s="139" t="s">
        <v>41</v>
      </c>
      <c r="AL216" s="139" t="s">
        <v>35</v>
      </c>
      <c r="AM216" s="139" t="s">
        <v>42</v>
      </c>
      <c r="AN216" s="139" t="s">
        <v>37</v>
      </c>
      <c r="AO216" s="139" t="s">
        <v>38</v>
      </c>
      <c r="AP216" s="140" t="s">
        <v>39</v>
      </c>
      <c r="AR216" s="4"/>
      <c r="AS216" s="4"/>
      <c r="AT216" s="4"/>
      <c r="AU216" s="4"/>
      <c r="AV216" s="4"/>
    </row>
    <row r="217" spans="1:48" x14ac:dyDescent="0.2">
      <c r="A217" s="80"/>
      <c r="B217" s="28">
        <f>DATE(An,MONTH(B215),1)</f>
        <v>45627</v>
      </c>
      <c r="C217" s="28">
        <f t="shared" ref="C217:AF217" si="757">B217+1</f>
        <v>45628</v>
      </c>
      <c r="D217" s="28">
        <f t="shared" si="757"/>
        <v>45629</v>
      </c>
      <c r="E217" s="28">
        <f t="shared" si="757"/>
        <v>45630</v>
      </c>
      <c r="F217" s="28">
        <f t="shared" si="757"/>
        <v>45631</v>
      </c>
      <c r="G217" s="28">
        <f t="shared" si="757"/>
        <v>45632</v>
      </c>
      <c r="H217" s="28">
        <f t="shared" si="757"/>
        <v>45633</v>
      </c>
      <c r="I217" s="28">
        <f t="shared" si="757"/>
        <v>45634</v>
      </c>
      <c r="J217" s="28">
        <f t="shared" si="757"/>
        <v>45635</v>
      </c>
      <c r="K217" s="28">
        <f t="shared" si="757"/>
        <v>45636</v>
      </c>
      <c r="L217" s="28">
        <f t="shared" si="757"/>
        <v>45637</v>
      </c>
      <c r="M217" s="28">
        <f t="shared" si="757"/>
        <v>45638</v>
      </c>
      <c r="N217" s="28">
        <f t="shared" si="757"/>
        <v>45639</v>
      </c>
      <c r="O217" s="28">
        <f t="shared" si="757"/>
        <v>45640</v>
      </c>
      <c r="P217" s="28">
        <f t="shared" si="757"/>
        <v>45641</v>
      </c>
      <c r="Q217" s="28">
        <f t="shared" si="757"/>
        <v>45642</v>
      </c>
      <c r="R217" s="28">
        <f t="shared" si="757"/>
        <v>45643</v>
      </c>
      <c r="S217" s="28">
        <f t="shared" si="757"/>
        <v>45644</v>
      </c>
      <c r="T217" s="28">
        <f t="shared" si="757"/>
        <v>45645</v>
      </c>
      <c r="U217" s="28">
        <f t="shared" si="757"/>
        <v>45646</v>
      </c>
      <c r="V217" s="28">
        <f t="shared" si="757"/>
        <v>45647</v>
      </c>
      <c r="W217" s="28">
        <f t="shared" si="757"/>
        <v>45648</v>
      </c>
      <c r="X217" s="28">
        <f t="shared" si="757"/>
        <v>45649</v>
      </c>
      <c r="Y217" s="28">
        <f t="shared" si="757"/>
        <v>45650</v>
      </c>
      <c r="Z217" s="28">
        <f t="shared" si="757"/>
        <v>45651</v>
      </c>
      <c r="AA217" s="28">
        <f t="shared" si="757"/>
        <v>45652</v>
      </c>
      <c r="AB217" s="28">
        <f t="shared" si="757"/>
        <v>45653</v>
      </c>
      <c r="AC217" s="28">
        <f t="shared" si="757"/>
        <v>45654</v>
      </c>
      <c r="AD217" s="28">
        <f t="shared" si="757"/>
        <v>45655</v>
      </c>
      <c r="AE217" s="28">
        <f t="shared" si="757"/>
        <v>45656</v>
      </c>
      <c r="AF217" s="29">
        <f t="shared" si="757"/>
        <v>45657</v>
      </c>
      <c r="AG217" s="20"/>
      <c r="AH217" s="121"/>
      <c r="AI217" s="20"/>
      <c r="AJ217" s="141"/>
      <c r="AK217" s="142"/>
      <c r="AL217" s="142"/>
      <c r="AM217" s="142"/>
      <c r="AN217" s="142"/>
      <c r="AO217" s="142"/>
      <c r="AP217" s="143"/>
      <c r="AR217" s="20"/>
      <c r="AS217" s="20"/>
      <c r="AT217" s="20"/>
      <c r="AU217" s="20"/>
      <c r="AV217" s="20"/>
    </row>
    <row r="218" spans="1:48" x14ac:dyDescent="0.2">
      <c r="A218" s="31" t="str">
        <f t="shared" ref="A218:A232" si="758">IF(ISBLANK(A199),"",A199)</f>
        <v>t1</v>
      </c>
      <c r="B218" s="54"/>
      <c r="C218" s="54"/>
      <c r="D218" s="54"/>
      <c r="E218" s="54"/>
      <c r="F218" s="54"/>
      <c r="G218" s="54"/>
      <c r="H218" s="54"/>
      <c r="I218" s="54"/>
      <c r="J218" s="54"/>
      <c r="K218" s="54"/>
      <c r="L218" s="54"/>
      <c r="M218" s="54"/>
      <c r="N218" s="54"/>
      <c r="O218" s="54"/>
      <c r="P218" s="54"/>
      <c r="Q218" s="54"/>
      <c r="R218" s="54"/>
      <c r="S218" s="54"/>
      <c r="T218" s="54"/>
      <c r="U218" s="54"/>
      <c r="V218" s="54"/>
      <c r="W218" s="54"/>
      <c r="X218" s="54"/>
      <c r="Y218" s="54"/>
      <c r="Z218" s="54"/>
      <c r="AA218" s="54"/>
      <c r="AB218" s="54"/>
      <c r="AC218" s="54"/>
      <c r="AD218" s="54"/>
      <c r="AE218" s="54"/>
      <c r="AF218" s="58"/>
      <c r="AG218" s="20"/>
      <c r="AH218" s="66"/>
      <c r="AI218" s="20"/>
      <c r="AJ218" s="144" t="str">
        <f>IF(ISBLANK(A218),"",A218)</f>
        <v>t1</v>
      </c>
      <c r="AK218" s="145">
        <f t="shared" ref="AK218:AK226" si="759">COUNTIF(B218:AF218,"CP")</f>
        <v>0</v>
      </c>
      <c r="AL218" s="146">
        <f t="shared" ref="AL218:AL226" si="760">SUM(B218:AF218)</f>
        <v>0</v>
      </c>
      <c r="AM218" s="147">
        <f t="shared" ref="AM218:AM232" si="761">AO199+2.5</f>
        <v>36</v>
      </c>
      <c r="AN218" s="146">
        <f>AP199+AL218</f>
        <v>75</v>
      </c>
      <c r="AO218" s="147">
        <f>AM218-AK218</f>
        <v>36</v>
      </c>
      <c r="AP218" s="149">
        <f>AN218-AL218</f>
        <v>75</v>
      </c>
    </row>
    <row r="219" spans="1:48" x14ac:dyDescent="0.2">
      <c r="A219" s="31" t="str">
        <f t="shared" si="758"/>
        <v>t2</v>
      </c>
      <c r="B219" s="54"/>
      <c r="C219" s="54"/>
      <c r="D219" s="54"/>
      <c r="E219" s="54"/>
      <c r="F219" s="54"/>
      <c r="G219" s="54"/>
      <c r="H219" s="54"/>
      <c r="I219" s="54"/>
      <c r="J219" s="54"/>
      <c r="K219" s="54"/>
      <c r="L219" s="54"/>
      <c r="M219" s="54"/>
      <c r="N219" s="54"/>
      <c r="O219" s="54"/>
      <c r="P219" s="54"/>
      <c r="Q219" s="54"/>
      <c r="R219" s="54"/>
      <c r="S219" s="54"/>
      <c r="T219" s="54"/>
      <c r="U219" s="54"/>
      <c r="V219" s="54"/>
      <c r="W219" s="54"/>
      <c r="X219" s="54"/>
      <c r="Y219" s="54"/>
      <c r="Z219" s="54"/>
      <c r="AA219" s="54"/>
      <c r="AB219" s="54"/>
      <c r="AC219" s="54"/>
      <c r="AD219" s="54"/>
      <c r="AE219" s="54"/>
      <c r="AF219" s="58"/>
      <c r="AG219" s="20"/>
      <c r="AH219" s="66"/>
      <c r="AI219" s="20"/>
      <c r="AJ219" s="144" t="str">
        <f>IF(ISBLANK(A219),"",A219)</f>
        <v>t2</v>
      </c>
      <c r="AK219" s="145">
        <f t="shared" si="759"/>
        <v>0</v>
      </c>
      <c r="AL219" s="146">
        <f t="shared" si="760"/>
        <v>0</v>
      </c>
      <c r="AM219" s="147">
        <f t="shared" si="761"/>
        <v>30</v>
      </c>
      <c r="AN219" s="146">
        <f t="shared" ref="AN219:AN232" si="762">AP200+AL219</f>
        <v>0</v>
      </c>
      <c r="AO219" s="147">
        <f t="shared" ref="AO219:AO226" si="763">AM219-AK219</f>
        <v>30</v>
      </c>
      <c r="AP219" s="149">
        <f t="shared" ref="AP219:AP226" si="764">AN219-AL219</f>
        <v>0</v>
      </c>
    </row>
    <row r="220" spans="1:48" x14ac:dyDescent="0.2">
      <c r="A220" s="31" t="str">
        <f t="shared" si="758"/>
        <v>t3</v>
      </c>
      <c r="B220" s="54"/>
      <c r="C220" s="54"/>
      <c r="D220" s="54"/>
      <c r="E220" s="54"/>
      <c r="F220" s="54"/>
      <c r="G220" s="54"/>
      <c r="H220" s="54"/>
      <c r="I220" s="54"/>
      <c r="J220" s="54"/>
      <c r="K220" s="54"/>
      <c r="L220" s="54"/>
      <c r="M220" s="54"/>
      <c r="N220" s="54"/>
      <c r="O220" s="54"/>
      <c r="P220" s="54"/>
      <c r="Q220" s="54"/>
      <c r="R220" s="54"/>
      <c r="S220" s="54"/>
      <c r="T220" s="54"/>
      <c r="U220" s="54"/>
      <c r="V220" s="54"/>
      <c r="W220" s="54"/>
      <c r="X220" s="54"/>
      <c r="Y220" s="54"/>
      <c r="Z220" s="54"/>
      <c r="AA220" s="54"/>
      <c r="AB220" s="54"/>
      <c r="AC220" s="54"/>
      <c r="AD220" s="54"/>
      <c r="AE220" s="54"/>
      <c r="AF220" s="58"/>
      <c r="AG220" s="20"/>
      <c r="AH220" s="66"/>
      <c r="AI220" s="20"/>
      <c r="AJ220" s="144" t="str">
        <f t="shared" ref="AJ220:AJ226" si="765">IF(ISBLANK(A220),"",A220)</f>
        <v>t3</v>
      </c>
      <c r="AK220" s="145">
        <f t="shared" si="759"/>
        <v>0</v>
      </c>
      <c r="AL220" s="146">
        <f t="shared" si="760"/>
        <v>0</v>
      </c>
      <c r="AM220" s="147">
        <f t="shared" si="761"/>
        <v>30</v>
      </c>
      <c r="AN220" s="146">
        <f t="shared" si="762"/>
        <v>0</v>
      </c>
      <c r="AO220" s="147">
        <f t="shared" si="763"/>
        <v>30</v>
      </c>
      <c r="AP220" s="149">
        <f t="shared" si="764"/>
        <v>0</v>
      </c>
    </row>
    <row r="221" spans="1:48" x14ac:dyDescent="0.2">
      <c r="A221" s="31" t="str">
        <f t="shared" si="758"/>
        <v>t4</v>
      </c>
      <c r="B221" s="54"/>
      <c r="C221" s="54"/>
      <c r="D221" s="54"/>
      <c r="E221" s="54"/>
      <c r="F221" s="54"/>
      <c r="G221" s="54"/>
      <c r="H221" s="54"/>
      <c r="I221" s="54"/>
      <c r="J221" s="54"/>
      <c r="K221" s="54"/>
      <c r="L221" s="54"/>
      <c r="M221" s="54"/>
      <c r="N221" s="54"/>
      <c r="O221" s="54"/>
      <c r="P221" s="54"/>
      <c r="Q221" s="54"/>
      <c r="R221" s="54"/>
      <c r="S221" s="54"/>
      <c r="T221" s="54"/>
      <c r="U221" s="54"/>
      <c r="V221" s="54"/>
      <c r="W221" s="54"/>
      <c r="X221" s="54"/>
      <c r="Y221" s="54"/>
      <c r="Z221" s="54"/>
      <c r="AA221" s="54"/>
      <c r="AB221" s="54"/>
      <c r="AC221" s="54"/>
      <c r="AD221" s="54"/>
      <c r="AE221" s="54"/>
      <c r="AF221" s="58"/>
      <c r="AG221" s="20"/>
      <c r="AH221" s="66"/>
      <c r="AI221" s="20"/>
      <c r="AJ221" s="144" t="str">
        <f t="shared" si="765"/>
        <v>t4</v>
      </c>
      <c r="AK221" s="145">
        <f t="shared" si="759"/>
        <v>0</v>
      </c>
      <c r="AL221" s="146">
        <f t="shared" si="760"/>
        <v>0</v>
      </c>
      <c r="AM221" s="147">
        <f t="shared" si="761"/>
        <v>30</v>
      </c>
      <c r="AN221" s="146">
        <f t="shared" si="762"/>
        <v>0</v>
      </c>
      <c r="AO221" s="147">
        <f t="shared" si="763"/>
        <v>30</v>
      </c>
      <c r="AP221" s="149">
        <f t="shared" si="764"/>
        <v>0</v>
      </c>
    </row>
    <row r="222" spans="1:48" x14ac:dyDescent="0.2">
      <c r="A222" s="31" t="str">
        <f t="shared" si="758"/>
        <v>t5</v>
      </c>
      <c r="B222" s="54"/>
      <c r="C222" s="54"/>
      <c r="D222" s="54"/>
      <c r="E222" s="54"/>
      <c r="F222" s="54"/>
      <c r="G222" s="54"/>
      <c r="H222" s="54"/>
      <c r="I222" s="54"/>
      <c r="J222" s="54"/>
      <c r="K222" s="54"/>
      <c r="L222" s="54"/>
      <c r="M222" s="54"/>
      <c r="N222" s="54"/>
      <c r="O222" s="54"/>
      <c r="P222" s="54"/>
      <c r="Q222" s="54"/>
      <c r="R222" s="54"/>
      <c r="S222" s="54"/>
      <c r="T222" s="54"/>
      <c r="U222" s="54"/>
      <c r="V222" s="54"/>
      <c r="W222" s="54"/>
      <c r="X222" s="54"/>
      <c r="Y222" s="54"/>
      <c r="Z222" s="54"/>
      <c r="AA222" s="54"/>
      <c r="AB222" s="54"/>
      <c r="AC222" s="54"/>
      <c r="AD222" s="54"/>
      <c r="AE222" s="54"/>
      <c r="AF222" s="58"/>
      <c r="AG222" s="20"/>
      <c r="AH222" s="66"/>
      <c r="AI222" s="20"/>
      <c r="AJ222" s="144" t="str">
        <f t="shared" si="765"/>
        <v>t5</v>
      </c>
      <c r="AK222" s="145">
        <f t="shared" si="759"/>
        <v>0</v>
      </c>
      <c r="AL222" s="146">
        <f>SUM(B222:AF222)</f>
        <v>0</v>
      </c>
      <c r="AM222" s="147">
        <f t="shared" si="761"/>
        <v>30</v>
      </c>
      <c r="AN222" s="146">
        <f t="shared" si="762"/>
        <v>0</v>
      </c>
      <c r="AO222" s="147">
        <f t="shared" si="763"/>
        <v>30</v>
      </c>
      <c r="AP222" s="149">
        <f t="shared" si="764"/>
        <v>0</v>
      </c>
    </row>
    <row r="223" spans="1:48" x14ac:dyDescent="0.2">
      <c r="A223" s="31" t="str">
        <f t="shared" si="758"/>
        <v>t6</v>
      </c>
      <c r="B223" s="55"/>
      <c r="C223" s="55"/>
      <c r="D223" s="55"/>
      <c r="E223" s="55"/>
      <c r="F223" s="55"/>
      <c r="G223" s="55"/>
      <c r="H223" s="55"/>
      <c r="I223" s="55"/>
      <c r="J223" s="55"/>
      <c r="K223" s="55"/>
      <c r="L223" s="55"/>
      <c r="M223" s="55"/>
      <c r="N223" s="55"/>
      <c r="O223" s="55"/>
      <c r="P223" s="55"/>
      <c r="Q223" s="55"/>
      <c r="R223" s="55"/>
      <c r="S223" s="55"/>
      <c r="T223" s="55"/>
      <c r="U223" s="55"/>
      <c r="V223" s="55"/>
      <c r="W223" s="55"/>
      <c r="X223" s="55"/>
      <c r="Y223" s="55"/>
      <c r="Z223" s="55"/>
      <c r="AA223" s="55"/>
      <c r="AB223" s="55"/>
      <c r="AC223" s="55"/>
      <c r="AD223" s="55"/>
      <c r="AE223" s="55"/>
      <c r="AF223" s="56"/>
      <c r="AG223" s="20"/>
      <c r="AH223" s="66"/>
      <c r="AI223" s="20"/>
      <c r="AJ223" s="144" t="str">
        <f t="shared" si="765"/>
        <v>t6</v>
      </c>
      <c r="AK223" s="145">
        <f t="shared" si="759"/>
        <v>0</v>
      </c>
      <c r="AL223" s="146">
        <f t="shared" si="760"/>
        <v>0</v>
      </c>
      <c r="AM223" s="147">
        <f t="shared" si="761"/>
        <v>30</v>
      </c>
      <c r="AN223" s="146">
        <f t="shared" si="762"/>
        <v>0</v>
      </c>
      <c r="AO223" s="147">
        <f t="shared" si="763"/>
        <v>30</v>
      </c>
      <c r="AP223" s="149">
        <f t="shared" si="764"/>
        <v>0</v>
      </c>
    </row>
    <row r="224" spans="1:48" x14ac:dyDescent="0.2">
      <c r="A224" s="31" t="str">
        <f t="shared" si="758"/>
        <v>t7</v>
      </c>
      <c r="B224" s="55"/>
      <c r="C224" s="55"/>
      <c r="D224" s="55"/>
      <c r="E224" s="55"/>
      <c r="F224" s="55"/>
      <c r="G224" s="55"/>
      <c r="H224" s="55"/>
      <c r="I224" s="55"/>
      <c r="J224" s="55"/>
      <c r="K224" s="55"/>
      <c r="L224" s="55"/>
      <c r="M224" s="55"/>
      <c r="N224" s="55"/>
      <c r="O224" s="55"/>
      <c r="P224" s="55"/>
      <c r="Q224" s="55"/>
      <c r="R224" s="55"/>
      <c r="S224" s="55"/>
      <c r="T224" s="55"/>
      <c r="U224" s="55"/>
      <c r="V224" s="55"/>
      <c r="W224" s="55"/>
      <c r="X224" s="55"/>
      <c r="Y224" s="55"/>
      <c r="Z224" s="55"/>
      <c r="AA224" s="55"/>
      <c r="AB224" s="55"/>
      <c r="AC224" s="55"/>
      <c r="AD224" s="55"/>
      <c r="AE224" s="55"/>
      <c r="AF224" s="56"/>
      <c r="AG224" s="20"/>
      <c r="AH224" s="66"/>
      <c r="AI224" s="20"/>
      <c r="AJ224" s="144" t="str">
        <f t="shared" si="765"/>
        <v>t7</v>
      </c>
      <c r="AK224" s="145">
        <f t="shared" si="759"/>
        <v>0</v>
      </c>
      <c r="AL224" s="146">
        <f t="shared" si="760"/>
        <v>0</v>
      </c>
      <c r="AM224" s="147">
        <f t="shared" si="761"/>
        <v>30</v>
      </c>
      <c r="AN224" s="146">
        <f t="shared" si="762"/>
        <v>0</v>
      </c>
      <c r="AO224" s="147">
        <f t="shared" si="763"/>
        <v>30</v>
      </c>
      <c r="AP224" s="149">
        <f t="shared" si="764"/>
        <v>0</v>
      </c>
    </row>
    <row r="225" spans="1:48" x14ac:dyDescent="0.2">
      <c r="A225" s="31" t="str">
        <f t="shared" si="758"/>
        <v>t8</v>
      </c>
      <c r="B225" s="55"/>
      <c r="C225" s="55"/>
      <c r="D225" s="55"/>
      <c r="E225" s="55"/>
      <c r="F225" s="55"/>
      <c r="G225" s="55"/>
      <c r="H225" s="55"/>
      <c r="I225" s="55"/>
      <c r="J225" s="55"/>
      <c r="K225" s="55"/>
      <c r="L225" s="55"/>
      <c r="M225" s="55"/>
      <c r="N225" s="55"/>
      <c r="O225" s="55"/>
      <c r="P225" s="55"/>
      <c r="Q225" s="55"/>
      <c r="R225" s="55"/>
      <c r="S225" s="55"/>
      <c r="T225" s="55"/>
      <c r="U225" s="55"/>
      <c r="V225" s="55"/>
      <c r="W225" s="55"/>
      <c r="X225" s="55"/>
      <c r="Y225" s="55"/>
      <c r="Z225" s="55"/>
      <c r="AA225" s="55"/>
      <c r="AB225" s="55"/>
      <c r="AC225" s="55"/>
      <c r="AD225" s="55"/>
      <c r="AE225" s="55"/>
      <c r="AF225" s="56"/>
      <c r="AG225" s="20"/>
      <c r="AH225" s="66"/>
      <c r="AI225" s="20"/>
      <c r="AJ225" s="144" t="str">
        <f t="shared" si="765"/>
        <v>t8</v>
      </c>
      <c r="AK225" s="145">
        <f t="shared" si="759"/>
        <v>0</v>
      </c>
      <c r="AL225" s="146">
        <f t="shared" si="760"/>
        <v>0</v>
      </c>
      <c r="AM225" s="147">
        <f t="shared" si="761"/>
        <v>30</v>
      </c>
      <c r="AN225" s="146">
        <f t="shared" si="762"/>
        <v>0</v>
      </c>
      <c r="AO225" s="147">
        <f t="shared" si="763"/>
        <v>30</v>
      </c>
      <c r="AP225" s="149">
        <f t="shared" si="764"/>
        <v>0</v>
      </c>
    </row>
    <row r="226" spans="1:48" s="20" customFormat="1" x14ac:dyDescent="0.2">
      <c r="A226" s="31" t="str">
        <f t="shared" si="758"/>
        <v>t9</v>
      </c>
      <c r="B226" s="55"/>
      <c r="C226" s="55"/>
      <c r="D226" s="55"/>
      <c r="E226" s="55"/>
      <c r="F226" s="55"/>
      <c r="G226" s="55"/>
      <c r="H226" s="55"/>
      <c r="I226" s="55"/>
      <c r="J226" s="55"/>
      <c r="K226" s="55"/>
      <c r="L226" s="55"/>
      <c r="M226" s="55"/>
      <c r="N226" s="55"/>
      <c r="O226" s="55"/>
      <c r="P226" s="55"/>
      <c r="Q226" s="55"/>
      <c r="R226" s="55"/>
      <c r="S226" s="55"/>
      <c r="T226" s="55"/>
      <c r="U226" s="55"/>
      <c r="V226" s="55"/>
      <c r="W226" s="55"/>
      <c r="X226" s="55"/>
      <c r="Y226" s="55"/>
      <c r="Z226" s="55"/>
      <c r="AA226" s="55"/>
      <c r="AB226" s="55"/>
      <c r="AC226" s="55"/>
      <c r="AD226" s="55"/>
      <c r="AE226" s="55"/>
      <c r="AF226" s="56"/>
      <c r="AH226" s="66"/>
      <c r="AJ226" s="144" t="str">
        <f t="shared" si="765"/>
        <v>t9</v>
      </c>
      <c r="AK226" s="145">
        <f t="shared" si="759"/>
        <v>0</v>
      </c>
      <c r="AL226" s="146">
        <f t="shared" si="760"/>
        <v>0</v>
      </c>
      <c r="AM226" s="147">
        <f t="shared" si="761"/>
        <v>30</v>
      </c>
      <c r="AN226" s="146">
        <f t="shared" si="762"/>
        <v>0</v>
      </c>
      <c r="AO226" s="147">
        <f t="shared" si="763"/>
        <v>30</v>
      </c>
      <c r="AP226" s="149">
        <f t="shared" si="764"/>
        <v>0</v>
      </c>
      <c r="AR226" s="4"/>
      <c r="AS226" s="4"/>
      <c r="AT226" s="4"/>
      <c r="AU226" s="4"/>
      <c r="AV226" s="4"/>
    </row>
    <row r="227" spans="1:48" s="20" customFormat="1" x14ac:dyDescent="0.2">
      <c r="A227" s="31" t="str">
        <f t="shared" si="758"/>
        <v>t10</v>
      </c>
      <c r="B227" s="55"/>
      <c r="C227" s="55"/>
      <c r="D227" s="55"/>
      <c r="E227" s="55"/>
      <c r="F227" s="55"/>
      <c r="G227" s="55"/>
      <c r="H227" s="55"/>
      <c r="I227" s="55"/>
      <c r="J227" s="55"/>
      <c r="K227" s="55"/>
      <c r="L227" s="55"/>
      <c r="M227" s="55"/>
      <c r="N227" s="55"/>
      <c r="O227" s="55"/>
      <c r="P227" s="55"/>
      <c r="Q227" s="55"/>
      <c r="R227" s="55"/>
      <c r="S227" s="55"/>
      <c r="T227" s="55"/>
      <c r="U227" s="55"/>
      <c r="V227" s="55"/>
      <c r="W227" s="55"/>
      <c r="X227" s="55"/>
      <c r="Y227" s="55"/>
      <c r="Z227" s="55"/>
      <c r="AA227" s="55"/>
      <c r="AB227" s="55"/>
      <c r="AC227" s="55"/>
      <c r="AD227" s="55"/>
      <c r="AE227" s="55"/>
      <c r="AF227" s="56"/>
      <c r="AH227" s="66"/>
      <c r="AJ227" s="144" t="str">
        <f t="shared" ref="AJ227" si="766">IF(ISBLANK(A227),"",A227)</f>
        <v>t10</v>
      </c>
      <c r="AK227" s="145">
        <f t="shared" ref="AK227" si="767">COUNTIF(B227:AF227,"CP")</f>
        <v>0</v>
      </c>
      <c r="AL227" s="146">
        <f t="shared" ref="AL227" si="768">SUM(B227:AF227)</f>
        <v>0</v>
      </c>
      <c r="AM227" s="147">
        <f t="shared" si="761"/>
        <v>30</v>
      </c>
      <c r="AN227" s="146">
        <f t="shared" si="762"/>
        <v>0</v>
      </c>
      <c r="AO227" s="147">
        <f t="shared" ref="AO227" si="769">AM227-AK227</f>
        <v>30</v>
      </c>
      <c r="AP227" s="149">
        <f t="shared" ref="AP227" si="770">AN227-AL227</f>
        <v>0</v>
      </c>
      <c r="AS227" s="4"/>
    </row>
    <row r="228" spans="1:48" s="20" customFormat="1" x14ac:dyDescent="0.2">
      <c r="A228" s="31" t="str">
        <f t="shared" si="758"/>
        <v>t11</v>
      </c>
      <c r="B228" s="55"/>
      <c r="C228" s="55"/>
      <c r="D228" s="55"/>
      <c r="E228" s="55"/>
      <c r="F228" s="55"/>
      <c r="G228" s="55"/>
      <c r="H228" s="55"/>
      <c r="I228" s="55"/>
      <c r="J228" s="55"/>
      <c r="K228" s="55"/>
      <c r="L228" s="55"/>
      <c r="M228" s="55"/>
      <c r="N228" s="55"/>
      <c r="O228" s="55"/>
      <c r="P228" s="55"/>
      <c r="Q228" s="55"/>
      <c r="R228" s="55"/>
      <c r="S228" s="55"/>
      <c r="T228" s="55"/>
      <c r="U228" s="55"/>
      <c r="V228" s="55"/>
      <c r="W228" s="55"/>
      <c r="X228" s="55"/>
      <c r="Y228" s="55"/>
      <c r="Z228" s="55"/>
      <c r="AA228" s="55"/>
      <c r="AB228" s="55"/>
      <c r="AC228" s="55"/>
      <c r="AD228" s="55"/>
      <c r="AE228" s="55"/>
      <c r="AF228" s="56"/>
      <c r="AH228" s="66"/>
      <c r="AJ228" s="144" t="str">
        <f t="shared" ref="AJ228" si="771">IF(ISBLANK(A228),"",A228)</f>
        <v>t11</v>
      </c>
      <c r="AK228" s="145">
        <f t="shared" ref="AK228" si="772">COUNTIF(B228:AF228,"CP")</f>
        <v>0</v>
      </c>
      <c r="AL228" s="146">
        <f t="shared" ref="AL228" si="773">SUM(B228:AF228)</f>
        <v>0</v>
      </c>
      <c r="AM228" s="147">
        <f t="shared" si="761"/>
        <v>30</v>
      </c>
      <c r="AN228" s="146">
        <f t="shared" si="762"/>
        <v>0</v>
      </c>
      <c r="AO228" s="147">
        <f t="shared" ref="AO228" si="774">AM228-AK228</f>
        <v>30</v>
      </c>
      <c r="AP228" s="149">
        <f t="shared" ref="AP228" si="775">AN228-AL228</f>
        <v>0</v>
      </c>
      <c r="AS228" s="4"/>
    </row>
    <row r="229" spans="1:48" s="20" customFormat="1" x14ac:dyDescent="0.2">
      <c r="A229" s="31" t="str">
        <f t="shared" si="758"/>
        <v>t12</v>
      </c>
      <c r="B229" s="55"/>
      <c r="C229" s="55"/>
      <c r="D229" s="55"/>
      <c r="E229" s="55"/>
      <c r="F229" s="55"/>
      <c r="G229" s="55"/>
      <c r="H229" s="55"/>
      <c r="I229" s="55"/>
      <c r="J229" s="55"/>
      <c r="K229" s="55"/>
      <c r="L229" s="55"/>
      <c r="M229" s="55"/>
      <c r="N229" s="55"/>
      <c r="O229" s="55"/>
      <c r="P229" s="55"/>
      <c r="Q229" s="55"/>
      <c r="R229" s="55"/>
      <c r="S229" s="55"/>
      <c r="T229" s="55"/>
      <c r="U229" s="55"/>
      <c r="V229" s="55"/>
      <c r="W229" s="55"/>
      <c r="X229" s="55"/>
      <c r="Y229" s="55"/>
      <c r="Z229" s="55"/>
      <c r="AA229" s="55"/>
      <c r="AB229" s="55"/>
      <c r="AC229" s="55"/>
      <c r="AD229" s="55"/>
      <c r="AE229" s="55"/>
      <c r="AF229" s="56"/>
      <c r="AH229" s="66"/>
      <c r="AJ229" s="144" t="str">
        <f t="shared" ref="AJ229" si="776">IF(ISBLANK(A229),"",A229)</f>
        <v>t12</v>
      </c>
      <c r="AK229" s="145">
        <f t="shared" ref="AK229" si="777">COUNTIF(B229:AF229,"CP")</f>
        <v>0</v>
      </c>
      <c r="AL229" s="146">
        <f t="shared" ref="AL229" si="778">SUM(B229:AF229)</f>
        <v>0</v>
      </c>
      <c r="AM229" s="147">
        <f t="shared" si="761"/>
        <v>30</v>
      </c>
      <c r="AN229" s="146">
        <f t="shared" si="762"/>
        <v>0</v>
      </c>
      <c r="AO229" s="147">
        <f t="shared" ref="AO229" si="779">AM229-AK229</f>
        <v>30</v>
      </c>
      <c r="AP229" s="149">
        <f t="shared" ref="AP229" si="780">AN229-AL229</f>
        <v>0</v>
      </c>
      <c r="AS229" s="4"/>
    </row>
    <row r="230" spans="1:48" s="20" customFormat="1" x14ac:dyDescent="0.2">
      <c r="A230" s="31" t="str">
        <f t="shared" si="758"/>
        <v>t13</v>
      </c>
      <c r="B230" s="55"/>
      <c r="C230" s="55"/>
      <c r="D230" s="55"/>
      <c r="E230" s="55"/>
      <c r="F230" s="55"/>
      <c r="G230" s="55"/>
      <c r="H230" s="55"/>
      <c r="I230" s="55"/>
      <c r="J230" s="55"/>
      <c r="K230" s="55"/>
      <c r="L230" s="55"/>
      <c r="M230" s="55"/>
      <c r="N230" s="55"/>
      <c r="O230" s="55"/>
      <c r="P230" s="55"/>
      <c r="Q230" s="55"/>
      <c r="R230" s="55"/>
      <c r="S230" s="55"/>
      <c r="T230" s="55"/>
      <c r="U230" s="55"/>
      <c r="V230" s="55"/>
      <c r="W230" s="55"/>
      <c r="X230" s="55"/>
      <c r="Y230" s="55"/>
      <c r="Z230" s="55"/>
      <c r="AA230" s="55"/>
      <c r="AB230" s="55"/>
      <c r="AC230" s="55"/>
      <c r="AD230" s="55"/>
      <c r="AE230" s="55"/>
      <c r="AF230" s="56"/>
      <c r="AH230" s="66"/>
      <c r="AJ230" s="144" t="str">
        <f t="shared" ref="AJ230" si="781">IF(ISBLANK(A230),"",A230)</f>
        <v>t13</v>
      </c>
      <c r="AK230" s="145">
        <f t="shared" ref="AK230" si="782">COUNTIF(B230:AF230,"CP")</f>
        <v>0</v>
      </c>
      <c r="AL230" s="146">
        <f t="shared" ref="AL230" si="783">SUM(B230:AF230)</f>
        <v>0</v>
      </c>
      <c r="AM230" s="147">
        <f t="shared" si="761"/>
        <v>30</v>
      </c>
      <c r="AN230" s="146">
        <f t="shared" si="762"/>
        <v>0</v>
      </c>
      <c r="AO230" s="147">
        <f t="shared" ref="AO230" si="784">AM230-AK230</f>
        <v>30</v>
      </c>
      <c r="AP230" s="149">
        <f t="shared" ref="AP230" si="785">AN230-AL230</f>
        <v>0</v>
      </c>
      <c r="AS230" s="4"/>
    </row>
    <row r="231" spans="1:48" s="20" customFormat="1" x14ac:dyDescent="0.2">
      <c r="A231" s="31" t="str">
        <f t="shared" si="758"/>
        <v>t14</v>
      </c>
      <c r="B231" s="55"/>
      <c r="C231" s="55"/>
      <c r="D231" s="55"/>
      <c r="E231" s="55"/>
      <c r="F231" s="55"/>
      <c r="G231" s="55"/>
      <c r="H231" s="55"/>
      <c r="I231" s="55"/>
      <c r="J231" s="55"/>
      <c r="K231" s="55"/>
      <c r="L231" s="55"/>
      <c r="M231" s="55"/>
      <c r="N231" s="55"/>
      <c r="O231" s="55"/>
      <c r="P231" s="55"/>
      <c r="Q231" s="55"/>
      <c r="R231" s="55"/>
      <c r="S231" s="55"/>
      <c r="T231" s="55"/>
      <c r="U231" s="55"/>
      <c r="V231" s="55"/>
      <c r="W231" s="55"/>
      <c r="X231" s="55"/>
      <c r="Y231" s="55"/>
      <c r="Z231" s="55"/>
      <c r="AA231" s="55"/>
      <c r="AB231" s="55"/>
      <c r="AC231" s="55"/>
      <c r="AD231" s="55"/>
      <c r="AE231" s="55"/>
      <c r="AF231" s="56"/>
      <c r="AH231" s="66"/>
      <c r="AJ231" s="144" t="str">
        <f t="shared" ref="AJ231" si="786">IF(ISBLANK(A231),"",A231)</f>
        <v>t14</v>
      </c>
      <c r="AK231" s="145">
        <f t="shared" ref="AK231" si="787">COUNTIF(B231:AF231,"CP")</f>
        <v>0</v>
      </c>
      <c r="AL231" s="146">
        <f t="shared" ref="AL231" si="788">SUM(B231:AF231)</f>
        <v>0</v>
      </c>
      <c r="AM231" s="147">
        <f t="shared" si="761"/>
        <v>30</v>
      </c>
      <c r="AN231" s="146">
        <f t="shared" si="762"/>
        <v>0</v>
      </c>
      <c r="AO231" s="147">
        <f t="shared" ref="AO231" si="789">AM231-AK231</f>
        <v>30</v>
      </c>
      <c r="AP231" s="149">
        <f t="shared" ref="AP231" si="790">AN231-AL231</f>
        <v>0</v>
      </c>
      <c r="AS231" s="4"/>
    </row>
    <row r="232" spans="1:48" s="20" customFormat="1" ht="13.5" thickBot="1" x14ac:dyDescent="0.25">
      <c r="A232" s="89" t="str">
        <f t="shared" si="758"/>
        <v>t15</v>
      </c>
      <c r="B232" s="90"/>
      <c r="C232" s="90"/>
      <c r="D232" s="90"/>
      <c r="E232" s="90"/>
      <c r="F232" s="90"/>
      <c r="G232" s="90"/>
      <c r="H232" s="90"/>
      <c r="I232" s="90"/>
      <c r="J232" s="90"/>
      <c r="K232" s="90"/>
      <c r="L232" s="90"/>
      <c r="M232" s="90"/>
      <c r="N232" s="90"/>
      <c r="O232" s="90"/>
      <c r="P232" s="90"/>
      <c r="Q232" s="90"/>
      <c r="R232" s="90"/>
      <c r="S232" s="90"/>
      <c r="T232" s="90"/>
      <c r="U232" s="90"/>
      <c r="V232" s="90"/>
      <c r="W232" s="90"/>
      <c r="X232" s="90"/>
      <c r="Y232" s="90"/>
      <c r="Z232" s="90"/>
      <c r="AA232" s="90"/>
      <c r="AB232" s="90"/>
      <c r="AC232" s="90"/>
      <c r="AD232" s="90"/>
      <c r="AE232" s="90"/>
      <c r="AF232" s="91"/>
      <c r="AH232" s="92"/>
      <c r="AJ232" s="150" t="str">
        <f t="shared" ref="AJ232" si="791">IF(ISBLANK(A232),"",A232)</f>
        <v>t15</v>
      </c>
      <c r="AK232" s="151">
        <f t="shared" ref="AK232" si="792">COUNTIF(B232:AF232,"CP")</f>
        <v>0</v>
      </c>
      <c r="AL232" s="152">
        <f t="shared" ref="AL232" si="793">SUM(B232:AF232)</f>
        <v>0</v>
      </c>
      <c r="AM232" s="153">
        <f t="shared" si="761"/>
        <v>30</v>
      </c>
      <c r="AN232" s="152">
        <f t="shared" si="762"/>
        <v>0</v>
      </c>
      <c r="AO232" s="153">
        <f t="shared" ref="AO232" si="794">AM232-AK232</f>
        <v>30</v>
      </c>
      <c r="AP232" s="155">
        <f t="shared" ref="AP232" si="795">AN232-AL232</f>
        <v>0</v>
      </c>
      <c r="AS232" s="4"/>
    </row>
    <row r="233" spans="1:48" x14ac:dyDescent="0.2">
      <c r="AJ233" s="137"/>
      <c r="AK233" s="137"/>
      <c r="AL233" s="137"/>
      <c r="AM233" s="137"/>
      <c r="AN233" s="137"/>
      <c r="AO233" s="137"/>
      <c r="AP233" s="137"/>
      <c r="AR233" s="20"/>
      <c r="AT233" s="20"/>
      <c r="AU233" s="20"/>
      <c r="AV233" s="20"/>
    </row>
    <row r="234" spans="1:48" x14ac:dyDescent="0.2">
      <c r="AG234" s="3"/>
    </row>
    <row r="235" spans="1:48" x14ac:dyDescent="0.2">
      <c r="AG235" s="3"/>
    </row>
    <row r="236" spans="1:48" x14ac:dyDescent="0.2">
      <c r="AG236" s="3"/>
    </row>
    <row r="238" spans="1:48" x14ac:dyDescent="0.2">
      <c r="W238" s="3" t="s">
        <v>2</v>
      </c>
    </row>
  </sheetData>
  <sortState xmlns:xlrd2="http://schemas.microsoft.com/office/spreadsheetml/2017/richdata2" ref="A9:AF17">
    <sortCondition ref="A9:A17"/>
  </sortState>
  <mergeCells count="114">
    <mergeCell ref="A2:AF2"/>
    <mergeCell ref="B4:C4"/>
    <mergeCell ref="G4:H4"/>
    <mergeCell ref="B44:AF44"/>
    <mergeCell ref="AJ4:AP4"/>
    <mergeCell ref="AK26:AK27"/>
    <mergeCell ref="AL26:AL27"/>
    <mergeCell ref="AM26:AM27"/>
    <mergeCell ref="AN26:AN27"/>
    <mergeCell ref="AO26:AO27"/>
    <mergeCell ref="AP26:AP27"/>
    <mergeCell ref="B215:AF215"/>
    <mergeCell ref="B158:AF158"/>
    <mergeCell ref="B177:AF177"/>
    <mergeCell ref="B196:AF196"/>
    <mergeCell ref="B101:AF101"/>
    <mergeCell ref="B120:AF120"/>
    <mergeCell ref="B139:AF139"/>
    <mergeCell ref="AU4:AV4"/>
    <mergeCell ref="AR4:AS4"/>
    <mergeCell ref="B63:AF63"/>
    <mergeCell ref="B82:AF82"/>
    <mergeCell ref="B6:AF6"/>
    <mergeCell ref="B25:AF25"/>
    <mergeCell ref="AH7:AH8"/>
    <mergeCell ref="AJ7:AJ8"/>
    <mergeCell ref="AK7:AK8"/>
    <mergeCell ref="AL7:AL8"/>
    <mergeCell ref="AM7:AM8"/>
    <mergeCell ref="AN7:AN8"/>
    <mergeCell ref="AO7:AO8"/>
    <mergeCell ref="AP7:AP8"/>
    <mergeCell ref="AH26:AH27"/>
    <mergeCell ref="AJ26:AJ27"/>
    <mergeCell ref="AN45:AN46"/>
    <mergeCell ref="AO45:AO46"/>
    <mergeCell ref="AP45:AP46"/>
    <mergeCell ref="AH64:AH65"/>
    <mergeCell ref="AJ64:AJ65"/>
    <mergeCell ref="AK64:AK65"/>
    <mergeCell ref="AL64:AL65"/>
    <mergeCell ref="AM64:AM65"/>
    <mergeCell ref="AN64:AN65"/>
    <mergeCell ref="AO64:AO65"/>
    <mergeCell ref="AP64:AP65"/>
    <mergeCell ref="AH45:AH46"/>
    <mergeCell ref="AJ45:AJ46"/>
    <mergeCell ref="AK45:AK46"/>
    <mergeCell ref="AL45:AL46"/>
    <mergeCell ref="AM45:AM46"/>
    <mergeCell ref="AN83:AN84"/>
    <mergeCell ref="AO83:AO84"/>
    <mergeCell ref="AP83:AP84"/>
    <mergeCell ref="AH102:AH103"/>
    <mergeCell ref="AJ102:AJ103"/>
    <mergeCell ref="AK102:AK103"/>
    <mergeCell ref="AL102:AL103"/>
    <mergeCell ref="AM102:AM103"/>
    <mergeCell ref="AN102:AN103"/>
    <mergeCell ref="AO102:AO103"/>
    <mergeCell ref="AP102:AP103"/>
    <mergeCell ref="AH83:AH84"/>
    <mergeCell ref="AJ83:AJ84"/>
    <mergeCell ref="AK83:AK84"/>
    <mergeCell ref="AL83:AL84"/>
    <mergeCell ref="AM83:AM84"/>
    <mergeCell ref="AN121:AN122"/>
    <mergeCell ref="AO121:AO122"/>
    <mergeCell ref="AP121:AP122"/>
    <mergeCell ref="AH140:AH141"/>
    <mergeCell ref="AJ140:AJ141"/>
    <mergeCell ref="AK140:AK141"/>
    <mergeCell ref="AL140:AL141"/>
    <mergeCell ref="AM140:AM141"/>
    <mergeCell ref="AN140:AN141"/>
    <mergeCell ref="AO140:AO141"/>
    <mergeCell ref="AP140:AP141"/>
    <mergeCell ref="AH121:AH122"/>
    <mergeCell ref="AJ121:AJ122"/>
    <mergeCell ref="AK121:AK122"/>
    <mergeCell ref="AL121:AL122"/>
    <mergeCell ref="AM121:AM122"/>
    <mergeCell ref="AN159:AN160"/>
    <mergeCell ref="AO159:AO160"/>
    <mergeCell ref="AP159:AP160"/>
    <mergeCell ref="AH178:AH179"/>
    <mergeCell ref="AJ178:AJ179"/>
    <mergeCell ref="AK178:AK179"/>
    <mergeCell ref="AL178:AL179"/>
    <mergeCell ref="AM178:AM179"/>
    <mergeCell ref="AN178:AN179"/>
    <mergeCell ref="AO178:AO179"/>
    <mergeCell ref="AP178:AP179"/>
    <mergeCell ref="AH159:AH160"/>
    <mergeCell ref="AJ159:AJ160"/>
    <mergeCell ref="AK159:AK160"/>
    <mergeCell ref="AL159:AL160"/>
    <mergeCell ref="AM159:AM160"/>
    <mergeCell ref="AN197:AN198"/>
    <mergeCell ref="AO197:AO198"/>
    <mergeCell ref="AP197:AP198"/>
    <mergeCell ref="AH216:AH217"/>
    <mergeCell ref="AJ216:AJ217"/>
    <mergeCell ref="AK216:AK217"/>
    <mergeCell ref="AL216:AL217"/>
    <mergeCell ref="AM216:AM217"/>
    <mergeCell ref="AN216:AN217"/>
    <mergeCell ref="AO216:AO217"/>
    <mergeCell ref="AP216:AP217"/>
    <mergeCell ref="AH197:AH198"/>
    <mergeCell ref="AJ197:AJ198"/>
    <mergeCell ref="AK197:AK198"/>
    <mergeCell ref="AL197:AL198"/>
    <mergeCell ref="AM197:AM198"/>
  </mergeCells>
  <phoneticPr fontId="7" type="noConversion"/>
  <conditionalFormatting sqref="B8:AF8">
    <cfRule type="expression" dxfId="66" priority="61" stopIfTrue="1">
      <formula>WEEKDAY(B8,2)&gt;5</formula>
    </cfRule>
    <cfRule type="expression" dxfId="65" priority="62" stopIfTrue="1">
      <formula>AND(B8&lt;&gt;"",COUNTIF(Feries,B8)&gt;0)</formula>
    </cfRule>
    <cfRule type="expression" dxfId="64" priority="63" stopIfTrue="1">
      <formula>AND(B8&lt;&gt;"",COUNTIF(Recup_FN,B8)&gt;0)</formula>
    </cfRule>
  </conditionalFormatting>
  <conditionalFormatting sqref="B9:AF23">
    <cfRule type="expression" dxfId="63" priority="64" stopIfTrue="1">
      <formula>WEEKDAY(B$8,2)&gt;5</formula>
    </cfRule>
    <cfRule type="expression" dxfId="62" priority="65" stopIfTrue="1">
      <formula>AND(B$8&lt;&gt;"",COUNTIF(Feries,B$8)&gt;0)</formula>
    </cfRule>
    <cfRule type="expression" dxfId="61" priority="66" stopIfTrue="1">
      <formula>AND(B$8&lt;&gt;"",COUNTIF(Recup_FN,B$8)&gt;0)</formula>
    </cfRule>
  </conditionalFormatting>
  <conditionalFormatting sqref="B47:B48 B27:AD42">
    <cfRule type="expression" dxfId="60" priority="67" stopIfTrue="1">
      <formula>WEEKDAY(B$27,2)&gt;5</formula>
    </cfRule>
    <cfRule type="expression" dxfId="59" priority="68" stopIfTrue="1">
      <formula>AND(B$27&lt;&gt;"",COUNTIF(Feries,B$27)&gt;0)</formula>
    </cfRule>
    <cfRule type="expression" dxfId="58" priority="69" stopIfTrue="1">
      <formula>AND(B$27&lt;&gt;"",COUNTIF(Recup_FN,B$27)&gt;0)</formula>
    </cfRule>
  </conditionalFormatting>
  <conditionalFormatting sqref="B46:C46 B49:B55 C47:C55 D46:AF55 B56:AF61">
    <cfRule type="expression" dxfId="57" priority="70" stopIfTrue="1">
      <formula>WEEKDAY(B$46,2)&gt;5</formula>
    </cfRule>
    <cfRule type="expression" dxfId="56" priority="71" stopIfTrue="1">
      <formula>AND(B$46&lt;&gt;"",COUNTIF(Feries,B$46)&gt;0)</formula>
    </cfRule>
    <cfRule type="expression" dxfId="55" priority="72" stopIfTrue="1">
      <formula>AND(B$46&lt;&gt;"",COUNTIF(Recup_FN,B$46)&gt;0)</formula>
    </cfRule>
  </conditionalFormatting>
  <conditionalFormatting sqref="H126 B65:AE80">
    <cfRule type="expression" dxfId="54" priority="73" stopIfTrue="1">
      <formula>WEEKDAY(B$65,2)&gt;5</formula>
    </cfRule>
    <cfRule type="expression" dxfId="53" priority="74" stopIfTrue="1">
      <formula>AND(B$65&lt;&gt;"",COUNTIF(Feries,B$65)&gt;0)</formula>
    </cfRule>
    <cfRule type="expression" dxfId="52" priority="75" stopIfTrue="1">
      <formula>AND(B$65&lt;&gt;"",COUNTIF(Recup_FN,B$65)&gt;0)</formula>
    </cfRule>
  </conditionalFormatting>
  <conditionalFormatting sqref="B84:AF99">
    <cfRule type="expression" dxfId="51" priority="76" stopIfTrue="1">
      <formula>WEEKDAY(B$84,2)&gt;5</formula>
    </cfRule>
    <cfRule type="expression" dxfId="50" priority="77" stopIfTrue="1">
      <formula>AND(B$84&lt;&gt;"",COUNTIF(Feries,B$84)&gt;0)</formula>
    </cfRule>
    <cfRule type="expression" dxfId="49" priority="78" stopIfTrue="1">
      <formula>AND(B$84&lt;&gt;"",COUNTIF(Recup_FN,B$84)&gt;0)</formula>
    </cfRule>
  </conditionalFormatting>
  <conditionalFormatting sqref="Q107:R107 Q103:U106 P103:P107 S107:U112 P108:R112 V103:AE112 B103:O112 B113:AE118">
    <cfRule type="expression" dxfId="48" priority="79" stopIfTrue="1">
      <formula>WEEKDAY(B$103,2)&gt;5</formula>
    </cfRule>
    <cfRule type="expression" dxfId="47" priority="80" stopIfTrue="1">
      <formula>AND(B$103&lt;&gt;"",COUNTIF(Feries,B$103)&gt;0)</formula>
    </cfRule>
    <cfRule type="expression" dxfId="46" priority="81" stopIfTrue="1">
      <formula>AND(B$103&lt;&gt;"",COUNTIF(Recup_FN,B$103)&gt;0)</formula>
    </cfRule>
  </conditionalFormatting>
  <conditionalFormatting sqref="H122:H125 B122:G123 B124:E124 H127:H131 I122:AF131 B125:G131 B132:AF137">
    <cfRule type="expression" dxfId="45" priority="82" stopIfTrue="1">
      <formula>WEEKDAY(B$122,2)&gt;5</formula>
    </cfRule>
    <cfRule type="expression" dxfId="44" priority="83" stopIfTrue="1">
      <formula>AND(B$122&lt;&gt;"",COUNTIF(Feries,B$122)&gt;0)</formula>
    </cfRule>
    <cfRule type="expression" dxfId="43" priority="84" stopIfTrue="1">
      <formula>AND(B$122&lt;&gt;"",COUNTIF(Recup_FN,B$122)&gt;0)</formula>
    </cfRule>
  </conditionalFormatting>
  <conditionalFormatting sqref="B141:AF156">
    <cfRule type="expression" dxfId="42" priority="85" stopIfTrue="1">
      <formula>WEEKDAY(B$141,2)&gt;5</formula>
    </cfRule>
    <cfRule type="expression" dxfId="41" priority="86" stopIfTrue="1">
      <formula>AND(B$141&lt;&gt;"",COUNTIF(Feries,B$141)&gt;0)</formula>
    </cfRule>
    <cfRule type="expression" dxfId="40" priority="87" stopIfTrue="1">
      <formula>AND(B$141&lt;&gt;"",COUNTIF(Recup_FN,B$141)&gt;0)</formula>
    </cfRule>
  </conditionalFormatting>
  <conditionalFormatting sqref="B160:AE161 B162:H162 J162:AE162 B163:AE175">
    <cfRule type="expression" dxfId="39" priority="88" stopIfTrue="1">
      <formula>WEEKDAY(B$160,2)&gt;5</formula>
    </cfRule>
    <cfRule type="expression" dxfId="38" priority="89" stopIfTrue="1">
      <formula>AND(B$160&lt;&gt;"",COUNTIF(Feries,B$160)&gt;0)</formula>
    </cfRule>
    <cfRule type="expression" dxfId="37" priority="90" stopIfTrue="1">
      <formula>AND(B$160&lt;&gt;"",COUNTIF(Recup_FN,B$160)&gt;0)</formula>
    </cfRule>
  </conditionalFormatting>
  <conditionalFormatting sqref="B179:AF194">
    <cfRule type="expression" dxfId="36" priority="91" stopIfTrue="1">
      <formula>WEEKDAY(B$179,2)&gt;5</formula>
    </cfRule>
    <cfRule type="expression" dxfId="35" priority="92" stopIfTrue="1">
      <formula>AND(B$179&lt;&gt;"",COUNTIF(Feries,B$179)&gt;0)</formula>
    </cfRule>
    <cfRule type="expression" dxfId="34" priority="93" stopIfTrue="1">
      <formula>AND(B$179&lt;&gt;"",COUNTIF(Recup_FN,B$179)&gt;0)</formula>
    </cfRule>
  </conditionalFormatting>
  <conditionalFormatting sqref="B198:AE213">
    <cfRule type="expression" dxfId="33" priority="94" stopIfTrue="1">
      <formula>WEEKDAY(B$198,2)&gt;5</formula>
    </cfRule>
    <cfRule type="expression" dxfId="32" priority="95" stopIfTrue="1">
      <formula>AND(B$198&lt;&gt;"",COUNTIF(Feries,B$198)&gt;0)</formula>
    </cfRule>
    <cfRule type="expression" dxfId="31" priority="96" stopIfTrue="1">
      <formula>AND(B$198&lt;&gt;"",COUNTIF(Recup_FN,B$198)&gt;0)</formula>
    </cfRule>
  </conditionalFormatting>
  <conditionalFormatting sqref="B217:AF232">
    <cfRule type="expression" dxfId="30" priority="97" stopIfTrue="1">
      <formula>WEEKDAY(B$217,2)&gt;5</formula>
    </cfRule>
    <cfRule type="expression" dxfId="29" priority="98" stopIfTrue="1">
      <formula>AND(B$217&lt;&gt;"",COUNTIF(Feries,B$217)&gt;0)</formula>
    </cfRule>
    <cfRule type="expression" dxfId="28" priority="99" stopIfTrue="1">
      <formula>AND(B$217&lt;&gt;"",COUNTIF(Recup_FN,B$217)&gt;0)</formula>
    </cfRule>
  </conditionalFormatting>
  <conditionalFormatting sqref="I162">
    <cfRule type="expression" dxfId="27" priority="55" stopIfTrue="1">
      <formula>WEEKDAY(I$160,2)&gt;5</formula>
    </cfRule>
    <cfRule type="expression" dxfId="26" priority="56" stopIfTrue="1">
      <formula>AND(I$160&lt;&gt;"",COUNTIF(Feries,I$160)&gt;0)</formula>
    </cfRule>
    <cfRule type="expression" dxfId="25" priority="57" stopIfTrue="1">
      <formula>AND(I$160&lt;&gt;"",COUNTIF(Recup_FN,I$160)&gt;0)</formula>
    </cfRule>
  </conditionalFormatting>
  <conditionalFormatting sqref="G124">
    <cfRule type="expression" dxfId="24" priority="52" stopIfTrue="1">
      <formula>WEEKDAY(G$122,2)&gt;5</formula>
    </cfRule>
    <cfRule type="expression" dxfId="23" priority="53" stopIfTrue="1">
      <formula>AND(G$122&lt;&gt;"",COUNTIF(Feries,G$122)&gt;0)</formula>
    </cfRule>
    <cfRule type="expression" dxfId="22" priority="54" stopIfTrue="1">
      <formula>AND(G$122&lt;&gt;"",COUNTIF(Recup_FN,G$122)&gt;0)</formula>
    </cfRule>
  </conditionalFormatting>
  <conditionalFormatting sqref="F124">
    <cfRule type="expression" dxfId="21" priority="49" stopIfTrue="1">
      <formula>WEEKDAY(F$122,2)&gt;5</formula>
    </cfRule>
    <cfRule type="expression" dxfId="20" priority="50" stopIfTrue="1">
      <formula>AND(F$122&lt;&gt;"",COUNTIF(Feries,F$122)&gt;0)</formula>
    </cfRule>
    <cfRule type="expression" dxfId="19" priority="51" stopIfTrue="1">
      <formula>AND(F$122&lt;&gt;"",COUNTIF(Recup_FN,F$122)&gt;0)</formula>
    </cfRule>
  </conditionalFormatting>
  <conditionalFormatting sqref="AO9:AP23 AO28:AP42 AO47:AP61 AO66:AP80 AO85:AP99 AO104:AP118 AO123:AP137 AO142:AP156 AO161:AP175 AO180:AP194 AO199:AP213 AO218:AP232">
    <cfRule type="expression" dxfId="18" priority="27">
      <formula>AO9&lt;0</formula>
    </cfRule>
  </conditionalFormatting>
  <conditionalFormatting sqref="AV13">
    <cfRule type="expression" dxfId="17" priority="100" stopIfTrue="1">
      <formula>WEEKDAY(AV$8,2)&gt;5</formula>
    </cfRule>
    <cfRule type="expression" dxfId="16" priority="101" stopIfTrue="1">
      <formula>AND(AV$8&lt;&gt;"",COUNTIF(Feries,AV$8)&gt;0)</formula>
    </cfRule>
    <cfRule type="expression" dxfId="15" priority="102" stopIfTrue="1">
      <formula>AND(AV$8&lt;&gt;"",COUNTIF(Recup_FN,AV$8)&gt;0)</formula>
    </cfRule>
  </conditionalFormatting>
  <conditionalFormatting sqref="F4">
    <cfRule type="expression" dxfId="14" priority="1" stopIfTrue="1">
      <formula>WEEKDAY(F$8,2)&gt;5</formula>
    </cfRule>
    <cfRule type="expression" dxfId="13" priority="2" stopIfTrue="1">
      <formula>AND(F$8&lt;&gt;"",COUNTIF(Feries,F$8)&gt;0)</formula>
    </cfRule>
    <cfRule type="expression" dxfId="12" priority="3" stopIfTrue="1">
      <formula>AND(F$8&lt;&gt;"",COUNTIF(Recup_FN,F$8)&gt;0)</formula>
    </cfRule>
  </conditionalFormatting>
  <dataValidations count="3">
    <dataValidation allowBlank="1" showInputMessage="1" showErrorMessage="1" sqref="AF160" xr:uid="{00000000-0002-0000-0E00-000000000000}"/>
    <dataValidation type="list" allowBlank="1" showInputMessage="1" showErrorMessage="1" sqref="Q199:U200 V200 V199:W199 X199:AF213 B28:AF42 B47:AF61 B66:AF80 B85:AF99 B104:AF118 B123:AF137 B142:AF156 B161:AF175 B180:AF194 Q201:W213 B199:P213 B218:AF232 B9:AF24" xr:uid="{00000000-0002-0000-0E00-000001000000}">
      <formula1>Legende</formula1>
    </dataValidation>
    <dataValidation type="list" allowBlank="1" showInputMessage="1" showErrorMessage="1" sqref="A1" xr:uid="{3AB4BD6E-76F7-4222-BCD7-1FBE2B932F5C}">
      <formula1>"2024,2025,2026,2027,2028,2029,2030,2024,2050,2051,2052,2053,2054,2055,2056,2057,2058,2059,2060"</formula1>
    </dataValidation>
  </dataValidations>
  <printOptions horizontalCentered="1"/>
  <pageMargins left="0.23622047244094491" right="0.27559055118110237" top="0.43307086614173229" bottom="0.39370078740157483" header="0.27559055118110237" footer="0.15748031496062992"/>
  <pageSetup paperSize="9" scale="85" orientation="landscape" r:id="rId1"/>
  <headerFooter alignWithMargins="0">
    <oddFooter>&amp;R&amp;9Date: &amp;D - Page &amp;P de &amp;N</oddFooter>
  </headerFooter>
  <rowBreaks count="3" manualBreakCount="3">
    <brk id="61" max="31" man="1"/>
    <brk id="118" max="31" man="1"/>
    <brk id="175" max="31" man="1"/>
  </rowBreaks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0AFB88-253A-4B24-8540-A3EFBB49AB22}">
  <sheetPr codeName="Feuil2"/>
  <dimension ref="A1:AP21"/>
  <sheetViews>
    <sheetView workbookViewId="0">
      <selection activeCell="C3" sqref="C3"/>
    </sheetView>
  </sheetViews>
  <sheetFormatPr baseColWidth="10" defaultRowHeight="12.75" x14ac:dyDescent="0.2"/>
  <cols>
    <col min="1" max="1" width="25.7109375" style="4" customWidth="1"/>
    <col min="2" max="3" width="10.7109375" style="4" customWidth="1"/>
    <col min="4" max="4" width="11.42578125" style="20"/>
    <col min="5" max="35" width="11.42578125" style="4"/>
    <col min="43" max="16384" width="11.42578125" style="4"/>
  </cols>
  <sheetData>
    <row r="1" spans="1:42" ht="38.25" x14ac:dyDescent="0.2">
      <c r="A1" s="36" t="s">
        <v>3</v>
      </c>
      <c r="B1" s="37" t="s">
        <v>36</v>
      </c>
      <c r="C1" s="38" t="s">
        <v>35</v>
      </c>
      <c r="G1" s="41"/>
    </row>
    <row r="2" spans="1:42" s="20" customFormat="1" x14ac:dyDescent="0.2">
      <c r="A2" s="39" t="str">
        <f>IF(ISBLANK('2024'!A9),"",'2024'!A9)</f>
        <v>t1</v>
      </c>
      <c r="B2" s="35">
        <v>26</v>
      </c>
      <c r="C2" s="40">
        <v>75</v>
      </c>
      <c r="AJ2" s="68"/>
      <c r="AK2" s="68"/>
      <c r="AL2" s="68"/>
      <c r="AM2" s="68"/>
      <c r="AN2" s="68"/>
      <c r="AO2" s="68"/>
      <c r="AP2" s="68"/>
    </row>
    <row r="3" spans="1:42" x14ac:dyDescent="0.2">
      <c r="A3" s="39" t="str">
        <f>IF(ISBLANK('2024'!A10),"",'2024'!A10)</f>
        <v>t2</v>
      </c>
      <c r="B3" s="35"/>
      <c r="C3" s="40"/>
    </row>
    <row r="4" spans="1:42" x14ac:dyDescent="0.2">
      <c r="A4" s="39" t="str">
        <f>IF(ISBLANK('2024'!A11),"",'2024'!A11)</f>
        <v>t3</v>
      </c>
      <c r="B4" s="35"/>
      <c r="C4" s="40"/>
    </row>
    <row r="5" spans="1:42" x14ac:dyDescent="0.2">
      <c r="A5" s="39" t="str">
        <f>IF(ISBLANK('2024'!A12),"",'2024'!A12)</f>
        <v>t4</v>
      </c>
      <c r="B5" s="35"/>
      <c r="C5" s="40"/>
    </row>
    <row r="6" spans="1:42" x14ac:dyDescent="0.2">
      <c r="A6" s="39" t="str">
        <f>IF(ISBLANK('2024'!A13),"",'2024'!A13)</f>
        <v>t5</v>
      </c>
      <c r="B6" s="35"/>
      <c r="C6" s="40"/>
    </row>
    <row r="7" spans="1:42" x14ac:dyDescent="0.2">
      <c r="A7" s="39" t="str">
        <f>IF(ISBLANK('2024'!A14),"",'2024'!A14)</f>
        <v>t6</v>
      </c>
      <c r="B7" s="35"/>
      <c r="C7" s="40"/>
    </row>
    <row r="8" spans="1:42" x14ac:dyDescent="0.2">
      <c r="A8" s="39" t="str">
        <f>IF(ISBLANK('2024'!A15),"",'2024'!A15)</f>
        <v>t7</v>
      </c>
      <c r="B8" s="35"/>
      <c r="C8" s="40"/>
    </row>
    <row r="9" spans="1:42" x14ac:dyDescent="0.2">
      <c r="A9" s="39" t="str">
        <f>IF(ISBLANK('2024'!A16),"",'2024'!A16)</f>
        <v>t8</v>
      </c>
      <c r="B9" s="35"/>
      <c r="C9" s="40"/>
    </row>
    <row r="10" spans="1:42" x14ac:dyDescent="0.2">
      <c r="A10" s="39" t="str">
        <f>IF(ISBLANK('2024'!A17),"",'2024'!A17)</f>
        <v>t9</v>
      </c>
      <c r="B10" s="35"/>
      <c r="C10" s="40"/>
    </row>
    <row r="11" spans="1:42" x14ac:dyDescent="0.2">
      <c r="A11" s="39" t="str">
        <f>IF(ISBLANK('2024'!A18),"",'2024'!A18)</f>
        <v>t10</v>
      </c>
      <c r="B11" s="35"/>
      <c r="C11" s="40"/>
    </row>
    <row r="12" spans="1:42" x14ac:dyDescent="0.2">
      <c r="A12" s="39" t="str">
        <f>IF(ISBLANK('2024'!A19),"",'2024'!A19)</f>
        <v>t11</v>
      </c>
      <c r="B12" s="35"/>
      <c r="C12" s="40"/>
    </row>
    <row r="13" spans="1:42" x14ac:dyDescent="0.2">
      <c r="A13" s="39" t="str">
        <f>IF(ISBLANK('2024'!A20),"",'2024'!A20)</f>
        <v>t12</v>
      </c>
      <c r="B13" s="35"/>
      <c r="C13" s="40"/>
    </row>
    <row r="14" spans="1:42" x14ac:dyDescent="0.2">
      <c r="A14" s="39" t="str">
        <f>IF(ISBLANK('2024'!A21),"",'2024'!A21)</f>
        <v>t13</v>
      </c>
      <c r="B14" s="35"/>
      <c r="C14" s="40"/>
    </row>
    <row r="15" spans="1:42" x14ac:dyDescent="0.2">
      <c r="A15" s="39" t="str">
        <f>IF(ISBLANK('2024'!A22),"",'2024'!A22)</f>
        <v>t14</v>
      </c>
      <c r="B15" s="35"/>
      <c r="C15" s="40"/>
    </row>
    <row r="16" spans="1:42" x14ac:dyDescent="0.2">
      <c r="A16" s="39" t="str">
        <f>IF(ISBLANK('2024'!A23),"",'2024'!A23)</f>
        <v>t15</v>
      </c>
      <c r="B16" s="35"/>
      <c r="C16" s="40"/>
    </row>
    <row r="17" spans="1:7" x14ac:dyDescent="0.2">
      <c r="A17" s="20"/>
      <c r="B17" s="20"/>
      <c r="C17" s="20"/>
    </row>
    <row r="18" spans="1:7" x14ac:dyDescent="0.2">
      <c r="A18" s="20"/>
      <c r="B18" s="20"/>
      <c r="C18" s="20"/>
      <c r="G18" s="42"/>
    </row>
    <row r="19" spans="1:7" x14ac:dyDescent="0.2">
      <c r="A19" s="20"/>
      <c r="B19" s="20"/>
      <c r="C19" s="20"/>
    </row>
    <row r="20" spans="1:7" x14ac:dyDescent="0.2">
      <c r="A20" s="20"/>
      <c r="B20" s="20"/>
      <c r="C20" s="20"/>
    </row>
    <row r="21" spans="1:7" x14ac:dyDescent="0.2">
      <c r="F21" s="43"/>
    </row>
  </sheetData>
  <sheetProtection sheet="1" objects="1" scenarios="1"/>
  <phoneticPr fontId="12" type="noConversion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 codeName="Feuil20"/>
  <dimension ref="A1:A29"/>
  <sheetViews>
    <sheetView workbookViewId="0">
      <selection activeCell="A34" sqref="A34"/>
    </sheetView>
  </sheetViews>
  <sheetFormatPr baseColWidth="10" defaultRowHeight="12.75" x14ac:dyDescent="0.2"/>
  <cols>
    <col min="1" max="1" width="151.42578125" style="4" customWidth="1"/>
    <col min="2" max="16384" width="11.42578125" style="4"/>
  </cols>
  <sheetData>
    <row r="1" spans="1:1" ht="17.25" customHeight="1" x14ac:dyDescent="0.2">
      <c r="A1" s="44" t="s">
        <v>1</v>
      </c>
    </row>
    <row r="2" spans="1:1" x14ac:dyDescent="0.2">
      <c r="A2" s="45"/>
    </row>
    <row r="3" spans="1:1" x14ac:dyDescent="0.2">
      <c r="A3" s="46" t="s">
        <v>16</v>
      </c>
    </row>
    <row r="4" spans="1:1" x14ac:dyDescent="0.2">
      <c r="A4" s="46"/>
    </row>
    <row r="5" spans="1:1" x14ac:dyDescent="0.2">
      <c r="A5" s="47" t="s">
        <v>12</v>
      </c>
    </row>
    <row r="6" spans="1:1" x14ac:dyDescent="0.2">
      <c r="A6" s="48" t="s">
        <v>13</v>
      </c>
    </row>
    <row r="7" spans="1:1" x14ac:dyDescent="0.2">
      <c r="A7" s="48" t="s">
        <v>11</v>
      </c>
    </row>
    <row r="9" spans="1:1" x14ac:dyDescent="0.2">
      <c r="A9" s="49" t="s">
        <v>10</v>
      </c>
    </row>
    <row r="10" spans="1:1" x14ac:dyDescent="0.2">
      <c r="A10" s="50" t="s">
        <v>48</v>
      </c>
    </row>
    <row r="11" spans="1:1" x14ac:dyDescent="0.2">
      <c r="A11" s="50" t="s">
        <v>8</v>
      </c>
    </row>
    <row r="12" spans="1:1" x14ac:dyDescent="0.2">
      <c r="A12" s="50" t="s">
        <v>9</v>
      </c>
    </row>
    <row r="13" spans="1:1" x14ac:dyDescent="0.2">
      <c r="A13" s="48" t="s">
        <v>11</v>
      </c>
    </row>
    <row r="14" spans="1:1" x14ac:dyDescent="0.2">
      <c r="A14" s="51"/>
    </row>
    <row r="15" spans="1:1" x14ac:dyDescent="0.2">
      <c r="A15" s="52" t="s">
        <v>14</v>
      </c>
    </row>
    <row r="16" spans="1:1" x14ac:dyDescent="0.2">
      <c r="A16" s="48" t="s">
        <v>49</v>
      </c>
    </row>
    <row r="17" spans="1:1" x14ac:dyDescent="0.2">
      <c r="A17" s="48" t="s">
        <v>50</v>
      </c>
    </row>
    <row r="18" spans="1:1" x14ac:dyDescent="0.2">
      <c r="A18" s="50" t="s">
        <v>51</v>
      </c>
    </row>
    <row r="19" spans="1:1" x14ac:dyDescent="0.2">
      <c r="A19" s="48" t="s">
        <v>52</v>
      </c>
    </row>
    <row r="20" spans="1:1" x14ac:dyDescent="0.2">
      <c r="A20" s="48" t="s">
        <v>69</v>
      </c>
    </row>
    <row r="21" spans="1:1" x14ac:dyDescent="0.2">
      <c r="A21" s="48"/>
    </row>
    <row r="22" spans="1:1" x14ac:dyDescent="0.2">
      <c r="A22" s="52" t="s">
        <v>17</v>
      </c>
    </row>
    <row r="23" spans="1:1" x14ac:dyDescent="0.2">
      <c r="A23" s="50" t="s">
        <v>73</v>
      </c>
    </row>
    <row r="24" spans="1:1" x14ac:dyDescent="0.2">
      <c r="A24" s="50" t="s">
        <v>72</v>
      </c>
    </row>
    <row r="25" spans="1:1" x14ac:dyDescent="0.2">
      <c r="A25" s="50" t="s">
        <v>7</v>
      </c>
    </row>
    <row r="27" spans="1:1" x14ac:dyDescent="0.2">
      <c r="A27" s="52" t="s">
        <v>15</v>
      </c>
    </row>
    <row r="28" spans="1:1" x14ac:dyDescent="0.2">
      <c r="A28" s="50" t="s">
        <v>53</v>
      </c>
    </row>
    <row r="29" spans="1:1" x14ac:dyDescent="0.2">
      <c r="A29" s="48" t="s">
        <v>54</v>
      </c>
    </row>
  </sheetData>
  <sheetProtection sheet="1" objects="1" scenarios="1"/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19</vt:i4>
      </vt:variant>
    </vt:vector>
  </HeadingPairs>
  <TitlesOfParts>
    <vt:vector size="22" baseType="lpstr">
      <vt:lpstr>2024</vt:lpstr>
      <vt:lpstr>Solde antérieur</vt:lpstr>
      <vt:lpstr>aide</vt:lpstr>
      <vt:lpstr>'2024'!An</vt:lpstr>
      <vt:lpstr>Der_ligne</vt:lpstr>
      <vt:lpstr>Der_ligne1</vt:lpstr>
      <vt:lpstr>Der_ligne10</vt:lpstr>
      <vt:lpstr>Der_ligne11</vt:lpstr>
      <vt:lpstr>Der_ligne2</vt:lpstr>
      <vt:lpstr>Der_ligne3</vt:lpstr>
      <vt:lpstr>Der_ligne4</vt:lpstr>
      <vt:lpstr>Der_ligne5</vt:lpstr>
      <vt:lpstr>Der_ligne6</vt:lpstr>
      <vt:lpstr>Der_ligne7</vt:lpstr>
      <vt:lpstr>Der_ligne8</vt:lpstr>
      <vt:lpstr>Der_ligne9</vt:lpstr>
      <vt:lpstr>'2024'!Impression_des_titres</vt:lpstr>
      <vt:lpstr>Plage_crédit</vt:lpstr>
      <vt:lpstr>'2024'!Plage_mois</vt:lpstr>
      <vt:lpstr>Type1</vt:lpstr>
      <vt:lpstr>Type2</vt:lpstr>
      <vt:lpstr>'2024'!Zone_d_impression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Dany</dc:creator>
  <cp:lastModifiedBy>Léo SOTIN</cp:lastModifiedBy>
  <cp:lastPrinted>2021-03-14T16:21:41Z</cp:lastPrinted>
  <dcterms:created xsi:type="dcterms:W3CDTF">2006-03-20T19:05:41Z</dcterms:created>
  <dcterms:modified xsi:type="dcterms:W3CDTF">2024-02-06T13:31:49Z</dcterms:modified>
</cp:coreProperties>
</file>