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OneDrive\Bureau\"/>
    </mc:Choice>
  </mc:AlternateContent>
  <xr:revisionPtr revIDLastSave="0" documentId="13_ncr:1_{E650FD8E-7BEF-4E46-B87C-817C02151A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2024" sheetId="18" r:id="rId1"/>
    <sheet name="Solde antérieur" sheetId="21" r:id="rId2"/>
    <sheet name="Aide" sheetId="3" r:id="rId3"/>
  </sheets>
  <definedNames>
    <definedName name="An" localSheetId="0">'2024'!$A$1</definedName>
    <definedName name="Feries" localSheetId="0">OFFSET('2024'!$AS$8,,,COUNTA('2024'!$AS:$AS)-1)</definedName>
    <definedName name="_xlnm.Print_Titles" localSheetId="0">'2024'!$2:$4</definedName>
    <definedName name="Legende" localSheetId="0">OFFSET('2024'!$AV$8,,,COUNTA('2024'!$AV$8:$AV$12))</definedName>
    <definedName name="Legende">OFFSET(#REF!,,,COUNTA(#REF!)-2)</definedName>
    <definedName name="Personnel">#REF!,#REF!,#REF!,#REF!,#REF!,#REF!,#REF!,#REF!,#REF!,#REF!,#REF!,#REF!</definedName>
    <definedName name="Plage_mois" localSheetId="0">'2024'!$B$163:$AF$172,'2024'!$B$149:$AF$158,'2024'!$B$135:$AF$144,'2024'!$B$121:$AF$130,'2024'!$B$107:$AF$116,'2024'!$B$93:$AF$102,'2024'!$B$79:$AF$88,'2024'!$B$65:$AF$74,'2024'!$B$51:$AF$60,'2024'!$B$37:$AF$46,'2024'!$B$23:$AF$32,'2024'!$B$9:$AF$18</definedName>
    <definedName name="Plage_mois">#REF!,#REF!,#REF!,#REF!,#REF!,#REF!,#REF!,#REF!,#REF!,#REF!,#REF!,#REF!</definedName>
    <definedName name="Recup_FN" localSheetId="0">OFFSET('2024'!#REF!,,,COUNTA('2024'!#REF!)-1)</definedName>
    <definedName name="Recup_FN">OFFSET(#REF!,,,COUNTA(#REF!)-1)</definedName>
    <definedName name="Type1">'2024'!$D$4</definedName>
    <definedName name="Type2">'2024'!$E$4</definedName>
    <definedName name="_xlnm.Print_Area" localSheetId="0">'2024'!$A$2:$AF$172</definedName>
  </definedNames>
  <calcPr calcId="191029"/>
</workbook>
</file>

<file path=xl/calcChain.xml><?xml version="1.0" encoding="utf-8"?>
<calcChain xmlns="http://schemas.openxmlformats.org/spreadsheetml/2006/main">
  <c r="AJ9" i="18" l="1"/>
  <c r="A2" i="18"/>
  <c r="AN9" i="18"/>
  <c r="AN18" i="18"/>
  <c r="AN17" i="18"/>
  <c r="AN16" i="18"/>
  <c r="AN15" i="18"/>
  <c r="AN14" i="18"/>
  <c r="AN13" i="18"/>
  <c r="AN12" i="18"/>
  <c r="AN11" i="18"/>
  <c r="AN10" i="18"/>
  <c r="AL12" i="18"/>
  <c r="AL172" i="18"/>
  <c r="AL171" i="18"/>
  <c r="AL170" i="18"/>
  <c r="AL169" i="18"/>
  <c r="AL168" i="18"/>
  <c r="AL167" i="18"/>
  <c r="AL166" i="18"/>
  <c r="AL165" i="18"/>
  <c r="AL164" i="18"/>
  <c r="AL163" i="18"/>
  <c r="AL158" i="18"/>
  <c r="AL157" i="18"/>
  <c r="AL156" i="18"/>
  <c r="AL155" i="18"/>
  <c r="AL154" i="18"/>
  <c r="AL153" i="18"/>
  <c r="AL152" i="18"/>
  <c r="AL151" i="18"/>
  <c r="AL150" i="18"/>
  <c r="AL149" i="18"/>
  <c r="AL144" i="18"/>
  <c r="AL143" i="18"/>
  <c r="AL142" i="18"/>
  <c r="AL141" i="18"/>
  <c r="AL140" i="18"/>
  <c r="AL139" i="18"/>
  <c r="AL138" i="18"/>
  <c r="AL137" i="18"/>
  <c r="AL136" i="18"/>
  <c r="AL135" i="18"/>
  <c r="AL130" i="18"/>
  <c r="AL129" i="18"/>
  <c r="AL128" i="18"/>
  <c r="AL127" i="18"/>
  <c r="AL126" i="18"/>
  <c r="AL125" i="18"/>
  <c r="AL124" i="18"/>
  <c r="AL123" i="18"/>
  <c r="AL122" i="18"/>
  <c r="AL121" i="18"/>
  <c r="AL116" i="18"/>
  <c r="AL115" i="18"/>
  <c r="AL114" i="18"/>
  <c r="AL113" i="18"/>
  <c r="AL112" i="18"/>
  <c r="AL111" i="18"/>
  <c r="AL110" i="18"/>
  <c r="AL109" i="18"/>
  <c r="AL108" i="18"/>
  <c r="AL107" i="18"/>
  <c r="AL102" i="18"/>
  <c r="AL101" i="18"/>
  <c r="AL100" i="18"/>
  <c r="AL99" i="18"/>
  <c r="AL98" i="18"/>
  <c r="AL97" i="18"/>
  <c r="AL96" i="18"/>
  <c r="AL95" i="18"/>
  <c r="AL94" i="18"/>
  <c r="AL93" i="18"/>
  <c r="AL88" i="18"/>
  <c r="AL87" i="18"/>
  <c r="AL86" i="18"/>
  <c r="AL85" i="18"/>
  <c r="AL84" i="18"/>
  <c r="AL83" i="18"/>
  <c r="AL82" i="18"/>
  <c r="AL81" i="18"/>
  <c r="AL80" i="18"/>
  <c r="AL79" i="18"/>
  <c r="AL74" i="18"/>
  <c r="AL73" i="18"/>
  <c r="AL72" i="18"/>
  <c r="AL71" i="18"/>
  <c r="AL70" i="18"/>
  <c r="AL69" i="18"/>
  <c r="AL68" i="18"/>
  <c r="AL67" i="18"/>
  <c r="AL66" i="18"/>
  <c r="AL65" i="18"/>
  <c r="AL60" i="18"/>
  <c r="AL59" i="18"/>
  <c r="AL58" i="18"/>
  <c r="AL57" i="18"/>
  <c r="AL56" i="18"/>
  <c r="AL55" i="18"/>
  <c r="AL54" i="18"/>
  <c r="AL53" i="18"/>
  <c r="AL52" i="18"/>
  <c r="AL51" i="18"/>
  <c r="AL46" i="18"/>
  <c r="AL45" i="18"/>
  <c r="AL44" i="18"/>
  <c r="AL43" i="18"/>
  <c r="AL42" i="18"/>
  <c r="AL41" i="18"/>
  <c r="AL40" i="18"/>
  <c r="AL39" i="18"/>
  <c r="AL38" i="18"/>
  <c r="AL37" i="18"/>
  <c r="AL32" i="18"/>
  <c r="AL31" i="18"/>
  <c r="AL30" i="18"/>
  <c r="AL29" i="18"/>
  <c r="AL28" i="18"/>
  <c r="AL27" i="18"/>
  <c r="AL26" i="18"/>
  <c r="AL25" i="18"/>
  <c r="AL24" i="18"/>
  <c r="AL23" i="18"/>
  <c r="AL14" i="18"/>
  <c r="AL15" i="18"/>
  <c r="AL16" i="18"/>
  <c r="AL17" i="18"/>
  <c r="AL18" i="18"/>
  <c r="AL9" i="18"/>
  <c r="AL10" i="18"/>
  <c r="AL11" i="18"/>
  <c r="AL13" i="18"/>
  <c r="AK163" i="18"/>
  <c r="AK172" i="18"/>
  <c r="AK171" i="18"/>
  <c r="AK170" i="18"/>
  <c r="AK169" i="18"/>
  <c r="AK168" i="18"/>
  <c r="AK167" i="18"/>
  <c r="AK166" i="18"/>
  <c r="AK165" i="18"/>
  <c r="AK164" i="18"/>
  <c r="AK158" i="18"/>
  <c r="AK157" i="18"/>
  <c r="AK156" i="18"/>
  <c r="AK155" i="18"/>
  <c r="AK154" i="18"/>
  <c r="AK153" i="18"/>
  <c r="AK152" i="18"/>
  <c r="AK151" i="18"/>
  <c r="AK150" i="18"/>
  <c r="AK149" i="18"/>
  <c r="AK144" i="18"/>
  <c r="AK143" i="18"/>
  <c r="AK142" i="18"/>
  <c r="AK141" i="18"/>
  <c r="AK140" i="18"/>
  <c r="AK139" i="18"/>
  <c r="AK138" i="18"/>
  <c r="AK137" i="18"/>
  <c r="AK136" i="18"/>
  <c r="AK135" i="18"/>
  <c r="AK130" i="18"/>
  <c r="AK129" i="18"/>
  <c r="AK128" i="18"/>
  <c r="AK127" i="18"/>
  <c r="AK126" i="18"/>
  <c r="AK125" i="18"/>
  <c r="AK124" i="18"/>
  <c r="AK123" i="18"/>
  <c r="AK122" i="18"/>
  <c r="AK121" i="18"/>
  <c r="AK116" i="18"/>
  <c r="AK115" i="18"/>
  <c r="AK114" i="18"/>
  <c r="AK113" i="18"/>
  <c r="AK112" i="18"/>
  <c r="AK111" i="18"/>
  <c r="AK110" i="18"/>
  <c r="AK109" i="18"/>
  <c r="AK108" i="18"/>
  <c r="AK107" i="18"/>
  <c r="AK102" i="18"/>
  <c r="AK101" i="18"/>
  <c r="AK100" i="18"/>
  <c r="AK99" i="18"/>
  <c r="AK98" i="18"/>
  <c r="AK97" i="18"/>
  <c r="AK96" i="18"/>
  <c r="AK95" i="18"/>
  <c r="AK94" i="18"/>
  <c r="AK93" i="18"/>
  <c r="AK88" i="18"/>
  <c r="AK87" i="18"/>
  <c r="AK86" i="18"/>
  <c r="AK85" i="18"/>
  <c r="AK84" i="18"/>
  <c r="AK83" i="18"/>
  <c r="AK82" i="18"/>
  <c r="AK81" i="18"/>
  <c r="AK80" i="18"/>
  <c r="AK79" i="18"/>
  <c r="AK74" i="18"/>
  <c r="AK73" i="18"/>
  <c r="AK72" i="18"/>
  <c r="AK71" i="18"/>
  <c r="AK70" i="18"/>
  <c r="AK69" i="18"/>
  <c r="AK68" i="18"/>
  <c r="AK67" i="18"/>
  <c r="AK66" i="18"/>
  <c r="AK65" i="18"/>
  <c r="AK60" i="18"/>
  <c r="AK59" i="18"/>
  <c r="AK58" i="18"/>
  <c r="AK57" i="18"/>
  <c r="AK56" i="18"/>
  <c r="AK55" i="18"/>
  <c r="AK54" i="18"/>
  <c r="AK53" i="18"/>
  <c r="AK52" i="18"/>
  <c r="AK51" i="18"/>
  <c r="AK46" i="18"/>
  <c r="AK45" i="18"/>
  <c r="AK44" i="18"/>
  <c r="AK43" i="18"/>
  <c r="AK42" i="18"/>
  <c r="AK41" i="18"/>
  <c r="AK40" i="18"/>
  <c r="AK39" i="18"/>
  <c r="AK38" i="18"/>
  <c r="AK37" i="18"/>
  <c r="AJ18" i="18"/>
  <c r="AM18" i="18" s="1"/>
  <c r="AK32" i="18"/>
  <c r="AK31" i="18"/>
  <c r="AK30" i="18"/>
  <c r="AK29" i="18"/>
  <c r="AK28" i="18"/>
  <c r="AK27" i="18"/>
  <c r="AK26" i="18"/>
  <c r="AK25" i="18"/>
  <c r="AK24" i="18"/>
  <c r="AK23" i="18"/>
  <c r="AF147" i="18"/>
  <c r="AF119" i="18"/>
  <c r="AF77" i="18"/>
  <c r="AF49" i="18"/>
  <c r="AF21" i="18"/>
  <c r="AE21" i="18"/>
  <c r="AK18" i="18"/>
  <c r="B12" i="21"/>
  <c r="C12" i="21"/>
  <c r="AK10" i="18"/>
  <c r="AK11" i="18"/>
  <c r="AK12" i="18"/>
  <c r="AK13" i="18"/>
  <c r="AK14" i="18"/>
  <c r="AK15" i="18"/>
  <c r="AK16" i="18"/>
  <c r="AK17" i="18"/>
  <c r="AK9" i="18"/>
  <c r="D4" i="18"/>
  <c r="E4" i="18"/>
  <c r="AS8" i="18"/>
  <c r="AS18" i="18"/>
  <c r="AS17" i="18"/>
  <c r="AS16" i="18"/>
  <c r="AS15" i="18"/>
  <c r="AS14" i="18"/>
  <c r="AS13" i="18"/>
  <c r="AS12" i="18"/>
  <c r="AS11" i="18"/>
  <c r="AS10" i="18"/>
  <c r="AS9" i="18"/>
  <c r="B6" i="18"/>
  <c r="AM9" i="18" l="1"/>
  <c r="AO9" i="18" s="1"/>
  <c r="AM23" i="18" s="1"/>
  <c r="AO18" i="18"/>
  <c r="AP18" i="18"/>
  <c r="AP9" i="18"/>
  <c r="AR4" i="18"/>
  <c r="A32" i="18"/>
  <c r="B8" i="18"/>
  <c r="B7" i="18" s="1"/>
  <c r="AN23" i="18" l="1"/>
  <c r="AP23" i="18" s="1"/>
  <c r="AN32" i="18"/>
  <c r="AP32" i="18" s="1"/>
  <c r="A46" i="18"/>
  <c r="AJ32" i="18"/>
  <c r="AM32" i="18"/>
  <c r="AO32" i="18" s="1"/>
  <c r="AO23" i="18"/>
  <c r="C8" i="18"/>
  <c r="C7" i="18" s="1"/>
  <c r="A23" i="18"/>
  <c r="B20" i="18"/>
  <c r="AN46" i="18" l="1"/>
  <c r="AP46" i="18" s="1"/>
  <c r="AN37" i="18"/>
  <c r="AP37" i="18" s="1"/>
  <c r="A60" i="18"/>
  <c r="AJ46" i="18"/>
  <c r="A37" i="18"/>
  <c r="AJ23" i="18"/>
  <c r="AM46" i="18"/>
  <c r="AO46" i="18" s="1"/>
  <c r="AM37" i="18"/>
  <c r="AO37" i="18" s="1"/>
  <c r="AM51" i="18" s="1"/>
  <c r="AO51" i="18" s="1"/>
  <c r="AM65" i="18" s="1"/>
  <c r="D8" i="18"/>
  <c r="D7" i="18" s="1"/>
  <c r="B22" i="18"/>
  <c r="B21" i="18" s="1"/>
  <c r="B34" i="18"/>
  <c r="AN51" i="18" l="1"/>
  <c r="AP51" i="18" s="1"/>
  <c r="AN60" i="18"/>
  <c r="AP60" i="18" s="1"/>
  <c r="A74" i="18"/>
  <c r="AJ60" i="18"/>
  <c r="A51" i="18"/>
  <c r="AJ37" i="18"/>
  <c r="AM60" i="18"/>
  <c r="AO60" i="18" s="1"/>
  <c r="AO65" i="18"/>
  <c r="AM79" i="18" s="1"/>
  <c r="E8" i="18"/>
  <c r="E7" i="18" s="1"/>
  <c r="C22" i="18"/>
  <c r="B36" i="18"/>
  <c r="B35" i="18" s="1"/>
  <c r="B48" i="18"/>
  <c r="AN65" i="18" l="1"/>
  <c r="AP65" i="18" s="1"/>
  <c r="AN74" i="18"/>
  <c r="AP74" i="18" s="1"/>
  <c r="A88" i="18"/>
  <c r="AJ74" i="18"/>
  <c r="A65" i="18"/>
  <c r="AJ51" i="18"/>
  <c r="AM74" i="18"/>
  <c r="AO74" i="18" s="1"/>
  <c r="AO79" i="18"/>
  <c r="AM93" i="18" s="1"/>
  <c r="D22" i="18"/>
  <c r="C21" i="18"/>
  <c r="F8" i="18"/>
  <c r="F7" i="18" s="1"/>
  <c r="B62" i="18"/>
  <c r="B50" i="18"/>
  <c r="C36" i="18"/>
  <c r="AN79" i="18" l="1"/>
  <c r="AP79" i="18" s="1"/>
  <c r="AN88" i="18"/>
  <c r="AP88" i="18" s="1"/>
  <c r="A102" i="18"/>
  <c r="AJ88" i="18"/>
  <c r="A79" i="18"/>
  <c r="AJ65" i="18"/>
  <c r="AM88" i="18"/>
  <c r="AO88" i="18" s="1"/>
  <c r="AO93" i="18"/>
  <c r="AM107" i="18" s="1"/>
  <c r="D36" i="18"/>
  <c r="C35" i="18"/>
  <c r="E22" i="18"/>
  <c r="D21" i="18"/>
  <c r="C50" i="18"/>
  <c r="G8" i="18"/>
  <c r="G7" i="18" s="1"/>
  <c r="B76" i="18"/>
  <c r="B64" i="18"/>
  <c r="AN93" i="18" l="1"/>
  <c r="AP93" i="18" s="1"/>
  <c r="AN102" i="18"/>
  <c r="AP102" i="18" s="1"/>
  <c r="A116" i="18"/>
  <c r="AJ102" i="18"/>
  <c r="A93" i="18"/>
  <c r="AJ79" i="18"/>
  <c r="AM102" i="18"/>
  <c r="AO102" i="18" s="1"/>
  <c r="AO107" i="18"/>
  <c r="AM121" i="18" s="1"/>
  <c r="E36" i="18"/>
  <c r="D35" i="18"/>
  <c r="F22" i="18"/>
  <c r="E21" i="18"/>
  <c r="C64" i="18"/>
  <c r="B63" i="18"/>
  <c r="D50" i="18"/>
  <c r="C49" i="18"/>
  <c r="H8" i="18"/>
  <c r="H7" i="18" s="1"/>
  <c r="B90" i="18"/>
  <c r="B78" i="18"/>
  <c r="AN107" i="18" l="1"/>
  <c r="AP107" i="18" s="1"/>
  <c r="AN116" i="18"/>
  <c r="AP116" i="18" s="1"/>
  <c r="A130" i="18"/>
  <c r="AJ116" i="18"/>
  <c r="A107" i="18"/>
  <c r="AJ93" i="18"/>
  <c r="AM116" i="18"/>
  <c r="AO116" i="18" s="1"/>
  <c r="AO121" i="18"/>
  <c r="AM135" i="18" s="1"/>
  <c r="G22" i="18"/>
  <c r="F21" i="18"/>
  <c r="F36" i="18"/>
  <c r="E35" i="18"/>
  <c r="C78" i="18"/>
  <c r="B77" i="18"/>
  <c r="D49" i="18"/>
  <c r="E50" i="18"/>
  <c r="D64" i="18"/>
  <c r="C63" i="18"/>
  <c r="I8" i="18"/>
  <c r="I7" i="18" s="1"/>
  <c r="B92" i="18"/>
  <c r="B104" i="18"/>
  <c r="AN121" i="18" l="1"/>
  <c r="AP121" i="18" s="1"/>
  <c r="AN130" i="18"/>
  <c r="AP130" i="18" s="1"/>
  <c r="A144" i="18"/>
  <c r="AJ130" i="18"/>
  <c r="A121" i="18"/>
  <c r="AJ107" i="18"/>
  <c r="AM130" i="18"/>
  <c r="AO130" i="18" s="1"/>
  <c r="AO135" i="18"/>
  <c r="AM149" i="18" s="1"/>
  <c r="C92" i="18"/>
  <c r="B91" i="18"/>
  <c r="G36" i="18"/>
  <c r="F35" i="18"/>
  <c r="H22" i="18"/>
  <c r="G21" i="18"/>
  <c r="E64" i="18"/>
  <c r="D63" i="18"/>
  <c r="E49" i="18"/>
  <c r="F50" i="18"/>
  <c r="D78" i="18"/>
  <c r="C77" i="18"/>
  <c r="J8" i="18"/>
  <c r="J7" i="18" s="1"/>
  <c r="B118" i="18"/>
  <c r="B106" i="18"/>
  <c r="AN144" i="18" l="1"/>
  <c r="AP144" i="18" s="1"/>
  <c r="AN135" i="18"/>
  <c r="AP135" i="18" s="1"/>
  <c r="A158" i="18"/>
  <c r="AJ144" i="18"/>
  <c r="A135" i="18"/>
  <c r="AJ121" i="18"/>
  <c r="AM144" i="18"/>
  <c r="AO144" i="18" s="1"/>
  <c r="AO149" i="18"/>
  <c r="AM163" i="18" s="1"/>
  <c r="H36" i="18"/>
  <c r="G35" i="18"/>
  <c r="D92" i="18"/>
  <c r="C91" i="18"/>
  <c r="E78" i="18"/>
  <c r="D77" i="18"/>
  <c r="C106" i="18"/>
  <c r="B105" i="18"/>
  <c r="F49" i="18"/>
  <c r="G50" i="18"/>
  <c r="F64" i="18"/>
  <c r="E63" i="18"/>
  <c r="I22" i="18"/>
  <c r="H21" i="18"/>
  <c r="K8" i="18"/>
  <c r="K7" i="18" s="1"/>
  <c r="B132" i="18"/>
  <c r="B120" i="18"/>
  <c r="AN149" i="18" l="1"/>
  <c r="AP149" i="18" s="1"/>
  <c r="AN158" i="18"/>
  <c r="AP158" i="18" s="1"/>
  <c r="A172" i="18"/>
  <c r="AJ172" i="18" s="1"/>
  <c r="AJ158" i="18"/>
  <c r="A149" i="18"/>
  <c r="AJ135" i="18"/>
  <c r="AM158" i="18"/>
  <c r="AO158" i="18" s="1"/>
  <c r="AO163" i="18"/>
  <c r="J22" i="18"/>
  <c r="I21" i="18"/>
  <c r="I36" i="18"/>
  <c r="H35" i="18"/>
  <c r="G64" i="18"/>
  <c r="F63" i="18"/>
  <c r="E92" i="18"/>
  <c r="D91" i="18"/>
  <c r="G49" i="18"/>
  <c r="H50" i="18"/>
  <c r="D106" i="18"/>
  <c r="C105" i="18"/>
  <c r="C120" i="18"/>
  <c r="B119" i="18"/>
  <c r="F78" i="18"/>
  <c r="E77" i="18"/>
  <c r="L8" i="18"/>
  <c r="L7" i="18" s="1"/>
  <c r="B134" i="18"/>
  <c r="B133" i="18" s="1"/>
  <c r="B146" i="18"/>
  <c r="AN172" i="18" l="1"/>
  <c r="AP172" i="18" s="1"/>
  <c r="AN163" i="18"/>
  <c r="AP163" i="18" s="1"/>
  <c r="A163" i="18"/>
  <c r="AJ163" i="18" s="1"/>
  <c r="AJ149" i="18"/>
  <c r="AM172" i="18"/>
  <c r="AO172" i="18" s="1"/>
  <c r="D120" i="18"/>
  <c r="C119" i="18"/>
  <c r="K22" i="18"/>
  <c r="J21" i="18"/>
  <c r="E106" i="18"/>
  <c r="D105" i="18"/>
  <c r="G78" i="18"/>
  <c r="F77" i="18"/>
  <c r="J36" i="18"/>
  <c r="I35" i="18"/>
  <c r="I50" i="18"/>
  <c r="H49" i="18"/>
  <c r="F92" i="18"/>
  <c r="E91" i="18"/>
  <c r="H64" i="18"/>
  <c r="G63" i="18"/>
  <c r="M8" i="18"/>
  <c r="M7" i="18" s="1"/>
  <c r="B160" i="18"/>
  <c r="B162" i="18" s="1"/>
  <c r="B148" i="18"/>
  <c r="C134" i="18"/>
  <c r="G92" i="18" l="1"/>
  <c r="F91" i="18"/>
  <c r="E120" i="18"/>
  <c r="D119" i="18"/>
  <c r="J50" i="18"/>
  <c r="I49" i="18"/>
  <c r="I64" i="18"/>
  <c r="H63" i="18"/>
  <c r="L22" i="18"/>
  <c r="K21" i="18"/>
  <c r="K36" i="18"/>
  <c r="J35" i="18"/>
  <c r="D134" i="18"/>
  <c r="C133" i="18"/>
  <c r="C148" i="18"/>
  <c r="B147" i="18"/>
  <c r="H78" i="18"/>
  <c r="G77" i="18"/>
  <c r="C162" i="18"/>
  <c r="B161" i="18"/>
  <c r="F106" i="18"/>
  <c r="E105" i="18"/>
  <c r="N8" i="18"/>
  <c r="N7" i="18" s="1"/>
  <c r="E134" i="18" l="1"/>
  <c r="D133" i="18"/>
  <c r="H92" i="18"/>
  <c r="G91" i="18"/>
  <c r="L36" i="18"/>
  <c r="K35" i="18"/>
  <c r="D148" i="18"/>
  <c r="C147" i="18"/>
  <c r="D162" i="18"/>
  <c r="C161" i="18"/>
  <c r="J64" i="18"/>
  <c r="I63" i="18"/>
  <c r="I78" i="18"/>
  <c r="H77" i="18"/>
  <c r="K50" i="18"/>
  <c r="J49" i="18"/>
  <c r="F120" i="18"/>
  <c r="E119" i="18"/>
  <c r="G106" i="18"/>
  <c r="F105" i="18"/>
  <c r="M22" i="18"/>
  <c r="L21" i="18"/>
  <c r="O8" i="18"/>
  <c r="O7" i="18" s="1"/>
  <c r="K64" i="18" l="1"/>
  <c r="J63" i="18"/>
  <c r="L50" i="18"/>
  <c r="K49" i="18"/>
  <c r="I92" i="18"/>
  <c r="H91" i="18"/>
  <c r="H106" i="18"/>
  <c r="G105" i="18"/>
  <c r="E148" i="18"/>
  <c r="D147" i="18"/>
  <c r="N22" i="18"/>
  <c r="M21" i="18"/>
  <c r="E162" i="18"/>
  <c r="D161" i="18"/>
  <c r="G120" i="18"/>
  <c r="F119" i="18"/>
  <c r="M36" i="18"/>
  <c r="L35" i="18"/>
  <c r="J78" i="18"/>
  <c r="I77" i="18"/>
  <c r="F134" i="18"/>
  <c r="E133" i="18"/>
  <c r="P8" i="18"/>
  <c r="P7" i="18" s="1"/>
  <c r="O22" i="18" l="1"/>
  <c r="N21" i="18"/>
  <c r="F148" i="18"/>
  <c r="E147" i="18"/>
  <c r="K78" i="18"/>
  <c r="J77" i="18"/>
  <c r="I106" i="18"/>
  <c r="H105" i="18"/>
  <c r="F162" i="18"/>
  <c r="E161" i="18"/>
  <c r="N36" i="18"/>
  <c r="M35" i="18"/>
  <c r="J92" i="18"/>
  <c r="I91" i="18"/>
  <c r="L64" i="18"/>
  <c r="K63" i="18"/>
  <c r="G134" i="18"/>
  <c r="F133" i="18"/>
  <c r="H120" i="18"/>
  <c r="G119" i="18"/>
  <c r="M50" i="18"/>
  <c r="L49" i="18"/>
  <c r="Q8" i="18"/>
  <c r="Q7" i="18" s="1"/>
  <c r="O36" i="18" l="1"/>
  <c r="N35" i="18"/>
  <c r="I120" i="18"/>
  <c r="H119" i="18"/>
  <c r="J106" i="18"/>
  <c r="I105" i="18"/>
  <c r="H134" i="18"/>
  <c r="G133" i="18"/>
  <c r="L78" i="18"/>
  <c r="K77" i="18"/>
  <c r="K92" i="18"/>
  <c r="J91" i="18"/>
  <c r="P22" i="18"/>
  <c r="O21" i="18"/>
  <c r="N50" i="18"/>
  <c r="M49" i="18"/>
  <c r="G162" i="18"/>
  <c r="F161" i="18"/>
  <c r="M64" i="18"/>
  <c r="L63" i="18"/>
  <c r="G148" i="18"/>
  <c r="F147" i="18"/>
  <c r="R8" i="18"/>
  <c r="R7" i="18" s="1"/>
  <c r="L92" i="18" l="1"/>
  <c r="K91" i="18"/>
  <c r="H148" i="18"/>
  <c r="G147" i="18"/>
  <c r="M78" i="18"/>
  <c r="L77" i="18"/>
  <c r="H162" i="18"/>
  <c r="G161" i="18"/>
  <c r="K106" i="18"/>
  <c r="J105" i="18"/>
  <c r="O50" i="18"/>
  <c r="N49" i="18"/>
  <c r="J120" i="18"/>
  <c r="I119" i="18"/>
  <c r="N64" i="18"/>
  <c r="M63" i="18"/>
  <c r="I134" i="18"/>
  <c r="H133" i="18"/>
  <c r="Q22" i="18"/>
  <c r="P21" i="18"/>
  <c r="P36" i="18"/>
  <c r="O35" i="18"/>
  <c r="S8" i="18"/>
  <c r="S7" i="18" s="1"/>
  <c r="J134" i="18" l="1"/>
  <c r="I133" i="18"/>
  <c r="N78" i="18"/>
  <c r="M77" i="18"/>
  <c r="P50" i="18"/>
  <c r="O49" i="18"/>
  <c r="Q36" i="18"/>
  <c r="P35" i="18"/>
  <c r="L106" i="18"/>
  <c r="K105" i="18"/>
  <c r="O64" i="18"/>
  <c r="N63" i="18"/>
  <c r="I148" i="18"/>
  <c r="H147" i="18"/>
  <c r="R22" i="18"/>
  <c r="Q21" i="18"/>
  <c r="I162" i="18"/>
  <c r="H161" i="18"/>
  <c r="K120" i="18"/>
  <c r="J119" i="18"/>
  <c r="M92" i="18"/>
  <c r="L91" i="18"/>
  <c r="T8" i="18"/>
  <c r="T7" i="18" s="1"/>
  <c r="P64" i="18" l="1"/>
  <c r="O63" i="18"/>
  <c r="J162" i="18"/>
  <c r="I161" i="18"/>
  <c r="Q50" i="18"/>
  <c r="P49" i="18"/>
  <c r="N92" i="18"/>
  <c r="M91" i="18"/>
  <c r="S22" i="18"/>
  <c r="R21" i="18"/>
  <c r="O78" i="18"/>
  <c r="N77" i="18"/>
  <c r="L120" i="18"/>
  <c r="K119" i="18"/>
  <c r="R36" i="18"/>
  <c r="Q35" i="18"/>
  <c r="M106" i="18"/>
  <c r="L105" i="18"/>
  <c r="J148" i="18"/>
  <c r="I147" i="18"/>
  <c r="K134" i="18"/>
  <c r="J133" i="18"/>
  <c r="U8" i="18"/>
  <c r="U7" i="18" s="1"/>
  <c r="P78" i="18" l="1"/>
  <c r="O77" i="18"/>
  <c r="L134" i="18"/>
  <c r="K133" i="18"/>
  <c r="K148" i="18"/>
  <c r="J147" i="18"/>
  <c r="N106" i="18"/>
  <c r="M105" i="18"/>
  <c r="R50" i="18"/>
  <c r="Q49" i="18"/>
  <c r="T22" i="18"/>
  <c r="S21" i="18"/>
  <c r="S36" i="18"/>
  <c r="R35" i="18"/>
  <c r="K162" i="18"/>
  <c r="J161" i="18"/>
  <c r="O92" i="18"/>
  <c r="N91" i="18"/>
  <c r="M120" i="18"/>
  <c r="L119" i="18"/>
  <c r="Q64" i="18"/>
  <c r="P63" i="18"/>
  <c r="V8" i="18"/>
  <c r="V7" i="18" s="1"/>
  <c r="U22" i="18" l="1"/>
  <c r="T21" i="18"/>
  <c r="P92" i="18"/>
  <c r="O91" i="18"/>
  <c r="L148" i="18"/>
  <c r="K147" i="18"/>
  <c r="R64" i="18"/>
  <c r="Q63" i="18"/>
  <c r="S50" i="18"/>
  <c r="R49" i="18"/>
  <c r="L162" i="18"/>
  <c r="K161" i="18"/>
  <c r="M134" i="18"/>
  <c r="L133" i="18"/>
  <c r="N120" i="18"/>
  <c r="M119" i="18"/>
  <c r="O106" i="18"/>
  <c r="N105" i="18"/>
  <c r="T36" i="18"/>
  <c r="S35" i="18"/>
  <c r="Q78" i="18"/>
  <c r="P77" i="18"/>
  <c r="W8" i="18"/>
  <c r="W7" i="18" s="1"/>
  <c r="T50" i="18" l="1"/>
  <c r="S49" i="18"/>
  <c r="P106" i="18"/>
  <c r="O105" i="18"/>
  <c r="M148" i="18"/>
  <c r="L147" i="18"/>
  <c r="M162" i="18"/>
  <c r="L161" i="18"/>
  <c r="R78" i="18"/>
  <c r="Q77" i="18"/>
  <c r="O120" i="18"/>
  <c r="N119" i="18"/>
  <c r="Q92" i="18"/>
  <c r="P91" i="18"/>
  <c r="U36" i="18"/>
  <c r="T35" i="18"/>
  <c r="S64" i="18"/>
  <c r="R63" i="18"/>
  <c r="N134" i="18"/>
  <c r="M133" i="18"/>
  <c r="V22" i="18"/>
  <c r="U21" i="18"/>
  <c r="X8" i="18"/>
  <c r="X7" i="18" s="1"/>
  <c r="P120" i="18" l="1"/>
  <c r="O119" i="18"/>
  <c r="T64" i="18"/>
  <c r="S63" i="18"/>
  <c r="N148" i="18"/>
  <c r="M147" i="18"/>
  <c r="W22" i="18"/>
  <c r="V21" i="18"/>
  <c r="V36" i="18"/>
  <c r="U35" i="18"/>
  <c r="Q106" i="18"/>
  <c r="P105" i="18"/>
  <c r="O134" i="18"/>
  <c r="N133" i="18"/>
  <c r="N162" i="18"/>
  <c r="M161" i="18"/>
  <c r="S78" i="18"/>
  <c r="R77" i="18"/>
  <c r="R92" i="18"/>
  <c r="Q91" i="18"/>
  <c r="U50" i="18"/>
  <c r="T49" i="18"/>
  <c r="Y8" i="18"/>
  <c r="Y7" i="18" s="1"/>
  <c r="R106" i="18" l="1"/>
  <c r="Q105" i="18"/>
  <c r="T78" i="18"/>
  <c r="S77" i="18"/>
  <c r="O148" i="18"/>
  <c r="N147" i="18"/>
  <c r="V50" i="18"/>
  <c r="U49" i="18"/>
  <c r="O162" i="18"/>
  <c r="N161" i="18"/>
  <c r="U64" i="18"/>
  <c r="T63" i="18"/>
  <c r="S92" i="18"/>
  <c r="R91" i="18"/>
  <c r="X22" i="18"/>
  <c r="W21" i="18"/>
  <c r="W36" i="18"/>
  <c r="V35" i="18"/>
  <c r="P134" i="18"/>
  <c r="O133" i="18"/>
  <c r="Q120" i="18"/>
  <c r="P119" i="18"/>
  <c r="Z8" i="18"/>
  <c r="Z7" i="18" s="1"/>
  <c r="V64" i="18" l="1"/>
  <c r="U63" i="18"/>
  <c r="X36" i="18"/>
  <c r="W35" i="18"/>
  <c r="P148" i="18"/>
  <c r="O147" i="18"/>
  <c r="R120" i="18"/>
  <c r="Q119" i="18"/>
  <c r="P162" i="18"/>
  <c r="O161" i="18"/>
  <c r="Y22" i="18"/>
  <c r="X21" i="18"/>
  <c r="U78" i="18"/>
  <c r="T77" i="18"/>
  <c r="Q134" i="18"/>
  <c r="P133" i="18"/>
  <c r="W50" i="18"/>
  <c r="V49" i="18"/>
  <c r="T92" i="18"/>
  <c r="S91" i="18"/>
  <c r="S106" i="18"/>
  <c r="R105" i="18"/>
  <c r="AA8" i="18"/>
  <c r="AA7" i="18" s="1"/>
  <c r="Z22" i="18" l="1"/>
  <c r="Y21" i="18"/>
  <c r="X50" i="18"/>
  <c r="W49" i="18"/>
  <c r="Q148" i="18"/>
  <c r="P147" i="18"/>
  <c r="T106" i="18"/>
  <c r="S105" i="18"/>
  <c r="Q162" i="18"/>
  <c r="P161" i="18"/>
  <c r="R134" i="18"/>
  <c r="Q133" i="18"/>
  <c r="Y36" i="18"/>
  <c r="X35" i="18"/>
  <c r="U92" i="18"/>
  <c r="T91" i="18"/>
  <c r="S120" i="18"/>
  <c r="R119" i="18"/>
  <c r="V78" i="18"/>
  <c r="U77" i="18"/>
  <c r="W64" i="18"/>
  <c r="V63" i="18"/>
  <c r="AB8" i="18"/>
  <c r="AB7" i="18" s="1"/>
  <c r="S134" i="18" l="1"/>
  <c r="R133" i="18"/>
  <c r="T120" i="18"/>
  <c r="S119" i="18"/>
  <c r="R148" i="18"/>
  <c r="Q147" i="18"/>
  <c r="X64" i="18"/>
  <c r="W63" i="18"/>
  <c r="V92" i="18"/>
  <c r="U91" i="18"/>
  <c r="Y50" i="18"/>
  <c r="X49" i="18"/>
  <c r="W78" i="18"/>
  <c r="V77" i="18"/>
  <c r="U106" i="18"/>
  <c r="T105" i="18"/>
  <c r="R162" i="18"/>
  <c r="Q161" i="18"/>
  <c r="Z36" i="18"/>
  <c r="Y35" i="18"/>
  <c r="AA22" i="18"/>
  <c r="Z21" i="18"/>
  <c r="AC8" i="18"/>
  <c r="AC7" i="18" s="1"/>
  <c r="Z50" i="18" l="1"/>
  <c r="Y49" i="18"/>
  <c r="S162" i="18"/>
  <c r="R161" i="18"/>
  <c r="S148" i="18"/>
  <c r="R147" i="18"/>
  <c r="AB22" i="18"/>
  <c r="AA21" i="18"/>
  <c r="V106" i="18"/>
  <c r="U105" i="18"/>
  <c r="U120" i="18"/>
  <c r="T119" i="18"/>
  <c r="AA36" i="18"/>
  <c r="Z35" i="18"/>
  <c r="Y64" i="18"/>
  <c r="X63" i="18"/>
  <c r="W92" i="18"/>
  <c r="V91" i="18"/>
  <c r="X78" i="18"/>
  <c r="W77" i="18"/>
  <c r="T134" i="18"/>
  <c r="S133" i="18"/>
  <c r="AD8" i="18"/>
  <c r="AD7" i="18" s="1"/>
  <c r="V120" i="18" l="1"/>
  <c r="U119" i="18"/>
  <c r="X92" i="18"/>
  <c r="W91" i="18"/>
  <c r="T148" i="18"/>
  <c r="S147" i="18"/>
  <c r="W106" i="18"/>
  <c r="V105" i="18"/>
  <c r="Z64" i="18"/>
  <c r="Y63" i="18"/>
  <c r="T162" i="18"/>
  <c r="S161" i="18"/>
  <c r="Y78" i="18"/>
  <c r="X77" i="18"/>
  <c r="AC22" i="18"/>
  <c r="AB21" i="18"/>
  <c r="U134" i="18"/>
  <c r="T133" i="18"/>
  <c r="AB36" i="18"/>
  <c r="AA35" i="18"/>
  <c r="AA50" i="18"/>
  <c r="Z49" i="18"/>
  <c r="AE8" i="18"/>
  <c r="AE7" i="18" s="1"/>
  <c r="U162" i="18" l="1"/>
  <c r="T161" i="18"/>
  <c r="AA64" i="18"/>
  <c r="Z63" i="18"/>
  <c r="V134" i="18"/>
  <c r="U133" i="18"/>
  <c r="U148" i="18"/>
  <c r="T147" i="18"/>
  <c r="AB50" i="18"/>
  <c r="AA49" i="18"/>
  <c r="AD22" i="18"/>
  <c r="AD21" i="18" s="1"/>
  <c r="AC21" i="18"/>
  <c r="Y92" i="18"/>
  <c r="X91" i="18"/>
  <c r="AC36" i="18"/>
  <c r="AB35" i="18"/>
  <c r="X106" i="18"/>
  <c r="W105" i="18"/>
  <c r="Z78" i="18"/>
  <c r="Y77" i="18"/>
  <c r="W120" i="18"/>
  <c r="V119" i="18"/>
  <c r="AF8" i="18"/>
  <c r="AF7" i="18" s="1"/>
  <c r="A31" i="18"/>
  <c r="A28" i="18"/>
  <c r="AJ14" i="18"/>
  <c r="AJ17" i="18"/>
  <c r="AM17" i="18" s="1"/>
  <c r="AO17" i="18" s="1"/>
  <c r="AP17" i="18"/>
  <c r="AJ11" i="18"/>
  <c r="A25" i="18"/>
  <c r="AJ25" i="18" s="1"/>
  <c r="A39" i="18"/>
  <c r="AJ39" i="18" s="1"/>
  <c r="AJ10" i="18"/>
  <c r="A24" i="18"/>
  <c r="AJ24" i="18" s="1"/>
  <c r="AJ16" i="18"/>
  <c r="AP16" i="18" s="1"/>
  <c r="A30" i="18"/>
  <c r="AJ30" i="18" s="1"/>
  <c r="A44" i="18"/>
  <c r="AJ44" i="18" s="1"/>
  <c r="AJ15" i="18"/>
  <c r="A29" i="18"/>
  <c r="AJ29" i="18" s="1"/>
  <c r="AJ13" i="18"/>
  <c r="A27" i="18"/>
  <c r="AJ27" i="18" s="1"/>
  <c r="AJ12" i="18"/>
  <c r="A26" i="18"/>
  <c r="AJ26" i="18" s="1"/>
  <c r="A40" i="18"/>
  <c r="AJ40" i="18" s="1"/>
  <c r="A54" i="18"/>
  <c r="AN30" i="18" l="1"/>
  <c r="AP30" i="18" s="1"/>
  <c r="AN31" i="18"/>
  <c r="AP31" i="18" s="1"/>
  <c r="A53" i="18"/>
  <c r="A43" i="18"/>
  <c r="A58" i="18"/>
  <c r="AP15" i="18"/>
  <c r="AM15" i="18"/>
  <c r="AO15" i="18" s="1"/>
  <c r="AM11" i="18"/>
  <c r="AO11" i="18" s="1"/>
  <c r="AM25" i="18" s="1"/>
  <c r="AO25" i="18" s="1"/>
  <c r="AM10" i="18"/>
  <c r="AO10" i="18" s="1"/>
  <c r="AM24" i="18" s="1"/>
  <c r="AO24" i="18" s="1"/>
  <c r="A42" i="18"/>
  <c r="AJ28" i="18"/>
  <c r="A67" i="18"/>
  <c r="AJ53" i="18"/>
  <c r="A45" i="18"/>
  <c r="AJ31" i="18"/>
  <c r="A68" i="18"/>
  <c r="AJ54" i="18"/>
  <c r="A72" i="18"/>
  <c r="AJ58" i="18"/>
  <c r="AP12" i="18"/>
  <c r="AM12" i="18"/>
  <c r="AO12" i="18" s="1"/>
  <c r="AM16" i="18"/>
  <c r="AO16" i="18" s="1"/>
  <c r="AM30" i="18" s="1"/>
  <c r="AO30" i="18" s="1"/>
  <c r="AP13" i="18"/>
  <c r="AM13" i="18"/>
  <c r="AO13" i="18" s="1"/>
  <c r="AM27" i="18" s="1"/>
  <c r="AO27" i="18" s="1"/>
  <c r="AP14" i="18"/>
  <c r="AM14" i="18"/>
  <c r="AO14" i="18" s="1"/>
  <c r="AM28" i="18" s="1"/>
  <c r="AO28" i="18" s="1"/>
  <c r="A41" i="18"/>
  <c r="A38" i="18"/>
  <c r="AM31" i="18"/>
  <c r="AO31" i="18" s="1"/>
  <c r="X120" i="18"/>
  <c r="W119" i="18"/>
  <c r="AC50" i="18"/>
  <c r="AB49" i="18"/>
  <c r="AA78" i="18"/>
  <c r="Z77" i="18"/>
  <c r="V148" i="18"/>
  <c r="U147" i="18"/>
  <c r="Y106" i="18"/>
  <c r="X105" i="18"/>
  <c r="W134" i="18"/>
  <c r="V133" i="18"/>
  <c r="AD36" i="18"/>
  <c r="AC35" i="18"/>
  <c r="AB64" i="18"/>
  <c r="AA63" i="18"/>
  <c r="Z92" i="18"/>
  <c r="Y91" i="18"/>
  <c r="V162" i="18"/>
  <c r="U161" i="18"/>
  <c r="AP11" i="18"/>
  <c r="AP10" i="18"/>
  <c r="AN44" i="18" l="1"/>
  <c r="AP44" i="18" s="1"/>
  <c r="AN45" i="18"/>
  <c r="AP45" i="18" s="1"/>
  <c r="AN24" i="18"/>
  <c r="AP24" i="18" s="1"/>
  <c r="AN25" i="18"/>
  <c r="AP25" i="18" s="1"/>
  <c r="AN28" i="18"/>
  <c r="AP28" i="18" s="1"/>
  <c r="AN29" i="18"/>
  <c r="AP29" i="18" s="1"/>
  <c r="AN26" i="18"/>
  <c r="AP26" i="18" s="1"/>
  <c r="AN27" i="18"/>
  <c r="AP27" i="18" s="1"/>
  <c r="AJ43" i="18"/>
  <c r="A57" i="18"/>
  <c r="A81" i="18"/>
  <c r="AJ67" i="18"/>
  <c r="A86" i="18"/>
  <c r="AJ72" i="18"/>
  <c r="A56" i="18"/>
  <c r="AJ42" i="18"/>
  <c r="AJ38" i="18"/>
  <c r="A52" i="18"/>
  <c r="AJ41" i="18"/>
  <c r="A55" i="18"/>
  <c r="A82" i="18"/>
  <c r="AJ68" i="18"/>
  <c r="A59" i="18"/>
  <c r="AJ45" i="18"/>
  <c r="AM41" i="18"/>
  <c r="AO41" i="18" s="1"/>
  <c r="AM39" i="18"/>
  <c r="AO39" i="18" s="1"/>
  <c r="AM38" i="18"/>
  <c r="AO38" i="18" s="1"/>
  <c r="AM45" i="18"/>
  <c r="AO45" i="18" s="1"/>
  <c r="AM42" i="18"/>
  <c r="AO42" i="18" s="1"/>
  <c r="AM44" i="18"/>
  <c r="AO44" i="18" s="1"/>
  <c r="AM26" i="18"/>
  <c r="AO26" i="18" s="1"/>
  <c r="AM29" i="18"/>
  <c r="AO29" i="18" s="1"/>
  <c r="W162" i="18"/>
  <c r="V161" i="18"/>
  <c r="W148" i="18"/>
  <c r="V147" i="18"/>
  <c r="AA92" i="18"/>
  <c r="Z91" i="18"/>
  <c r="AB78" i="18"/>
  <c r="AA77" i="18"/>
  <c r="AC64" i="18"/>
  <c r="AB63" i="18"/>
  <c r="AD50" i="18"/>
  <c r="AC49" i="18"/>
  <c r="X134" i="18"/>
  <c r="W133" i="18"/>
  <c r="Z106" i="18"/>
  <c r="Y105" i="18"/>
  <c r="AE36" i="18"/>
  <c r="AD35" i="18"/>
  <c r="Y120" i="18"/>
  <c r="X119" i="18"/>
  <c r="AN58" i="18" l="1"/>
  <c r="AP58" i="18" s="1"/>
  <c r="AN43" i="18"/>
  <c r="AP43" i="18" s="1"/>
  <c r="AN42" i="18"/>
  <c r="AP42" i="18" s="1"/>
  <c r="AN39" i="18"/>
  <c r="AP39" i="18" s="1"/>
  <c r="AN38" i="18"/>
  <c r="AP38" i="18" s="1"/>
  <c r="AN59" i="18"/>
  <c r="AP59" i="18" s="1"/>
  <c r="AN40" i="18"/>
  <c r="AP40" i="18" s="1"/>
  <c r="AN41" i="18"/>
  <c r="AP41" i="18" s="1"/>
  <c r="A71" i="18"/>
  <c r="AJ57" i="18"/>
  <c r="A70" i="18"/>
  <c r="AJ56" i="18"/>
  <c r="A69" i="18"/>
  <c r="AJ55" i="18"/>
  <c r="A73" i="18"/>
  <c r="AJ59" i="18"/>
  <c r="A66" i="18"/>
  <c r="AJ52" i="18"/>
  <c r="A100" i="18"/>
  <c r="AJ86" i="18"/>
  <c r="A96" i="18"/>
  <c r="AJ82" i="18"/>
  <c r="A95" i="18"/>
  <c r="AJ81" i="18"/>
  <c r="AM55" i="18"/>
  <c r="AO55" i="18" s="1"/>
  <c r="AM40" i="18"/>
  <c r="AO40" i="18" s="1"/>
  <c r="AM58" i="18"/>
  <c r="AO58" i="18" s="1"/>
  <c r="AM56" i="18"/>
  <c r="AO56" i="18" s="1"/>
  <c r="AM59" i="18"/>
  <c r="AO59" i="18" s="1"/>
  <c r="AM52" i="18"/>
  <c r="AO52" i="18" s="1"/>
  <c r="AM43" i="18"/>
  <c r="AO43" i="18" s="1"/>
  <c r="AM53" i="18"/>
  <c r="AO53" i="18" s="1"/>
  <c r="AE50" i="18"/>
  <c r="AE49" i="18" s="1"/>
  <c r="AD49" i="18"/>
  <c r="AD64" i="18"/>
  <c r="AC63" i="18"/>
  <c r="AF36" i="18"/>
  <c r="AF35" i="18" s="1"/>
  <c r="AE35" i="18"/>
  <c r="AB92" i="18"/>
  <c r="AA91" i="18"/>
  <c r="AA106" i="18"/>
  <c r="Z105" i="18"/>
  <c r="X148" i="18"/>
  <c r="W147" i="18"/>
  <c r="Z120" i="18"/>
  <c r="Y119" i="18"/>
  <c r="AC78" i="18"/>
  <c r="AB77" i="18"/>
  <c r="Y134" i="18"/>
  <c r="X133" i="18"/>
  <c r="X162" i="18"/>
  <c r="W161" i="18"/>
  <c r="AN52" i="18" l="1"/>
  <c r="AP52" i="18" s="1"/>
  <c r="AN57" i="18"/>
  <c r="AP57" i="18" s="1"/>
  <c r="AN73" i="18"/>
  <c r="AP73" i="18" s="1"/>
  <c r="AN53" i="18"/>
  <c r="AP53" i="18" s="1"/>
  <c r="AN56" i="18"/>
  <c r="AP56" i="18" s="1"/>
  <c r="AN72" i="18"/>
  <c r="AP72" i="18" s="1"/>
  <c r="AN54" i="18"/>
  <c r="AP54" i="18" s="1"/>
  <c r="AN55" i="18"/>
  <c r="AP55" i="18" s="1"/>
  <c r="A85" i="18"/>
  <c r="AJ71" i="18"/>
  <c r="A84" i="18"/>
  <c r="AJ70" i="18"/>
  <c r="A110" i="18"/>
  <c r="AJ96" i="18"/>
  <c r="A80" i="18"/>
  <c r="AJ66" i="18"/>
  <c r="A87" i="18"/>
  <c r="AJ73" i="18"/>
  <c r="A114" i="18"/>
  <c r="AJ100" i="18"/>
  <c r="A109" i="18"/>
  <c r="AJ95" i="18"/>
  <c r="A83" i="18"/>
  <c r="AJ69" i="18"/>
  <c r="AM69" i="18"/>
  <c r="AO69" i="18" s="1"/>
  <c r="AM70" i="18"/>
  <c r="AO70" i="18" s="1"/>
  <c r="AM72" i="18"/>
  <c r="AO72" i="18" s="1"/>
  <c r="AM54" i="18"/>
  <c r="AO54" i="18" s="1"/>
  <c r="AM67" i="18"/>
  <c r="AO67" i="18" s="1"/>
  <c r="AM57" i="18"/>
  <c r="AO57" i="18" s="1"/>
  <c r="AM66" i="18"/>
  <c r="AO66" i="18" s="1"/>
  <c r="AM73" i="18"/>
  <c r="AO73" i="18" s="1"/>
  <c r="Y148" i="18"/>
  <c r="X147" i="18"/>
  <c r="AB106" i="18"/>
  <c r="AA105" i="18"/>
  <c r="Y162" i="18"/>
  <c r="X161" i="18"/>
  <c r="AC92" i="18"/>
  <c r="AB91" i="18"/>
  <c r="Z134" i="18"/>
  <c r="Y133" i="18"/>
  <c r="AD78" i="18"/>
  <c r="AC77" i="18"/>
  <c r="AE64" i="18"/>
  <c r="AD63" i="18"/>
  <c r="AA120" i="18"/>
  <c r="Z119" i="18"/>
  <c r="AN86" i="18" l="1"/>
  <c r="AP86" i="18" s="1"/>
  <c r="AN70" i="18"/>
  <c r="AP70" i="18" s="1"/>
  <c r="AN67" i="18"/>
  <c r="AP67" i="18" s="1"/>
  <c r="AN87" i="18"/>
  <c r="AP87" i="18" s="1"/>
  <c r="AN71" i="18"/>
  <c r="AP71" i="18" s="1"/>
  <c r="AN66" i="18"/>
  <c r="AP66" i="18" s="1"/>
  <c r="AN68" i="18"/>
  <c r="AP68" i="18" s="1"/>
  <c r="AN69" i="18"/>
  <c r="AP69" i="18" s="1"/>
  <c r="A99" i="18"/>
  <c r="AJ85" i="18"/>
  <c r="A101" i="18"/>
  <c r="AJ87" i="18"/>
  <c r="A94" i="18"/>
  <c r="AJ80" i="18"/>
  <c r="A124" i="18"/>
  <c r="AJ110" i="18"/>
  <c r="A97" i="18"/>
  <c r="AJ83" i="18"/>
  <c r="A98" i="18"/>
  <c r="AJ84" i="18"/>
  <c r="A128" i="18"/>
  <c r="AJ114" i="18"/>
  <c r="A123" i="18"/>
  <c r="AJ109" i="18"/>
  <c r="AM86" i="18"/>
  <c r="AO86" i="18" s="1"/>
  <c r="AM83" i="18"/>
  <c r="AO83" i="18" s="1"/>
  <c r="AM80" i="18"/>
  <c r="AO80" i="18" s="1"/>
  <c r="AM71" i="18"/>
  <c r="AO71" i="18" s="1"/>
  <c r="AM81" i="18"/>
  <c r="AO81" i="18" s="1"/>
  <c r="AM68" i="18"/>
  <c r="AO68" i="18" s="1"/>
  <c r="AM84" i="18"/>
  <c r="AO84" i="18" s="1"/>
  <c r="AM87" i="18"/>
  <c r="AO87" i="18" s="1"/>
  <c r="AE78" i="18"/>
  <c r="AE77" i="18" s="1"/>
  <c r="AD77" i="18"/>
  <c r="AD92" i="18"/>
  <c r="AC91" i="18"/>
  <c r="AC106" i="18"/>
  <c r="AB105" i="18"/>
  <c r="AA134" i="18"/>
  <c r="Z133" i="18"/>
  <c r="Z162" i="18"/>
  <c r="Y161" i="18"/>
  <c r="AB120" i="18"/>
  <c r="AA119" i="18"/>
  <c r="AF64" i="18"/>
  <c r="AF63" i="18" s="1"/>
  <c r="AE63" i="18"/>
  <c r="Z148" i="18"/>
  <c r="Y147" i="18"/>
  <c r="AN80" i="18" l="1"/>
  <c r="AP80" i="18" s="1"/>
  <c r="AN85" i="18"/>
  <c r="AP85" i="18" s="1"/>
  <c r="AN101" i="18"/>
  <c r="AP101" i="18" s="1"/>
  <c r="AN81" i="18"/>
  <c r="AP81" i="18" s="1"/>
  <c r="AN84" i="18"/>
  <c r="AP84" i="18" s="1"/>
  <c r="AN100" i="18"/>
  <c r="AP100" i="18" s="1"/>
  <c r="AN82" i="18"/>
  <c r="AP82" i="18" s="1"/>
  <c r="AN83" i="18"/>
  <c r="AP83" i="18" s="1"/>
  <c r="A113" i="18"/>
  <c r="AJ99" i="18"/>
  <c r="A112" i="18"/>
  <c r="AJ98" i="18"/>
  <c r="A111" i="18"/>
  <c r="AJ97" i="18"/>
  <c r="A137" i="18"/>
  <c r="AJ123" i="18"/>
  <c r="A142" i="18"/>
  <c r="AJ128" i="18"/>
  <c r="A138" i="18"/>
  <c r="AJ124" i="18"/>
  <c r="A115" i="18"/>
  <c r="AJ101" i="18"/>
  <c r="A108" i="18"/>
  <c r="AJ94" i="18"/>
  <c r="AM97" i="18"/>
  <c r="AO97" i="18" s="1"/>
  <c r="AM100" i="18"/>
  <c r="AO100" i="18" s="1"/>
  <c r="AM101" i="18"/>
  <c r="AO101" i="18" s="1"/>
  <c r="AM98" i="18"/>
  <c r="AO98" i="18" s="1"/>
  <c r="AM82" i="18"/>
  <c r="AO82" i="18" s="1"/>
  <c r="AM95" i="18"/>
  <c r="AO95" i="18" s="1"/>
  <c r="AM85" i="18"/>
  <c r="AO85" i="18" s="1"/>
  <c r="AM94" i="18"/>
  <c r="AO94" i="18" s="1"/>
  <c r="AD106" i="18"/>
  <c r="AC105" i="18"/>
  <c r="AA162" i="18"/>
  <c r="Z161" i="18"/>
  <c r="AC120" i="18"/>
  <c r="AB119" i="18"/>
  <c r="AB134" i="18"/>
  <c r="AA133" i="18"/>
  <c r="AA148" i="18"/>
  <c r="Z147" i="18"/>
  <c r="AE92" i="18"/>
  <c r="AD91" i="18"/>
  <c r="AN94" i="18" l="1"/>
  <c r="AP94" i="18" s="1"/>
  <c r="AN99" i="18"/>
  <c r="AP99" i="18" s="1"/>
  <c r="AN114" i="18"/>
  <c r="AP114" i="18" s="1"/>
  <c r="AN98" i="18"/>
  <c r="AP98" i="18" s="1"/>
  <c r="AN95" i="18"/>
  <c r="AP95" i="18" s="1"/>
  <c r="AN115" i="18"/>
  <c r="AP115" i="18" s="1"/>
  <c r="AN96" i="18"/>
  <c r="AP96" i="18" s="1"/>
  <c r="AN97" i="18"/>
  <c r="AP97" i="18" s="1"/>
  <c r="A127" i="18"/>
  <c r="AJ113" i="18"/>
  <c r="A129" i="18"/>
  <c r="AJ115" i="18"/>
  <c r="A151" i="18"/>
  <c r="AJ137" i="18"/>
  <c r="A152" i="18"/>
  <c r="AJ138" i="18"/>
  <c r="A156" i="18"/>
  <c r="AJ142" i="18"/>
  <c r="A122" i="18"/>
  <c r="AJ108" i="18"/>
  <c r="A125" i="18"/>
  <c r="AJ111" i="18"/>
  <c r="A126" i="18"/>
  <c r="AJ112" i="18"/>
  <c r="AM114" i="18"/>
  <c r="AO114" i="18" s="1"/>
  <c r="AM112" i="18"/>
  <c r="AO112" i="18" s="1"/>
  <c r="AM115" i="18"/>
  <c r="AO115" i="18" s="1"/>
  <c r="AM111" i="18"/>
  <c r="AO111" i="18" s="1"/>
  <c r="AM108" i="18"/>
  <c r="AO108" i="18" s="1"/>
  <c r="AM99" i="18"/>
  <c r="AO99" i="18" s="1"/>
  <c r="AM109" i="18"/>
  <c r="AO109" i="18" s="1"/>
  <c r="AM96" i="18"/>
  <c r="AO96" i="18" s="1"/>
  <c r="AF92" i="18"/>
  <c r="AF91" i="18" s="1"/>
  <c r="AE91" i="18"/>
  <c r="AB148" i="18"/>
  <c r="AA147" i="18"/>
  <c r="AC134" i="18"/>
  <c r="AB133" i="18"/>
  <c r="AD120" i="18"/>
  <c r="AC119" i="18"/>
  <c r="AB162" i="18"/>
  <c r="AA161" i="18"/>
  <c r="AE106" i="18"/>
  <c r="AD105" i="18"/>
  <c r="AN108" i="18" l="1"/>
  <c r="AP108" i="18" s="1"/>
  <c r="AN113" i="18"/>
  <c r="AP113" i="18" s="1"/>
  <c r="AN129" i="18"/>
  <c r="AP129" i="18" s="1"/>
  <c r="AN109" i="18"/>
  <c r="AP109" i="18" s="1"/>
  <c r="AN112" i="18"/>
  <c r="AP112" i="18" s="1"/>
  <c r="AN128" i="18"/>
  <c r="AP128" i="18" s="1"/>
  <c r="AN110" i="18"/>
  <c r="AP110" i="18" s="1"/>
  <c r="AN111" i="18"/>
  <c r="AP111" i="18" s="1"/>
  <c r="A141" i="18"/>
  <c r="AJ127" i="18"/>
  <c r="A143" i="18"/>
  <c r="AJ129" i="18"/>
  <c r="A139" i="18"/>
  <c r="AJ125" i="18"/>
  <c r="A136" i="18"/>
  <c r="AJ122" i="18"/>
  <c r="A166" i="18"/>
  <c r="AJ166" i="18" s="1"/>
  <c r="AJ152" i="18"/>
  <c r="A170" i="18"/>
  <c r="AJ170" i="18" s="1"/>
  <c r="AJ156" i="18"/>
  <c r="A140" i="18"/>
  <c r="AJ126" i="18"/>
  <c r="A165" i="18"/>
  <c r="AJ165" i="18" s="1"/>
  <c r="AJ151" i="18"/>
  <c r="AM129" i="18"/>
  <c r="AO129" i="18" s="1"/>
  <c r="AM126" i="18"/>
  <c r="AO126" i="18" s="1"/>
  <c r="AM128" i="18"/>
  <c r="AO128" i="18" s="1"/>
  <c r="AM110" i="18"/>
  <c r="AO110" i="18" s="1"/>
  <c r="AM123" i="18"/>
  <c r="AO123" i="18" s="1"/>
  <c r="AM113" i="18"/>
  <c r="AO113" i="18" s="1"/>
  <c r="AM122" i="18"/>
  <c r="AO122" i="18" s="1"/>
  <c r="AM125" i="18"/>
  <c r="AO125" i="18" s="1"/>
  <c r="AC162" i="18"/>
  <c r="AB161" i="18"/>
  <c r="AE120" i="18"/>
  <c r="AE119" i="18" s="1"/>
  <c r="AD119" i="18"/>
  <c r="AD134" i="18"/>
  <c r="AC133" i="18"/>
  <c r="AF106" i="18"/>
  <c r="AF105" i="18" s="1"/>
  <c r="AE105" i="18"/>
  <c r="AC148" i="18"/>
  <c r="AB147" i="18"/>
  <c r="AN122" i="18" l="1"/>
  <c r="AP122" i="18" s="1"/>
  <c r="AN127" i="18"/>
  <c r="AP127" i="18" s="1"/>
  <c r="AN142" i="18"/>
  <c r="AP142" i="18" s="1"/>
  <c r="AN126" i="18"/>
  <c r="AP126" i="18" s="1"/>
  <c r="AN123" i="18"/>
  <c r="AP123" i="18" s="1"/>
  <c r="AN143" i="18"/>
  <c r="AP143" i="18" s="1"/>
  <c r="AN124" i="18"/>
  <c r="AP124" i="18" s="1"/>
  <c r="AN125" i="18"/>
  <c r="AP125" i="18" s="1"/>
  <c r="AJ141" i="18"/>
  <c r="A155" i="18"/>
  <c r="A150" i="18"/>
  <c r="AJ136" i="18"/>
  <c r="A153" i="18"/>
  <c r="AJ139" i="18"/>
  <c r="A154" i="18"/>
  <c r="AJ140" i="18"/>
  <c r="A157" i="18"/>
  <c r="AJ143" i="18"/>
  <c r="AM142" i="18"/>
  <c r="AO142" i="18" s="1"/>
  <c r="AM140" i="18"/>
  <c r="AO140" i="18" s="1"/>
  <c r="AM143" i="18"/>
  <c r="AO143" i="18" s="1"/>
  <c r="AM139" i="18"/>
  <c r="AO139" i="18" s="1"/>
  <c r="AM136" i="18"/>
  <c r="AO136" i="18" s="1"/>
  <c r="AM127" i="18"/>
  <c r="AO127" i="18" s="1"/>
  <c r="AM137" i="18"/>
  <c r="AO137" i="18" s="1"/>
  <c r="AM124" i="18"/>
  <c r="AO124" i="18" s="1"/>
  <c r="AD148" i="18"/>
  <c r="AC147" i="18"/>
  <c r="AE134" i="18"/>
  <c r="AD133" i="18"/>
  <c r="AD162" i="18"/>
  <c r="AC161" i="18"/>
  <c r="AN136" i="18" l="1"/>
  <c r="AP136" i="18" s="1"/>
  <c r="AN157" i="18"/>
  <c r="AP157" i="18" s="1"/>
  <c r="AN137" i="18"/>
  <c r="AP137" i="18" s="1"/>
  <c r="AN140" i="18"/>
  <c r="AP140" i="18" s="1"/>
  <c r="AN156" i="18"/>
  <c r="AP156" i="18" s="1"/>
  <c r="AN141" i="18"/>
  <c r="AP141" i="18" s="1"/>
  <c r="AN138" i="18"/>
  <c r="AP138" i="18" s="1"/>
  <c r="AN139" i="18"/>
  <c r="AP139" i="18" s="1"/>
  <c r="A169" i="18"/>
  <c r="AJ169" i="18" s="1"/>
  <c r="AJ155" i="18"/>
  <c r="A167" i="18"/>
  <c r="AJ167" i="18" s="1"/>
  <c r="AJ153" i="18"/>
  <c r="A164" i="18"/>
  <c r="AJ164" i="18" s="1"/>
  <c r="AJ150" i="18"/>
  <c r="A171" i="18"/>
  <c r="AJ171" i="18" s="1"/>
  <c r="AJ157" i="18"/>
  <c r="A168" i="18"/>
  <c r="AJ168" i="18" s="1"/>
  <c r="AJ154" i="18"/>
  <c r="AM153" i="18"/>
  <c r="AO153" i="18" s="1"/>
  <c r="AM157" i="18"/>
  <c r="AO157" i="18" s="1"/>
  <c r="AM154" i="18"/>
  <c r="AO154" i="18" s="1"/>
  <c r="AM156" i="18"/>
  <c r="AO156" i="18" s="1"/>
  <c r="AM138" i="18"/>
  <c r="AO138" i="18" s="1"/>
  <c r="AM151" i="18"/>
  <c r="AO151" i="18" s="1"/>
  <c r="AM141" i="18"/>
  <c r="AO141" i="18" s="1"/>
  <c r="AM150" i="18"/>
  <c r="AO150" i="18" s="1"/>
  <c r="AE148" i="18"/>
  <c r="AE147" i="18" s="1"/>
  <c r="AD147" i="18"/>
  <c r="AE162" i="18"/>
  <c r="AD161" i="18"/>
  <c r="AF134" i="18"/>
  <c r="AF133" i="18" s="1"/>
  <c r="AE133" i="18"/>
  <c r="AN150" i="18" l="1"/>
  <c r="AP150" i="18" s="1"/>
  <c r="AN171" i="18"/>
  <c r="AP171" i="18" s="1"/>
  <c r="AN170" i="18"/>
  <c r="AP170" i="18" s="1"/>
  <c r="AN154" i="18"/>
  <c r="AP154" i="18" s="1"/>
  <c r="AN151" i="18"/>
  <c r="AP151" i="18" s="1"/>
  <c r="AN155" i="18"/>
  <c r="AP155" i="18" s="1"/>
  <c r="AN152" i="18"/>
  <c r="AP152" i="18" s="1"/>
  <c r="AN153" i="18"/>
  <c r="AP153" i="18" s="1"/>
  <c r="AM171" i="18"/>
  <c r="AO171" i="18" s="1"/>
  <c r="AM167" i="18"/>
  <c r="AO167" i="18" s="1"/>
  <c r="AM164" i="18"/>
  <c r="AO164" i="18" s="1"/>
  <c r="AM155" i="18"/>
  <c r="AO155" i="18" s="1"/>
  <c r="AM165" i="18"/>
  <c r="AO165" i="18" s="1"/>
  <c r="AM152" i="18"/>
  <c r="AO152" i="18" s="1"/>
  <c r="AM168" i="18"/>
  <c r="AO168" i="18" s="1"/>
  <c r="AM170" i="18"/>
  <c r="AO170" i="18" s="1"/>
  <c r="AF162" i="18"/>
  <c r="AF161" i="18" s="1"/>
  <c r="AE161" i="18"/>
  <c r="AN164" i="18" l="1"/>
  <c r="AP164" i="18" s="1"/>
  <c r="AN165" i="18"/>
  <c r="AP165" i="18" s="1"/>
  <c r="AN168" i="18"/>
  <c r="AP168" i="18" s="1"/>
  <c r="AN169" i="18"/>
  <c r="AP169" i="18" s="1"/>
  <c r="AN166" i="18"/>
  <c r="AP166" i="18" s="1"/>
  <c r="AN167" i="18"/>
  <c r="AP167" i="18" s="1"/>
  <c r="AM166" i="18"/>
  <c r="AO166" i="18" s="1"/>
  <c r="AM169" i="18"/>
  <c r="AO169" i="1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User</author>
  </authors>
  <commentList>
    <comment ref="D4" authorId="0" shapeId="0" xr:uid="{583349A2-274C-44A6-89A5-F9509DAF5831}">
      <text>
        <r>
          <rPr>
            <b/>
            <sz val="9"/>
            <color indexed="81"/>
            <rFont val="Tahoma"/>
            <family val="2"/>
          </rPr>
          <t>Congé payé</t>
        </r>
      </text>
    </comment>
    <comment ref="E4" authorId="0" shapeId="0" xr:uid="{25E88AFF-3EED-4231-8D35-5F5DB48930EC}">
      <text>
        <r>
          <rPr>
            <b/>
            <sz val="9"/>
            <color indexed="81"/>
            <rFont val="Tahoma"/>
            <charset val="1"/>
          </rPr>
          <t>Heure supplémentaire</t>
        </r>
      </text>
    </comment>
  </commentList>
</comments>
</file>

<file path=xl/sharedStrings.xml><?xml version="1.0" encoding="utf-8"?>
<sst xmlns="http://schemas.openxmlformats.org/spreadsheetml/2006/main" count="172" uniqueCount="70">
  <si>
    <t>Fériés</t>
  </si>
  <si>
    <t>AIDE</t>
  </si>
  <si>
    <t>.</t>
  </si>
  <si>
    <t>Noms</t>
  </si>
  <si>
    <t>Liste</t>
  </si>
  <si>
    <t>Description</t>
  </si>
  <si>
    <t>Total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</si>
  <si>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</si>
  <si>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</si>
  <si>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</si>
  <si>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</si>
  <si>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</si>
  <si>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</si>
  <si>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</si>
  <si>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</si>
  <si>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</si>
  <si>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Légendes :</t>
  </si>
  <si>
    <t>- Pour réinitialiser le calendrier appuyer sur CTRL + i sur le clavier ou utiliser le bouton REINITIALISER</t>
  </si>
  <si>
    <t>- Copier l'onglet de l'année en cours</t>
  </si>
  <si>
    <t>- Cliquez sur le bouton REINITIALISER</t>
  </si>
  <si>
    <t>- Changer l'année de référence en cellule A1</t>
  </si>
  <si>
    <t>Ajouter une nouvelle année au fichier en conservant l'ancienne</t>
  </si>
  <si>
    <t>- La feuille est nommée, automatiquement en fonction de la cellule A1</t>
  </si>
  <si>
    <t>Changer l'année de référence sans ajout de feuille</t>
  </si>
  <si>
    <t>- Changer l'année dans la cellule A1 (sur fond jaune) de la feuille concernée. La feuille des jours de congés fériés s'adapte automatiquement</t>
  </si>
  <si>
    <t xml:space="preserve">- Choisir les congés et missions via la liste déroulante prévue dans chaque cellule. </t>
  </si>
  <si>
    <t>Utilisation</t>
  </si>
  <si>
    <t>Légendes</t>
  </si>
  <si>
    <t>- Le nom des personnes ne doit être complété qu'en colonne AH</t>
  </si>
  <si>
    <t>- Les journées de "Recup"en colonne AP correspondent aux congés de récupération donnés par l'employeur (Colonne AP)</t>
  </si>
  <si>
    <t>- Les légendes sont modifiables dans la colonne AS</t>
  </si>
  <si>
    <t>- Pour utiliser le fichier correctement, les macros doivent activées avant l'ouverture du fichier</t>
  </si>
  <si>
    <t xml:space="preserve">Remarques : </t>
  </si>
  <si>
    <t>Il n'est pas possible de recopier avec la poignée de recopie excel. Pour recopier des congés ou mission, utiliser le copier - coller</t>
  </si>
  <si>
    <t>Les jours fériés tombant un dimanche ne sont pas coloriés en rouge.</t>
  </si>
  <si>
    <t xml:space="preserve">- Les couleurs de police et de fond peuvent être modifiées en effectuant UNIQUEMENT les changements dans les cellules E4, D4, I4, J4 et K4 </t>
  </si>
  <si>
    <t>- Les jours fériés sont modifiables dans la colonne AO</t>
  </si>
  <si>
    <t>- La couleur des jours fériés et de récupération est modifiable via la fonction Mise en format Conditionnelle.</t>
  </si>
  <si>
    <t>- De base, il y a trois types de mission possibles et deux type de congés possibles</t>
  </si>
  <si>
    <t>- En cas d'ajout de jours en colonne AO ou AP au-delà de la ligne 17, veillez à les insérer dans le tableau existant</t>
  </si>
  <si>
    <t>Fête</t>
  </si>
  <si>
    <t>Jour de l'An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</si>
  <si>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</si>
  <si>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</si>
  <si>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</si>
  <si>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</si>
  <si>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</si>
  <si>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</si>
  <si>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</si>
  <si>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</si>
  <si>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</si>
  <si>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</si>
  <si>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Congé payé</t>
  </si>
  <si>
    <t>CP</t>
  </si>
  <si>
    <t>Heure supp</t>
  </si>
  <si>
    <t>HS</t>
  </si>
  <si>
    <t>Férié</t>
  </si>
  <si>
    <t>Nbr d'heure
supp</t>
  </si>
  <si>
    <t>Nbr de congés payé</t>
  </si>
  <si>
    <t>Nbr d'heure supp  dispo</t>
  </si>
  <si>
    <t>Congé payé
restant</t>
  </si>
  <si>
    <t>Heure supp restant</t>
  </si>
  <si>
    <t>Synthèse des Congés et des Heures supplémentaire</t>
  </si>
  <si>
    <t>Nbr de congé payé</t>
  </si>
  <si>
    <t>Nbr de congé payé dispo</t>
  </si>
  <si>
    <t>Absence</t>
  </si>
  <si>
    <t>Week-end</t>
  </si>
  <si>
    <t>LUNDI</t>
  </si>
  <si>
    <t>Heure supplémentaire à créditer</t>
  </si>
  <si>
    <t>Nom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</si>
</sst>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mmm"/>
    <numFmt numFmtId="165" formatCode="mm"/>
    <numFmt numFmtId="166" formatCode="dd"/>
    <numFmt numFmtId="167" formatCode="dd\ mmm\ yy"/>
    <numFmt numFmtId="168" formatCode="0.0"/>
  </numFmts>
  <fonts count="29" x14ac:knownFonts="1">
    <font>
      <sz val="10"/>
      <name val="Arial"/>
    </font>
    <font>
      <b/>
      <sz val="10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4"/>
      <color indexed="18"/>
      <name val="Arial"/>
      <family val="2"/>
    </font>
    <font>
      <sz val="10"/>
      <name val="Arial"/>
      <family val="2"/>
    </font>
    <font>
      <b/>
      <sz val="10"/>
      <color indexed="16"/>
      <name val="Arial"/>
      <family val="2"/>
    </font>
    <font>
      <b/>
      <sz val="10"/>
      <color indexed="48"/>
      <name val="Arial"/>
      <family val="2"/>
    </font>
    <font>
      <b/>
      <sz val="10"/>
      <color indexed="20"/>
      <name val="Arial"/>
      <family val="2"/>
    </font>
    <font>
      <b/>
      <sz val="10"/>
      <color indexed="53"/>
      <name val="Arial"/>
      <family val="2"/>
    </font>
    <font>
      <sz val="8"/>
      <name val="Arial"/>
      <family val="2"/>
    </font>
    <font>
      <i/>
      <sz val="10"/>
      <color indexed="18"/>
      <name val="Arial"/>
      <family val="2"/>
    </font>
    <font>
      <i/>
      <sz val="10"/>
      <color theme="9" tint="-0.249977111117893"/>
      <name val="Arial"/>
      <family val="2"/>
    </font>
    <font>
      <i/>
      <u/>
      <sz val="10"/>
      <color theme="9" tint="-0.249977111117893"/>
      <name val="Arial"/>
      <family val="2"/>
    </font>
    <font>
      <b/>
      <sz val="11"/>
      <color indexed="18"/>
      <name val="Arial"/>
      <family val="2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  <font>
      <sz val="8"/>
      <name val="Arial"/>
    </font>
    <font>
      <sz val="2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48"/>
      <name val="Arial"/>
      <family val="2"/>
    </font>
    <font>
      <b/>
      <sz val="9"/>
      <color indexed="20"/>
      <name val="Arial"/>
      <family val="2"/>
    </font>
    <font>
      <b/>
      <sz val="9"/>
      <color indexed="53"/>
      <name val="Arial"/>
      <family val="2"/>
    </font>
    <font>
      <b/>
      <sz val="9"/>
      <color indexed="10"/>
      <name val="Arial"/>
      <family val="2"/>
    </font>
    <font>
      <sz val="9"/>
      <color indexed="48"/>
      <name val="Arial"/>
      <family val="2"/>
    </font>
    <font>
      <b/>
      <sz val="9"/>
      <color indexed="11"/>
      <name val="Arial"/>
      <family val="2"/>
    </font>
    <font>
      <b/>
      <sz val="9"/>
      <color indexed="8"/>
      <name val="Arial"/>
      <family val="2"/>
    </font>
    <font>
      <b/>
      <sz val="14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34998626667073579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8">
    <xf numFmtId="0" fontId="0" fillId="0" borderId="0" xfId="0"/>
    <xf numFmtId="0" fontId="3" fillId="0" borderId="0" xfId="0" quotePrefix="1" applyFont="1"/>
    <xf numFmtId="0" fontId="2" fillId="0" borderId="0" xfId="0" applyFont="1"/>
    <xf numFmtId="0" fontId="5" fillId="0" borderId="0" xfId="0" applyFont="1"/>
    <xf numFmtId="0" fontId="2" fillId="0" borderId="0" xfId="0" quotePrefix="1" applyFont="1"/>
    <xf numFmtId="0" fontId="3" fillId="0" borderId="0" xfId="0" quotePrefix="1" applyFont="1" applyAlignment="1">
      <alignment horizontal="left" wrapText="1" indent="1"/>
    </xf>
    <xf numFmtId="0" fontId="11" fillId="0" borderId="0" xfId="0" quotePrefix="1" applyFont="1" applyAlignment="1">
      <alignment horizontal="left" wrapText="1" indent="1"/>
    </xf>
    <xf numFmtId="0" fontId="2" fillId="0" borderId="0" xfId="0" quotePrefix="1" applyFont="1" applyAlignment="1">
      <alignment wrapText="1"/>
    </xf>
    <xf numFmtId="0" fontId="2" fillId="0" borderId="0" xfId="0" quotePrefix="1" applyFont="1" applyAlignment="1">
      <alignment horizontal="left" wrapText="1"/>
    </xf>
    <xf numFmtId="0" fontId="3" fillId="0" borderId="0" xfId="0" quotePrefix="1" applyFont="1" applyAlignment="1">
      <alignment horizontal="left" indent="1"/>
    </xf>
    <xf numFmtId="0" fontId="12" fillId="0" borderId="0" xfId="0" quotePrefix="1" applyFont="1" applyAlignment="1">
      <alignment horizontal="left" indent="3"/>
    </xf>
    <xf numFmtId="0" fontId="13" fillId="0" borderId="0" xfId="0" quotePrefix="1" applyFont="1" applyAlignment="1">
      <alignment horizontal="left" indent="1"/>
    </xf>
    <xf numFmtId="0" fontId="14" fillId="2" borderId="0" xfId="0" applyFont="1" applyFill="1" applyAlignment="1">
      <alignment horizontal="center" vertical="center"/>
    </xf>
    <xf numFmtId="0" fontId="5" fillId="0" borderId="1" xfId="0" applyFont="1" applyBorder="1"/>
    <xf numFmtId="0" fontId="5" fillId="0" borderId="20" xfId="0" applyFont="1" applyBorder="1"/>
    <xf numFmtId="0" fontId="5" fillId="0" borderId="23" xfId="0" applyFont="1" applyBorder="1"/>
    <xf numFmtId="0" fontId="1" fillId="0" borderId="3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 wrapText="1"/>
    </xf>
    <xf numFmtId="0" fontId="1" fillId="0" borderId="22" xfId="0" applyFont="1" applyBorder="1"/>
    <xf numFmtId="0" fontId="1" fillId="0" borderId="19" xfId="0" applyFont="1" applyBorder="1"/>
    <xf numFmtId="166" fontId="0" fillId="0" borderId="0" xfId="0" applyNumberFormat="1"/>
    <xf numFmtId="2" fontId="5" fillId="0" borderId="0" xfId="0" applyNumberFormat="1" applyFont="1"/>
    <xf numFmtId="2" fontId="0" fillId="0" borderId="0" xfId="0" applyNumberFormat="1"/>
    <xf numFmtId="1" fontId="4" fillId="4" borderId="36" xfId="0" applyNumberFormat="1" applyFont="1" applyFill="1" applyBorder="1" applyAlignment="1" applyProtection="1">
      <alignment horizontal="center" vertical="center"/>
      <protection locked="0"/>
    </xf>
    <xf numFmtId="14" fontId="19" fillId="0" borderId="0" xfId="0" applyNumberFormat="1" applyFont="1" applyAlignment="1" applyProtection="1">
      <alignment vertical="center"/>
      <protection locked="0"/>
    </xf>
    <xf numFmtId="0" fontId="20" fillId="0" borderId="0" xfId="0" applyFont="1" applyProtection="1">
      <protection locked="0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18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vertical="center"/>
      <protection locked="0"/>
    </xf>
    <xf numFmtId="0" fontId="19" fillId="0" borderId="0" xfId="0" applyFont="1" applyAlignment="1" applyProtection="1">
      <alignment horizontal="right" vertical="center"/>
      <protection locked="0"/>
    </xf>
    <xf numFmtId="167" fontId="19" fillId="8" borderId="1" xfId="0" applyNumberFormat="1" applyFont="1" applyFill="1" applyBorder="1" applyAlignment="1" applyProtection="1">
      <alignment horizontal="center" vertical="center"/>
      <protection locked="0"/>
    </xf>
    <xf numFmtId="167" fontId="19" fillId="7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right" vertical="center"/>
      <protection locked="0"/>
    </xf>
    <xf numFmtId="166" fontId="21" fillId="0" borderId="0" xfId="0" applyNumberFormat="1" applyFont="1" applyAlignment="1" applyProtection="1">
      <alignment horizontal="center" vertical="center"/>
      <protection locked="0"/>
    </xf>
    <xf numFmtId="167" fontId="22" fillId="0" borderId="0" xfId="0" applyNumberFormat="1" applyFont="1" applyAlignment="1" applyProtection="1">
      <alignment horizontal="center" vertical="center"/>
      <protection locked="0"/>
    </xf>
    <xf numFmtId="167" fontId="23" fillId="0" borderId="0" xfId="0" applyNumberFormat="1" applyFont="1" applyAlignment="1" applyProtection="1">
      <alignment horizontal="center" vertical="center"/>
      <protection locked="0"/>
    </xf>
    <xf numFmtId="0" fontId="19" fillId="6" borderId="1" xfId="0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vertical="center"/>
      <protection locked="0"/>
    </xf>
    <xf numFmtId="0" fontId="20" fillId="9" borderId="1" xfId="0" applyFont="1" applyFill="1" applyBorder="1" applyAlignment="1" applyProtection="1">
      <alignment vertical="center"/>
      <protection locked="0"/>
    </xf>
    <xf numFmtId="0" fontId="20" fillId="0" borderId="0" xfId="0" applyFont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5" fillId="0" borderId="0" xfId="0" applyFont="1" applyProtection="1">
      <protection locked="0"/>
    </xf>
    <xf numFmtId="0" fontId="1" fillId="0" borderId="27" xfId="0" applyFont="1" applyBorder="1" applyAlignment="1" applyProtection="1">
      <alignment vertical="center"/>
      <protection locked="0"/>
    </xf>
    <xf numFmtId="165" fontId="0" fillId="0" borderId="0" xfId="0" applyNumberFormat="1" applyProtection="1">
      <protection locked="0"/>
    </xf>
    <xf numFmtId="0" fontId="28" fillId="0" borderId="0" xfId="0" applyFont="1" applyAlignment="1" applyProtection="1">
      <alignment horizontal="center" vertical="center"/>
      <protection locked="0"/>
    </xf>
    <xf numFmtId="0" fontId="1" fillId="0" borderId="35" xfId="0" applyFont="1" applyBorder="1" applyAlignment="1" applyProtection="1">
      <alignment vertical="center"/>
      <protection locked="0"/>
    </xf>
    <xf numFmtId="164" fontId="1" fillId="0" borderId="1" xfId="0" applyNumberFormat="1" applyFont="1" applyBorder="1" applyAlignment="1" applyProtection="1">
      <alignment horizontal="center" textRotation="90"/>
      <protection locked="0"/>
    </xf>
    <xf numFmtId="164" fontId="1" fillId="0" borderId="2" xfId="0" applyNumberFormat="1" applyFont="1" applyBorder="1" applyAlignment="1" applyProtection="1">
      <alignment horizontal="center" textRotation="90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1" fillId="0" borderId="28" xfId="0" applyFont="1" applyBorder="1" applyAlignment="1" applyProtection="1">
      <alignment horizontal="center" vertical="center"/>
      <protection locked="0"/>
    </xf>
    <xf numFmtId="166" fontId="19" fillId="0" borderId="1" xfId="0" applyNumberFormat="1" applyFont="1" applyBorder="1" applyAlignment="1" applyProtection="1">
      <alignment horizontal="center"/>
      <protection locked="0"/>
    </xf>
    <xf numFmtId="166" fontId="19" fillId="0" borderId="2" xfId="0" applyNumberFormat="1" applyFont="1" applyBorder="1" applyAlignment="1" applyProtection="1">
      <alignment horizontal="center"/>
      <protection locked="0"/>
    </xf>
    <xf numFmtId="167" fontId="3" fillId="0" borderId="12" xfId="0" applyNumberFormat="1" applyFont="1" applyBorder="1" applyAlignment="1" applyProtection="1">
      <alignment vertical="center"/>
      <protection locked="0"/>
    </xf>
    <xf numFmtId="167" fontId="3" fillId="0" borderId="22" xfId="0" applyNumberFormat="1" applyFont="1" applyBorder="1" applyAlignment="1" applyProtection="1">
      <alignment vertical="center"/>
      <protection locked="0"/>
    </xf>
    <xf numFmtId="167" fontId="1" fillId="0" borderId="12" xfId="0" applyNumberFormat="1" applyFont="1" applyBorder="1" applyAlignment="1" applyProtection="1">
      <alignment horizontal="center" vertical="center"/>
      <protection locked="0"/>
    </xf>
    <xf numFmtId="0" fontId="1" fillId="0" borderId="5" xfId="0" applyFont="1" applyBorder="1" applyProtection="1">
      <protection locked="0"/>
    </xf>
    <xf numFmtId="1" fontId="19" fillId="0" borderId="1" xfId="0" applyNumberFormat="1" applyFont="1" applyBorder="1" applyAlignment="1" applyProtection="1">
      <alignment horizontal="center"/>
      <protection locked="0"/>
    </xf>
    <xf numFmtId="1" fontId="19" fillId="0" borderId="2" xfId="0" applyNumberFormat="1" applyFont="1" applyBorder="1" applyAlignment="1" applyProtection="1">
      <alignment horizontal="center"/>
      <protection locked="0"/>
    </xf>
    <xf numFmtId="0" fontId="0" fillId="0" borderId="42" xfId="0" applyBorder="1" applyProtection="1">
      <protection locked="0"/>
    </xf>
    <xf numFmtId="167" fontId="3" fillId="0" borderId="13" xfId="0" applyNumberFormat="1" applyFont="1" applyBorder="1" applyAlignment="1" applyProtection="1">
      <alignment vertical="center"/>
      <protection locked="0"/>
    </xf>
    <xf numFmtId="167" fontId="3" fillId="0" borderId="32" xfId="0" applyNumberFormat="1" applyFont="1" applyBorder="1" applyAlignment="1" applyProtection="1">
      <alignment vertical="center"/>
      <protection locked="0"/>
    </xf>
    <xf numFmtId="167" fontId="3" fillId="0" borderId="1" xfId="0" applyNumberFormat="1" applyFont="1" applyBorder="1" applyAlignment="1" applyProtection="1">
      <alignment vertical="center"/>
      <protection locked="0"/>
    </xf>
    <xf numFmtId="167" fontId="1" fillId="0" borderId="1" xfId="0" applyNumberFormat="1" applyFont="1" applyBorder="1" applyAlignment="1" applyProtection="1">
      <alignment horizontal="center" vertical="center"/>
      <protection locked="0"/>
    </xf>
    <xf numFmtId="167" fontId="3" fillId="0" borderId="0" xfId="0" applyNumberFormat="1" applyFont="1" applyAlignment="1" applyProtection="1">
      <alignment vertical="center"/>
      <protection locked="0"/>
    </xf>
    <xf numFmtId="166" fontId="7" fillId="0" borderId="0" xfId="0" applyNumberFormat="1" applyFont="1" applyAlignment="1" applyProtection="1">
      <alignment horizontal="center" vertical="center"/>
      <protection locked="0"/>
    </xf>
    <xf numFmtId="2" fontId="19" fillId="0" borderId="1" xfId="0" applyNumberFormat="1" applyFont="1" applyBorder="1" applyAlignment="1" applyProtection="1">
      <alignment horizontal="center"/>
      <protection locked="0"/>
    </xf>
    <xf numFmtId="1" fontId="20" fillId="0" borderId="0" xfId="0" applyNumberFormat="1" applyFont="1" applyProtection="1">
      <protection locked="0"/>
    </xf>
    <xf numFmtId="167" fontId="8" fillId="0" borderId="0" xfId="0" applyNumberFormat="1" applyFont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5" fillId="0" borderId="42" xfId="0" applyFont="1" applyBorder="1" applyProtection="1">
      <protection locked="0"/>
    </xf>
    <xf numFmtId="0" fontId="1" fillId="0" borderId="6" xfId="0" applyFont="1" applyBorder="1" applyProtection="1">
      <protection locked="0"/>
    </xf>
    <xf numFmtId="1" fontId="19" fillId="0" borderId="3" xfId="0" applyNumberFormat="1" applyFont="1" applyBorder="1" applyAlignment="1" applyProtection="1">
      <alignment horizontal="center"/>
      <protection locked="0"/>
    </xf>
    <xf numFmtId="1" fontId="19" fillId="0" borderId="4" xfId="0" applyNumberFormat="1" applyFont="1" applyBorder="1" applyAlignment="1" applyProtection="1">
      <alignment horizontal="center"/>
      <protection locked="0"/>
    </xf>
    <xf numFmtId="0" fontId="0" fillId="0" borderId="41" xfId="0" applyBorder="1" applyProtection="1">
      <protection locked="0"/>
    </xf>
    <xf numFmtId="167" fontId="3" fillId="0" borderId="14" xfId="0" applyNumberFormat="1" applyFont="1" applyBorder="1" applyAlignment="1" applyProtection="1">
      <alignment vertical="center"/>
      <protection locked="0"/>
    </xf>
    <xf numFmtId="167" fontId="3" fillId="0" borderId="34" xfId="0" applyNumberFormat="1" applyFont="1" applyBorder="1" applyAlignment="1" applyProtection="1">
      <alignment vertical="center"/>
      <protection locked="0"/>
    </xf>
    <xf numFmtId="167" fontId="5" fillId="0" borderId="0" xfId="0" applyNumberFormat="1" applyFont="1" applyAlignment="1" applyProtection="1">
      <alignment vertical="center"/>
      <protection locked="0"/>
    </xf>
    <xf numFmtId="164" fontId="1" fillId="0" borderId="14" xfId="0" applyNumberFormat="1" applyFont="1" applyBorder="1" applyAlignment="1" applyProtection="1">
      <alignment horizontal="center" textRotation="90"/>
      <protection locked="0"/>
    </xf>
    <xf numFmtId="164" fontId="1" fillId="0" borderId="33" xfId="0" applyNumberFormat="1" applyFont="1" applyBorder="1" applyAlignment="1" applyProtection="1">
      <alignment horizontal="center" textRotation="90"/>
      <protection locked="0"/>
    </xf>
    <xf numFmtId="164" fontId="19" fillId="0" borderId="7" xfId="0" applyNumberFormat="1" applyFont="1" applyBorder="1" applyAlignment="1" applyProtection="1">
      <alignment horizontal="center" textRotation="90"/>
      <protection locked="0"/>
    </xf>
    <xf numFmtId="164" fontId="19" fillId="0" borderId="10" xfId="0" applyNumberFormat="1" applyFont="1" applyBorder="1" applyAlignment="1" applyProtection="1">
      <alignment horizontal="center" textRotation="90"/>
      <protection locked="0"/>
    </xf>
    <xf numFmtId="0" fontId="1" fillId="0" borderId="28" xfId="0" applyFont="1" applyBorder="1" applyAlignment="1" applyProtection="1">
      <alignment vertical="center"/>
      <protection locked="0"/>
    </xf>
    <xf numFmtId="166" fontId="19" fillId="0" borderId="0" xfId="0" applyNumberFormat="1" applyFont="1" applyAlignment="1" applyProtection="1">
      <alignment horizontal="center"/>
      <protection locked="0"/>
    </xf>
    <xf numFmtId="166" fontId="19" fillId="0" borderId="10" xfId="0" applyNumberFormat="1" applyFont="1" applyBorder="1" applyAlignment="1" applyProtection="1">
      <alignment horizontal="center"/>
      <protection locked="0"/>
    </xf>
    <xf numFmtId="168" fontId="19" fillId="0" borderId="1" xfId="0" applyNumberFormat="1" applyFont="1" applyBorder="1" applyAlignment="1" applyProtection="1">
      <alignment horizontal="center"/>
      <protection locked="0"/>
    </xf>
    <xf numFmtId="168" fontId="20" fillId="0" borderId="1" xfId="0" applyNumberFormat="1" applyFont="1" applyBorder="1" applyProtection="1">
      <protection locked="0"/>
    </xf>
    <xf numFmtId="168" fontId="25" fillId="0" borderId="0" xfId="0" applyNumberFormat="1" applyFont="1" applyProtection="1">
      <protection locked="0"/>
    </xf>
    <xf numFmtId="168" fontId="21" fillId="0" borderId="1" xfId="0" applyNumberFormat="1" applyFont="1" applyBorder="1" applyAlignment="1" applyProtection="1">
      <alignment horizontal="center"/>
      <protection locked="0"/>
    </xf>
    <xf numFmtId="168" fontId="22" fillId="0" borderId="1" xfId="0" applyNumberFormat="1" applyFont="1" applyBorder="1" applyAlignment="1" applyProtection="1">
      <alignment horizontal="center"/>
      <protection locked="0"/>
    </xf>
    <xf numFmtId="168" fontId="26" fillId="0" borderId="1" xfId="0" applyNumberFormat="1" applyFont="1" applyBorder="1" applyAlignment="1" applyProtection="1">
      <alignment horizontal="center"/>
      <protection locked="0"/>
    </xf>
    <xf numFmtId="166" fontId="19" fillId="0" borderId="7" xfId="0" applyNumberFormat="1" applyFont="1" applyBorder="1" applyAlignment="1" applyProtection="1">
      <alignment horizontal="center"/>
      <protection locked="0"/>
    </xf>
    <xf numFmtId="49" fontId="5" fillId="0" borderId="0" xfId="0" applyNumberFormat="1" applyFont="1" applyProtection="1">
      <protection locked="0"/>
    </xf>
    <xf numFmtId="168" fontId="27" fillId="0" borderId="1" xfId="0" applyNumberFormat="1" applyFont="1" applyBorder="1" applyAlignment="1" applyProtection="1">
      <alignment horizontal="center"/>
      <protection locked="0"/>
    </xf>
    <xf numFmtId="168" fontId="21" fillId="0" borderId="12" xfId="0" applyNumberFormat="1" applyFont="1" applyBorder="1" applyAlignment="1" applyProtection="1">
      <alignment horizontal="center"/>
      <protection locked="0"/>
    </xf>
    <xf numFmtId="168" fontId="19" fillId="0" borderId="12" xfId="0" applyNumberFormat="1" applyFont="1" applyBorder="1" applyAlignment="1" applyProtection="1">
      <alignment horizontal="center"/>
      <protection locked="0"/>
    </xf>
    <xf numFmtId="168" fontId="27" fillId="0" borderId="12" xfId="0" applyNumberFormat="1" applyFont="1" applyBorder="1" applyAlignment="1" applyProtection="1">
      <alignment horizontal="center"/>
      <protection locked="0"/>
    </xf>
    <xf numFmtId="168" fontId="26" fillId="0" borderId="12" xfId="0" applyNumberFormat="1" applyFont="1" applyBorder="1" applyAlignment="1" applyProtection="1">
      <alignment horizontal="center"/>
      <protection locked="0"/>
    </xf>
    <xf numFmtId="168" fontId="22" fillId="0" borderId="12" xfId="0" applyNumberFormat="1" applyFont="1" applyBorder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168" fontId="19" fillId="0" borderId="3" xfId="0" applyNumberFormat="1" applyFont="1" applyBorder="1" applyAlignment="1" applyProtection="1">
      <alignment horizontal="center"/>
      <protection locked="0"/>
    </xf>
    <xf numFmtId="166" fontId="19" fillId="0" borderId="8" xfId="0" applyNumberFormat="1" applyFont="1" applyBorder="1" applyAlignment="1" applyProtection="1">
      <alignment horizontal="center"/>
      <protection locked="0"/>
    </xf>
    <xf numFmtId="166" fontId="19" fillId="0" borderId="11" xfId="0" applyNumberFormat="1" applyFont="1" applyBorder="1" applyAlignment="1" applyProtection="1">
      <alignment horizontal="center"/>
      <protection locked="0"/>
    </xf>
    <xf numFmtId="0" fontId="20" fillId="0" borderId="15" xfId="0" applyFont="1" applyBorder="1" applyProtection="1">
      <protection locked="0"/>
    </xf>
    <xf numFmtId="2" fontId="21" fillId="0" borderId="1" xfId="0" applyNumberFormat="1" applyFont="1" applyBorder="1" applyAlignment="1" applyProtection="1">
      <alignment horizontal="center"/>
      <protection locked="0"/>
    </xf>
    <xf numFmtId="2" fontId="26" fillId="0" borderId="1" xfId="0" applyNumberFormat="1" applyFont="1" applyBorder="1" applyAlignment="1" applyProtection="1">
      <alignment horizontal="center"/>
      <protection locked="0"/>
    </xf>
    <xf numFmtId="2" fontId="22" fillId="0" borderId="1" xfId="0" applyNumberFormat="1" applyFont="1" applyBorder="1" applyAlignment="1" applyProtection="1">
      <alignment horizontal="center"/>
      <protection locked="0"/>
    </xf>
    <xf numFmtId="2" fontId="22" fillId="0" borderId="2" xfId="0" applyNumberFormat="1" applyFont="1" applyBorder="1" applyAlignment="1" applyProtection="1">
      <alignment horizontal="center"/>
      <protection locked="0"/>
    </xf>
    <xf numFmtId="2" fontId="19" fillId="0" borderId="2" xfId="0" applyNumberFormat="1" applyFont="1" applyBorder="1" applyAlignment="1" applyProtection="1">
      <alignment horizontal="center"/>
      <protection locked="0"/>
    </xf>
    <xf numFmtId="2" fontId="27" fillId="0" borderId="1" xfId="0" applyNumberFormat="1" applyFont="1" applyBorder="1" applyAlignment="1" applyProtection="1">
      <alignment horizontal="center"/>
      <protection locked="0"/>
    </xf>
    <xf numFmtId="2" fontId="23" fillId="0" borderId="1" xfId="0" applyNumberFormat="1" applyFont="1" applyBorder="1" applyAlignment="1" applyProtection="1">
      <alignment horizontal="center"/>
      <protection locked="0"/>
    </xf>
    <xf numFmtId="2" fontId="26" fillId="0" borderId="2" xfId="0" applyNumberFormat="1" applyFont="1" applyBorder="1" applyAlignment="1" applyProtection="1">
      <alignment horizontal="center"/>
      <protection locked="0"/>
    </xf>
    <xf numFmtId="2" fontId="21" fillId="0" borderId="2" xfId="0" applyNumberFormat="1" applyFont="1" applyBorder="1" applyAlignment="1" applyProtection="1">
      <alignment horizontal="center"/>
      <protection locked="0"/>
    </xf>
    <xf numFmtId="2" fontId="19" fillId="0" borderId="12" xfId="0" applyNumberFormat="1" applyFont="1" applyBorder="1" applyAlignment="1" applyProtection="1">
      <alignment horizontal="center"/>
      <protection locked="0"/>
    </xf>
    <xf numFmtId="2" fontId="21" fillId="0" borderId="12" xfId="0" applyNumberFormat="1" applyFont="1" applyBorder="1" applyAlignment="1" applyProtection="1">
      <alignment horizontal="center"/>
      <protection locked="0"/>
    </xf>
    <xf numFmtId="2" fontId="26" fillId="0" borderId="12" xfId="0" applyNumberFormat="1" applyFont="1" applyBorder="1" applyAlignment="1" applyProtection="1">
      <alignment horizontal="center"/>
      <protection locked="0"/>
    </xf>
    <xf numFmtId="2" fontId="27" fillId="0" borderId="12" xfId="0" applyNumberFormat="1" applyFont="1" applyBorder="1" applyAlignment="1" applyProtection="1">
      <alignment horizontal="center"/>
      <protection locked="0"/>
    </xf>
    <xf numFmtId="2" fontId="22" fillId="0" borderId="12" xfId="0" applyNumberFormat="1" applyFont="1" applyBorder="1" applyAlignment="1" applyProtection="1">
      <alignment horizontal="center"/>
      <protection locked="0"/>
    </xf>
    <xf numFmtId="2" fontId="19" fillId="0" borderId="3" xfId="0" applyNumberFormat="1" applyFont="1" applyBorder="1" applyAlignment="1" applyProtection="1">
      <alignment horizontal="center"/>
      <protection locked="0"/>
    </xf>
    <xf numFmtId="2" fontId="19" fillId="0" borderId="21" xfId="0" applyNumberFormat="1" applyFont="1" applyBorder="1" applyAlignment="1" applyProtection="1">
      <alignment horizontal="center"/>
      <protection locked="0"/>
    </xf>
    <xf numFmtId="2" fontId="19" fillId="0" borderId="18" xfId="0" applyNumberFormat="1" applyFont="1" applyBorder="1" applyAlignment="1" applyProtection="1">
      <alignment horizontal="center"/>
      <protection locked="0"/>
    </xf>
    <xf numFmtId="164" fontId="19" fillId="0" borderId="2" xfId="0" applyNumberFormat="1" applyFont="1" applyBorder="1" applyAlignment="1" applyProtection="1">
      <alignment horizontal="center" textRotation="90"/>
      <protection locked="0"/>
    </xf>
    <xf numFmtId="166" fontId="19" fillId="0" borderId="9" xfId="0" applyNumberFormat="1" applyFont="1" applyBorder="1" applyAlignment="1" applyProtection="1">
      <alignment horizontal="center"/>
      <protection locked="0"/>
    </xf>
    <xf numFmtId="166" fontId="19" fillId="0" borderId="17" xfId="0" applyNumberFormat="1" applyFont="1" applyBorder="1" applyAlignment="1" applyProtection="1">
      <alignment horizontal="center"/>
      <protection locked="0"/>
    </xf>
    <xf numFmtId="2" fontId="19" fillId="0" borderId="20" xfId="0" applyNumberFormat="1" applyFont="1" applyBorder="1" applyAlignment="1" applyProtection="1">
      <alignment horizontal="center"/>
      <protection locked="0"/>
    </xf>
    <xf numFmtId="2" fontId="21" fillId="0" borderId="22" xfId="0" applyNumberFormat="1" applyFont="1" applyBorder="1" applyAlignment="1" applyProtection="1">
      <alignment horizontal="center"/>
      <protection locked="0"/>
    </xf>
    <xf numFmtId="2" fontId="22" fillId="0" borderId="22" xfId="0" applyNumberFormat="1" applyFont="1" applyBorder="1" applyAlignment="1" applyProtection="1">
      <alignment horizontal="center"/>
      <protection locked="0"/>
    </xf>
    <xf numFmtId="2" fontId="19" fillId="0" borderId="22" xfId="0" applyNumberFormat="1" applyFont="1" applyBorder="1" applyAlignment="1" applyProtection="1">
      <alignment horizontal="center"/>
      <protection locked="0"/>
    </xf>
    <xf numFmtId="166" fontId="19" fillId="0" borderId="18" xfId="0" applyNumberFormat="1" applyFont="1" applyBorder="1" applyAlignment="1" applyProtection="1">
      <alignment horizontal="center"/>
      <protection locked="0"/>
    </xf>
    <xf numFmtId="2" fontId="27" fillId="0" borderId="2" xfId="0" applyNumberFormat="1" applyFont="1" applyBorder="1" applyAlignment="1" applyProtection="1">
      <alignment horizontal="center"/>
      <protection locked="0"/>
    </xf>
    <xf numFmtId="2" fontId="26" fillId="0" borderId="16" xfId="0" applyNumberFormat="1" applyFont="1" applyBorder="1" applyAlignment="1" applyProtection="1">
      <alignment horizontal="center"/>
      <protection locked="0"/>
    </xf>
    <xf numFmtId="2" fontId="19" fillId="0" borderId="16" xfId="0" applyNumberFormat="1" applyFont="1" applyBorder="1" applyAlignment="1" applyProtection="1">
      <alignment horizontal="center"/>
      <protection locked="0"/>
    </xf>
    <xf numFmtId="2" fontId="19" fillId="0" borderId="4" xfId="0" applyNumberFormat="1" applyFont="1" applyBorder="1" applyAlignment="1" applyProtection="1">
      <alignment horizontal="center"/>
      <protection locked="0"/>
    </xf>
    <xf numFmtId="0" fontId="20" fillId="0" borderId="16" xfId="0" applyFont="1" applyBorder="1" applyProtection="1">
      <protection locked="0"/>
    </xf>
    <xf numFmtId="0" fontId="20" fillId="0" borderId="17" xfId="0" applyFont="1" applyBorder="1" applyProtection="1">
      <protection locked="0"/>
    </xf>
    <xf numFmtId="0" fontId="20" fillId="0" borderId="18" xfId="0" applyFont="1" applyBorder="1" applyProtection="1">
      <protection locked="0"/>
    </xf>
    <xf numFmtId="166" fontId="19" fillId="0" borderId="16" xfId="0" applyNumberFormat="1" applyFont="1" applyBorder="1" applyAlignment="1" applyProtection="1">
      <alignment horizontal="center"/>
      <protection locked="0"/>
    </xf>
    <xf numFmtId="2" fontId="22" fillId="0" borderId="16" xfId="0" applyNumberFormat="1" applyFont="1" applyBorder="1" applyAlignment="1" applyProtection="1">
      <alignment horizontal="center"/>
      <protection locked="0"/>
    </xf>
    <xf numFmtId="2" fontId="22" fillId="0" borderId="1" xfId="0" applyNumberFormat="1" applyFont="1" applyBorder="1" applyProtection="1">
      <protection locked="0"/>
    </xf>
    <xf numFmtId="2" fontId="21" fillId="0" borderId="13" xfId="0" applyNumberFormat="1" applyFont="1" applyBorder="1" applyAlignment="1" applyProtection="1">
      <alignment horizontal="center"/>
      <protection locked="0"/>
    </xf>
    <xf numFmtId="2" fontId="22" fillId="0" borderId="13" xfId="0" applyNumberFormat="1" applyFont="1" applyBorder="1" applyAlignment="1" applyProtection="1">
      <alignment horizontal="center"/>
      <protection locked="0"/>
    </xf>
    <xf numFmtId="2" fontId="22" fillId="0" borderId="3" xfId="0" applyNumberFormat="1" applyFont="1" applyBorder="1" applyAlignment="1" applyProtection="1">
      <alignment horizontal="center"/>
      <protection locked="0"/>
    </xf>
    <xf numFmtId="0" fontId="18" fillId="5" borderId="24" xfId="0" applyFont="1" applyFill="1" applyBorder="1" applyAlignment="1" applyProtection="1">
      <alignment horizontal="center" vertical="center"/>
      <protection locked="0"/>
    </xf>
    <xf numFmtId="0" fontId="18" fillId="5" borderId="25" xfId="0" applyFont="1" applyFill="1" applyBorder="1" applyAlignment="1" applyProtection="1">
      <alignment horizontal="center" vertical="center"/>
      <protection locked="0"/>
    </xf>
    <xf numFmtId="0" fontId="18" fillId="5" borderId="26" xfId="0" applyFont="1" applyFill="1" applyBorder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right" vertical="center"/>
      <protection locked="0"/>
    </xf>
    <xf numFmtId="0" fontId="20" fillId="0" borderId="0" xfId="0" applyFont="1" applyAlignment="1" applyProtection="1">
      <alignment horizontal="right" vertical="center"/>
      <protection locked="0"/>
    </xf>
    <xf numFmtId="164" fontId="28" fillId="0" borderId="29" xfId="0" applyNumberFormat="1" applyFont="1" applyBorder="1" applyAlignment="1" applyProtection="1">
      <alignment horizontal="center" vertical="center"/>
      <protection locked="0"/>
    </xf>
    <xf numFmtId="164" fontId="28" fillId="0" borderId="30" xfId="0" applyNumberFormat="1" applyFont="1" applyBorder="1" applyAlignment="1" applyProtection="1">
      <alignment horizontal="center" vertical="center"/>
      <protection locked="0"/>
    </xf>
    <xf numFmtId="164" fontId="28" fillId="0" borderId="31" xfId="0" applyNumberFormat="1" applyFont="1" applyBorder="1" applyAlignment="1" applyProtection="1">
      <alignment horizontal="center" vertical="center"/>
      <protection locked="0"/>
    </xf>
    <xf numFmtId="0" fontId="2" fillId="3" borderId="37" xfId="0" applyFont="1" applyFill="1" applyBorder="1" applyAlignment="1" applyProtection="1">
      <alignment horizontal="center" vertical="center" wrapText="1"/>
      <protection locked="0"/>
    </xf>
    <xf numFmtId="0" fontId="2" fillId="3" borderId="20" xfId="0" applyFont="1" applyFill="1" applyBorder="1" applyAlignment="1" applyProtection="1">
      <alignment horizontal="center" vertical="center" wrapText="1"/>
      <protection locked="0"/>
    </xf>
    <xf numFmtId="0" fontId="1" fillId="0" borderId="43" xfId="0" applyFont="1" applyBorder="1" applyAlignment="1" applyProtection="1">
      <alignment horizontal="center" vertical="center" wrapText="1"/>
      <protection locked="0"/>
    </xf>
    <xf numFmtId="0" fontId="1" fillId="0" borderId="44" xfId="0" applyFont="1" applyBorder="1" applyAlignment="1" applyProtection="1">
      <alignment horizontal="center" vertical="center" wrapText="1"/>
      <protection locked="0"/>
    </xf>
    <xf numFmtId="14" fontId="0" fillId="0" borderId="0" xfId="0" applyNumberFormat="1" applyProtection="1"/>
    <xf numFmtId="0" fontId="0" fillId="0" borderId="0" xfId="0" applyProtection="1"/>
    <xf numFmtId="0" fontId="2" fillId="3" borderId="37" xfId="0" applyFont="1" applyFill="1" applyBorder="1" applyAlignment="1" applyProtection="1">
      <alignment horizontal="center" vertical="center" wrapText="1"/>
    </xf>
    <xf numFmtId="0" fontId="2" fillId="3" borderId="23" xfId="0" applyFont="1" applyFill="1" applyBorder="1" applyAlignment="1" applyProtection="1">
      <alignment horizontal="center" vertical="center" wrapText="1"/>
    </xf>
    <xf numFmtId="0" fontId="2" fillId="3" borderId="20" xfId="0" applyFont="1" applyFill="1" applyBorder="1" applyAlignment="1" applyProtection="1">
      <alignment horizontal="center" vertical="center" wrapText="1"/>
    </xf>
    <xf numFmtId="0" fontId="5" fillId="0" borderId="0" xfId="0" applyFont="1" applyProtection="1"/>
    <xf numFmtId="0" fontId="1" fillId="0" borderId="27" xfId="0" applyFont="1" applyBorder="1" applyAlignment="1" applyProtection="1">
      <alignment horizontal="center" vertical="center"/>
    </xf>
    <xf numFmtId="0" fontId="1" fillId="0" borderId="45" xfId="0" applyFont="1" applyBorder="1" applyAlignment="1" applyProtection="1">
      <alignment horizontal="center" vertical="center" wrapText="1"/>
    </xf>
    <xf numFmtId="0" fontId="1" fillId="0" borderId="46" xfId="0" applyFont="1" applyBorder="1" applyAlignment="1" applyProtection="1">
      <alignment horizontal="center" vertical="center" wrapText="1"/>
    </xf>
    <xf numFmtId="0" fontId="1" fillId="0" borderId="28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 wrapText="1"/>
    </xf>
    <xf numFmtId="0" fontId="1" fillId="0" borderId="47" xfId="0" applyFont="1" applyBorder="1" applyAlignment="1" applyProtection="1">
      <alignment horizontal="center" vertical="center" wrapText="1"/>
    </xf>
    <xf numFmtId="0" fontId="3" fillId="0" borderId="5" xfId="0" applyFont="1" applyBorder="1" applyProtection="1"/>
    <xf numFmtId="0" fontId="5" fillId="0" borderId="1" xfId="0" applyFont="1" applyBorder="1" applyProtection="1"/>
    <xf numFmtId="2" fontId="0" fillId="0" borderId="20" xfId="0" applyNumberFormat="1" applyBorder="1" applyProtection="1"/>
    <xf numFmtId="0" fontId="0" fillId="0" borderId="20" xfId="0" applyBorder="1" applyProtection="1"/>
    <xf numFmtId="0" fontId="0" fillId="0" borderId="38" xfId="0" applyBorder="1" applyProtection="1"/>
    <xf numFmtId="0" fontId="3" fillId="0" borderId="6" xfId="0" applyFont="1" applyBorder="1" applyProtection="1"/>
    <xf numFmtId="0" fontId="5" fillId="0" borderId="3" xfId="0" applyFont="1" applyBorder="1" applyProtection="1"/>
    <xf numFmtId="2" fontId="0" fillId="0" borderId="39" xfId="0" applyNumberFormat="1" applyBorder="1" applyProtection="1"/>
    <xf numFmtId="0" fontId="0" fillId="0" borderId="39" xfId="0" applyBorder="1" applyProtection="1"/>
    <xf numFmtId="0" fontId="0" fillId="0" borderId="40" xfId="0" applyBorder="1" applyProtection="1"/>
  </cellXfs>
  <cellStyles count="1">
    <cellStyle name="Normal" xfId="0" builtinId="0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  <dxf>
      <fill>
        <patternFill>
          <bgColor indexed="46"/>
        </patternFill>
      </fill>
    </dxf>
    <dxf>
      <fill>
        <patternFill>
          <bgColor theme="3" tint="0.39994506668294322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colors>
    <mruColors>
      <color rgb="FF00FF00"/>
      <color rgb="FF66FF66"/>
      <color rgb="FF00CC00"/>
      <color rgb="FFCCECFF"/>
      <color rgb="FFFFFFCC"/>
      <color rgb="FFFFFF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9525</xdr:colOff>
      <xdr:row>1</xdr:row>
      <xdr:rowOff>0</xdr:rowOff>
    </xdr:from>
    <xdr:to>
      <xdr:col>36</xdr:col>
      <xdr:colOff>9525</xdr:colOff>
      <xdr:row>2</xdr:row>
      <xdr:rowOff>9524</xdr:rowOff>
    </xdr:to>
    <xdr:sp macro="[0]!Reinitialisation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5347A33D-3284-4AB8-BE8E-0EFA52640F79}"/>
            </a:ext>
          </a:extLst>
        </xdr:cNvPr>
        <xdr:cNvSpPr/>
      </xdr:nvSpPr>
      <xdr:spPr>
        <a:xfrm>
          <a:off x="13287375" y="238125"/>
          <a:ext cx="1047750" cy="342899"/>
        </a:xfrm>
        <a:prstGeom prst="round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Réinitialiser</a:t>
          </a:r>
        </a:p>
      </xdr:txBody>
    </xdr:sp>
    <xdr:clientData/>
  </xdr:twoCellAnchor>
  <xdr:twoCellAnchor>
    <xdr:from>
      <xdr:col>36</xdr:col>
      <xdr:colOff>238125</xdr:colOff>
      <xdr:row>0</xdr:row>
      <xdr:rowOff>228600</xdr:rowOff>
    </xdr:from>
    <xdr:to>
      <xdr:col>37</xdr:col>
      <xdr:colOff>590550</xdr:colOff>
      <xdr:row>1</xdr:row>
      <xdr:rowOff>333374</xdr:rowOff>
    </xdr:to>
    <xdr:sp macro="[0]!proteg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D4679EA-6758-4AC0-BFDA-1AF7701C475B}"/>
            </a:ext>
          </a:extLst>
        </xdr:cNvPr>
        <xdr:cNvSpPr/>
      </xdr:nvSpPr>
      <xdr:spPr>
        <a:xfrm>
          <a:off x="14563725" y="228600"/>
          <a:ext cx="1047750" cy="342899"/>
        </a:xfrm>
        <a:prstGeom prst="roundRect">
          <a:avLst/>
        </a:prstGeom>
        <a:gradFill flip="none" rotWithShape="1">
          <a:gsLst>
            <a:gs pos="0">
              <a:schemeClr val="accent3">
                <a:lumMod val="67000"/>
              </a:schemeClr>
            </a:gs>
            <a:gs pos="48000">
              <a:schemeClr val="accent3">
                <a:lumMod val="97000"/>
                <a:lumOff val="3000"/>
              </a:schemeClr>
            </a:gs>
            <a:gs pos="100000">
              <a:schemeClr val="accent3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Protéger </a:t>
          </a:r>
        </a:p>
      </xdr:txBody>
    </xdr:sp>
    <xdr:clientData/>
  </xdr:twoCellAnchor>
  <xdr:twoCellAnchor>
    <xdr:from>
      <xdr:col>38</xdr:col>
      <xdr:colOff>152400</xdr:colOff>
      <xdr:row>0</xdr:row>
      <xdr:rowOff>228600</xdr:rowOff>
    </xdr:from>
    <xdr:to>
      <xdr:col>39</xdr:col>
      <xdr:colOff>542925</xdr:colOff>
      <xdr:row>1</xdr:row>
      <xdr:rowOff>333374</xdr:rowOff>
    </xdr:to>
    <xdr:sp macro="[0]!deproteg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F2C2DD80-0D6F-4ABD-BDD9-B1E6F462FF78}"/>
            </a:ext>
          </a:extLst>
        </xdr:cNvPr>
        <xdr:cNvSpPr/>
      </xdr:nvSpPr>
      <xdr:spPr>
        <a:xfrm>
          <a:off x="15830550" y="228600"/>
          <a:ext cx="1047750" cy="342899"/>
        </a:xfrm>
        <a:prstGeom prst="round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Déprotéger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E0A043-50B2-482F-A502-234A0AD64C54}" name="Tableau1" displayName="Tableau1" ref="A1:C12" totalsRowShown="0" headerRowBorderDxfId="5" tableBorderDxfId="4" totalsRowBorderDxfId="3">
  <autoFilter ref="A1:C12" xr:uid="{59E0A043-50B2-482F-A502-234A0AD64C54}"/>
  <tableColumns count="3">
    <tableColumn id="1" xr3:uid="{B76502A0-C156-4DDE-87BC-AF6944E7EEB9}" name="Noms" dataDxfId="2"/>
    <tableColumn id="2" xr3:uid="{04593665-AD2E-466D-A4E7-FA3C66ADDFDF}" name="Nbr de congés payé" dataDxfId="1"/>
    <tableColumn id="3" xr3:uid="{CF78FB43-12DF-4C87-A39F-D3E0A4D2A262}" name="Nbr d'heure_x000a_supp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"/>
  <dimension ref="A1:AV178"/>
  <sheetViews>
    <sheetView showGridLines="0" tabSelected="1" zoomScaleNormal="100" workbookViewId="0">
      <pane ySplit="5" topLeftCell="A6" activePane="bottomLeft" state="frozen"/>
      <selection pane="bottomLeft" activeCell="AA168" sqref="AA168"/>
    </sheetView>
  </sheetViews>
  <sheetFormatPr baseColWidth="10" defaultRowHeight="12.75" x14ac:dyDescent="0.2"/>
  <cols>
    <col min="1" max="1" width="11" style="27" bestFit="1" customWidth="1"/>
    <col min="2" max="32" width="5.28515625" style="26" customWidth="1"/>
    <col min="33" max="33" width="3.7109375" style="27" customWidth="1"/>
    <col min="34" max="34" width="15.7109375" style="26" customWidth="1"/>
    <col min="35" max="35" width="3.7109375" style="27" customWidth="1"/>
    <col min="36" max="36" width="15.7109375" style="157" customWidth="1"/>
    <col min="37" max="42" width="8.7109375" style="157" customWidth="1"/>
    <col min="43" max="43" width="3.7109375" style="27" customWidth="1"/>
    <col min="44" max="44" width="17.140625" style="27" bestFit="1" customWidth="1"/>
    <col min="45" max="45" width="10.140625" style="27" customWidth="1"/>
    <col min="46" max="46" width="4.28515625" style="27" customWidth="1"/>
    <col min="47" max="47" width="12.42578125" style="27" bestFit="1" customWidth="1"/>
    <col min="48" max="16384" width="11.42578125" style="27"/>
  </cols>
  <sheetData>
    <row r="1" spans="1:48" ht="18.75" thickBot="1" x14ac:dyDescent="0.25">
      <c r="A1" s="24">
        <v>2024</v>
      </c>
      <c r="B1" s="25"/>
      <c r="AJ1" s="156"/>
      <c r="AK1" s="156"/>
    </row>
    <row r="2" spans="1:48" ht="26.25" thickBot="1" x14ac:dyDescent="0.25">
      <c r="A2" s="144" t="str">
        <f>"Congés payés &amp; heures supplémentaires " &amp; An</f>
        <v>Congés payés &amp; heures supplémentaires 2024</v>
      </c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  <c r="X2" s="145"/>
      <c r="Y2" s="145"/>
      <c r="Z2" s="145"/>
      <c r="AA2" s="145"/>
      <c r="AB2" s="145"/>
      <c r="AC2" s="145"/>
      <c r="AD2" s="145"/>
      <c r="AE2" s="145"/>
      <c r="AF2" s="146"/>
      <c r="AH2" s="29"/>
    </row>
    <row r="3" spans="1:48" ht="9.9499999999999993" customHeight="1" x14ac:dyDescent="0.2"/>
    <row r="4" spans="1:48" ht="20.100000000000001" customHeight="1" x14ac:dyDescent="0.2">
      <c r="A4" s="30" t="s">
        <v>16</v>
      </c>
      <c r="B4" s="147" t="s">
        <v>65</v>
      </c>
      <c r="C4" s="147"/>
      <c r="D4" s="32" t="str">
        <f>AV8</f>
        <v>CP</v>
      </c>
      <c r="E4" s="33" t="str">
        <f>AV9</f>
        <v>HS</v>
      </c>
      <c r="G4" s="148"/>
      <c r="H4" s="148"/>
      <c r="I4" s="35"/>
      <c r="J4" s="36"/>
      <c r="K4" s="37"/>
      <c r="M4" s="31" t="s">
        <v>56</v>
      </c>
      <c r="N4" s="38"/>
      <c r="Q4" s="34"/>
      <c r="R4" s="39"/>
      <c r="S4" s="39"/>
      <c r="T4" s="39"/>
      <c r="U4" s="39"/>
      <c r="V4" s="31" t="s">
        <v>66</v>
      </c>
      <c r="W4" s="40"/>
      <c r="X4" s="39"/>
      <c r="Y4" s="39"/>
      <c r="Z4" s="41"/>
      <c r="AA4" s="41"/>
      <c r="AB4" s="41"/>
      <c r="AC4" s="41"/>
      <c r="AD4" s="42"/>
      <c r="AE4" s="39"/>
      <c r="AF4" s="39"/>
      <c r="AG4" s="43"/>
      <c r="AH4" s="39"/>
      <c r="AI4" s="43"/>
      <c r="AJ4" s="158" t="s">
        <v>62</v>
      </c>
      <c r="AK4" s="159"/>
      <c r="AL4" s="159"/>
      <c r="AM4" s="159"/>
      <c r="AN4" s="159"/>
      <c r="AO4" s="159"/>
      <c r="AP4" s="160"/>
      <c r="AR4" s="152" t="str">
        <f>"Fériés et congés " &amp; An</f>
        <v>Fériés et congés 2024</v>
      </c>
      <c r="AS4" s="153"/>
      <c r="AU4" s="152" t="s">
        <v>4</v>
      </c>
      <c r="AV4" s="153"/>
    </row>
    <row r="5" spans="1:48" s="44" customFormat="1" ht="9.9499999999999993" customHeight="1" thickBot="1" x14ac:dyDescent="0.25"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H5" s="26"/>
      <c r="AJ5" s="157"/>
      <c r="AK5" s="157"/>
      <c r="AL5" s="157"/>
      <c r="AM5" s="157"/>
      <c r="AN5" s="157"/>
      <c r="AO5" s="157"/>
      <c r="AP5" s="157"/>
      <c r="AR5" s="27"/>
      <c r="AS5" s="27"/>
      <c r="AT5" s="27"/>
      <c r="AU5" s="27"/>
      <c r="AV5" s="27"/>
    </row>
    <row r="6" spans="1:48" ht="18.75" thickBot="1" x14ac:dyDescent="0.25">
      <c r="A6" s="45"/>
      <c r="B6" s="149">
        <f>DATE(An,1,1)</f>
        <v>45292</v>
      </c>
      <c r="C6" s="150"/>
      <c r="D6" s="150"/>
      <c r="E6" s="150"/>
      <c r="F6" s="150"/>
      <c r="G6" s="150"/>
      <c r="H6" s="150"/>
      <c r="I6" s="150"/>
      <c r="J6" s="150"/>
      <c r="K6" s="150"/>
      <c r="L6" s="150"/>
      <c r="M6" s="150"/>
      <c r="N6" s="150"/>
      <c r="O6" s="150"/>
      <c r="P6" s="150"/>
      <c r="Q6" s="150"/>
      <c r="R6" s="150"/>
      <c r="S6" s="150"/>
      <c r="T6" s="150"/>
      <c r="U6" s="150"/>
      <c r="V6" s="150"/>
      <c r="W6" s="150"/>
      <c r="X6" s="150"/>
      <c r="Y6" s="150"/>
      <c r="Z6" s="150"/>
      <c r="AA6" s="150"/>
      <c r="AB6" s="150"/>
      <c r="AC6" s="150"/>
      <c r="AD6" s="150"/>
      <c r="AE6" s="150"/>
      <c r="AF6" s="151"/>
      <c r="AG6" s="46"/>
      <c r="AH6" s="47"/>
      <c r="AI6" s="46"/>
      <c r="AJ6" s="161"/>
      <c r="AK6" s="161"/>
      <c r="AL6" s="161"/>
      <c r="AM6" s="161"/>
      <c r="AN6" s="161"/>
      <c r="AO6" s="161"/>
      <c r="AP6" s="161"/>
      <c r="AR6" s="44"/>
      <c r="AS6" s="44"/>
      <c r="AT6" s="44"/>
      <c r="AU6" s="44"/>
      <c r="AV6" s="44"/>
    </row>
    <row r="7" spans="1:48" ht="53.25" x14ac:dyDescent="0.2">
      <c r="A7" s="48"/>
      <c r="B7" s="49" t="str">
        <f>IF(B8&lt;&gt;"",PROPER(TEXT(B8,"jjjj")),"")</f>
        <v>Lundi</v>
      </c>
      <c r="C7" s="49" t="str">
        <f t="shared" ref="C7:AF7" si="0">IF(C8&lt;&gt;"",PROPER(TEXT(C8,"jjjj")),"")</f>
        <v>Mardi</v>
      </c>
      <c r="D7" s="49" t="str">
        <f t="shared" si="0"/>
        <v>Mercredi</v>
      </c>
      <c r="E7" s="49" t="str">
        <f t="shared" si="0"/>
        <v>Jeudi</v>
      </c>
      <c r="F7" s="49" t="str">
        <f t="shared" si="0"/>
        <v>Vendredi</v>
      </c>
      <c r="G7" s="49" t="str">
        <f t="shared" si="0"/>
        <v>Samedi</v>
      </c>
      <c r="H7" s="49" t="str">
        <f t="shared" si="0"/>
        <v>Dimanche</v>
      </c>
      <c r="I7" s="49" t="str">
        <f t="shared" si="0"/>
        <v>Lundi</v>
      </c>
      <c r="J7" s="49" t="str">
        <f t="shared" si="0"/>
        <v>Mardi</v>
      </c>
      <c r="K7" s="49" t="str">
        <f t="shared" si="0"/>
        <v>Mercredi</v>
      </c>
      <c r="L7" s="49" t="str">
        <f t="shared" si="0"/>
        <v>Jeudi</v>
      </c>
      <c r="M7" s="49" t="str">
        <f t="shared" si="0"/>
        <v>Vendredi</v>
      </c>
      <c r="N7" s="49" t="str">
        <f t="shared" si="0"/>
        <v>Samedi</v>
      </c>
      <c r="O7" s="49" t="str">
        <f t="shared" si="0"/>
        <v>Dimanche</v>
      </c>
      <c r="P7" s="49" t="str">
        <f t="shared" si="0"/>
        <v>Lundi</v>
      </c>
      <c r="Q7" s="49" t="str">
        <f t="shared" si="0"/>
        <v>Mardi</v>
      </c>
      <c r="R7" s="49" t="str">
        <f t="shared" si="0"/>
        <v>Mercredi</v>
      </c>
      <c r="S7" s="49" t="str">
        <f t="shared" si="0"/>
        <v>Jeudi</v>
      </c>
      <c r="T7" s="49" t="str">
        <f t="shared" si="0"/>
        <v>Vendredi</v>
      </c>
      <c r="U7" s="49" t="str">
        <f t="shared" si="0"/>
        <v>Samedi</v>
      </c>
      <c r="V7" s="49" t="str">
        <f t="shared" si="0"/>
        <v>Dimanche</v>
      </c>
      <c r="W7" s="49" t="str">
        <f t="shared" si="0"/>
        <v>Lundi</v>
      </c>
      <c r="X7" s="49" t="str">
        <f t="shared" si="0"/>
        <v>Mardi</v>
      </c>
      <c r="Y7" s="49" t="str">
        <f t="shared" si="0"/>
        <v>Mercredi</v>
      </c>
      <c r="Z7" s="49" t="str">
        <f t="shared" si="0"/>
        <v>Jeudi</v>
      </c>
      <c r="AA7" s="49" t="str">
        <f t="shared" si="0"/>
        <v>Vendredi</v>
      </c>
      <c r="AB7" s="49" t="str">
        <f t="shared" si="0"/>
        <v>Samedi</v>
      </c>
      <c r="AC7" s="49" t="str">
        <f t="shared" si="0"/>
        <v>Dimanche</v>
      </c>
      <c r="AD7" s="49" t="str">
        <f t="shared" si="0"/>
        <v>Lundi</v>
      </c>
      <c r="AE7" s="49" t="str">
        <f t="shared" si="0"/>
        <v>Mardi</v>
      </c>
      <c r="AF7" s="50" t="str">
        <f t="shared" si="0"/>
        <v>Mercredi</v>
      </c>
      <c r="AG7" s="46"/>
      <c r="AH7" s="154" t="s">
        <v>68</v>
      </c>
      <c r="AI7" s="46"/>
      <c r="AJ7" s="162" t="s">
        <v>3</v>
      </c>
      <c r="AK7" s="163" t="s">
        <v>63</v>
      </c>
      <c r="AL7" s="163" t="s">
        <v>57</v>
      </c>
      <c r="AM7" s="163" t="s">
        <v>64</v>
      </c>
      <c r="AN7" s="163" t="s">
        <v>59</v>
      </c>
      <c r="AO7" s="163" t="s">
        <v>60</v>
      </c>
      <c r="AP7" s="164" t="s">
        <v>61</v>
      </c>
      <c r="AR7" s="51" t="s">
        <v>40</v>
      </c>
      <c r="AS7" s="51" t="s">
        <v>0</v>
      </c>
      <c r="AU7" s="51" t="s">
        <v>5</v>
      </c>
      <c r="AV7" s="51" t="s">
        <v>27</v>
      </c>
    </row>
    <row r="8" spans="1:48" x14ac:dyDescent="0.2">
      <c r="A8" s="52"/>
      <c r="B8" s="53">
        <f>DATE(An,MONTH(B6),1)</f>
        <v>45292</v>
      </c>
      <c r="C8" s="53">
        <f t="shared" ref="C8:AE8" si="1">B8+1</f>
        <v>45293</v>
      </c>
      <c r="D8" s="53">
        <f t="shared" si="1"/>
        <v>45294</v>
      </c>
      <c r="E8" s="53">
        <f t="shared" si="1"/>
        <v>45295</v>
      </c>
      <c r="F8" s="53">
        <f t="shared" si="1"/>
        <v>45296</v>
      </c>
      <c r="G8" s="53">
        <f t="shared" si="1"/>
        <v>45297</v>
      </c>
      <c r="H8" s="53">
        <f t="shared" si="1"/>
        <v>45298</v>
      </c>
      <c r="I8" s="53">
        <f t="shared" si="1"/>
        <v>45299</v>
      </c>
      <c r="J8" s="53">
        <f t="shared" si="1"/>
        <v>45300</v>
      </c>
      <c r="K8" s="53">
        <f t="shared" si="1"/>
        <v>45301</v>
      </c>
      <c r="L8" s="53">
        <f t="shared" si="1"/>
        <v>45302</v>
      </c>
      <c r="M8" s="53">
        <f t="shared" si="1"/>
        <v>45303</v>
      </c>
      <c r="N8" s="53">
        <f t="shared" si="1"/>
        <v>45304</v>
      </c>
      <c r="O8" s="53">
        <f t="shared" si="1"/>
        <v>45305</v>
      </c>
      <c r="P8" s="53">
        <f t="shared" si="1"/>
        <v>45306</v>
      </c>
      <c r="Q8" s="53">
        <f t="shared" si="1"/>
        <v>45307</v>
      </c>
      <c r="R8" s="53">
        <f t="shared" si="1"/>
        <v>45308</v>
      </c>
      <c r="S8" s="53">
        <f t="shared" si="1"/>
        <v>45309</v>
      </c>
      <c r="T8" s="53">
        <f t="shared" si="1"/>
        <v>45310</v>
      </c>
      <c r="U8" s="53">
        <f t="shared" si="1"/>
        <v>45311</v>
      </c>
      <c r="V8" s="53">
        <f t="shared" si="1"/>
        <v>45312</v>
      </c>
      <c r="W8" s="53">
        <f t="shared" si="1"/>
        <v>45313</v>
      </c>
      <c r="X8" s="53">
        <f t="shared" si="1"/>
        <v>45314</v>
      </c>
      <c r="Y8" s="53">
        <f t="shared" si="1"/>
        <v>45315</v>
      </c>
      <c r="Z8" s="53">
        <f t="shared" si="1"/>
        <v>45316</v>
      </c>
      <c r="AA8" s="53">
        <f t="shared" si="1"/>
        <v>45317</v>
      </c>
      <c r="AB8" s="53">
        <f t="shared" si="1"/>
        <v>45318</v>
      </c>
      <c r="AC8" s="53">
        <f t="shared" si="1"/>
        <v>45319</v>
      </c>
      <c r="AD8" s="53">
        <f t="shared" si="1"/>
        <v>45320</v>
      </c>
      <c r="AE8" s="53">
        <f t="shared" si="1"/>
        <v>45321</v>
      </c>
      <c r="AF8" s="54">
        <f>AE8+1</f>
        <v>45322</v>
      </c>
      <c r="AH8" s="155"/>
      <c r="AJ8" s="165"/>
      <c r="AK8" s="166"/>
      <c r="AL8" s="166"/>
      <c r="AM8" s="166"/>
      <c r="AN8" s="166"/>
      <c r="AO8" s="166"/>
      <c r="AP8" s="167"/>
      <c r="AR8" s="55" t="s">
        <v>41</v>
      </c>
      <c r="AS8" s="56">
        <f>DATE(An,1,1)</f>
        <v>45292</v>
      </c>
      <c r="AU8" s="55" t="s">
        <v>52</v>
      </c>
      <c r="AV8" s="57" t="s">
        <v>53</v>
      </c>
    </row>
    <row r="9" spans="1:48" x14ac:dyDescent="0.2">
      <c r="A9" s="58" t="s">
        <v>69</v>
      </c>
      <c r="B9" s="59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60"/>
      <c r="AG9" s="28"/>
      <c r="AH9" s="61"/>
      <c r="AI9" s="28"/>
      <c r="AJ9" s="168" t="str">
        <f>A9</f>
        <v>Nom 1</v>
      </c>
      <c r="AK9" s="169">
        <f t="shared" ref="AK9:AK18" si="2">COUNTIF(B9:AF9,"CP")</f>
        <v>0</v>
      </c>
      <c r="AL9" s="170">
        <f t="shared" ref="AL9:AL17" si="3">SUM(B9:AF9)</f>
        <v>0</v>
      </c>
      <c r="AM9" s="171">
        <f>VLOOKUP(AJ9,Tableau1[],2,FALSE)+2.5</f>
        <v>2.5</v>
      </c>
      <c r="AN9" s="171">
        <f>VLOOKUP(AJ9,Tableau1[],3,FALSE)+AH9</f>
        <v>0</v>
      </c>
      <c r="AO9" s="171">
        <f>AM9-AK9</f>
        <v>2.5</v>
      </c>
      <c r="AP9" s="172">
        <f>AN9-AL9</f>
        <v>0</v>
      </c>
      <c r="AR9" s="62" t="s">
        <v>42</v>
      </c>
      <c r="AS9" s="63">
        <f>DATE(An,4,1)</f>
        <v>45383</v>
      </c>
      <c r="AU9" s="64" t="s">
        <v>54</v>
      </c>
      <c r="AV9" s="65" t="s">
        <v>55</v>
      </c>
    </row>
    <row r="10" spans="1:48" x14ac:dyDescent="0.2">
      <c r="A10" s="58" t="s">
        <v>7</v>
      </c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60"/>
      <c r="AG10" s="28"/>
      <c r="AH10" s="61"/>
      <c r="AI10" s="28"/>
      <c r="AJ10" s="168" t="str">
        <f t="shared" ref="AJ10:AJ17" si="4">A10</f>
        <v>Nom 2</v>
      </c>
      <c r="AK10" s="169">
        <f t="shared" si="2"/>
        <v>0</v>
      </c>
      <c r="AL10" s="170">
        <f t="shared" si="3"/>
        <v>0</v>
      </c>
      <c r="AM10" s="171">
        <f>VLOOKUP(AJ10,Tableau1[],2,FALSE)+2.5</f>
        <v>2.5</v>
      </c>
      <c r="AN10" s="171">
        <f>VLOOKUP(AJ10,Tableau1[],3,FALSE)+AH10</f>
        <v>0</v>
      </c>
      <c r="AO10" s="171">
        <f t="shared" ref="AO10:AO18" si="5">AM10-AK10</f>
        <v>2.5</v>
      </c>
      <c r="AP10" s="172">
        <f t="shared" ref="AP10:AP18" si="6">AN10-AL10</f>
        <v>0</v>
      </c>
      <c r="AR10" s="62" t="s">
        <v>43</v>
      </c>
      <c r="AS10" s="63">
        <f>DATE(An,5,1)</f>
        <v>45413</v>
      </c>
      <c r="AU10" s="66"/>
      <c r="AV10" s="67"/>
    </row>
    <row r="11" spans="1:48" x14ac:dyDescent="0.2">
      <c r="A11" s="58" t="s">
        <v>8</v>
      </c>
      <c r="B11" s="59"/>
      <c r="C11" s="59"/>
      <c r="D11" s="59"/>
      <c r="E11" s="68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69"/>
      <c r="W11" s="59"/>
      <c r="X11" s="59"/>
      <c r="Y11" s="59"/>
      <c r="Z11" s="59"/>
      <c r="AA11" s="59"/>
      <c r="AB11" s="59"/>
      <c r="AC11" s="59"/>
      <c r="AD11" s="59"/>
      <c r="AE11" s="59"/>
      <c r="AF11" s="60"/>
      <c r="AH11" s="61"/>
      <c r="AJ11" s="168" t="str">
        <f t="shared" si="4"/>
        <v>Nom 3</v>
      </c>
      <c r="AK11" s="169">
        <f t="shared" si="2"/>
        <v>0</v>
      </c>
      <c r="AL11" s="170">
        <f t="shared" si="3"/>
        <v>0</v>
      </c>
      <c r="AM11" s="171">
        <f>VLOOKUP(AJ11,Tableau1[],2,FALSE)+2.5</f>
        <v>2.5</v>
      </c>
      <c r="AN11" s="171">
        <f>VLOOKUP(AJ11,Tableau1[],3,FALSE)+AH11</f>
        <v>0</v>
      </c>
      <c r="AO11" s="171">
        <f t="shared" si="5"/>
        <v>2.5</v>
      </c>
      <c r="AP11" s="172">
        <f t="shared" si="6"/>
        <v>0</v>
      </c>
      <c r="AR11" s="62" t="s">
        <v>44</v>
      </c>
      <c r="AS11" s="63">
        <f>DATE(An,5,8)</f>
        <v>45420</v>
      </c>
      <c r="AU11" s="66"/>
      <c r="AV11" s="70"/>
    </row>
    <row r="12" spans="1:48" x14ac:dyDescent="0.2">
      <c r="A12" s="58" t="s">
        <v>9</v>
      </c>
      <c r="B12" s="59"/>
      <c r="C12" s="59"/>
      <c r="D12" s="59"/>
      <c r="E12" s="68"/>
      <c r="F12" s="68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60"/>
      <c r="AH12" s="61"/>
      <c r="AJ12" s="168" t="str">
        <f t="shared" si="4"/>
        <v>Nom 4</v>
      </c>
      <c r="AK12" s="169">
        <f t="shared" si="2"/>
        <v>0</v>
      </c>
      <c r="AL12" s="170">
        <f>SUM(B12:AF12)</f>
        <v>0</v>
      </c>
      <c r="AM12" s="171">
        <f>VLOOKUP(AJ12,Tableau1[],2,FALSE)+2.5</f>
        <v>2.5</v>
      </c>
      <c r="AN12" s="171">
        <f>VLOOKUP(AJ12,Tableau1[],3,FALSE)+AH12</f>
        <v>0</v>
      </c>
      <c r="AO12" s="171">
        <f t="shared" si="5"/>
        <v>2.5</v>
      </c>
      <c r="AP12" s="172">
        <f t="shared" si="6"/>
        <v>0</v>
      </c>
      <c r="AR12" s="62" t="s">
        <v>45</v>
      </c>
      <c r="AS12" s="63">
        <f>DATE(An,5,9)</f>
        <v>45421</v>
      </c>
      <c r="AU12" s="66"/>
      <c r="AV12" s="71"/>
    </row>
    <row r="13" spans="1:48" x14ac:dyDescent="0.2">
      <c r="A13" s="58" t="s">
        <v>10</v>
      </c>
      <c r="B13" s="59"/>
      <c r="C13" s="59"/>
      <c r="D13" s="59"/>
      <c r="E13" s="68"/>
      <c r="F13" s="59"/>
      <c r="G13" s="59"/>
      <c r="H13" s="59"/>
      <c r="I13" s="59"/>
      <c r="J13" s="59"/>
      <c r="K13" s="68"/>
      <c r="L13" s="59"/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60"/>
      <c r="AH13" s="61"/>
      <c r="AJ13" s="168" t="str">
        <f t="shared" si="4"/>
        <v>Nom 5</v>
      </c>
      <c r="AK13" s="169">
        <f t="shared" si="2"/>
        <v>0</v>
      </c>
      <c r="AL13" s="170">
        <f>SUM(B13:AF13)</f>
        <v>0</v>
      </c>
      <c r="AM13" s="171">
        <f>VLOOKUP(AJ13,Tableau1[],2,FALSE)+2.5</f>
        <v>2.5</v>
      </c>
      <c r="AN13" s="171">
        <f>VLOOKUP(AJ13,Tableau1[],3,FALSE)+AH13</f>
        <v>0</v>
      </c>
      <c r="AO13" s="171">
        <f t="shared" si="5"/>
        <v>2.5</v>
      </c>
      <c r="AP13" s="172">
        <f t="shared" si="6"/>
        <v>0</v>
      </c>
      <c r="AR13" s="62" t="s">
        <v>46</v>
      </c>
      <c r="AS13" s="63">
        <f>DATE(An,5,20)</f>
        <v>45432</v>
      </c>
    </row>
    <row r="14" spans="1:48" x14ac:dyDescent="0.2">
      <c r="A14" s="58" t="s">
        <v>11</v>
      </c>
      <c r="B14" s="59"/>
      <c r="C14" s="59"/>
      <c r="D14" s="59"/>
      <c r="E14" s="59"/>
      <c r="F14" s="68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9"/>
      <c r="U14" s="59"/>
      <c r="V14" s="59"/>
      <c r="W14" s="59"/>
      <c r="X14" s="59"/>
      <c r="Y14" s="59"/>
      <c r="Z14" s="59"/>
      <c r="AA14" s="59"/>
      <c r="AB14" s="59"/>
      <c r="AC14" s="59"/>
      <c r="AD14" s="59"/>
      <c r="AE14" s="59"/>
      <c r="AF14" s="60"/>
      <c r="AH14" s="61"/>
      <c r="AJ14" s="168" t="str">
        <f t="shared" si="4"/>
        <v>Nom 6</v>
      </c>
      <c r="AK14" s="169">
        <f t="shared" si="2"/>
        <v>0</v>
      </c>
      <c r="AL14" s="170">
        <f t="shared" si="3"/>
        <v>0</v>
      </c>
      <c r="AM14" s="171">
        <f>VLOOKUP(AJ14,Tableau1[],2,FALSE)+2.5</f>
        <v>2.5</v>
      </c>
      <c r="AN14" s="171">
        <f>VLOOKUP(AJ14,Tableau1[],3,FALSE)+AH14</f>
        <v>0</v>
      </c>
      <c r="AO14" s="171">
        <f t="shared" si="5"/>
        <v>2.5</v>
      </c>
      <c r="AP14" s="172">
        <f t="shared" si="6"/>
        <v>0</v>
      </c>
      <c r="AR14" s="62" t="s">
        <v>47</v>
      </c>
      <c r="AS14" s="63">
        <f>DATE(An,7,14)</f>
        <v>45487</v>
      </c>
    </row>
    <row r="15" spans="1:48" x14ac:dyDescent="0.2">
      <c r="A15" s="58" t="s">
        <v>12</v>
      </c>
      <c r="B15" s="59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9"/>
      <c r="AC15" s="59"/>
      <c r="AD15" s="59"/>
      <c r="AE15" s="59"/>
      <c r="AF15" s="60"/>
      <c r="AH15" s="61"/>
      <c r="AJ15" s="168" t="str">
        <f t="shared" si="4"/>
        <v>Nom 7</v>
      </c>
      <c r="AK15" s="169">
        <f t="shared" si="2"/>
        <v>0</v>
      </c>
      <c r="AL15" s="170">
        <f t="shared" si="3"/>
        <v>0</v>
      </c>
      <c r="AM15" s="171">
        <f>VLOOKUP(AJ15,Tableau1[],2,FALSE)+2.5</f>
        <v>2.5</v>
      </c>
      <c r="AN15" s="171">
        <f>VLOOKUP(AJ15,Tableau1[],3,FALSE)+AH15</f>
        <v>0</v>
      </c>
      <c r="AO15" s="171">
        <f t="shared" si="5"/>
        <v>2.5</v>
      </c>
      <c r="AP15" s="172">
        <f t="shared" si="6"/>
        <v>0</v>
      </c>
      <c r="AR15" s="62" t="s">
        <v>48</v>
      </c>
      <c r="AS15" s="63">
        <f>DATE(An,8,15)</f>
        <v>45519</v>
      </c>
    </row>
    <row r="16" spans="1:48" x14ac:dyDescent="0.2">
      <c r="A16" s="58" t="s">
        <v>13</v>
      </c>
      <c r="B16" s="59"/>
      <c r="C16" s="59"/>
      <c r="D16" s="59"/>
      <c r="E16" s="59"/>
      <c r="F16" s="68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60"/>
      <c r="AH16" s="61"/>
      <c r="AJ16" s="168" t="str">
        <f t="shared" si="4"/>
        <v>Nom 8</v>
      </c>
      <c r="AK16" s="169">
        <f t="shared" si="2"/>
        <v>0</v>
      </c>
      <c r="AL16" s="170">
        <f t="shared" si="3"/>
        <v>0</v>
      </c>
      <c r="AM16" s="171">
        <f>VLOOKUP(AJ16,Tableau1[],2,FALSE)+2.5</f>
        <v>2.5</v>
      </c>
      <c r="AN16" s="171">
        <f>VLOOKUP(AJ16,Tableau1[],3,FALSE)+AH16</f>
        <v>0</v>
      </c>
      <c r="AO16" s="171">
        <f t="shared" si="5"/>
        <v>2.5</v>
      </c>
      <c r="AP16" s="172">
        <f t="shared" si="6"/>
        <v>0</v>
      </c>
      <c r="AR16" s="62" t="s">
        <v>49</v>
      </c>
      <c r="AS16" s="63">
        <f>DATE(An,11,1)</f>
        <v>45597</v>
      </c>
    </row>
    <row r="17" spans="1:45" x14ac:dyDescent="0.2">
      <c r="A17" s="58" t="s">
        <v>14</v>
      </c>
      <c r="B17" s="59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60"/>
      <c r="AG17" s="44"/>
      <c r="AH17" s="72"/>
      <c r="AI17" s="44"/>
      <c r="AJ17" s="168" t="str">
        <f t="shared" si="4"/>
        <v>Nom 9</v>
      </c>
      <c r="AK17" s="169">
        <f t="shared" si="2"/>
        <v>0</v>
      </c>
      <c r="AL17" s="170">
        <f t="shared" si="3"/>
        <v>0</v>
      </c>
      <c r="AM17" s="171">
        <f>VLOOKUP(AJ17,Tableau1[],2,FALSE)+2.5</f>
        <v>2.5</v>
      </c>
      <c r="AN17" s="171">
        <f>VLOOKUP(AJ17,Tableau1[],3,FALSE)+AH17</f>
        <v>0</v>
      </c>
      <c r="AO17" s="171">
        <f t="shared" si="5"/>
        <v>2.5</v>
      </c>
      <c r="AP17" s="172">
        <f t="shared" si="6"/>
        <v>0</v>
      </c>
      <c r="AR17" s="62" t="s">
        <v>50</v>
      </c>
      <c r="AS17" s="63">
        <f>DATE(An,11,11)</f>
        <v>45607</v>
      </c>
    </row>
    <row r="18" spans="1:45" ht="13.5" thickBot="1" x14ac:dyDescent="0.25">
      <c r="A18" s="73" t="s">
        <v>15</v>
      </c>
      <c r="B18" s="74"/>
      <c r="C18" s="74"/>
      <c r="D18" s="74"/>
      <c r="E18" s="74"/>
      <c r="F18" s="74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  <c r="AA18" s="74"/>
      <c r="AB18" s="74"/>
      <c r="AC18" s="74"/>
      <c r="AD18" s="74"/>
      <c r="AE18" s="74"/>
      <c r="AF18" s="75"/>
      <c r="AH18" s="76"/>
      <c r="AJ18" s="173" t="str">
        <f>A18</f>
        <v>Nom 10</v>
      </c>
      <c r="AK18" s="174">
        <f t="shared" si="2"/>
        <v>0</v>
      </c>
      <c r="AL18" s="175">
        <f>SUM(B18:AF18)</f>
        <v>0</v>
      </c>
      <c r="AM18" s="176">
        <f>VLOOKUP(AJ18,Tableau1[],2,FALSE)+2.5</f>
        <v>2.5</v>
      </c>
      <c r="AN18" s="176">
        <f>VLOOKUP(AJ18,Tableau1[],3,FALSE)+AH18</f>
        <v>0</v>
      </c>
      <c r="AO18" s="176">
        <f t="shared" si="5"/>
        <v>2.5</v>
      </c>
      <c r="AP18" s="177">
        <f t="shared" si="6"/>
        <v>0</v>
      </c>
      <c r="AR18" s="77" t="s">
        <v>51</v>
      </c>
      <c r="AS18" s="78">
        <f>DATE(An,12,25)</f>
        <v>45651</v>
      </c>
    </row>
    <row r="19" spans="1:45" ht="13.5" thickBot="1" x14ac:dyDescent="0.25">
      <c r="AR19" s="79"/>
      <c r="AS19" s="79"/>
    </row>
    <row r="20" spans="1:45" ht="18.75" thickBot="1" x14ac:dyDescent="0.25">
      <c r="A20" s="45"/>
      <c r="B20" s="149">
        <f>DATE(An,MONTH(B6)+1,1)</f>
        <v>45323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1"/>
      <c r="AH20" s="47"/>
      <c r="AJ20" s="161"/>
      <c r="AK20" s="161"/>
      <c r="AL20" s="161"/>
      <c r="AM20" s="161"/>
      <c r="AN20" s="161"/>
      <c r="AO20" s="161"/>
      <c r="AP20" s="161"/>
      <c r="AR20" s="66"/>
    </row>
    <row r="21" spans="1:45" s="44" customFormat="1" ht="53.25" x14ac:dyDescent="0.2">
      <c r="A21" s="48"/>
      <c r="B21" s="80" t="str">
        <f>IF(B22&lt;&gt;"",PROPER(TEXT(B22,"jjjj")),"")</f>
        <v>Jeudi</v>
      </c>
      <c r="C21" s="80" t="str">
        <f t="shared" ref="C21" si="7">IF(C22&lt;&gt;"",PROPER(TEXT(C22,"jjjj")),"")</f>
        <v>Vendredi</v>
      </c>
      <c r="D21" s="80" t="str">
        <f t="shared" ref="D21" si="8">IF(D22&lt;&gt;"",PROPER(TEXT(D22,"jjjj")),"")</f>
        <v>Samedi</v>
      </c>
      <c r="E21" s="80" t="str">
        <f t="shared" ref="E21" si="9">IF(E22&lt;&gt;"",PROPER(TEXT(E22,"jjjj")),"")</f>
        <v>Dimanche</v>
      </c>
      <c r="F21" s="80" t="str">
        <f t="shared" ref="F21" si="10">IF(F22&lt;&gt;"",PROPER(TEXT(F22,"jjjj")),"")</f>
        <v>Lundi</v>
      </c>
      <c r="G21" s="80" t="str">
        <f t="shared" ref="G21" si="11">IF(G22&lt;&gt;"",PROPER(TEXT(G22,"jjjj")),"")</f>
        <v>Mardi</v>
      </c>
      <c r="H21" s="80" t="str">
        <f t="shared" ref="H21" si="12">IF(H22&lt;&gt;"",PROPER(TEXT(H22,"jjjj")),"")</f>
        <v>Mercredi</v>
      </c>
      <c r="I21" s="80" t="str">
        <f t="shared" ref="I21" si="13">IF(I22&lt;&gt;"",PROPER(TEXT(I22,"jjjj")),"")</f>
        <v>Jeudi</v>
      </c>
      <c r="J21" s="80" t="str">
        <f t="shared" ref="J21" si="14">IF(J22&lt;&gt;"",PROPER(TEXT(J22,"jjjj")),"")</f>
        <v>Vendredi</v>
      </c>
      <c r="K21" s="80" t="str">
        <f t="shared" ref="K21" si="15">IF(K22&lt;&gt;"",PROPER(TEXT(K22,"jjjj")),"")</f>
        <v>Samedi</v>
      </c>
      <c r="L21" s="80" t="str">
        <f t="shared" ref="L21" si="16">IF(L22&lt;&gt;"",PROPER(TEXT(L22,"jjjj")),"")</f>
        <v>Dimanche</v>
      </c>
      <c r="M21" s="80" t="str">
        <f t="shared" ref="M21" si="17">IF(M22&lt;&gt;"",PROPER(TEXT(M22,"jjjj")),"")</f>
        <v>Lundi</v>
      </c>
      <c r="N21" s="80" t="str">
        <f t="shared" ref="N21" si="18">IF(N22&lt;&gt;"",PROPER(TEXT(N22,"jjjj")),"")</f>
        <v>Mardi</v>
      </c>
      <c r="O21" s="80" t="str">
        <f t="shared" ref="O21" si="19">IF(O22&lt;&gt;"",PROPER(TEXT(O22,"jjjj")),"")</f>
        <v>Mercredi</v>
      </c>
      <c r="P21" s="80" t="str">
        <f t="shared" ref="P21" si="20">IF(P22&lt;&gt;"",PROPER(TEXT(P22,"jjjj")),"")</f>
        <v>Jeudi</v>
      </c>
      <c r="Q21" s="80" t="str">
        <f t="shared" ref="Q21" si="21">IF(Q22&lt;&gt;"",PROPER(TEXT(Q22,"jjjj")),"")</f>
        <v>Vendredi</v>
      </c>
      <c r="R21" s="80" t="str">
        <f t="shared" ref="R21" si="22">IF(R22&lt;&gt;"",PROPER(TEXT(R22,"jjjj")),"")</f>
        <v>Samedi</v>
      </c>
      <c r="S21" s="80" t="str">
        <f t="shared" ref="S21" si="23">IF(S22&lt;&gt;"",PROPER(TEXT(S22,"jjjj")),"")</f>
        <v>Dimanche</v>
      </c>
      <c r="T21" s="80" t="str">
        <f t="shared" ref="T21" si="24">IF(T22&lt;&gt;"",PROPER(TEXT(T22,"jjjj")),"")</f>
        <v>Lundi</v>
      </c>
      <c r="U21" s="80" t="str">
        <f t="shared" ref="U21" si="25">IF(U22&lt;&gt;"",PROPER(TEXT(U22,"jjjj")),"")</f>
        <v>Mardi</v>
      </c>
      <c r="V21" s="80" t="str">
        <f t="shared" ref="V21" si="26">IF(V22&lt;&gt;"",PROPER(TEXT(V22,"jjjj")),"")</f>
        <v>Mercredi</v>
      </c>
      <c r="W21" s="80" t="str">
        <f t="shared" ref="W21" si="27">IF(W22&lt;&gt;"",PROPER(TEXT(W22,"jjjj")),"")</f>
        <v>Jeudi</v>
      </c>
      <c r="X21" s="80" t="str">
        <f t="shared" ref="X21" si="28">IF(X22&lt;&gt;"",PROPER(TEXT(X22,"jjjj")),"")</f>
        <v>Vendredi</v>
      </c>
      <c r="Y21" s="80" t="str">
        <f t="shared" ref="Y21" si="29">IF(Y22&lt;&gt;"",PROPER(TEXT(Y22,"jjjj")),"")</f>
        <v>Samedi</v>
      </c>
      <c r="Z21" s="80" t="str">
        <f t="shared" ref="Z21" si="30">IF(Z22&lt;&gt;"",PROPER(TEXT(Z22,"jjjj")),"")</f>
        <v>Dimanche</v>
      </c>
      <c r="AA21" s="80" t="str">
        <f t="shared" ref="AA21" si="31">IF(AA22&lt;&gt;"",PROPER(TEXT(AA22,"jjjj")),"")</f>
        <v>Lundi</v>
      </c>
      <c r="AB21" s="80" t="str">
        <f t="shared" ref="AB21" si="32">IF(AB22&lt;&gt;"",PROPER(TEXT(AB22,"jjjj")),"")</f>
        <v>Mardi</v>
      </c>
      <c r="AC21" s="80" t="str">
        <f t="shared" ref="AC21" si="33">IF(AC22&lt;&gt;"",PROPER(TEXT(AC22,"jjjj")),"")</f>
        <v>Mercredi</v>
      </c>
      <c r="AD21" s="81" t="str">
        <f t="shared" ref="AD21" si="34">IF(AD22&lt;&gt;"",PROPER(TEXT(AD22,"jjjj")),"")</f>
        <v>Jeudi</v>
      </c>
      <c r="AE21" s="82" t="str">
        <f t="shared" ref="AE21" si="35">IF(AE22&lt;&gt;"",PROPER(TEXT(AE22,"jjjj")),"")</f>
        <v/>
      </c>
      <c r="AF21" s="83" t="str">
        <f t="shared" ref="AF21" si="36">IF(AF22&lt;&gt;"",PROPER(TEXT(AF22,"jjjj")),"")</f>
        <v/>
      </c>
      <c r="AH21" s="154" t="s">
        <v>68</v>
      </c>
      <c r="AI21" s="46"/>
      <c r="AJ21" s="162" t="s">
        <v>3</v>
      </c>
      <c r="AK21" s="163" t="s">
        <v>63</v>
      </c>
      <c r="AL21" s="163" t="s">
        <v>57</v>
      </c>
      <c r="AM21" s="163" t="s">
        <v>64</v>
      </c>
      <c r="AN21" s="163" t="s">
        <v>59</v>
      </c>
      <c r="AO21" s="163" t="s">
        <v>60</v>
      </c>
      <c r="AP21" s="164" t="s">
        <v>61</v>
      </c>
    </row>
    <row r="22" spans="1:45" x14ac:dyDescent="0.2">
      <c r="A22" s="84"/>
      <c r="B22" s="53">
        <f>DATE(An,MONTH(B20),1)</f>
        <v>45323</v>
      </c>
      <c r="C22" s="53">
        <f t="shared" ref="C22:AC22" si="37">B22+1</f>
        <v>45324</v>
      </c>
      <c r="D22" s="53">
        <f t="shared" si="37"/>
        <v>45325</v>
      </c>
      <c r="E22" s="53">
        <f t="shared" si="37"/>
        <v>45326</v>
      </c>
      <c r="F22" s="53">
        <f t="shared" si="37"/>
        <v>45327</v>
      </c>
      <c r="G22" s="53">
        <f t="shared" si="37"/>
        <v>45328</v>
      </c>
      <c r="H22" s="53">
        <f t="shared" si="37"/>
        <v>45329</v>
      </c>
      <c r="I22" s="53">
        <f t="shared" si="37"/>
        <v>45330</v>
      </c>
      <c r="J22" s="53">
        <f t="shared" si="37"/>
        <v>45331</v>
      </c>
      <c r="K22" s="53">
        <f t="shared" si="37"/>
        <v>45332</v>
      </c>
      <c r="L22" s="53">
        <f t="shared" si="37"/>
        <v>45333</v>
      </c>
      <c r="M22" s="53">
        <f t="shared" si="37"/>
        <v>45334</v>
      </c>
      <c r="N22" s="53">
        <f t="shared" si="37"/>
        <v>45335</v>
      </c>
      <c r="O22" s="53">
        <f t="shared" si="37"/>
        <v>45336</v>
      </c>
      <c r="P22" s="53">
        <f t="shared" si="37"/>
        <v>45337</v>
      </c>
      <c r="Q22" s="53">
        <f t="shared" si="37"/>
        <v>45338</v>
      </c>
      <c r="R22" s="53">
        <f t="shared" si="37"/>
        <v>45339</v>
      </c>
      <c r="S22" s="53">
        <f t="shared" si="37"/>
        <v>45340</v>
      </c>
      <c r="T22" s="53">
        <f t="shared" si="37"/>
        <v>45341</v>
      </c>
      <c r="U22" s="53">
        <f t="shared" si="37"/>
        <v>45342</v>
      </c>
      <c r="V22" s="53">
        <f t="shared" si="37"/>
        <v>45343</v>
      </c>
      <c r="W22" s="53">
        <f t="shared" si="37"/>
        <v>45344</v>
      </c>
      <c r="X22" s="53">
        <f t="shared" si="37"/>
        <v>45345</v>
      </c>
      <c r="Y22" s="53">
        <f t="shared" si="37"/>
        <v>45346</v>
      </c>
      <c r="Z22" s="53">
        <f t="shared" si="37"/>
        <v>45347</v>
      </c>
      <c r="AA22" s="53">
        <f t="shared" si="37"/>
        <v>45348</v>
      </c>
      <c r="AB22" s="53">
        <f t="shared" si="37"/>
        <v>45349</v>
      </c>
      <c r="AC22" s="53">
        <f t="shared" si="37"/>
        <v>45350</v>
      </c>
      <c r="AD22" s="53">
        <f>IF(DAY(DATE(An,3,))+1&lt;&gt;29,AC22+1,"")</f>
        <v>45351</v>
      </c>
      <c r="AE22" s="85"/>
      <c r="AF22" s="86"/>
      <c r="AH22" s="155"/>
      <c r="AJ22" s="165"/>
      <c r="AK22" s="166"/>
      <c r="AL22" s="166"/>
      <c r="AM22" s="166"/>
      <c r="AN22" s="166"/>
      <c r="AO22" s="166"/>
      <c r="AP22" s="167"/>
      <c r="AS22" s="66"/>
    </row>
    <row r="23" spans="1:45" x14ac:dyDescent="0.2">
      <c r="A23" s="58" t="str">
        <f t="shared" ref="A23:A32" si="38">IF(ISBLANK(A9),"",A9)</f>
        <v>Nom 1</v>
      </c>
      <c r="B23" s="87"/>
      <c r="C23" s="88"/>
      <c r="D23" s="89"/>
      <c r="E23" s="90"/>
      <c r="F23" s="90"/>
      <c r="G23" s="87"/>
      <c r="H23" s="91"/>
      <c r="I23" s="91"/>
      <c r="J23" s="91"/>
      <c r="K23" s="91"/>
      <c r="L23" s="92"/>
      <c r="M23" s="92"/>
      <c r="N23" s="92"/>
      <c r="O23" s="92"/>
      <c r="P23" s="92"/>
      <c r="Q23" s="91"/>
      <c r="R23" s="91"/>
      <c r="S23" s="91"/>
      <c r="T23" s="91"/>
      <c r="U23" s="91"/>
      <c r="V23" s="91"/>
      <c r="W23" s="91"/>
      <c r="X23" s="90"/>
      <c r="Y23" s="91"/>
      <c r="Z23" s="91"/>
      <c r="AA23" s="87"/>
      <c r="AB23" s="87"/>
      <c r="AC23" s="87"/>
      <c r="AD23" s="87"/>
      <c r="AE23" s="93"/>
      <c r="AF23" s="86"/>
      <c r="AH23" s="61"/>
      <c r="AJ23" s="168" t="str">
        <f>A23</f>
        <v>Nom 1</v>
      </c>
      <c r="AK23" s="169">
        <f t="shared" ref="AK23:AK32" si="39">COUNTIF(B23:AF23,"CP")</f>
        <v>0</v>
      </c>
      <c r="AL23" s="170">
        <f t="shared" ref="AL23:AL31" si="40">SUM(B23:AF23)</f>
        <v>0</v>
      </c>
      <c r="AM23" s="171">
        <f>AO9+2.5</f>
        <v>5</v>
      </c>
      <c r="AN23" s="171">
        <f t="shared" ref="AN23:AN32" si="41">AP9+AH23</f>
        <v>0</v>
      </c>
      <c r="AO23" s="171">
        <f>AM23-AK23</f>
        <v>5</v>
      </c>
      <c r="AP23" s="172">
        <f>AN23-AL23</f>
        <v>0</v>
      </c>
      <c r="AR23" s="94"/>
    </row>
    <row r="24" spans="1:45" x14ac:dyDescent="0.2">
      <c r="A24" s="58" t="str">
        <f t="shared" si="38"/>
        <v>Nom 2</v>
      </c>
      <c r="B24" s="90"/>
      <c r="C24" s="87"/>
      <c r="D24" s="91"/>
      <c r="E24" s="91"/>
      <c r="F24" s="92"/>
      <c r="G24" s="92"/>
      <c r="H24" s="91"/>
      <c r="I24" s="91"/>
      <c r="J24" s="90"/>
      <c r="K24" s="90"/>
      <c r="L24" s="90"/>
      <c r="M24" s="90"/>
      <c r="N24" s="90"/>
      <c r="O24" s="87"/>
      <c r="P24" s="87"/>
      <c r="Q24" s="87"/>
      <c r="R24" s="87"/>
      <c r="S24" s="87"/>
      <c r="T24" s="87"/>
      <c r="U24" s="87"/>
      <c r="V24" s="87"/>
      <c r="W24" s="95"/>
      <c r="X24" s="90"/>
      <c r="Y24" s="92"/>
      <c r="Z24" s="92"/>
      <c r="AA24" s="92"/>
      <c r="AB24" s="92"/>
      <c r="AC24" s="92"/>
      <c r="AD24" s="87"/>
      <c r="AE24" s="93"/>
      <c r="AF24" s="86"/>
      <c r="AH24" s="61"/>
      <c r="AJ24" s="168" t="str">
        <f t="shared" ref="AJ24:AJ30" si="42">A24</f>
        <v>Nom 2</v>
      </c>
      <c r="AK24" s="169">
        <f t="shared" si="39"/>
        <v>0</v>
      </c>
      <c r="AL24" s="170">
        <f t="shared" si="40"/>
        <v>0</v>
      </c>
      <c r="AM24" s="171">
        <f t="shared" ref="AM24:AM32" si="43">AO10+2.5</f>
        <v>5</v>
      </c>
      <c r="AN24" s="171">
        <f t="shared" si="41"/>
        <v>0</v>
      </c>
      <c r="AO24" s="171">
        <f t="shared" ref="AO24:AO32" si="44">AM24-AK24</f>
        <v>5</v>
      </c>
      <c r="AP24" s="172">
        <f t="shared" ref="AP24:AP32" si="45">AN24-AL24</f>
        <v>0</v>
      </c>
    </row>
    <row r="25" spans="1:45" x14ac:dyDescent="0.2">
      <c r="A25" s="58" t="str">
        <f t="shared" si="38"/>
        <v>Nom 3</v>
      </c>
      <c r="B25" s="87"/>
      <c r="C25" s="87"/>
      <c r="D25" s="87"/>
      <c r="E25" s="87"/>
      <c r="F25" s="91"/>
      <c r="G25" s="91"/>
      <c r="H25" s="91"/>
      <c r="I25" s="91"/>
      <c r="J25" s="91"/>
      <c r="K25" s="91"/>
      <c r="L25" s="91"/>
      <c r="M25" s="95"/>
      <c r="N25" s="87"/>
      <c r="O25" s="87"/>
      <c r="P25" s="91"/>
      <c r="Q25" s="91"/>
      <c r="R25" s="91"/>
      <c r="S25" s="91"/>
      <c r="T25" s="91"/>
      <c r="U25" s="91"/>
      <c r="V25" s="91"/>
      <c r="W25" s="87"/>
      <c r="X25" s="87"/>
      <c r="Y25" s="87"/>
      <c r="Z25" s="87"/>
      <c r="AA25" s="95"/>
      <c r="AB25" s="92"/>
      <c r="AC25" s="92"/>
      <c r="AD25" s="87"/>
      <c r="AE25" s="93"/>
      <c r="AF25" s="86"/>
      <c r="AH25" s="61"/>
      <c r="AJ25" s="168" t="str">
        <f t="shared" si="42"/>
        <v>Nom 3</v>
      </c>
      <c r="AK25" s="169">
        <f t="shared" si="39"/>
        <v>0</v>
      </c>
      <c r="AL25" s="170">
        <f t="shared" si="40"/>
        <v>0</v>
      </c>
      <c r="AM25" s="171">
        <f t="shared" si="43"/>
        <v>5</v>
      </c>
      <c r="AN25" s="171">
        <f t="shared" si="41"/>
        <v>0</v>
      </c>
      <c r="AO25" s="171">
        <f t="shared" si="44"/>
        <v>5</v>
      </c>
      <c r="AP25" s="172">
        <f t="shared" si="45"/>
        <v>0</v>
      </c>
    </row>
    <row r="26" spans="1:45" x14ac:dyDescent="0.2">
      <c r="A26" s="58" t="str">
        <f t="shared" si="38"/>
        <v>Nom 4</v>
      </c>
      <c r="B26" s="91"/>
      <c r="C26" s="90"/>
      <c r="D26" s="90"/>
      <c r="E26" s="90"/>
      <c r="F26" s="91"/>
      <c r="G26" s="91"/>
      <c r="H26" s="92"/>
      <c r="I26" s="92"/>
      <c r="J26" s="91"/>
      <c r="K26" s="91"/>
      <c r="L26" s="92"/>
      <c r="M26" s="87"/>
      <c r="N26" s="87"/>
      <c r="O26" s="92"/>
      <c r="P26" s="87"/>
      <c r="Q26" s="87"/>
      <c r="R26" s="87"/>
      <c r="S26" s="90"/>
      <c r="T26" s="90"/>
      <c r="U26" s="90"/>
      <c r="V26" s="92"/>
      <c r="W26" s="90"/>
      <c r="X26" s="90"/>
      <c r="Y26" s="90"/>
      <c r="Z26" s="90"/>
      <c r="AA26" s="90"/>
      <c r="AB26" s="87"/>
      <c r="AC26" s="92"/>
      <c r="AD26" s="87"/>
      <c r="AE26" s="93"/>
      <c r="AF26" s="86"/>
      <c r="AH26" s="61"/>
      <c r="AJ26" s="168" t="str">
        <f t="shared" si="42"/>
        <v>Nom 4</v>
      </c>
      <c r="AK26" s="169">
        <f t="shared" si="39"/>
        <v>0</v>
      </c>
      <c r="AL26" s="170">
        <f t="shared" si="40"/>
        <v>0</v>
      </c>
      <c r="AM26" s="171">
        <f t="shared" si="43"/>
        <v>5</v>
      </c>
      <c r="AN26" s="171">
        <f t="shared" si="41"/>
        <v>0</v>
      </c>
      <c r="AO26" s="171">
        <f t="shared" si="44"/>
        <v>5</v>
      </c>
      <c r="AP26" s="172">
        <f t="shared" si="45"/>
        <v>0</v>
      </c>
    </row>
    <row r="27" spans="1:45" x14ac:dyDescent="0.2">
      <c r="A27" s="58" t="str">
        <f t="shared" si="38"/>
        <v>Nom 5</v>
      </c>
      <c r="B27" s="87"/>
      <c r="C27" s="87"/>
      <c r="D27" s="91"/>
      <c r="E27" s="92"/>
      <c r="F27" s="91"/>
      <c r="G27" s="91"/>
      <c r="H27" s="87"/>
      <c r="I27" s="90"/>
      <c r="J27" s="90"/>
      <c r="K27" s="90"/>
      <c r="L27" s="90"/>
      <c r="M27" s="90"/>
      <c r="N27" s="90"/>
      <c r="O27" s="90"/>
      <c r="P27" s="90"/>
      <c r="Q27" s="87"/>
      <c r="R27" s="87"/>
      <c r="S27" s="92"/>
      <c r="T27" s="87"/>
      <c r="U27" s="92"/>
      <c r="V27" s="87"/>
      <c r="W27" s="87"/>
      <c r="X27" s="87"/>
      <c r="Y27" s="87"/>
      <c r="Z27" s="87"/>
      <c r="AA27" s="95"/>
      <c r="AB27" s="92"/>
      <c r="AC27" s="90"/>
      <c r="AD27" s="87"/>
      <c r="AE27" s="93"/>
      <c r="AF27" s="86"/>
      <c r="AH27" s="61"/>
      <c r="AJ27" s="168" t="str">
        <f t="shared" si="42"/>
        <v>Nom 5</v>
      </c>
      <c r="AK27" s="169">
        <f t="shared" si="39"/>
        <v>0</v>
      </c>
      <c r="AL27" s="170">
        <f>SUM(B27:AF27)</f>
        <v>0</v>
      </c>
      <c r="AM27" s="171">
        <f t="shared" si="43"/>
        <v>5</v>
      </c>
      <c r="AN27" s="171">
        <f t="shared" si="41"/>
        <v>0</v>
      </c>
      <c r="AO27" s="171">
        <f t="shared" si="44"/>
        <v>5</v>
      </c>
      <c r="AP27" s="172">
        <f t="shared" si="45"/>
        <v>0</v>
      </c>
    </row>
    <row r="28" spans="1:45" x14ac:dyDescent="0.2">
      <c r="A28" s="58" t="str">
        <f t="shared" si="38"/>
        <v>Nom 6</v>
      </c>
      <c r="B28" s="96"/>
      <c r="C28" s="96"/>
      <c r="D28" s="96"/>
      <c r="E28" s="96"/>
      <c r="F28" s="96"/>
      <c r="G28" s="96"/>
      <c r="H28" s="96"/>
      <c r="I28" s="97"/>
      <c r="J28" s="97"/>
      <c r="K28" s="98"/>
      <c r="L28" s="97"/>
      <c r="M28" s="97"/>
      <c r="N28" s="99"/>
      <c r="O28" s="98"/>
      <c r="P28" s="97"/>
      <c r="Q28" s="100"/>
      <c r="R28" s="100"/>
      <c r="S28" s="100"/>
      <c r="T28" s="100"/>
      <c r="U28" s="98"/>
      <c r="V28" s="96"/>
      <c r="W28" s="96"/>
      <c r="X28" s="96"/>
      <c r="Y28" s="100"/>
      <c r="Z28" s="100"/>
      <c r="AA28" s="97"/>
      <c r="AB28" s="97"/>
      <c r="AC28" s="97"/>
      <c r="AD28" s="97"/>
      <c r="AE28" s="93"/>
      <c r="AF28" s="86"/>
      <c r="AH28" s="61"/>
      <c r="AJ28" s="168" t="str">
        <f t="shared" si="42"/>
        <v>Nom 6</v>
      </c>
      <c r="AK28" s="169">
        <f t="shared" si="39"/>
        <v>0</v>
      </c>
      <c r="AL28" s="170">
        <f t="shared" si="40"/>
        <v>0</v>
      </c>
      <c r="AM28" s="171">
        <f t="shared" si="43"/>
        <v>5</v>
      </c>
      <c r="AN28" s="171">
        <f t="shared" si="41"/>
        <v>0</v>
      </c>
      <c r="AO28" s="171">
        <f t="shared" si="44"/>
        <v>5</v>
      </c>
      <c r="AP28" s="172">
        <f t="shared" si="45"/>
        <v>0</v>
      </c>
    </row>
    <row r="29" spans="1:45" x14ac:dyDescent="0.2">
      <c r="A29" s="58" t="str">
        <f t="shared" si="38"/>
        <v>Nom 7</v>
      </c>
      <c r="B29" s="97"/>
      <c r="C29" s="97"/>
      <c r="D29" s="97"/>
      <c r="E29" s="96"/>
      <c r="F29" s="96"/>
      <c r="G29" s="96"/>
      <c r="H29" s="97"/>
      <c r="I29" s="97"/>
      <c r="J29" s="97"/>
      <c r="K29" s="97"/>
      <c r="L29" s="97"/>
      <c r="M29" s="100"/>
      <c r="N29" s="99"/>
      <c r="O29" s="97"/>
      <c r="P29" s="97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97"/>
      <c r="AD29" s="97"/>
      <c r="AE29" s="93"/>
      <c r="AF29" s="86"/>
      <c r="AH29" s="61"/>
      <c r="AJ29" s="168" t="str">
        <f t="shared" si="42"/>
        <v>Nom 7</v>
      </c>
      <c r="AK29" s="169">
        <f t="shared" si="39"/>
        <v>0</v>
      </c>
      <c r="AL29" s="170">
        <f t="shared" si="40"/>
        <v>0</v>
      </c>
      <c r="AM29" s="171">
        <f t="shared" si="43"/>
        <v>5</v>
      </c>
      <c r="AN29" s="171">
        <f t="shared" si="41"/>
        <v>0</v>
      </c>
      <c r="AO29" s="171">
        <f t="shared" si="44"/>
        <v>5</v>
      </c>
      <c r="AP29" s="172">
        <f t="shared" si="45"/>
        <v>0</v>
      </c>
    </row>
    <row r="30" spans="1:45" x14ac:dyDescent="0.2">
      <c r="A30" s="58" t="str">
        <f t="shared" si="38"/>
        <v>Nom 8</v>
      </c>
      <c r="B30" s="97"/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9"/>
      <c r="O30" s="97"/>
      <c r="P30" s="97"/>
      <c r="Q30" s="97"/>
      <c r="R30" s="97"/>
      <c r="S30" s="100"/>
      <c r="T30" s="100"/>
      <c r="U30" s="100"/>
      <c r="V30" s="100"/>
      <c r="W30" s="100"/>
      <c r="X30" s="100"/>
      <c r="Y30" s="100"/>
      <c r="Z30" s="100"/>
      <c r="AA30" s="100"/>
      <c r="AB30" s="97"/>
      <c r="AC30" s="97"/>
      <c r="AD30" s="97"/>
      <c r="AE30" s="93"/>
      <c r="AF30" s="86"/>
      <c r="AH30" s="61"/>
      <c r="AJ30" s="168" t="str">
        <f t="shared" si="42"/>
        <v>Nom 8</v>
      </c>
      <c r="AK30" s="169">
        <f t="shared" si="39"/>
        <v>0</v>
      </c>
      <c r="AL30" s="170">
        <f t="shared" si="40"/>
        <v>0</v>
      </c>
      <c r="AM30" s="171">
        <f t="shared" si="43"/>
        <v>5</v>
      </c>
      <c r="AN30" s="171">
        <f t="shared" si="41"/>
        <v>0</v>
      </c>
      <c r="AO30" s="171">
        <f t="shared" si="44"/>
        <v>5</v>
      </c>
      <c r="AP30" s="172">
        <f t="shared" si="45"/>
        <v>0</v>
      </c>
      <c r="AR30" s="101"/>
    </row>
    <row r="31" spans="1:45" s="44" customFormat="1" x14ac:dyDescent="0.2">
      <c r="A31" s="58" t="str">
        <f t="shared" si="38"/>
        <v>Nom 9</v>
      </c>
      <c r="B31" s="97"/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97"/>
      <c r="AA31" s="97"/>
      <c r="AB31" s="97"/>
      <c r="AC31" s="97"/>
      <c r="AD31" s="97"/>
      <c r="AE31" s="93"/>
      <c r="AF31" s="86"/>
      <c r="AH31" s="72"/>
      <c r="AJ31" s="168" t="str">
        <f>A31</f>
        <v>Nom 9</v>
      </c>
      <c r="AK31" s="169">
        <f t="shared" si="39"/>
        <v>0</v>
      </c>
      <c r="AL31" s="170">
        <f t="shared" si="40"/>
        <v>0</v>
      </c>
      <c r="AM31" s="171">
        <f t="shared" si="43"/>
        <v>5</v>
      </c>
      <c r="AN31" s="171">
        <f t="shared" si="41"/>
        <v>0</v>
      </c>
      <c r="AO31" s="171">
        <f t="shared" si="44"/>
        <v>5</v>
      </c>
      <c r="AP31" s="172">
        <f t="shared" si="45"/>
        <v>0</v>
      </c>
      <c r="AS31" s="27"/>
    </row>
    <row r="32" spans="1:45" ht="13.5" thickBot="1" x14ac:dyDescent="0.25">
      <c r="A32" s="73" t="str">
        <f t="shared" si="38"/>
        <v>Nom 10</v>
      </c>
      <c r="B32" s="102"/>
      <c r="C32" s="102"/>
      <c r="D32" s="102"/>
      <c r="E32" s="102"/>
      <c r="F32" s="102"/>
      <c r="G32" s="102"/>
      <c r="H32" s="102"/>
      <c r="I32" s="102"/>
      <c r="J32" s="102"/>
      <c r="K32" s="102"/>
      <c r="L32" s="102"/>
      <c r="M32" s="102"/>
      <c r="N32" s="102"/>
      <c r="O32" s="102"/>
      <c r="P32" s="102"/>
      <c r="Q32" s="102"/>
      <c r="R32" s="102"/>
      <c r="S32" s="102"/>
      <c r="T32" s="102"/>
      <c r="U32" s="102"/>
      <c r="V32" s="102"/>
      <c r="W32" s="102"/>
      <c r="X32" s="102"/>
      <c r="Y32" s="102"/>
      <c r="Z32" s="102"/>
      <c r="AA32" s="102"/>
      <c r="AB32" s="102"/>
      <c r="AC32" s="102"/>
      <c r="AD32" s="102"/>
      <c r="AE32" s="103"/>
      <c r="AF32" s="104"/>
      <c r="AH32" s="76"/>
      <c r="AJ32" s="173" t="str">
        <f>A32</f>
        <v>Nom 10</v>
      </c>
      <c r="AK32" s="174">
        <f t="shared" si="39"/>
        <v>0</v>
      </c>
      <c r="AL32" s="175">
        <f>SUM(B32:AF32)</f>
        <v>0</v>
      </c>
      <c r="AM32" s="176">
        <f t="shared" si="43"/>
        <v>5</v>
      </c>
      <c r="AN32" s="176">
        <f t="shared" si="41"/>
        <v>0</v>
      </c>
      <c r="AO32" s="176">
        <f t="shared" si="44"/>
        <v>5</v>
      </c>
      <c r="AP32" s="177">
        <f t="shared" si="45"/>
        <v>0</v>
      </c>
      <c r="AS32" s="44"/>
    </row>
    <row r="33" spans="1:45" ht="13.5" thickBot="1" x14ac:dyDescent="0.25">
      <c r="AD33" s="105"/>
      <c r="AJ33" s="161"/>
    </row>
    <row r="34" spans="1:45" ht="18.75" thickBot="1" x14ac:dyDescent="0.25">
      <c r="A34" s="45"/>
      <c r="B34" s="149">
        <f>DATE(An,MONTH(B20)+1,1)</f>
        <v>45352</v>
      </c>
      <c r="C34" s="150"/>
      <c r="D34" s="150"/>
      <c r="E34" s="150"/>
      <c r="F34" s="150"/>
      <c r="G34" s="150"/>
      <c r="H34" s="150"/>
      <c r="I34" s="150"/>
      <c r="J34" s="150"/>
      <c r="K34" s="150"/>
      <c r="L34" s="150"/>
      <c r="M34" s="150"/>
      <c r="N34" s="150"/>
      <c r="O34" s="150"/>
      <c r="P34" s="150"/>
      <c r="Q34" s="150"/>
      <c r="R34" s="150"/>
      <c r="S34" s="150"/>
      <c r="T34" s="150"/>
      <c r="U34" s="150"/>
      <c r="V34" s="150"/>
      <c r="W34" s="150"/>
      <c r="X34" s="150"/>
      <c r="Y34" s="150"/>
      <c r="Z34" s="150"/>
      <c r="AA34" s="150"/>
      <c r="AB34" s="150"/>
      <c r="AC34" s="150"/>
      <c r="AD34" s="150"/>
      <c r="AE34" s="150"/>
      <c r="AF34" s="151"/>
      <c r="AH34" s="47"/>
    </row>
    <row r="35" spans="1:45" s="44" customFormat="1" ht="53.25" x14ac:dyDescent="0.2">
      <c r="A35" s="48"/>
      <c r="B35" s="49" t="str">
        <f>IF(B36&lt;&gt;"",PROPER(TEXT(B36,"jjjj")),"")</f>
        <v>Vendredi</v>
      </c>
      <c r="C35" s="49" t="str">
        <f t="shared" ref="C35" si="46">IF(C36&lt;&gt;"",PROPER(TEXT(C36,"jjjj")),"")</f>
        <v>Samedi</v>
      </c>
      <c r="D35" s="49" t="str">
        <f t="shared" ref="D35" si="47">IF(D36&lt;&gt;"",PROPER(TEXT(D36,"jjjj")),"")</f>
        <v>Dimanche</v>
      </c>
      <c r="E35" s="49" t="str">
        <f t="shared" ref="E35" si="48">IF(E36&lt;&gt;"",PROPER(TEXT(E36,"jjjj")),"")</f>
        <v>Lundi</v>
      </c>
      <c r="F35" s="49" t="str">
        <f t="shared" ref="F35" si="49">IF(F36&lt;&gt;"",PROPER(TEXT(F36,"jjjj")),"")</f>
        <v>Mardi</v>
      </c>
      <c r="G35" s="49" t="str">
        <f t="shared" ref="G35" si="50">IF(G36&lt;&gt;"",PROPER(TEXT(G36,"jjjj")),"")</f>
        <v>Mercredi</v>
      </c>
      <c r="H35" s="49" t="str">
        <f t="shared" ref="H35" si="51">IF(H36&lt;&gt;"",PROPER(TEXT(H36,"jjjj")),"")</f>
        <v>Jeudi</v>
      </c>
      <c r="I35" s="49" t="str">
        <f t="shared" ref="I35" si="52">IF(I36&lt;&gt;"",PROPER(TEXT(I36,"jjjj")),"")</f>
        <v>Vendredi</v>
      </c>
      <c r="J35" s="49" t="str">
        <f t="shared" ref="J35" si="53">IF(J36&lt;&gt;"",PROPER(TEXT(J36,"jjjj")),"")</f>
        <v>Samedi</v>
      </c>
      <c r="K35" s="49" t="str">
        <f t="shared" ref="K35" si="54">IF(K36&lt;&gt;"",PROPER(TEXT(K36,"jjjj")),"")</f>
        <v>Dimanche</v>
      </c>
      <c r="L35" s="49" t="str">
        <f t="shared" ref="L35" si="55">IF(L36&lt;&gt;"",PROPER(TEXT(L36,"jjjj")),"")</f>
        <v>Lundi</v>
      </c>
      <c r="M35" s="49" t="str">
        <f t="shared" ref="M35" si="56">IF(M36&lt;&gt;"",PROPER(TEXT(M36,"jjjj")),"")</f>
        <v>Mardi</v>
      </c>
      <c r="N35" s="49" t="str">
        <f t="shared" ref="N35" si="57">IF(N36&lt;&gt;"",PROPER(TEXT(N36,"jjjj")),"")</f>
        <v>Mercredi</v>
      </c>
      <c r="O35" s="49" t="str">
        <f t="shared" ref="O35" si="58">IF(O36&lt;&gt;"",PROPER(TEXT(O36,"jjjj")),"")</f>
        <v>Jeudi</v>
      </c>
      <c r="P35" s="49" t="str">
        <f t="shared" ref="P35" si="59">IF(P36&lt;&gt;"",PROPER(TEXT(P36,"jjjj")),"")</f>
        <v>Vendredi</v>
      </c>
      <c r="Q35" s="49" t="str">
        <f t="shared" ref="Q35" si="60">IF(Q36&lt;&gt;"",PROPER(TEXT(Q36,"jjjj")),"")</f>
        <v>Samedi</v>
      </c>
      <c r="R35" s="49" t="str">
        <f t="shared" ref="R35" si="61">IF(R36&lt;&gt;"",PROPER(TEXT(R36,"jjjj")),"")</f>
        <v>Dimanche</v>
      </c>
      <c r="S35" s="49" t="str">
        <f t="shared" ref="S35" si="62">IF(S36&lt;&gt;"",PROPER(TEXT(S36,"jjjj")),"")</f>
        <v>Lundi</v>
      </c>
      <c r="T35" s="49" t="str">
        <f t="shared" ref="T35" si="63">IF(T36&lt;&gt;"",PROPER(TEXT(T36,"jjjj")),"")</f>
        <v>Mardi</v>
      </c>
      <c r="U35" s="49" t="str">
        <f t="shared" ref="U35" si="64">IF(U36&lt;&gt;"",PROPER(TEXT(U36,"jjjj")),"")</f>
        <v>Mercredi</v>
      </c>
      <c r="V35" s="49" t="str">
        <f t="shared" ref="V35" si="65">IF(V36&lt;&gt;"",PROPER(TEXT(V36,"jjjj")),"")</f>
        <v>Jeudi</v>
      </c>
      <c r="W35" s="49" t="str">
        <f t="shared" ref="W35" si="66">IF(W36&lt;&gt;"",PROPER(TEXT(W36,"jjjj")),"")</f>
        <v>Vendredi</v>
      </c>
      <c r="X35" s="49" t="str">
        <f t="shared" ref="X35" si="67">IF(X36&lt;&gt;"",PROPER(TEXT(X36,"jjjj")),"")</f>
        <v>Samedi</v>
      </c>
      <c r="Y35" s="49" t="str">
        <f t="shared" ref="Y35" si="68">IF(Y36&lt;&gt;"",PROPER(TEXT(Y36,"jjjj")),"")</f>
        <v>Dimanche</v>
      </c>
      <c r="Z35" s="49" t="str">
        <f t="shared" ref="Z35" si="69">IF(Z36&lt;&gt;"",PROPER(TEXT(Z36,"jjjj")),"")</f>
        <v>Lundi</v>
      </c>
      <c r="AA35" s="49" t="str">
        <f t="shared" ref="AA35" si="70">IF(AA36&lt;&gt;"",PROPER(TEXT(AA36,"jjjj")),"")</f>
        <v>Mardi</v>
      </c>
      <c r="AB35" s="49" t="str">
        <f t="shared" ref="AB35" si="71">IF(AB36&lt;&gt;"",PROPER(TEXT(AB36,"jjjj")),"")</f>
        <v>Mercredi</v>
      </c>
      <c r="AC35" s="49" t="str">
        <f t="shared" ref="AC35" si="72">IF(AC36&lt;&gt;"",PROPER(TEXT(AC36,"jjjj")),"")</f>
        <v>Jeudi</v>
      </c>
      <c r="AD35" s="49" t="str">
        <f t="shared" ref="AD35" si="73">IF(AD36&lt;&gt;"",PROPER(TEXT(AD36,"jjjj")),"")</f>
        <v>Vendredi</v>
      </c>
      <c r="AE35" s="49" t="str">
        <f t="shared" ref="AE35" si="74">IF(AE36&lt;&gt;"",PROPER(TEXT(AE36,"jjjj")),"")</f>
        <v>Samedi</v>
      </c>
      <c r="AF35" s="50" t="str">
        <f t="shared" ref="AF35" si="75">IF(AF36&lt;&gt;"",PROPER(TEXT(AF36,"jjjj")),"")</f>
        <v>Dimanche</v>
      </c>
      <c r="AH35" s="154" t="s">
        <v>68</v>
      </c>
      <c r="AI35" s="46"/>
      <c r="AJ35" s="162" t="s">
        <v>3</v>
      </c>
      <c r="AK35" s="163" t="s">
        <v>63</v>
      </c>
      <c r="AL35" s="163" t="s">
        <v>57</v>
      </c>
      <c r="AM35" s="163" t="s">
        <v>64</v>
      </c>
      <c r="AN35" s="163" t="s">
        <v>59</v>
      </c>
      <c r="AO35" s="163" t="s">
        <v>60</v>
      </c>
      <c r="AP35" s="164" t="s">
        <v>61</v>
      </c>
    </row>
    <row r="36" spans="1:45" x14ac:dyDescent="0.2">
      <c r="A36" s="84"/>
      <c r="B36" s="53">
        <f>DATE(An,MONTH(B34),1)</f>
        <v>45352</v>
      </c>
      <c r="C36" s="53">
        <f t="shared" ref="C36:AF36" si="76">B36+1</f>
        <v>45353</v>
      </c>
      <c r="D36" s="53">
        <f t="shared" si="76"/>
        <v>45354</v>
      </c>
      <c r="E36" s="53">
        <f t="shared" si="76"/>
        <v>45355</v>
      </c>
      <c r="F36" s="53">
        <f t="shared" si="76"/>
        <v>45356</v>
      </c>
      <c r="G36" s="53">
        <f t="shared" si="76"/>
        <v>45357</v>
      </c>
      <c r="H36" s="53">
        <f t="shared" si="76"/>
        <v>45358</v>
      </c>
      <c r="I36" s="53">
        <f t="shared" si="76"/>
        <v>45359</v>
      </c>
      <c r="J36" s="53">
        <f t="shared" si="76"/>
        <v>45360</v>
      </c>
      <c r="K36" s="53">
        <f t="shared" si="76"/>
        <v>45361</v>
      </c>
      <c r="L36" s="53">
        <f t="shared" si="76"/>
        <v>45362</v>
      </c>
      <c r="M36" s="53">
        <f t="shared" si="76"/>
        <v>45363</v>
      </c>
      <c r="N36" s="53">
        <f t="shared" si="76"/>
        <v>45364</v>
      </c>
      <c r="O36" s="53">
        <f t="shared" si="76"/>
        <v>45365</v>
      </c>
      <c r="P36" s="53">
        <f t="shared" si="76"/>
        <v>45366</v>
      </c>
      <c r="Q36" s="53">
        <f t="shared" si="76"/>
        <v>45367</v>
      </c>
      <c r="R36" s="53">
        <f t="shared" si="76"/>
        <v>45368</v>
      </c>
      <c r="S36" s="53">
        <f t="shared" si="76"/>
        <v>45369</v>
      </c>
      <c r="T36" s="53">
        <f t="shared" si="76"/>
        <v>45370</v>
      </c>
      <c r="U36" s="53">
        <f t="shared" si="76"/>
        <v>45371</v>
      </c>
      <c r="V36" s="53">
        <f t="shared" si="76"/>
        <v>45372</v>
      </c>
      <c r="W36" s="53">
        <f t="shared" si="76"/>
        <v>45373</v>
      </c>
      <c r="X36" s="53">
        <f t="shared" si="76"/>
        <v>45374</v>
      </c>
      <c r="Y36" s="53">
        <f t="shared" si="76"/>
        <v>45375</v>
      </c>
      <c r="Z36" s="53">
        <f t="shared" si="76"/>
        <v>45376</v>
      </c>
      <c r="AA36" s="53">
        <f t="shared" si="76"/>
        <v>45377</v>
      </c>
      <c r="AB36" s="53">
        <f t="shared" si="76"/>
        <v>45378</v>
      </c>
      <c r="AC36" s="53">
        <f t="shared" si="76"/>
        <v>45379</v>
      </c>
      <c r="AD36" s="53">
        <f t="shared" si="76"/>
        <v>45380</v>
      </c>
      <c r="AE36" s="53">
        <f t="shared" si="76"/>
        <v>45381</v>
      </c>
      <c r="AF36" s="54">
        <f t="shared" si="76"/>
        <v>45382</v>
      </c>
      <c r="AH36" s="155"/>
      <c r="AJ36" s="165"/>
      <c r="AK36" s="166"/>
      <c r="AL36" s="166"/>
      <c r="AM36" s="166"/>
      <c r="AN36" s="166"/>
      <c r="AO36" s="166"/>
      <c r="AP36" s="167"/>
    </row>
    <row r="37" spans="1:45" x14ac:dyDescent="0.2">
      <c r="A37" s="58" t="str">
        <f t="shared" ref="A37:A46" si="77">IF(ISBLANK(A23),"",A23)</f>
        <v>Nom 1</v>
      </c>
      <c r="B37" s="106"/>
      <c r="C37" s="68"/>
      <c r="D37" s="68"/>
      <c r="E37" s="68"/>
      <c r="F37" s="68"/>
      <c r="G37" s="68"/>
      <c r="H37" s="107"/>
      <c r="I37" s="107"/>
      <c r="J37" s="107"/>
      <c r="K37" s="68"/>
      <c r="L37" s="68"/>
      <c r="M37" s="68"/>
      <c r="N37" s="68"/>
      <c r="O37" s="68"/>
      <c r="P37" s="107"/>
      <c r="Q37" s="68"/>
      <c r="R37" s="68"/>
      <c r="S37" s="68"/>
      <c r="T37" s="68"/>
      <c r="U37" s="68"/>
      <c r="V37" s="68"/>
      <c r="W37" s="68"/>
      <c r="X37" s="68"/>
      <c r="Y37" s="68"/>
      <c r="Z37" s="108"/>
      <c r="AA37" s="108"/>
      <c r="AB37" s="108"/>
      <c r="AC37" s="68"/>
      <c r="AD37" s="108"/>
      <c r="AE37" s="108"/>
      <c r="AF37" s="109"/>
      <c r="AH37" s="61"/>
      <c r="AJ37" s="168" t="str">
        <f>A37</f>
        <v>Nom 1</v>
      </c>
      <c r="AK37" s="169">
        <f t="shared" ref="AK37:AK46" si="78">COUNTIF(B37:AF37,"CP")</f>
        <v>0</v>
      </c>
      <c r="AL37" s="170">
        <f t="shared" ref="AL37:AL45" si="79">SUM(B37:AF37)</f>
        <v>0</v>
      </c>
      <c r="AM37" s="171">
        <f>AO23+2.5</f>
        <v>7.5</v>
      </c>
      <c r="AN37" s="171">
        <f t="shared" ref="AN37:AN46" si="80">AP23+AH37</f>
        <v>0</v>
      </c>
      <c r="AO37" s="171">
        <f>AM37-AK37</f>
        <v>7.5</v>
      </c>
      <c r="AP37" s="172">
        <f>AN37-AL37</f>
        <v>0</v>
      </c>
    </row>
    <row r="38" spans="1:45" x14ac:dyDescent="0.2">
      <c r="A38" s="58" t="str">
        <f t="shared" si="77"/>
        <v>Nom 2</v>
      </c>
      <c r="B38" s="108"/>
      <c r="C38" s="108"/>
      <c r="D38" s="108"/>
      <c r="E38" s="108"/>
      <c r="F38" s="108"/>
      <c r="G38" s="108"/>
      <c r="H38" s="108"/>
      <c r="I38" s="68"/>
      <c r="J38" s="107"/>
      <c r="K38" s="68"/>
      <c r="L38" s="68"/>
      <c r="M38" s="68"/>
      <c r="N38" s="68"/>
      <c r="O38" s="68"/>
      <c r="P38" s="108"/>
      <c r="Q38" s="108"/>
      <c r="R38" s="108"/>
      <c r="S38" s="108"/>
      <c r="T38" s="108"/>
      <c r="U38" s="108"/>
      <c r="V38" s="108"/>
      <c r="W38" s="108"/>
      <c r="X38" s="108"/>
      <c r="Y38" s="68"/>
      <c r="Z38" s="68"/>
      <c r="AA38" s="108"/>
      <c r="AB38" s="108"/>
      <c r="AC38" s="108"/>
      <c r="AD38" s="68"/>
      <c r="AE38" s="68"/>
      <c r="AF38" s="110"/>
      <c r="AH38" s="61"/>
      <c r="AJ38" s="168" t="str">
        <f t="shared" ref="AJ38:AJ44" si="81">A38</f>
        <v>Nom 2</v>
      </c>
      <c r="AK38" s="169">
        <f t="shared" si="78"/>
        <v>0</v>
      </c>
      <c r="AL38" s="170">
        <f t="shared" si="79"/>
        <v>0</v>
      </c>
      <c r="AM38" s="171">
        <f t="shared" ref="AM38:AM46" si="82">AO24+2.5</f>
        <v>7.5</v>
      </c>
      <c r="AN38" s="171">
        <f t="shared" si="80"/>
        <v>0</v>
      </c>
      <c r="AO38" s="171">
        <f t="shared" ref="AO38:AO46" si="83">AM38-AK38</f>
        <v>7.5</v>
      </c>
      <c r="AP38" s="172">
        <f t="shared" ref="AP38:AP46" si="84">AN38-AL38</f>
        <v>0</v>
      </c>
    </row>
    <row r="39" spans="1:45" x14ac:dyDescent="0.2">
      <c r="A39" s="58" t="str">
        <f t="shared" si="77"/>
        <v>Nom 3</v>
      </c>
      <c r="B39" s="111"/>
      <c r="C39" s="68"/>
      <c r="D39" s="107"/>
      <c r="E39" s="68"/>
      <c r="F39" s="68"/>
      <c r="G39" s="107"/>
      <c r="H39" s="106"/>
      <c r="I39" s="106"/>
      <c r="J39" s="106"/>
      <c r="K39" s="68"/>
      <c r="L39" s="68"/>
      <c r="M39" s="111"/>
      <c r="N39" s="68"/>
      <c r="O39" s="68"/>
      <c r="P39" s="68"/>
      <c r="Q39" s="68"/>
      <c r="R39" s="112"/>
      <c r="S39" s="106"/>
      <c r="T39" s="106"/>
      <c r="U39" s="106"/>
      <c r="V39" s="106"/>
      <c r="W39" s="106"/>
      <c r="X39" s="106"/>
      <c r="Y39" s="108"/>
      <c r="Z39" s="108"/>
      <c r="AA39" s="108"/>
      <c r="AB39" s="108"/>
      <c r="AC39" s="108"/>
      <c r="AD39" s="108"/>
      <c r="AE39" s="108"/>
      <c r="AF39" s="113"/>
      <c r="AH39" s="61"/>
      <c r="AJ39" s="168" t="str">
        <f t="shared" si="81"/>
        <v>Nom 3</v>
      </c>
      <c r="AK39" s="169">
        <f t="shared" si="78"/>
        <v>0</v>
      </c>
      <c r="AL39" s="170">
        <f t="shared" si="79"/>
        <v>0</v>
      </c>
      <c r="AM39" s="171">
        <f t="shared" si="82"/>
        <v>7.5</v>
      </c>
      <c r="AN39" s="171">
        <f t="shared" si="80"/>
        <v>0</v>
      </c>
      <c r="AO39" s="171">
        <f t="shared" si="83"/>
        <v>7.5</v>
      </c>
      <c r="AP39" s="172">
        <f t="shared" si="84"/>
        <v>0</v>
      </c>
    </row>
    <row r="40" spans="1:45" x14ac:dyDescent="0.2">
      <c r="A40" s="58" t="str">
        <f t="shared" si="77"/>
        <v>Nom 4</v>
      </c>
      <c r="B40" s="107"/>
      <c r="C40" s="106"/>
      <c r="D40" s="106"/>
      <c r="E40" s="107"/>
      <c r="F40" s="106"/>
      <c r="G40" s="107"/>
      <c r="H40" s="68"/>
      <c r="I40" s="68"/>
      <c r="J40" s="68"/>
      <c r="K40" s="68"/>
      <c r="L40" s="68"/>
      <c r="M40" s="68"/>
      <c r="N40" s="107"/>
      <c r="O40" s="68"/>
      <c r="P40" s="106"/>
      <c r="Q40" s="106"/>
      <c r="R40" s="106"/>
      <c r="S40" s="106"/>
      <c r="T40" s="106"/>
      <c r="U40" s="107"/>
      <c r="V40" s="106"/>
      <c r="W40" s="106"/>
      <c r="X40" s="68"/>
      <c r="Y40" s="108"/>
      <c r="Z40" s="107"/>
      <c r="AA40" s="107"/>
      <c r="AB40" s="107"/>
      <c r="AC40" s="107"/>
      <c r="AD40" s="107"/>
      <c r="AE40" s="68"/>
      <c r="AF40" s="110"/>
      <c r="AH40" s="61"/>
      <c r="AJ40" s="168" t="str">
        <f t="shared" si="81"/>
        <v>Nom 4</v>
      </c>
      <c r="AK40" s="169">
        <f t="shared" si="78"/>
        <v>0</v>
      </c>
      <c r="AL40" s="170">
        <f t="shared" si="79"/>
        <v>0</v>
      </c>
      <c r="AM40" s="171">
        <f t="shared" si="82"/>
        <v>7.5</v>
      </c>
      <c r="AN40" s="171">
        <f t="shared" si="80"/>
        <v>0</v>
      </c>
      <c r="AO40" s="171">
        <f t="shared" si="83"/>
        <v>7.5</v>
      </c>
      <c r="AP40" s="172">
        <f t="shared" si="84"/>
        <v>0</v>
      </c>
    </row>
    <row r="41" spans="1:45" x14ac:dyDescent="0.2">
      <c r="A41" s="58" t="str">
        <f t="shared" si="77"/>
        <v>Nom 5</v>
      </c>
      <c r="B41" s="106"/>
      <c r="C41" s="107"/>
      <c r="D41" s="107"/>
      <c r="E41" s="107"/>
      <c r="F41" s="111"/>
      <c r="G41" s="107"/>
      <c r="H41" s="68"/>
      <c r="I41" s="68"/>
      <c r="J41" s="68"/>
      <c r="K41" s="68"/>
      <c r="L41" s="68"/>
      <c r="M41" s="68"/>
      <c r="N41" s="68"/>
      <c r="O41" s="68"/>
      <c r="P41" s="107"/>
      <c r="Q41" s="68"/>
      <c r="R41" s="108"/>
      <c r="S41" s="108"/>
      <c r="T41" s="108"/>
      <c r="U41" s="68"/>
      <c r="V41" s="111"/>
      <c r="W41" s="111"/>
      <c r="X41" s="68"/>
      <c r="Y41" s="68"/>
      <c r="Z41" s="68"/>
      <c r="AA41" s="68"/>
      <c r="AB41" s="111"/>
      <c r="AC41" s="107"/>
      <c r="AD41" s="106"/>
      <c r="AE41" s="106"/>
      <c r="AF41" s="114"/>
      <c r="AH41" s="61"/>
      <c r="AJ41" s="168" t="str">
        <f t="shared" si="81"/>
        <v>Nom 5</v>
      </c>
      <c r="AK41" s="169">
        <f t="shared" si="78"/>
        <v>0</v>
      </c>
      <c r="AL41" s="170">
        <f>SUM(B41:AF41)</f>
        <v>0</v>
      </c>
      <c r="AM41" s="171">
        <f t="shared" si="82"/>
        <v>7.5</v>
      </c>
      <c r="AN41" s="171">
        <f t="shared" si="80"/>
        <v>0</v>
      </c>
      <c r="AO41" s="171">
        <f t="shared" si="83"/>
        <v>7.5</v>
      </c>
      <c r="AP41" s="172">
        <f t="shared" si="84"/>
        <v>0</v>
      </c>
    </row>
    <row r="42" spans="1:45" x14ac:dyDescent="0.2">
      <c r="A42" s="58" t="str">
        <f t="shared" si="77"/>
        <v>Nom 6</v>
      </c>
      <c r="B42" s="115"/>
      <c r="C42" s="115"/>
      <c r="D42" s="115"/>
      <c r="E42" s="115"/>
      <c r="F42" s="116"/>
      <c r="G42" s="115"/>
      <c r="H42" s="115"/>
      <c r="I42" s="115"/>
      <c r="J42" s="115"/>
      <c r="K42" s="115"/>
      <c r="L42" s="116"/>
      <c r="M42" s="116"/>
      <c r="N42" s="115"/>
      <c r="O42" s="115"/>
      <c r="P42" s="115"/>
      <c r="Q42" s="115"/>
      <c r="R42" s="117"/>
      <c r="S42" s="117"/>
      <c r="T42" s="117"/>
      <c r="U42" s="118"/>
      <c r="V42" s="115"/>
      <c r="W42" s="115"/>
      <c r="X42" s="115"/>
      <c r="Y42" s="115"/>
      <c r="Z42" s="115"/>
      <c r="AA42" s="115"/>
      <c r="AB42" s="117"/>
      <c r="AC42" s="68"/>
      <c r="AD42" s="68"/>
      <c r="AE42" s="68"/>
      <c r="AF42" s="110"/>
      <c r="AH42" s="61"/>
      <c r="AJ42" s="168" t="str">
        <f t="shared" si="81"/>
        <v>Nom 6</v>
      </c>
      <c r="AK42" s="169">
        <f t="shared" si="78"/>
        <v>0</v>
      </c>
      <c r="AL42" s="170">
        <f t="shared" si="79"/>
        <v>0</v>
      </c>
      <c r="AM42" s="171">
        <f t="shared" si="82"/>
        <v>7.5</v>
      </c>
      <c r="AN42" s="171">
        <f t="shared" si="80"/>
        <v>0</v>
      </c>
      <c r="AO42" s="171">
        <f t="shared" si="83"/>
        <v>7.5</v>
      </c>
      <c r="AP42" s="172">
        <f t="shared" si="84"/>
        <v>0</v>
      </c>
    </row>
    <row r="43" spans="1:45" x14ac:dyDescent="0.2">
      <c r="A43" s="58" t="str">
        <f t="shared" si="77"/>
        <v>Nom 7</v>
      </c>
      <c r="B43" s="115"/>
      <c r="C43" s="115"/>
      <c r="D43" s="115"/>
      <c r="E43" s="115"/>
      <c r="F43" s="115"/>
      <c r="G43" s="117"/>
      <c r="H43" s="115"/>
      <c r="I43" s="115"/>
      <c r="J43" s="115"/>
      <c r="K43" s="115"/>
      <c r="L43" s="116"/>
      <c r="M43" s="116"/>
      <c r="N43" s="115"/>
      <c r="O43" s="115"/>
      <c r="P43" s="115"/>
      <c r="Q43" s="117"/>
      <c r="R43" s="115"/>
      <c r="S43" s="115"/>
      <c r="T43" s="115"/>
      <c r="U43" s="115"/>
      <c r="V43" s="115"/>
      <c r="W43" s="115"/>
      <c r="X43" s="118"/>
      <c r="Y43" s="115"/>
      <c r="Z43" s="115"/>
      <c r="AA43" s="115"/>
      <c r="AB43" s="115"/>
      <c r="AC43" s="68"/>
      <c r="AD43" s="68"/>
      <c r="AE43" s="68"/>
      <c r="AF43" s="110"/>
      <c r="AH43" s="61"/>
      <c r="AJ43" s="168" t="str">
        <f t="shared" si="81"/>
        <v>Nom 7</v>
      </c>
      <c r="AK43" s="169">
        <f t="shared" si="78"/>
        <v>0</v>
      </c>
      <c r="AL43" s="170">
        <f t="shared" si="79"/>
        <v>0</v>
      </c>
      <c r="AM43" s="171">
        <f t="shared" si="82"/>
        <v>7.5</v>
      </c>
      <c r="AN43" s="171">
        <f t="shared" si="80"/>
        <v>0</v>
      </c>
      <c r="AO43" s="171">
        <f t="shared" si="83"/>
        <v>7.5</v>
      </c>
      <c r="AP43" s="172">
        <f t="shared" si="84"/>
        <v>0</v>
      </c>
    </row>
    <row r="44" spans="1:45" x14ac:dyDescent="0.2">
      <c r="A44" s="58" t="str">
        <f t="shared" si="77"/>
        <v>Nom 8</v>
      </c>
      <c r="B44" s="115"/>
      <c r="C44" s="115"/>
      <c r="D44" s="115"/>
      <c r="E44" s="115"/>
      <c r="F44" s="116"/>
      <c r="G44" s="116"/>
      <c r="H44" s="116"/>
      <c r="I44" s="116"/>
      <c r="J44" s="116"/>
      <c r="K44" s="116"/>
      <c r="L44" s="116"/>
      <c r="M44" s="116"/>
      <c r="N44" s="115"/>
      <c r="O44" s="115"/>
      <c r="P44" s="115"/>
      <c r="Q44" s="115"/>
      <c r="R44" s="119"/>
      <c r="S44" s="119"/>
      <c r="T44" s="119"/>
      <c r="U44" s="119"/>
      <c r="V44" s="119"/>
      <c r="W44" s="119"/>
      <c r="X44" s="115"/>
      <c r="Y44" s="115"/>
      <c r="Z44" s="115"/>
      <c r="AA44" s="115"/>
      <c r="AB44" s="117"/>
      <c r="AC44" s="68"/>
      <c r="AD44" s="68"/>
      <c r="AE44" s="68"/>
      <c r="AF44" s="110"/>
      <c r="AH44" s="61"/>
      <c r="AJ44" s="168" t="str">
        <f t="shared" si="81"/>
        <v>Nom 8</v>
      </c>
      <c r="AK44" s="169">
        <f t="shared" si="78"/>
        <v>0</v>
      </c>
      <c r="AL44" s="170">
        <f t="shared" si="79"/>
        <v>0</v>
      </c>
      <c r="AM44" s="171">
        <f t="shared" si="82"/>
        <v>7.5</v>
      </c>
      <c r="AN44" s="171">
        <f t="shared" si="80"/>
        <v>0</v>
      </c>
      <c r="AO44" s="171">
        <f t="shared" si="83"/>
        <v>7.5</v>
      </c>
      <c r="AP44" s="172">
        <f t="shared" si="84"/>
        <v>0</v>
      </c>
    </row>
    <row r="45" spans="1:45" s="44" customFormat="1" x14ac:dyDescent="0.2">
      <c r="A45" s="58" t="str">
        <f t="shared" si="77"/>
        <v>Nom 9</v>
      </c>
      <c r="B45" s="115"/>
      <c r="C45" s="115"/>
      <c r="D45" s="115"/>
      <c r="E45" s="115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  <c r="Q45" s="115"/>
      <c r="R45" s="115"/>
      <c r="S45" s="115"/>
      <c r="T45" s="115"/>
      <c r="U45" s="115"/>
      <c r="V45" s="115"/>
      <c r="W45" s="115"/>
      <c r="X45" s="115"/>
      <c r="Y45" s="115"/>
      <c r="Z45" s="115"/>
      <c r="AA45" s="115"/>
      <c r="AB45" s="115"/>
      <c r="AC45" s="68"/>
      <c r="AD45" s="68"/>
      <c r="AE45" s="68"/>
      <c r="AF45" s="110"/>
      <c r="AH45" s="72"/>
      <c r="AJ45" s="168" t="str">
        <f>A45</f>
        <v>Nom 9</v>
      </c>
      <c r="AK45" s="169">
        <f t="shared" si="78"/>
        <v>0</v>
      </c>
      <c r="AL45" s="170">
        <f t="shared" si="79"/>
        <v>0</v>
      </c>
      <c r="AM45" s="171">
        <f t="shared" si="82"/>
        <v>7.5</v>
      </c>
      <c r="AN45" s="171">
        <f t="shared" si="80"/>
        <v>0</v>
      </c>
      <c r="AO45" s="171">
        <f t="shared" si="83"/>
        <v>7.5</v>
      </c>
      <c r="AP45" s="172">
        <f t="shared" si="84"/>
        <v>0</v>
      </c>
      <c r="AS45" s="27"/>
    </row>
    <row r="46" spans="1:45" ht="13.5" thickBot="1" x14ac:dyDescent="0.25">
      <c r="A46" s="73" t="str">
        <f t="shared" si="77"/>
        <v>Nom 10</v>
      </c>
      <c r="B46" s="120"/>
      <c r="C46" s="120"/>
      <c r="D46" s="120"/>
      <c r="E46" s="120"/>
      <c r="F46" s="120"/>
      <c r="G46" s="120"/>
      <c r="H46" s="120"/>
      <c r="I46" s="120"/>
      <c r="J46" s="120"/>
      <c r="K46" s="120"/>
      <c r="L46" s="120"/>
      <c r="M46" s="120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 s="120"/>
      <c r="Z46" s="120"/>
      <c r="AA46" s="120"/>
      <c r="AB46" s="120"/>
      <c r="AC46" s="121"/>
      <c r="AD46" s="121"/>
      <c r="AE46" s="121"/>
      <c r="AF46" s="122"/>
      <c r="AH46" s="76"/>
      <c r="AJ46" s="173" t="str">
        <f>A46</f>
        <v>Nom 10</v>
      </c>
      <c r="AK46" s="174">
        <f t="shared" si="78"/>
        <v>0</v>
      </c>
      <c r="AL46" s="175">
        <f>SUM(B46:AF46)</f>
        <v>0</v>
      </c>
      <c r="AM46" s="176">
        <f t="shared" si="82"/>
        <v>7.5</v>
      </c>
      <c r="AN46" s="176">
        <f t="shared" si="80"/>
        <v>0</v>
      </c>
      <c r="AO46" s="176">
        <f t="shared" si="83"/>
        <v>7.5</v>
      </c>
      <c r="AP46" s="177">
        <f t="shared" si="84"/>
        <v>0</v>
      </c>
      <c r="AS46" s="44"/>
    </row>
    <row r="47" spans="1:45" ht="13.5" thickBot="1" x14ac:dyDescent="0.25">
      <c r="AJ47" s="161"/>
      <c r="AK47" s="161"/>
      <c r="AL47" s="161"/>
      <c r="AM47" s="161"/>
      <c r="AN47" s="161"/>
      <c r="AO47" s="161"/>
      <c r="AP47" s="161"/>
    </row>
    <row r="48" spans="1:45" ht="18.75" thickBot="1" x14ac:dyDescent="0.25">
      <c r="A48" s="45"/>
      <c r="B48" s="149">
        <f>DATE(An,MONTH(B34)+1,1)</f>
        <v>45383</v>
      </c>
      <c r="C48" s="150"/>
      <c r="D48" s="150"/>
      <c r="E48" s="150"/>
      <c r="F48" s="150"/>
      <c r="G48" s="150"/>
      <c r="H48" s="150"/>
      <c r="I48" s="150"/>
      <c r="J48" s="150"/>
      <c r="K48" s="150"/>
      <c r="L48" s="150"/>
      <c r="M48" s="150"/>
      <c r="N48" s="150"/>
      <c r="O48" s="150"/>
      <c r="P48" s="150"/>
      <c r="Q48" s="150"/>
      <c r="R48" s="150"/>
      <c r="S48" s="150"/>
      <c r="T48" s="150"/>
      <c r="U48" s="150"/>
      <c r="V48" s="150"/>
      <c r="W48" s="150"/>
      <c r="X48" s="150"/>
      <c r="Y48" s="150"/>
      <c r="Z48" s="150"/>
      <c r="AA48" s="150"/>
      <c r="AB48" s="150"/>
      <c r="AC48" s="150"/>
      <c r="AD48" s="150"/>
      <c r="AE48" s="150"/>
      <c r="AF48" s="151"/>
      <c r="AH48" s="47"/>
    </row>
    <row r="49" spans="1:45" s="44" customFormat="1" ht="53.25" x14ac:dyDescent="0.2">
      <c r="A49" s="48"/>
      <c r="B49" s="49" t="s">
        <v>67</v>
      </c>
      <c r="C49" s="49" t="str">
        <f t="shared" ref="C49" si="85">IF(C50&lt;&gt;"",PROPER(TEXT(C50,"jjjj")),"")</f>
        <v>Mardi</v>
      </c>
      <c r="D49" s="49" t="str">
        <f t="shared" ref="D49" si="86">IF(D50&lt;&gt;"",PROPER(TEXT(D50,"jjjj")),"")</f>
        <v>Mercredi</v>
      </c>
      <c r="E49" s="49" t="str">
        <f t="shared" ref="E49" si="87">IF(E50&lt;&gt;"",PROPER(TEXT(E50,"jjjj")),"")</f>
        <v>Jeudi</v>
      </c>
      <c r="F49" s="49" t="str">
        <f t="shared" ref="F49" si="88">IF(F50&lt;&gt;"",PROPER(TEXT(F50,"jjjj")),"")</f>
        <v>Vendredi</v>
      </c>
      <c r="G49" s="49" t="str">
        <f t="shared" ref="G49" si="89">IF(G50&lt;&gt;"",PROPER(TEXT(G50,"jjjj")),"")</f>
        <v>Samedi</v>
      </c>
      <c r="H49" s="49" t="str">
        <f t="shared" ref="H49" si="90">IF(H50&lt;&gt;"",PROPER(TEXT(H50,"jjjj")),"")</f>
        <v>Dimanche</v>
      </c>
      <c r="I49" s="49" t="str">
        <f t="shared" ref="I49" si="91">IF(I50&lt;&gt;"",PROPER(TEXT(I50,"jjjj")),"")</f>
        <v>Lundi</v>
      </c>
      <c r="J49" s="49" t="str">
        <f t="shared" ref="J49" si="92">IF(J50&lt;&gt;"",PROPER(TEXT(J50,"jjjj")),"")</f>
        <v>Mardi</v>
      </c>
      <c r="K49" s="49" t="str">
        <f t="shared" ref="K49" si="93">IF(K50&lt;&gt;"",PROPER(TEXT(K50,"jjjj")),"")</f>
        <v>Mercredi</v>
      </c>
      <c r="L49" s="49" t="str">
        <f t="shared" ref="L49" si="94">IF(L50&lt;&gt;"",PROPER(TEXT(L50,"jjjj")),"")</f>
        <v>Jeudi</v>
      </c>
      <c r="M49" s="49" t="str">
        <f t="shared" ref="M49" si="95">IF(M50&lt;&gt;"",PROPER(TEXT(M50,"jjjj")),"")</f>
        <v>Vendredi</v>
      </c>
      <c r="N49" s="49" t="str">
        <f t="shared" ref="N49" si="96">IF(N50&lt;&gt;"",PROPER(TEXT(N50,"jjjj")),"")</f>
        <v>Samedi</v>
      </c>
      <c r="O49" s="49" t="str">
        <f t="shared" ref="O49" si="97">IF(O50&lt;&gt;"",PROPER(TEXT(O50,"jjjj")),"")</f>
        <v>Dimanche</v>
      </c>
      <c r="P49" s="49" t="str">
        <f t="shared" ref="P49" si="98">IF(P50&lt;&gt;"",PROPER(TEXT(P50,"jjjj")),"")</f>
        <v>Lundi</v>
      </c>
      <c r="Q49" s="49" t="str">
        <f t="shared" ref="Q49" si="99">IF(Q50&lt;&gt;"",PROPER(TEXT(Q50,"jjjj")),"")</f>
        <v>Mardi</v>
      </c>
      <c r="R49" s="49" t="str">
        <f t="shared" ref="R49" si="100">IF(R50&lt;&gt;"",PROPER(TEXT(R50,"jjjj")),"")</f>
        <v>Mercredi</v>
      </c>
      <c r="S49" s="49" t="str">
        <f t="shared" ref="S49" si="101">IF(S50&lt;&gt;"",PROPER(TEXT(S50,"jjjj")),"")</f>
        <v>Jeudi</v>
      </c>
      <c r="T49" s="49" t="str">
        <f t="shared" ref="T49" si="102">IF(T50&lt;&gt;"",PROPER(TEXT(T50,"jjjj")),"")</f>
        <v>Vendredi</v>
      </c>
      <c r="U49" s="49" t="str">
        <f t="shared" ref="U49" si="103">IF(U50&lt;&gt;"",PROPER(TEXT(U50,"jjjj")),"")</f>
        <v>Samedi</v>
      </c>
      <c r="V49" s="49" t="str">
        <f t="shared" ref="V49" si="104">IF(V50&lt;&gt;"",PROPER(TEXT(V50,"jjjj")),"")</f>
        <v>Dimanche</v>
      </c>
      <c r="W49" s="49" t="str">
        <f t="shared" ref="W49" si="105">IF(W50&lt;&gt;"",PROPER(TEXT(W50,"jjjj")),"")</f>
        <v>Lundi</v>
      </c>
      <c r="X49" s="49" t="str">
        <f t="shared" ref="X49" si="106">IF(X50&lt;&gt;"",PROPER(TEXT(X50,"jjjj")),"")</f>
        <v>Mardi</v>
      </c>
      <c r="Y49" s="49" t="str">
        <f t="shared" ref="Y49" si="107">IF(Y50&lt;&gt;"",PROPER(TEXT(Y50,"jjjj")),"")</f>
        <v>Mercredi</v>
      </c>
      <c r="Z49" s="49" t="str">
        <f t="shared" ref="Z49" si="108">IF(Z50&lt;&gt;"",PROPER(TEXT(Z50,"jjjj")),"")</f>
        <v>Jeudi</v>
      </c>
      <c r="AA49" s="49" t="str">
        <f t="shared" ref="AA49" si="109">IF(AA50&lt;&gt;"",PROPER(TEXT(AA50,"jjjj")),"")</f>
        <v>Vendredi</v>
      </c>
      <c r="AB49" s="49" t="str">
        <f t="shared" ref="AB49" si="110">IF(AB50&lt;&gt;"",PROPER(TEXT(AB50,"jjjj")),"")</f>
        <v>Samedi</v>
      </c>
      <c r="AC49" s="49" t="str">
        <f t="shared" ref="AC49" si="111">IF(AC50&lt;&gt;"",PROPER(TEXT(AC50,"jjjj")),"")</f>
        <v>Dimanche</v>
      </c>
      <c r="AD49" s="49" t="str">
        <f t="shared" ref="AD49" si="112">IF(AD50&lt;&gt;"",PROPER(TEXT(AD50,"jjjj")),"")</f>
        <v>Lundi</v>
      </c>
      <c r="AE49" s="49" t="str">
        <f t="shared" ref="AE49" si="113">IF(AE50&lt;&gt;"",PROPER(TEXT(AE50,"jjjj")),"")</f>
        <v>Mardi</v>
      </c>
      <c r="AF49" s="123" t="str">
        <f t="shared" ref="AF49" si="114">IF(AF50&lt;&gt;"",PROPER(TEXT(AF50,"jjjj")),"")</f>
        <v/>
      </c>
      <c r="AH49" s="154" t="s">
        <v>68</v>
      </c>
      <c r="AI49" s="46"/>
      <c r="AJ49" s="162" t="s">
        <v>3</v>
      </c>
      <c r="AK49" s="163" t="s">
        <v>63</v>
      </c>
      <c r="AL49" s="163" t="s">
        <v>57</v>
      </c>
      <c r="AM49" s="163" t="s">
        <v>64</v>
      </c>
      <c r="AN49" s="163" t="s">
        <v>59</v>
      </c>
      <c r="AO49" s="163" t="s">
        <v>60</v>
      </c>
      <c r="AP49" s="164" t="s">
        <v>61</v>
      </c>
    </row>
    <row r="50" spans="1:45" x14ac:dyDescent="0.2">
      <c r="A50" s="84"/>
      <c r="B50" s="53">
        <f>DATE(An,MONTH(B48),1)</f>
        <v>45383</v>
      </c>
      <c r="C50" s="53">
        <f t="shared" ref="C50:AE50" si="115">B50+1</f>
        <v>45384</v>
      </c>
      <c r="D50" s="53">
        <f t="shared" si="115"/>
        <v>45385</v>
      </c>
      <c r="E50" s="53">
        <f t="shared" si="115"/>
        <v>45386</v>
      </c>
      <c r="F50" s="53">
        <f t="shared" si="115"/>
        <v>45387</v>
      </c>
      <c r="G50" s="53">
        <f t="shared" si="115"/>
        <v>45388</v>
      </c>
      <c r="H50" s="53">
        <f t="shared" si="115"/>
        <v>45389</v>
      </c>
      <c r="I50" s="53">
        <f t="shared" si="115"/>
        <v>45390</v>
      </c>
      <c r="J50" s="53">
        <f t="shared" si="115"/>
        <v>45391</v>
      </c>
      <c r="K50" s="53">
        <f t="shared" si="115"/>
        <v>45392</v>
      </c>
      <c r="L50" s="53">
        <f t="shared" si="115"/>
        <v>45393</v>
      </c>
      <c r="M50" s="53">
        <f t="shared" si="115"/>
        <v>45394</v>
      </c>
      <c r="N50" s="53">
        <f t="shared" si="115"/>
        <v>45395</v>
      </c>
      <c r="O50" s="53">
        <f t="shared" si="115"/>
        <v>45396</v>
      </c>
      <c r="P50" s="53">
        <f t="shared" si="115"/>
        <v>45397</v>
      </c>
      <c r="Q50" s="53">
        <f t="shared" si="115"/>
        <v>45398</v>
      </c>
      <c r="R50" s="53">
        <f t="shared" si="115"/>
        <v>45399</v>
      </c>
      <c r="S50" s="53">
        <f t="shared" si="115"/>
        <v>45400</v>
      </c>
      <c r="T50" s="53">
        <f t="shared" si="115"/>
        <v>45401</v>
      </c>
      <c r="U50" s="53">
        <f t="shared" si="115"/>
        <v>45402</v>
      </c>
      <c r="V50" s="53">
        <f t="shared" si="115"/>
        <v>45403</v>
      </c>
      <c r="W50" s="53">
        <f t="shared" si="115"/>
        <v>45404</v>
      </c>
      <c r="X50" s="53">
        <f t="shared" si="115"/>
        <v>45405</v>
      </c>
      <c r="Y50" s="53">
        <f t="shared" si="115"/>
        <v>45406</v>
      </c>
      <c r="Z50" s="53">
        <f t="shared" si="115"/>
        <v>45407</v>
      </c>
      <c r="AA50" s="53">
        <f t="shared" si="115"/>
        <v>45408</v>
      </c>
      <c r="AB50" s="53">
        <f t="shared" si="115"/>
        <v>45409</v>
      </c>
      <c r="AC50" s="53">
        <f t="shared" si="115"/>
        <v>45410</v>
      </c>
      <c r="AD50" s="53">
        <f t="shared" si="115"/>
        <v>45411</v>
      </c>
      <c r="AE50" s="53">
        <f t="shared" si="115"/>
        <v>45412</v>
      </c>
      <c r="AF50" s="124"/>
      <c r="AH50" s="155"/>
      <c r="AJ50" s="165"/>
      <c r="AK50" s="166"/>
      <c r="AL50" s="166"/>
      <c r="AM50" s="166"/>
      <c r="AN50" s="166"/>
      <c r="AO50" s="166"/>
      <c r="AP50" s="167"/>
    </row>
    <row r="51" spans="1:45" x14ac:dyDescent="0.2">
      <c r="A51" s="58" t="str">
        <f t="shared" ref="A51:A60" si="116">IF(ISBLANK(A37),"",A37)</f>
        <v>Nom 1</v>
      </c>
      <c r="B51" s="108"/>
      <c r="C51" s="68"/>
      <c r="D51" s="68"/>
      <c r="E51" s="68"/>
      <c r="F51" s="68"/>
      <c r="G51" s="107"/>
      <c r="H51" s="107"/>
      <c r="I51" s="107"/>
      <c r="J51" s="107"/>
      <c r="K51" s="107"/>
      <c r="L51" s="108"/>
      <c r="M51" s="108"/>
      <c r="N51" s="108"/>
      <c r="O51" s="108"/>
      <c r="P51" s="108"/>
      <c r="Q51" s="108"/>
      <c r="R51" s="108"/>
      <c r="S51" s="108"/>
      <c r="T51" s="108"/>
      <c r="U51" s="106"/>
      <c r="V51" s="106"/>
      <c r="W51" s="68"/>
      <c r="X51" s="68"/>
      <c r="Y51" s="68"/>
      <c r="Z51" s="108"/>
      <c r="AA51" s="108"/>
      <c r="AB51" s="108"/>
      <c r="AC51" s="68"/>
      <c r="AD51" s="107"/>
      <c r="AE51" s="107"/>
      <c r="AF51" s="125"/>
      <c r="AH51" s="61"/>
      <c r="AJ51" s="168" t="str">
        <f>A51</f>
        <v>Nom 1</v>
      </c>
      <c r="AK51" s="169">
        <f t="shared" ref="AK51:AK60" si="117">COUNTIF(B51:AF51,"CP")</f>
        <v>0</v>
      </c>
      <c r="AL51" s="170">
        <f t="shared" ref="AL51:AL59" si="118">SUM(B51:AF51)</f>
        <v>0</v>
      </c>
      <c r="AM51" s="171">
        <f>AO37+2.5</f>
        <v>10</v>
      </c>
      <c r="AN51" s="171">
        <f t="shared" ref="AN51:AN60" si="119">AP37+AH51</f>
        <v>0</v>
      </c>
      <c r="AO51" s="171">
        <f>AM51-AK51</f>
        <v>10</v>
      </c>
      <c r="AP51" s="172">
        <f>AN51-AL51</f>
        <v>0</v>
      </c>
    </row>
    <row r="52" spans="1:45" x14ac:dyDescent="0.2">
      <c r="A52" s="58" t="str">
        <f t="shared" si="116"/>
        <v>Nom 2</v>
      </c>
      <c r="B52" s="68"/>
      <c r="C52" s="107"/>
      <c r="D52" s="107"/>
      <c r="E52" s="68"/>
      <c r="F52" s="68"/>
      <c r="G52" s="106"/>
      <c r="H52" s="68"/>
      <c r="I52" s="68"/>
      <c r="J52" s="107"/>
      <c r="K52" s="107"/>
      <c r="L52" s="68"/>
      <c r="M52" s="68"/>
      <c r="N52" s="111"/>
      <c r="O52" s="68"/>
      <c r="P52" s="111"/>
      <c r="Q52" s="107"/>
      <c r="R52" s="107"/>
      <c r="S52" s="68"/>
      <c r="T52" s="68"/>
      <c r="U52" s="107"/>
      <c r="V52" s="68"/>
      <c r="W52" s="68"/>
      <c r="X52" s="107"/>
      <c r="Y52" s="107"/>
      <c r="Z52" s="107"/>
      <c r="AA52" s="107"/>
      <c r="AB52" s="107"/>
      <c r="AC52" s="68"/>
      <c r="AD52" s="111"/>
      <c r="AE52" s="107"/>
      <c r="AF52" s="125"/>
      <c r="AH52" s="61"/>
      <c r="AJ52" s="168" t="str">
        <f t="shared" ref="AJ52:AJ58" si="120">A52</f>
        <v>Nom 2</v>
      </c>
      <c r="AK52" s="169">
        <f t="shared" si="117"/>
        <v>0</v>
      </c>
      <c r="AL52" s="170">
        <f t="shared" si="118"/>
        <v>0</v>
      </c>
      <c r="AM52" s="171">
        <f t="shared" ref="AM52:AM60" si="121">AO38+2.5</f>
        <v>10</v>
      </c>
      <c r="AN52" s="171">
        <f t="shared" si="119"/>
        <v>0</v>
      </c>
      <c r="AO52" s="171">
        <f t="shared" ref="AO52:AO60" si="122">AM52-AK52</f>
        <v>10</v>
      </c>
      <c r="AP52" s="172">
        <f t="shared" ref="AP52:AP60" si="123">AN52-AL52</f>
        <v>0</v>
      </c>
    </row>
    <row r="53" spans="1:45" x14ac:dyDescent="0.2">
      <c r="A53" s="58" t="str">
        <f t="shared" si="116"/>
        <v>Nom 3</v>
      </c>
      <c r="B53" s="68"/>
      <c r="C53" s="68"/>
      <c r="D53" s="68"/>
      <c r="E53" s="68"/>
      <c r="F53" s="111"/>
      <c r="G53" s="107"/>
      <c r="H53" s="68"/>
      <c r="I53" s="107"/>
      <c r="J53" s="107"/>
      <c r="K53" s="68"/>
      <c r="L53" s="108"/>
      <c r="M53" s="68"/>
      <c r="N53" s="68"/>
      <c r="O53" s="108"/>
      <c r="P53" s="108"/>
      <c r="Q53" s="108"/>
      <c r="R53" s="108"/>
      <c r="S53" s="108"/>
      <c r="T53" s="108"/>
      <c r="U53" s="68"/>
      <c r="V53" s="106"/>
      <c r="W53" s="106"/>
      <c r="X53" s="106"/>
      <c r="Y53" s="106"/>
      <c r="Z53" s="68"/>
      <c r="AA53" s="106"/>
      <c r="AB53" s="68"/>
      <c r="AC53" s="68"/>
      <c r="AD53" s="107"/>
      <c r="AE53" s="107"/>
      <c r="AF53" s="125"/>
      <c r="AH53" s="61"/>
      <c r="AJ53" s="168" t="str">
        <f t="shared" si="120"/>
        <v>Nom 3</v>
      </c>
      <c r="AK53" s="169">
        <f t="shared" si="117"/>
        <v>0</v>
      </c>
      <c r="AL53" s="170">
        <f t="shared" si="118"/>
        <v>0</v>
      </c>
      <c r="AM53" s="171">
        <f t="shared" si="121"/>
        <v>10</v>
      </c>
      <c r="AN53" s="171">
        <f t="shared" si="119"/>
        <v>0</v>
      </c>
      <c r="AO53" s="171">
        <f t="shared" si="122"/>
        <v>10</v>
      </c>
      <c r="AP53" s="172">
        <f t="shared" si="123"/>
        <v>0</v>
      </c>
    </row>
    <row r="54" spans="1:45" x14ac:dyDescent="0.2">
      <c r="A54" s="58" t="str">
        <f t="shared" si="116"/>
        <v>Nom 4</v>
      </c>
      <c r="B54" s="68"/>
      <c r="C54" s="68"/>
      <c r="D54" s="68"/>
      <c r="E54" s="106"/>
      <c r="F54" s="106"/>
      <c r="G54" s="106"/>
      <c r="H54" s="106"/>
      <c r="I54" s="106"/>
      <c r="J54" s="106"/>
      <c r="K54" s="106"/>
      <c r="L54" s="106"/>
      <c r="M54" s="108"/>
      <c r="N54" s="108"/>
      <c r="O54" s="108"/>
      <c r="P54" s="108"/>
      <c r="Q54" s="108"/>
      <c r="R54" s="108"/>
      <c r="S54" s="108"/>
      <c r="T54" s="108"/>
      <c r="U54" s="108"/>
      <c r="V54" s="108"/>
      <c r="W54" s="106"/>
      <c r="X54" s="106"/>
      <c r="Y54" s="106"/>
      <c r="Z54" s="106"/>
      <c r="AA54" s="106"/>
      <c r="AB54" s="68"/>
      <c r="AC54" s="107"/>
      <c r="AD54" s="108"/>
      <c r="AE54" s="107"/>
      <c r="AF54" s="125"/>
      <c r="AH54" s="61"/>
      <c r="AJ54" s="168" t="str">
        <f t="shared" si="120"/>
        <v>Nom 4</v>
      </c>
      <c r="AK54" s="169">
        <f t="shared" si="117"/>
        <v>0</v>
      </c>
      <c r="AL54" s="170">
        <f t="shared" si="118"/>
        <v>0</v>
      </c>
      <c r="AM54" s="171">
        <f t="shared" si="121"/>
        <v>10</v>
      </c>
      <c r="AN54" s="171">
        <f t="shared" si="119"/>
        <v>0</v>
      </c>
      <c r="AO54" s="171">
        <f t="shared" si="122"/>
        <v>10</v>
      </c>
      <c r="AP54" s="172">
        <f t="shared" si="123"/>
        <v>0</v>
      </c>
    </row>
    <row r="55" spans="1:45" x14ac:dyDescent="0.2">
      <c r="A55" s="58" t="str">
        <f t="shared" si="116"/>
        <v>Nom 5</v>
      </c>
      <c r="B55" s="106"/>
      <c r="C55" s="106"/>
      <c r="D55" s="106"/>
      <c r="E55" s="68"/>
      <c r="F55" s="68"/>
      <c r="G55" s="111"/>
      <c r="H55" s="68"/>
      <c r="I55" s="107"/>
      <c r="J55" s="107"/>
      <c r="K55" s="107"/>
      <c r="L55" s="68"/>
      <c r="M55" s="126"/>
      <c r="N55" s="68"/>
      <c r="O55" s="68"/>
      <c r="P55" s="107"/>
      <c r="Q55" s="68"/>
      <c r="R55" s="68"/>
      <c r="S55" s="68"/>
      <c r="T55" s="107"/>
      <c r="U55" s="68"/>
      <c r="V55" s="107"/>
      <c r="W55" s="108"/>
      <c r="X55" s="108"/>
      <c r="Y55" s="108"/>
      <c r="Z55" s="68"/>
      <c r="AA55" s="107"/>
      <c r="AB55" s="68"/>
      <c r="AC55" s="68"/>
      <c r="AD55" s="68"/>
      <c r="AE55" s="107"/>
      <c r="AF55" s="125"/>
      <c r="AH55" s="61"/>
      <c r="AJ55" s="168" t="str">
        <f t="shared" si="120"/>
        <v>Nom 5</v>
      </c>
      <c r="AK55" s="169">
        <f t="shared" si="117"/>
        <v>0</v>
      </c>
      <c r="AL55" s="170">
        <f>SUM(B55:AF55)</f>
        <v>0</v>
      </c>
      <c r="AM55" s="171">
        <f t="shared" si="121"/>
        <v>10</v>
      </c>
      <c r="AN55" s="171">
        <f t="shared" si="119"/>
        <v>0</v>
      </c>
      <c r="AO55" s="171">
        <f t="shared" si="122"/>
        <v>10</v>
      </c>
      <c r="AP55" s="172">
        <f t="shared" si="123"/>
        <v>0</v>
      </c>
    </row>
    <row r="56" spans="1:45" x14ac:dyDescent="0.2">
      <c r="A56" s="58" t="str">
        <f t="shared" si="116"/>
        <v>Nom 6</v>
      </c>
      <c r="B56" s="68"/>
      <c r="C56" s="68"/>
      <c r="D56" s="68"/>
      <c r="E56" s="68"/>
      <c r="F56" s="68"/>
      <c r="G56" s="68"/>
      <c r="H56" s="68"/>
      <c r="I56" s="68"/>
      <c r="J56" s="68"/>
      <c r="K56" s="68"/>
      <c r="L56" s="68"/>
      <c r="M56" s="126"/>
      <c r="N56" s="115"/>
      <c r="O56" s="115"/>
      <c r="P56" s="117"/>
      <c r="Q56" s="115"/>
      <c r="R56" s="115"/>
      <c r="S56" s="115"/>
      <c r="T56" s="115"/>
      <c r="U56" s="106"/>
      <c r="V56" s="106"/>
      <c r="W56" s="106"/>
      <c r="X56" s="106"/>
      <c r="Y56" s="106"/>
      <c r="Z56" s="106"/>
      <c r="AA56" s="106"/>
      <c r="AB56" s="106"/>
      <c r="AC56" s="115"/>
      <c r="AD56" s="115"/>
      <c r="AE56" s="115"/>
      <c r="AF56" s="125"/>
      <c r="AH56" s="61"/>
      <c r="AJ56" s="168" t="str">
        <f t="shared" si="120"/>
        <v>Nom 6</v>
      </c>
      <c r="AK56" s="169">
        <f t="shared" si="117"/>
        <v>0</v>
      </c>
      <c r="AL56" s="170">
        <f t="shared" si="118"/>
        <v>0</v>
      </c>
      <c r="AM56" s="171">
        <f t="shared" si="121"/>
        <v>10</v>
      </c>
      <c r="AN56" s="171">
        <f t="shared" si="119"/>
        <v>0</v>
      </c>
      <c r="AO56" s="171">
        <f t="shared" si="122"/>
        <v>10</v>
      </c>
      <c r="AP56" s="172">
        <f t="shared" si="123"/>
        <v>0</v>
      </c>
    </row>
    <row r="57" spans="1:45" x14ac:dyDescent="0.2">
      <c r="A57" s="58" t="str">
        <f t="shared" si="116"/>
        <v>Nom 7</v>
      </c>
      <c r="B57" s="115"/>
      <c r="C57" s="68"/>
      <c r="D57" s="68"/>
      <c r="E57" s="68"/>
      <c r="F57" s="68"/>
      <c r="G57" s="68"/>
      <c r="H57" s="106"/>
      <c r="I57" s="106"/>
      <c r="J57" s="106"/>
      <c r="K57" s="106"/>
      <c r="L57" s="106"/>
      <c r="M57" s="127"/>
      <c r="N57" s="119"/>
      <c r="O57" s="119"/>
      <c r="P57" s="119"/>
      <c r="Q57" s="119"/>
      <c r="R57" s="119"/>
      <c r="S57" s="119"/>
      <c r="T57" s="115"/>
      <c r="U57" s="115"/>
      <c r="V57" s="115"/>
      <c r="W57" s="115"/>
      <c r="X57" s="115"/>
      <c r="Y57" s="115"/>
      <c r="Z57" s="115"/>
      <c r="AA57" s="115"/>
      <c r="AB57" s="115"/>
      <c r="AC57" s="115"/>
      <c r="AD57" s="115"/>
      <c r="AE57" s="115"/>
      <c r="AF57" s="125"/>
      <c r="AH57" s="61"/>
      <c r="AJ57" s="168" t="str">
        <f t="shared" si="120"/>
        <v>Nom 7</v>
      </c>
      <c r="AK57" s="169">
        <f t="shared" si="117"/>
        <v>0</v>
      </c>
      <c r="AL57" s="170">
        <f t="shared" si="118"/>
        <v>0</v>
      </c>
      <c r="AM57" s="171">
        <f t="shared" si="121"/>
        <v>10</v>
      </c>
      <c r="AN57" s="171">
        <f t="shared" si="119"/>
        <v>0</v>
      </c>
      <c r="AO57" s="171">
        <f t="shared" si="122"/>
        <v>10</v>
      </c>
      <c r="AP57" s="172">
        <f t="shared" si="123"/>
        <v>0</v>
      </c>
    </row>
    <row r="58" spans="1:45" x14ac:dyDescent="0.2">
      <c r="A58" s="58" t="str">
        <f t="shared" si="116"/>
        <v>Nom 8</v>
      </c>
      <c r="B58" s="115"/>
      <c r="C58" s="68"/>
      <c r="D58" s="68"/>
      <c r="E58" s="68"/>
      <c r="F58" s="68"/>
      <c r="G58" s="68"/>
      <c r="H58" s="108"/>
      <c r="I58" s="108"/>
      <c r="J58" s="108"/>
      <c r="K58" s="108"/>
      <c r="L58" s="108"/>
      <c r="M58" s="128"/>
      <c r="N58" s="119"/>
      <c r="O58" s="119"/>
      <c r="P58" s="117"/>
      <c r="Q58" s="115"/>
      <c r="R58" s="115"/>
      <c r="S58" s="115"/>
      <c r="T58" s="115"/>
      <c r="U58" s="115"/>
      <c r="V58" s="117"/>
      <c r="W58" s="119"/>
      <c r="X58" s="119"/>
      <c r="Y58" s="119"/>
      <c r="Z58" s="119"/>
      <c r="AA58" s="119"/>
      <c r="AB58" s="119"/>
      <c r="AC58" s="115"/>
      <c r="AD58" s="117"/>
      <c r="AE58" s="117"/>
      <c r="AF58" s="125"/>
      <c r="AH58" s="61"/>
      <c r="AJ58" s="168" t="str">
        <f t="shared" si="120"/>
        <v>Nom 8</v>
      </c>
      <c r="AK58" s="169">
        <f t="shared" si="117"/>
        <v>0</v>
      </c>
      <c r="AL58" s="170">
        <f t="shared" si="118"/>
        <v>0</v>
      </c>
      <c r="AM58" s="171">
        <f t="shared" si="121"/>
        <v>10</v>
      </c>
      <c r="AN58" s="171">
        <f t="shared" si="119"/>
        <v>0</v>
      </c>
      <c r="AO58" s="171">
        <f t="shared" si="122"/>
        <v>10</v>
      </c>
      <c r="AP58" s="172">
        <f t="shared" si="123"/>
        <v>0</v>
      </c>
    </row>
    <row r="59" spans="1:45" s="44" customFormat="1" x14ac:dyDescent="0.2">
      <c r="A59" s="58" t="str">
        <f t="shared" si="116"/>
        <v>Nom 9</v>
      </c>
      <c r="B59" s="115"/>
      <c r="C59" s="115"/>
      <c r="D59" s="115"/>
      <c r="E59" s="115"/>
      <c r="F59" s="115"/>
      <c r="G59" s="115"/>
      <c r="H59" s="115"/>
      <c r="I59" s="68"/>
      <c r="J59" s="68"/>
      <c r="K59" s="68"/>
      <c r="L59" s="68"/>
      <c r="M59" s="129"/>
      <c r="N59" s="115"/>
      <c r="O59" s="115"/>
      <c r="P59" s="115"/>
      <c r="Q59" s="115"/>
      <c r="R59" s="115"/>
      <c r="S59" s="115"/>
      <c r="T59" s="115"/>
      <c r="U59" s="115"/>
      <c r="V59" s="115"/>
      <c r="W59" s="115"/>
      <c r="X59" s="115"/>
      <c r="Y59" s="115"/>
      <c r="Z59" s="115"/>
      <c r="AA59" s="115"/>
      <c r="AB59" s="115"/>
      <c r="AC59" s="115"/>
      <c r="AD59" s="115"/>
      <c r="AE59" s="115"/>
      <c r="AF59" s="125"/>
      <c r="AH59" s="72"/>
      <c r="AJ59" s="168" t="str">
        <f>A59</f>
        <v>Nom 9</v>
      </c>
      <c r="AK59" s="169">
        <f t="shared" si="117"/>
        <v>0</v>
      </c>
      <c r="AL59" s="170">
        <f t="shared" si="118"/>
        <v>0</v>
      </c>
      <c r="AM59" s="171">
        <f t="shared" si="121"/>
        <v>10</v>
      </c>
      <c r="AN59" s="171">
        <f t="shared" si="119"/>
        <v>0</v>
      </c>
      <c r="AO59" s="171">
        <f t="shared" si="122"/>
        <v>10</v>
      </c>
      <c r="AP59" s="172">
        <f t="shared" si="123"/>
        <v>0</v>
      </c>
      <c r="AS59" s="27"/>
    </row>
    <row r="60" spans="1:45" ht="13.5" thickBot="1" x14ac:dyDescent="0.25">
      <c r="A60" s="73" t="str">
        <f t="shared" si="116"/>
        <v>Nom 10</v>
      </c>
      <c r="B60" s="120"/>
      <c r="C60" s="120"/>
      <c r="D60" s="120"/>
      <c r="E60" s="120"/>
      <c r="F60" s="120"/>
      <c r="G60" s="120"/>
      <c r="H60" s="120"/>
      <c r="I60" s="121"/>
      <c r="J60" s="121"/>
      <c r="K60" s="121"/>
      <c r="L60" s="121"/>
      <c r="M60" s="120"/>
      <c r="N60" s="120"/>
      <c r="O60" s="120"/>
      <c r="P60" s="120"/>
      <c r="Q60" s="120"/>
      <c r="R60" s="120"/>
      <c r="S60" s="120"/>
      <c r="T60" s="120"/>
      <c r="U60" s="120"/>
      <c r="V60" s="120"/>
      <c r="W60" s="120"/>
      <c r="X60" s="120"/>
      <c r="Y60" s="120"/>
      <c r="Z60" s="120"/>
      <c r="AA60" s="120"/>
      <c r="AB60" s="120"/>
      <c r="AC60" s="120"/>
      <c r="AD60" s="120"/>
      <c r="AE60" s="120"/>
      <c r="AF60" s="130"/>
      <c r="AH60" s="76"/>
      <c r="AJ60" s="173" t="str">
        <f>A60</f>
        <v>Nom 10</v>
      </c>
      <c r="AK60" s="174">
        <f t="shared" si="117"/>
        <v>0</v>
      </c>
      <c r="AL60" s="175">
        <f>SUM(B60:AF60)</f>
        <v>0</v>
      </c>
      <c r="AM60" s="176">
        <f t="shared" si="121"/>
        <v>10</v>
      </c>
      <c r="AN60" s="176">
        <f t="shared" si="119"/>
        <v>0</v>
      </c>
      <c r="AO60" s="176">
        <f t="shared" si="122"/>
        <v>10</v>
      </c>
      <c r="AP60" s="177">
        <f t="shared" si="123"/>
        <v>0</v>
      </c>
      <c r="AS60" s="44"/>
    </row>
    <row r="61" spans="1:45" ht="13.5" thickBot="1" x14ac:dyDescent="0.25">
      <c r="AJ61" s="161"/>
      <c r="AK61" s="161"/>
      <c r="AL61" s="161"/>
      <c r="AM61" s="161"/>
      <c r="AN61" s="161"/>
      <c r="AO61" s="161"/>
      <c r="AP61" s="161"/>
    </row>
    <row r="62" spans="1:45" ht="18.75" thickBot="1" x14ac:dyDescent="0.25">
      <c r="A62" s="45"/>
      <c r="B62" s="149">
        <f>DATE(An,MONTH(B48)+1,1)</f>
        <v>45413</v>
      </c>
      <c r="C62" s="150"/>
      <c r="D62" s="150"/>
      <c r="E62" s="150"/>
      <c r="F62" s="150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0"/>
      <c r="Z62" s="150"/>
      <c r="AA62" s="150"/>
      <c r="AB62" s="150"/>
      <c r="AC62" s="150"/>
      <c r="AD62" s="150"/>
      <c r="AE62" s="150"/>
      <c r="AF62" s="151"/>
      <c r="AH62" s="47"/>
    </row>
    <row r="63" spans="1:45" s="44" customFormat="1" ht="53.25" x14ac:dyDescent="0.2">
      <c r="A63" s="48"/>
      <c r="B63" s="49" t="str">
        <f>IF(B64&lt;&gt;"",PROPER(TEXT(B64,"jjjj")),"")</f>
        <v>Mercredi</v>
      </c>
      <c r="C63" s="49" t="str">
        <f t="shared" ref="C63" si="124">IF(C64&lt;&gt;"",PROPER(TEXT(C64,"jjjj")),"")</f>
        <v>Jeudi</v>
      </c>
      <c r="D63" s="49" t="str">
        <f t="shared" ref="D63" si="125">IF(D64&lt;&gt;"",PROPER(TEXT(D64,"jjjj")),"")</f>
        <v>Vendredi</v>
      </c>
      <c r="E63" s="49" t="str">
        <f t="shared" ref="E63" si="126">IF(E64&lt;&gt;"",PROPER(TEXT(E64,"jjjj")),"")</f>
        <v>Samedi</v>
      </c>
      <c r="F63" s="49" t="str">
        <f t="shared" ref="F63" si="127">IF(F64&lt;&gt;"",PROPER(TEXT(F64,"jjjj")),"")</f>
        <v>Dimanche</v>
      </c>
      <c r="G63" s="49" t="str">
        <f t="shared" ref="G63" si="128">IF(G64&lt;&gt;"",PROPER(TEXT(G64,"jjjj")),"")</f>
        <v>Lundi</v>
      </c>
      <c r="H63" s="49" t="str">
        <f t="shared" ref="H63" si="129">IF(H64&lt;&gt;"",PROPER(TEXT(H64,"jjjj")),"")</f>
        <v>Mardi</v>
      </c>
      <c r="I63" s="49" t="str">
        <f t="shared" ref="I63" si="130">IF(I64&lt;&gt;"",PROPER(TEXT(I64,"jjjj")),"")</f>
        <v>Mercredi</v>
      </c>
      <c r="J63" s="49" t="str">
        <f t="shared" ref="J63" si="131">IF(J64&lt;&gt;"",PROPER(TEXT(J64,"jjjj")),"")</f>
        <v>Jeudi</v>
      </c>
      <c r="K63" s="49" t="str">
        <f t="shared" ref="K63" si="132">IF(K64&lt;&gt;"",PROPER(TEXT(K64,"jjjj")),"")</f>
        <v>Vendredi</v>
      </c>
      <c r="L63" s="49" t="str">
        <f t="shared" ref="L63" si="133">IF(L64&lt;&gt;"",PROPER(TEXT(L64,"jjjj")),"")</f>
        <v>Samedi</v>
      </c>
      <c r="M63" s="49" t="str">
        <f t="shared" ref="M63" si="134">IF(M64&lt;&gt;"",PROPER(TEXT(M64,"jjjj")),"")</f>
        <v>Dimanche</v>
      </c>
      <c r="N63" s="49" t="str">
        <f t="shared" ref="N63" si="135">IF(N64&lt;&gt;"",PROPER(TEXT(N64,"jjjj")),"")</f>
        <v>Lundi</v>
      </c>
      <c r="O63" s="49" t="str">
        <f t="shared" ref="O63" si="136">IF(O64&lt;&gt;"",PROPER(TEXT(O64,"jjjj")),"")</f>
        <v>Mardi</v>
      </c>
      <c r="P63" s="49" t="str">
        <f t="shared" ref="P63" si="137">IF(P64&lt;&gt;"",PROPER(TEXT(P64,"jjjj")),"")</f>
        <v>Mercredi</v>
      </c>
      <c r="Q63" s="49" t="str">
        <f t="shared" ref="Q63" si="138">IF(Q64&lt;&gt;"",PROPER(TEXT(Q64,"jjjj")),"")</f>
        <v>Jeudi</v>
      </c>
      <c r="R63" s="49" t="str">
        <f t="shared" ref="R63" si="139">IF(R64&lt;&gt;"",PROPER(TEXT(R64,"jjjj")),"")</f>
        <v>Vendredi</v>
      </c>
      <c r="S63" s="49" t="str">
        <f t="shared" ref="S63" si="140">IF(S64&lt;&gt;"",PROPER(TEXT(S64,"jjjj")),"")</f>
        <v>Samedi</v>
      </c>
      <c r="T63" s="49" t="str">
        <f t="shared" ref="T63" si="141">IF(T64&lt;&gt;"",PROPER(TEXT(T64,"jjjj")),"")</f>
        <v>Dimanche</v>
      </c>
      <c r="U63" s="49" t="str">
        <f t="shared" ref="U63" si="142">IF(U64&lt;&gt;"",PROPER(TEXT(U64,"jjjj")),"")</f>
        <v>Lundi</v>
      </c>
      <c r="V63" s="49" t="str">
        <f t="shared" ref="V63" si="143">IF(V64&lt;&gt;"",PROPER(TEXT(V64,"jjjj")),"")</f>
        <v>Mardi</v>
      </c>
      <c r="W63" s="49" t="str">
        <f t="shared" ref="W63" si="144">IF(W64&lt;&gt;"",PROPER(TEXT(W64,"jjjj")),"")</f>
        <v>Mercredi</v>
      </c>
      <c r="X63" s="49" t="str">
        <f t="shared" ref="X63" si="145">IF(X64&lt;&gt;"",PROPER(TEXT(X64,"jjjj")),"")</f>
        <v>Jeudi</v>
      </c>
      <c r="Y63" s="49" t="str">
        <f t="shared" ref="Y63" si="146">IF(Y64&lt;&gt;"",PROPER(TEXT(Y64,"jjjj")),"")</f>
        <v>Vendredi</v>
      </c>
      <c r="Z63" s="49" t="str">
        <f t="shared" ref="Z63" si="147">IF(Z64&lt;&gt;"",PROPER(TEXT(Z64,"jjjj")),"")</f>
        <v>Samedi</v>
      </c>
      <c r="AA63" s="49" t="str">
        <f t="shared" ref="AA63" si="148">IF(AA64&lt;&gt;"",PROPER(TEXT(AA64,"jjjj")),"")</f>
        <v>Dimanche</v>
      </c>
      <c r="AB63" s="49" t="str">
        <f t="shared" ref="AB63" si="149">IF(AB64&lt;&gt;"",PROPER(TEXT(AB64,"jjjj")),"")</f>
        <v>Lundi</v>
      </c>
      <c r="AC63" s="49" t="str">
        <f t="shared" ref="AC63" si="150">IF(AC64&lt;&gt;"",PROPER(TEXT(AC64,"jjjj")),"")</f>
        <v>Mardi</v>
      </c>
      <c r="AD63" s="49" t="str">
        <f t="shared" ref="AD63" si="151">IF(AD64&lt;&gt;"",PROPER(TEXT(AD64,"jjjj")),"")</f>
        <v>Mercredi</v>
      </c>
      <c r="AE63" s="49" t="str">
        <f t="shared" ref="AE63" si="152">IF(AE64&lt;&gt;"",PROPER(TEXT(AE64,"jjjj")),"")</f>
        <v>Jeudi</v>
      </c>
      <c r="AF63" s="50" t="str">
        <f t="shared" ref="AF63" si="153">IF(AF64&lt;&gt;"",PROPER(TEXT(AF64,"jjjj")),"")</f>
        <v>Vendredi</v>
      </c>
      <c r="AH63" s="154" t="s">
        <v>68</v>
      </c>
      <c r="AI63" s="46"/>
      <c r="AJ63" s="162" t="s">
        <v>3</v>
      </c>
      <c r="AK63" s="163" t="s">
        <v>63</v>
      </c>
      <c r="AL63" s="163" t="s">
        <v>57</v>
      </c>
      <c r="AM63" s="163" t="s">
        <v>64</v>
      </c>
      <c r="AN63" s="163" t="s">
        <v>59</v>
      </c>
      <c r="AO63" s="163" t="s">
        <v>60</v>
      </c>
      <c r="AP63" s="164" t="s">
        <v>61</v>
      </c>
    </row>
    <row r="64" spans="1:45" x14ac:dyDescent="0.2">
      <c r="A64" s="84"/>
      <c r="B64" s="53">
        <f>DATE(An,MONTH(B62),1)</f>
        <v>45413</v>
      </c>
      <c r="C64" s="53">
        <f t="shared" ref="C64:AF64" si="154">B64+1</f>
        <v>45414</v>
      </c>
      <c r="D64" s="53">
        <f t="shared" si="154"/>
        <v>45415</v>
      </c>
      <c r="E64" s="53">
        <f t="shared" si="154"/>
        <v>45416</v>
      </c>
      <c r="F64" s="53">
        <f t="shared" si="154"/>
        <v>45417</v>
      </c>
      <c r="G64" s="53">
        <f t="shared" si="154"/>
        <v>45418</v>
      </c>
      <c r="H64" s="53">
        <f t="shared" si="154"/>
        <v>45419</v>
      </c>
      <c r="I64" s="53">
        <f t="shared" si="154"/>
        <v>45420</v>
      </c>
      <c r="J64" s="53">
        <f t="shared" si="154"/>
        <v>45421</v>
      </c>
      <c r="K64" s="53">
        <f t="shared" si="154"/>
        <v>45422</v>
      </c>
      <c r="L64" s="53">
        <f t="shared" si="154"/>
        <v>45423</v>
      </c>
      <c r="M64" s="53">
        <f t="shared" si="154"/>
        <v>45424</v>
      </c>
      <c r="N64" s="53">
        <f t="shared" si="154"/>
        <v>45425</v>
      </c>
      <c r="O64" s="53">
        <f t="shared" si="154"/>
        <v>45426</v>
      </c>
      <c r="P64" s="53">
        <f t="shared" si="154"/>
        <v>45427</v>
      </c>
      <c r="Q64" s="53">
        <f t="shared" si="154"/>
        <v>45428</v>
      </c>
      <c r="R64" s="53">
        <f t="shared" si="154"/>
        <v>45429</v>
      </c>
      <c r="S64" s="53">
        <f t="shared" si="154"/>
        <v>45430</v>
      </c>
      <c r="T64" s="53">
        <f t="shared" si="154"/>
        <v>45431</v>
      </c>
      <c r="U64" s="53">
        <f t="shared" si="154"/>
        <v>45432</v>
      </c>
      <c r="V64" s="53">
        <f t="shared" si="154"/>
        <v>45433</v>
      </c>
      <c r="W64" s="53">
        <f t="shared" si="154"/>
        <v>45434</v>
      </c>
      <c r="X64" s="53">
        <f t="shared" si="154"/>
        <v>45435</v>
      </c>
      <c r="Y64" s="53">
        <f t="shared" si="154"/>
        <v>45436</v>
      </c>
      <c r="Z64" s="53">
        <f t="shared" si="154"/>
        <v>45437</v>
      </c>
      <c r="AA64" s="53">
        <f t="shared" si="154"/>
        <v>45438</v>
      </c>
      <c r="AB64" s="53">
        <f t="shared" si="154"/>
        <v>45439</v>
      </c>
      <c r="AC64" s="53">
        <f t="shared" si="154"/>
        <v>45440</v>
      </c>
      <c r="AD64" s="53">
        <f t="shared" si="154"/>
        <v>45441</v>
      </c>
      <c r="AE64" s="53">
        <f t="shared" si="154"/>
        <v>45442</v>
      </c>
      <c r="AF64" s="54">
        <f t="shared" si="154"/>
        <v>45443</v>
      </c>
      <c r="AH64" s="155"/>
      <c r="AJ64" s="165"/>
      <c r="AK64" s="166"/>
      <c r="AL64" s="166"/>
      <c r="AM64" s="166"/>
      <c r="AN64" s="166"/>
      <c r="AO64" s="166"/>
      <c r="AP64" s="167"/>
    </row>
    <row r="65" spans="1:45" x14ac:dyDescent="0.2">
      <c r="A65" s="58" t="str">
        <f t="shared" ref="A65:A74" si="155">IF(ISBLANK(A51),"",A51)</f>
        <v>Nom 1</v>
      </c>
      <c r="B65" s="68"/>
      <c r="C65" s="68"/>
      <c r="D65" s="107"/>
      <c r="E65" s="68"/>
      <c r="F65" s="68"/>
      <c r="G65" s="108"/>
      <c r="H65" s="108"/>
      <c r="I65" s="108"/>
      <c r="J65" s="106"/>
      <c r="K65" s="108"/>
      <c r="L65" s="108"/>
      <c r="M65" s="108"/>
      <c r="N65" s="68"/>
      <c r="O65" s="68"/>
      <c r="P65" s="68"/>
      <c r="Q65" s="68"/>
      <c r="R65" s="68"/>
      <c r="S65" s="68"/>
      <c r="T65" s="68"/>
      <c r="U65" s="108"/>
      <c r="V65" s="108"/>
      <c r="W65" s="108"/>
      <c r="X65" s="108"/>
      <c r="Y65" s="108"/>
      <c r="Z65" s="108"/>
      <c r="AA65" s="108"/>
      <c r="AB65" s="68"/>
      <c r="AC65" s="68"/>
      <c r="AD65" s="68"/>
      <c r="AE65" s="68"/>
      <c r="AF65" s="131"/>
      <c r="AH65" s="61"/>
      <c r="AJ65" s="168" t="str">
        <f>A65</f>
        <v>Nom 1</v>
      </c>
      <c r="AK65" s="169">
        <f t="shared" ref="AK65:AK74" si="156">COUNTIF(B65:AF65,"CP")</f>
        <v>0</v>
      </c>
      <c r="AL65" s="170">
        <f t="shared" ref="AL65:AL73" si="157">SUM(B65:AF65)</f>
        <v>0</v>
      </c>
      <c r="AM65" s="171">
        <f>AO51+2.5</f>
        <v>12.5</v>
      </c>
      <c r="AN65" s="171">
        <f t="shared" ref="AN65:AN74" si="158">AP51+AH65</f>
        <v>0</v>
      </c>
      <c r="AO65" s="171">
        <f>AM65-AK65</f>
        <v>12.5</v>
      </c>
      <c r="AP65" s="172">
        <f>AN65-AL65</f>
        <v>0</v>
      </c>
    </row>
    <row r="66" spans="1:45" x14ac:dyDescent="0.2">
      <c r="A66" s="58" t="str">
        <f t="shared" si="155"/>
        <v>Nom 2</v>
      </c>
      <c r="B66" s="68"/>
      <c r="C66" s="68"/>
      <c r="D66" s="107"/>
      <c r="E66" s="68"/>
      <c r="F66" s="68"/>
      <c r="G66" s="68"/>
      <c r="H66" s="68"/>
      <c r="I66" s="107"/>
      <c r="J66" s="112"/>
      <c r="K66" s="107"/>
      <c r="L66" s="108"/>
      <c r="M66" s="107"/>
      <c r="N66" s="108"/>
      <c r="O66" s="108"/>
      <c r="P66" s="107"/>
      <c r="Q66" s="108"/>
      <c r="R66" s="108"/>
      <c r="S66" s="108"/>
      <c r="T66" s="68"/>
      <c r="U66" s="107"/>
      <c r="V66" s="107"/>
      <c r="W66" s="107"/>
      <c r="X66" s="108"/>
      <c r="Y66" s="108"/>
      <c r="Z66" s="108"/>
      <c r="AA66" s="68"/>
      <c r="AB66" s="68"/>
      <c r="AC66" s="68"/>
      <c r="AD66" s="68"/>
      <c r="AE66" s="68"/>
      <c r="AF66" s="110"/>
      <c r="AH66" s="61"/>
      <c r="AJ66" s="168" t="str">
        <f t="shared" ref="AJ66:AJ72" si="159">A66</f>
        <v>Nom 2</v>
      </c>
      <c r="AK66" s="169">
        <f t="shared" si="156"/>
        <v>0</v>
      </c>
      <c r="AL66" s="170">
        <f t="shared" si="157"/>
        <v>0</v>
      </c>
      <c r="AM66" s="171">
        <f t="shared" ref="AM66:AM74" si="160">AO52+2.5</f>
        <v>12.5</v>
      </c>
      <c r="AN66" s="171">
        <f t="shared" si="158"/>
        <v>0</v>
      </c>
      <c r="AO66" s="171">
        <f t="shared" ref="AO66:AO74" si="161">AM66-AK66</f>
        <v>12.5</v>
      </c>
      <c r="AP66" s="172">
        <f t="shared" ref="AP66:AP74" si="162">AN66-AL66</f>
        <v>0</v>
      </c>
    </row>
    <row r="67" spans="1:45" x14ac:dyDescent="0.2">
      <c r="A67" s="58" t="str">
        <f t="shared" si="155"/>
        <v>Nom 3</v>
      </c>
      <c r="B67" s="68"/>
      <c r="C67" s="107"/>
      <c r="D67" s="107"/>
      <c r="E67" s="107"/>
      <c r="F67" s="108"/>
      <c r="G67" s="108"/>
      <c r="H67" s="108"/>
      <c r="I67" s="108"/>
      <c r="J67" s="68"/>
      <c r="K67" s="107"/>
      <c r="L67" s="68"/>
      <c r="M67" s="68"/>
      <c r="N67" s="106"/>
      <c r="O67" s="106"/>
      <c r="P67" s="106"/>
      <c r="Q67" s="108"/>
      <c r="R67" s="108"/>
      <c r="S67" s="108"/>
      <c r="T67" s="106"/>
      <c r="U67" s="106"/>
      <c r="V67" s="106"/>
      <c r="W67" s="106"/>
      <c r="X67" s="111"/>
      <c r="Y67" s="106"/>
      <c r="Z67" s="106"/>
      <c r="AA67" s="68"/>
      <c r="AB67" s="68"/>
      <c r="AC67" s="68"/>
      <c r="AD67" s="68"/>
      <c r="AE67" s="107"/>
      <c r="AF67" s="113"/>
      <c r="AH67" s="61"/>
      <c r="AJ67" s="168" t="str">
        <f t="shared" si="159"/>
        <v>Nom 3</v>
      </c>
      <c r="AK67" s="169">
        <f t="shared" si="156"/>
        <v>0</v>
      </c>
      <c r="AL67" s="170">
        <f t="shared" si="157"/>
        <v>0</v>
      </c>
      <c r="AM67" s="171">
        <f t="shared" si="160"/>
        <v>12.5</v>
      </c>
      <c r="AN67" s="171">
        <f t="shared" si="158"/>
        <v>0</v>
      </c>
      <c r="AO67" s="171">
        <f t="shared" si="161"/>
        <v>12.5</v>
      </c>
      <c r="AP67" s="172">
        <f t="shared" si="162"/>
        <v>0</v>
      </c>
    </row>
    <row r="68" spans="1:45" x14ac:dyDescent="0.2">
      <c r="A68" s="58" t="str">
        <f t="shared" si="155"/>
        <v>Nom 4</v>
      </c>
      <c r="B68" s="108"/>
      <c r="C68" s="107"/>
      <c r="D68" s="68"/>
      <c r="E68" s="68"/>
      <c r="F68" s="68"/>
      <c r="G68" s="107"/>
      <c r="H68" s="68"/>
      <c r="I68" s="68"/>
      <c r="J68" s="107"/>
      <c r="K68" s="68"/>
      <c r="L68" s="107"/>
      <c r="M68" s="68"/>
      <c r="N68" s="68"/>
      <c r="O68" s="68"/>
      <c r="P68" s="107"/>
      <c r="Q68" s="68"/>
      <c r="R68" s="108"/>
      <c r="S68" s="107"/>
      <c r="T68" s="68"/>
      <c r="U68" s="68"/>
      <c r="V68" s="68"/>
      <c r="W68" s="68"/>
      <c r="X68" s="68"/>
      <c r="Y68" s="68"/>
      <c r="Z68" s="111"/>
      <c r="AA68" s="107"/>
      <c r="AB68" s="106"/>
      <c r="AC68" s="107"/>
      <c r="AD68" s="106"/>
      <c r="AE68" s="107"/>
      <c r="AF68" s="131"/>
      <c r="AH68" s="61"/>
      <c r="AJ68" s="168" t="str">
        <f t="shared" si="159"/>
        <v>Nom 4</v>
      </c>
      <c r="AK68" s="169">
        <f t="shared" si="156"/>
        <v>0</v>
      </c>
      <c r="AL68" s="170">
        <f t="shared" si="157"/>
        <v>0</v>
      </c>
      <c r="AM68" s="171">
        <f t="shared" si="160"/>
        <v>12.5</v>
      </c>
      <c r="AN68" s="171">
        <f t="shared" si="158"/>
        <v>0</v>
      </c>
      <c r="AO68" s="171">
        <f t="shared" si="161"/>
        <v>12.5</v>
      </c>
      <c r="AP68" s="172">
        <f t="shared" si="162"/>
        <v>0</v>
      </c>
    </row>
    <row r="69" spans="1:45" x14ac:dyDescent="0.2">
      <c r="A69" s="58" t="str">
        <f t="shared" si="155"/>
        <v>Nom 5</v>
      </c>
      <c r="B69" s="68"/>
      <c r="C69" s="107"/>
      <c r="D69" s="111"/>
      <c r="E69" s="68"/>
      <c r="F69" s="68"/>
      <c r="G69" s="68"/>
      <c r="H69" s="68"/>
      <c r="I69" s="68"/>
      <c r="J69" s="108"/>
      <c r="K69" s="111"/>
      <c r="L69" s="108"/>
      <c r="M69" s="108"/>
      <c r="N69" s="108"/>
      <c r="O69" s="107"/>
      <c r="P69" s="68"/>
      <c r="Q69" s="107"/>
      <c r="R69" s="68"/>
      <c r="S69" s="68"/>
      <c r="T69" s="68"/>
      <c r="U69" s="68"/>
      <c r="V69" s="68"/>
      <c r="W69" s="107"/>
      <c r="X69" s="107"/>
      <c r="Y69" s="108"/>
      <c r="Z69" s="106"/>
      <c r="AA69" s="108"/>
      <c r="AB69" s="108"/>
      <c r="AC69" s="108"/>
      <c r="AD69" s="107"/>
      <c r="AE69" s="108"/>
      <c r="AF69" s="113"/>
      <c r="AH69" s="61"/>
      <c r="AJ69" s="168" t="str">
        <f t="shared" si="159"/>
        <v>Nom 5</v>
      </c>
      <c r="AK69" s="169">
        <f t="shared" si="156"/>
        <v>0</v>
      </c>
      <c r="AL69" s="170">
        <f>SUM(B69:AF69)</f>
        <v>0</v>
      </c>
      <c r="AM69" s="171">
        <f t="shared" si="160"/>
        <v>12.5</v>
      </c>
      <c r="AN69" s="171">
        <f t="shared" si="158"/>
        <v>0</v>
      </c>
      <c r="AO69" s="171">
        <f t="shared" si="161"/>
        <v>12.5</v>
      </c>
      <c r="AP69" s="172">
        <f t="shared" si="162"/>
        <v>0</v>
      </c>
    </row>
    <row r="70" spans="1:45" x14ac:dyDescent="0.2">
      <c r="A70" s="58" t="str">
        <f t="shared" si="155"/>
        <v>Nom 6</v>
      </c>
      <c r="B70" s="115"/>
      <c r="C70" s="115"/>
      <c r="D70" s="118"/>
      <c r="E70" s="115"/>
      <c r="F70" s="115"/>
      <c r="G70" s="117"/>
      <c r="H70" s="115"/>
      <c r="I70" s="118"/>
      <c r="J70" s="115"/>
      <c r="K70" s="117"/>
      <c r="L70" s="119"/>
      <c r="M70" s="119"/>
      <c r="N70" s="119"/>
      <c r="O70" s="119"/>
      <c r="P70" s="119"/>
      <c r="Q70" s="119"/>
      <c r="R70" s="118"/>
      <c r="S70" s="119"/>
      <c r="T70" s="115"/>
      <c r="U70" s="115"/>
      <c r="V70" s="115"/>
      <c r="W70" s="115"/>
      <c r="X70" s="115"/>
      <c r="Y70" s="115"/>
      <c r="Z70" s="115"/>
      <c r="AA70" s="117"/>
      <c r="AB70" s="115"/>
      <c r="AC70" s="115"/>
      <c r="AD70" s="115"/>
      <c r="AE70" s="117"/>
      <c r="AF70" s="132"/>
      <c r="AH70" s="61"/>
      <c r="AJ70" s="168" t="str">
        <f t="shared" si="159"/>
        <v>Nom 6</v>
      </c>
      <c r="AK70" s="169">
        <f t="shared" si="156"/>
        <v>0</v>
      </c>
      <c r="AL70" s="170">
        <f t="shared" si="157"/>
        <v>0</v>
      </c>
      <c r="AM70" s="171">
        <f t="shared" si="160"/>
        <v>12.5</v>
      </c>
      <c r="AN70" s="171">
        <f t="shared" si="158"/>
        <v>0</v>
      </c>
      <c r="AO70" s="171">
        <f t="shared" si="161"/>
        <v>12.5</v>
      </c>
      <c r="AP70" s="172">
        <f t="shared" si="162"/>
        <v>0</v>
      </c>
    </row>
    <row r="71" spans="1:45" x14ac:dyDescent="0.2">
      <c r="A71" s="58" t="str">
        <f t="shared" si="155"/>
        <v>Nom 7</v>
      </c>
      <c r="B71" s="115"/>
      <c r="C71" s="115"/>
      <c r="D71" s="115"/>
      <c r="E71" s="117"/>
      <c r="F71" s="117"/>
      <c r="G71" s="115"/>
      <c r="H71" s="115"/>
      <c r="I71" s="115"/>
      <c r="J71" s="115"/>
      <c r="K71" s="115"/>
      <c r="L71" s="115"/>
      <c r="M71" s="115"/>
      <c r="N71" s="115"/>
      <c r="O71" s="115"/>
      <c r="P71" s="115"/>
      <c r="Q71" s="116"/>
      <c r="R71" s="116"/>
      <c r="S71" s="116"/>
      <c r="T71" s="116"/>
      <c r="U71" s="119"/>
      <c r="V71" s="119"/>
      <c r="W71" s="119"/>
      <c r="X71" s="115"/>
      <c r="Y71" s="115"/>
      <c r="Z71" s="115"/>
      <c r="AA71" s="115"/>
      <c r="AB71" s="115"/>
      <c r="AC71" s="115"/>
      <c r="AD71" s="115"/>
      <c r="AE71" s="115"/>
      <c r="AF71" s="133"/>
      <c r="AH71" s="61"/>
      <c r="AJ71" s="168" t="str">
        <f t="shared" si="159"/>
        <v>Nom 7</v>
      </c>
      <c r="AK71" s="169">
        <f t="shared" si="156"/>
        <v>0</v>
      </c>
      <c r="AL71" s="170">
        <f t="shared" si="157"/>
        <v>0</v>
      </c>
      <c r="AM71" s="171">
        <f t="shared" si="160"/>
        <v>12.5</v>
      </c>
      <c r="AN71" s="171">
        <f t="shared" si="158"/>
        <v>0</v>
      </c>
      <c r="AO71" s="171">
        <f t="shared" si="161"/>
        <v>12.5</v>
      </c>
      <c r="AP71" s="172">
        <f t="shared" si="162"/>
        <v>0</v>
      </c>
    </row>
    <row r="72" spans="1:45" x14ac:dyDescent="0.2">
      <c r="A72" s="58" t="str">
        <f t="shared" si="155"/>
        <v>Nom 8</v>
      </c>
      <c r="B72" s="115"/>
      <c r="C72" s="117"/>
      <c r="D72" s="117"/>
      <c r="E72" s="115"/>
      <c r="F72" s="115"/>
      <c r="G72" s="119"/>
      <c r="H72" s="119"/>
      <c r="I72" s="119"/>
      <c r="J72" s="119"/>
      <c r="K72" s="119"/>
      <c r="L72" s="119"/>
      <c r="M72" s="119"/>
      <c r="N72" s="115"/>
      <c r="O72" s="117"/>
      <c r="P72" s="115"/>
      <c r="Q72" s="115"/>
      <c r="R72" s="115"/>
      <c r="S72" s="117"/>
      <c r="T72" s="115"/>
      <c r="U72" s="115"/>
      <c r="V72" s="115"/>
      <c r="W72" s="115"/>
      <c r="X72" s="115"/>
      <c r="Y72" s="117"/>
      <c r="Z72" s="117"/>
      <c r="AA72" s="115"/>
      <c r="AB72" s="115"/>
      <c r="AC72" s="115"/>
      <c r="AD72" s="118"/>
      <c r="AE72" s="118"/>
      <c r="AF72" s="132"/>
      <c r="AH72" s="61"/>
      <c r="AJ72" s="168" t="str">
        <f t="shared" si="159"/>
        <v>Nom 8</v>
      </c>
      <c r="AK72" s="169">
        <f t="shared" si="156"/>
        <v>0</v>
      </c>
      <c r="AL72" s="170">
        <f t="shared" si="157"/>
        <v>0</v>
      </c>
      <c r="AM72" s="171">
        <f t="shared" si="160"/>
        <v>12.5</v>
      </c>
      <c r="AN72" s="171">
        <f t="shared" si="158"/>
        <v>0</v>
      </c>
      <c r="AO72" s="171">
        <f t="shared" si="161"/>
        <v>12.5</v>
      </c>
      <c r="AP72" s="172">
        <f t="shared" si="162"/>
        <v>0</v>
      </c>
    </row>
    <row r="73" spans="1:45" s="44" customFormat="1" x14ac:dyDescent="0.2">
      <c r="A73" s="58" t="str">
        <f t="shared" si="155"/>
        <v>Nom 9</v>
      </c>
      <c r="B73" s="115"/>
      <c r="C73" s="115"/>
      <c r="D73" s="115"/>
      <c r="E73" s="115"/>
      <c r="F73" s="115"/>
      <c r="G73" s="115"/>
      <c r="H73" s="115"/>
      <c r="I73" s="115"/>
      <c r="J73" s="115"/>
      <c r="K73" s="115"/>
      <c r="L73" s="115"/>
      <c r="M73" s="115"/>
      <c r="N73" s="115"/>
      <c r="O73" s="115"/>
      <c r="P73" s="115"/>
      <c r="Q73" s="115"/>
      <c r="R73" s="115"/>
      <c r="S73" s="115"/>
      <c r="T73" s="115"/>
      <c r="U73" s="115"/>
      <c r="V73" s="115"/>
      <c r="W73" s="115"/>
      <c r="X73" s="115"/>
      <c r="Y73" s="115"/>
      <c r="Z73" s="115"/>
      <c r="AA73" s="115"/>
      <c r="AB73" s="115"/>
      <c r="AC73" s="115"/>
      <c r="AD73" s="115"/>
      <c r="AE73" s="115"/>
      <c r="AF73" s="133"/>
      <c r="AH73" s="72"/>
      <c r="AJ73" s="168" t="str">
        <f>A73</f>
        <v>Nom 9</v>
      </c>
      <c r="AK73" s="169">
        <f t="shared" si="156"/>
        <v>0</v>
      </c>
      <c r="AL73" s="170">
        <f t="shared" si="157"/>
        <v>0</v>
      </c>
      <c r="AM73" s="171">
        <f t="shared" si="160"/>
        <v>12.5</v>
      </c>
      <c r="AN73" s="171">
        <f t="shared" si="158"/>
        <v>0</v>
      </c>
      <c r="AO73" s="171">
        <f t="shared" si="161"/>
        <v>12.5</v>
      </c>
      <c r="AP73" s="172">
        <f t="shared" si="162"/>
        <v>0</v>
      </c>
      <c r="AS73" s="27"/>
    </row>
    <row r="74" spans="1:45" ht="13.5" thickBot="1" x14ac:dyDescent="0.25">
      <c r="A74" s="73" t="str">
        <f t="shared" si="155"/>
        <v>Nom 10</v>
      </c>
      <c r="B74" s="120"/>
      <c r="C74" s="120"/>
      <c r="D74" s="120"/>
      <c r="E74" s="120"/>
      <c r="F74" s="120"/>
      <c r="G74" s="120"/>
      <c r="H74" s="120"/>
      <c r="I74" s="120"/>
      <c r="J74" s="120"/>
      <c r="K74" s="120"/>
      <c r="L74" s="120"/>
      <c r="M74" s="120"/>
      <c r="N74" s="120"/>
      <c r="O74" s="120"/>
      <c r="P74" s="120"/>
      <c r="Q74" s="120"/>
      <c r="R74" s="120"/>
      <c r="S74" s="120"/>
      <c r="T74" s="120"/>
      <c r="U74" s="120"/>
      <c r="V74" s="120"/>
      <c r="W74" s="120"/>
      <c r="X74" s="120"/>
      <c r="Y74" s="120"/>
      <c r="Z74" s="120"/>
      <c r="AA74" s="120"/>
      <c r="AB74" s="120"/>
      <c r="AC74" s="120"/>
      <c r="AD74" s="120"/>
      <c r="AE74" s="120"/>
      <c r="AF74" s="134"/>
      <c r="AH74" s="76"/>
      <c r="AJ74" s="173" t="str">
        <f>A74</f>
        <v>Nom 10</v>
      </c>
      <c r="AK74" s="174">
        <f t="shared" si="156"/>
        <v>0</v>
      </c>
      <c r="AL74" s="175">
        <f>SUM(B74:AF74)</f>
        <v>0</v>
      </c>
      <c r="AM74" s="176">
        <f t="shared" si="160"/>
        <v>12.5</v>
      </c>
      <c r="AN74" s="176">
        <f t="shared" si="158"/>
        <v>0</v>
      </c>
      <c r="AO74" s="176">
        <f t="shared" si="161"/>
        <v>12.5</v>
      </c>
      <c r="AP74" s="177">
        <f t="shared" si="162"/>
        <v>0</v>
      </c>
      <c r="AS74" s="44"/>
    </row>
    <row r="75" spans="1:45" ht="13.5" thickBot="1" x14ac:dyDescent="0.25">
      <c r="AJ75" s="161"/>
      <c r="AK75" s="161"/>
      <c r="AL75" s="161"/>
      <c r="AM75" s="161"/>
      <c r="AN75" s="161"/>
      <c r="AO75" s="161"/>
      <c r="AP75" s="161"/>
    </row>
    <row r="76" spans="1:45" ht="18.75" thickBot="1" x14ac:dyDescent="0.25">
      <c r="A76" s="45"/>
      <c r="B76" s="149">
        <f>DATE(An,MONTH(B62)+1,1)</f>
        <v>45444</v>
      </c>
      <c r="C76" s="150"/>
      <c r="D76" s="150"/>
      <c r="E76" s="150"/>
      <c r="F76" s="150"/>
      <c r="G76" s="150"/>
      <c r="H76" s="150"/>
      <c r="I76" s="150"/>
      <c r="J76" s="150"/>
      <c r="K76" s="150"/>
      <c r="L76" s="150"/>
      <c r="M76" s="150"/>
      <c r="N76" s="150"/>
      <c r="O76" s="150"/>
      <c r="P76" s="150"/>
      <c r="Q76" s="150"/>
      <c r="R76" s="150"/>
      <c r="S76" s="150"/>
      <c r="T76" s="150"/>
      <c r="U76" s="150"/>
      <c r="V76" s="150"/>
      <c r="W76" s="150"/>
      <c r="X76" s="150"/>
      <c r="Y76" s="150"/>
      <c r="Z76" s="150"/>
      <c r="AA76" s="150"/>
      <c r="AB76" s="150"/>
      <c r="AC76" s="150"/>
      <c r="AD76" s="150"/>
      <c r="AE76" s="150"/>
      <c r="AF76" s="151"/>
      <c r="AH76" s="47"/>
    </row>
    <row r="77" spans="1:45" s="44" customFormat="1" ht="53.25" x14ac:dyDescent="0.2">
      <c r="A77" s="48"/>
      <c r="B77" s="49" t="str">
        <f>IF(B78&lt;&gt;"",PROPER(TEXT(B78,"jjjj")),"")</f>
        <v>Samedi</v>
      </c>
      <c r="C77" s="49" t="str">
        <f t="shared" ref="C77" si="163">IF(C78&lt;&gt;"",PROPER(TEXT(C78,"jjjj")),"")</f>
        <v>Dimanche</v>
      </c>
      <c r="D77" s="49" t="str">
        <f t="shared" ref="D77" si="164">IF(D78&lt;&gt;"",PROPER(TEXT(D78,"jjjj")),"")</f>
        <v>Lundi</v>
      </c>
      <c r="E77" s="49" t="str">
        <f t="shared" ref="E77" si="165">IF(E78&lt;&gt;"",PROPER(TEXT(E78,"jjjj")),"")</f>
        <v>Mardi</v>
      </c>
      <c r="F77" s="49" t="str">
        <f t="shared" ref="F77" si="166">IF(F78&lt;&gt;"",PROPER(TEXT(F78,"jjjj")),"")</f>
        <v>Mercredi</v>
      </c>
      <c r="G77" s="49" t="str">
        <f t="shared" ref="G77" si="167">IF(G78&lt;&gt;"",PROPER(TEXT(G78,"jjjj")),"")</f>
        <v>Jeudi</v>
      </c>
      <c r="H77" s="49" t="str">
        <f t="shared" ref="H77" si="168">IF(H78&lt;&gt;"",PROPER(TEXT(H78,"jjjj")),"")</f>
        <v>Vendredi</v>
      </c>
      <c r="I77" s="49" t="str">
        <f t="shared" ref="I77" si="169">IF(I78&lt;&gt;"",PROPER(TEXT(I78,"jjjj")),"")</f>
        <v>Samedi</v>
      </c>
      <c r="J77" s="49" t="str">
        <f t="shared" ref="J77" si="170">IF(J78&lt;&gt;"",PROPER(TEXT(J78,"jjjj")),"")</f>
        <v>Dimanche</v>
      </c>
      <c r="K77" s="49" t="str">
        <f t="shared" ref="K77" si="171">IF(K78&lt;&gt;"",PROPER(TEXT(K78,"jjjj")),"")</f>
        <v>Lundi</v>
      </c>
      <c r="L77" s="49" t="str">
        <f t="shared" ref="L77" si="172">IF(L78&lt;&gt;"",PROPER(TEXT(L78,"jjjj")),"")</f>
        <v>Mardi</v>
      </c>
      <c r="M77" s="49" t="str">
        <f t="shared" ref="M77" si="173">IF(M78&lt;&gt;"",PROPER(TEXT(M78,"jjjj")),"")</f>
        <v>Mercredi</v>
      </c>
      <c r="N77" s="49" t="str">
        <f t="shared" ref="N77" si="174">IF(N78&lt;&gt;"",PROPER(TEXT(N78,"jjjj")),"")</f>
        <v>Jeudi</v>
      </c>
      <c r="O77" s="49" t="str">
        <f t="shared" ref="O77" si="175">IF(O78&lt;&gt;"",PROPER(TEXT(O78,"jjjj")),"")</f>
        <v>Vendredi</v>
      </c>
      <c r="P77" s="49" t="str">
        <f t="shared" ref="P77" si="176">IF(P78&lt;&gt;"",PROPER(TEXT(P78,"jjjj")),"")</f>
        <v>Samedi</v>
      </c>
      <c r="Q77" s="49" t="str">
        <f t="shared" ref="Q77" si="177">IF(Q78&lt;&gt;"",PROPER(TEXT(Q78,"jjjj")),"")</f>
        <v>Dimanche</v>
      </c>
      <c r="R77" s="49" t="str">
        <f t="shared" ref="R77" si="178">IF(R78&lt;&gt;"",PROPER(TEXT(R78,"jjjj")),"")</f>
        <v>Lundi</v>
      </c>
      <c r="S77" s="49" t="str">
        <f t="shared" ref="S77" si="179">IF(S78&lt;&gt;"",PROPER(TEXT(S78,"jjjj")),"")</f>
        <v>Mardi</v>
      </c>
      <c r="T77" s="49" t="str">
        <f t="shared" ref="T77" si="180">IF(T78&lt;&gt;"",PROPER(TEXT(T78,"jjjj")),"")</f>
        <v>Mercredi</v>
      </c>
      <c r="U77" s="49" t="str">
        <f t="shared" ref="U77" si="181">IF(U78&lt;&gt;"",PROPER(TEXT(U78,"jjjj")),"")</f>
        <v>Jeudi</v>
      </c>
      <c r="V77" s="49" t="str">
        <f t="shared" ref="V77" si="182">IF(V78&lt;&gt;"",PROPER(TEXT(V78,"jjjj")),"")</f>
        <v>Vendredi</v>
      </c>
      <c r="W77" s="49" t="str">
        <f t="shared" ref="W77" si="183">IF(W78&lt;&gt;"",PROPER(TEXT(W78,"jjjj")),"")</f>
        <v>Samedi</v>
      </c>
      <c r="X77" s="49" t="str">
        <f t="shared" ref="X77" si="184">IF(X78&lt;&gt;"",PROPER(TEXT(X78,"jjjj")),"")</f>
        <v>Dimanche</v>
      </c>
      <c r="Y77" s="49" t="str">
        <f t="shared" ref="Y77" si="185">IF(Y78&lt;&gt;"",PROPER(TEXT(Y78,"jjjj")),"")</f>
        <v>Lundi</v>
      </c>
      <c r="Z77" s="49" t="str">
        <f t="shared" ref="Z77" si="186">IF(Z78&lt;&gt;"",PROPER(TEXT(Z78,"jjjj")),"")</f>
        <v>Mardi</v>
      </c>
      <c r="AA77" s="49" t="str">
        <f t="shared" ref="AA77" si="187">IF(AA78&lt;&gt;"",PROPER(TEXT(AA78,"jjjj")),"")</f>
        <v>Mercredi</v>
      </c>
      <c r="AB77" s="49" t="str">
        <f t="shared" ref="AB77" si="188">IF(AB78&lt;&gt;"",PROPER(TEXT(AB78,"jjjj")),"")</f>
        <v>Jeudi</v>
      </c>
      <c r="AC77" s="49" t="str">
        <f t="shared" ref="AC77" si="189">IF(AC78&lt;&gt;"",PROPER(TEXT(AC78,"jjjj")),"")</f>
        <v>Vendredi</v>
      </c>
      <c r="AD77" s="49" t="str">
        <f t="shared" ref="AD77" si="190">IF(AD78&lt;&gt;"",PROPER(TEXT(AD78,"jjjj")),"")</f>
        <v>Samedi</v>
      </c>
      <c r="AE77" s="49" t="str">
        <f t="shared" ref="AE77" si="191">IF(AE78&lt;&gt;"",PROPER(TEXT(AE78,"jjjj")),"")</f>
        <v>Dimanche</v>
      </c>
      <c r="AF77" s="123" t="str">
        <f t="shared" ref="AF77" si="192">IF(AF78&lt;&gt;"",PROPER(TEXT(AF78,"jjjj")),"")</f>
        <v/>
      </c>
      <c r="AH77" s="154" t="s">
        <v>68</v>
      </c>
      <c r="AI77" s="46"/>
      <c r="AJ77" s="162" t="s">
        <v>3</v>
      </c>
      <c r="AK77" s="163" t="s">
        <v>63</v>
      </c>
      <c r="AL77" s="163" t="s">
        <v>57</v>
      </c>
      <c r="AM77" s="163" t="s">
        <v>64</v>
      </c>
      <c r="AN77" s="163" t="s">
        <v>59</v>
      </c>
      <c r="AO77" s="163" t="s">
        <v>60</v>
      </c>
      <c r="AP77" s="164" t="s">
        <v>61</v>
      </c>
    </row>
    <row r="78" spans="1:45" x14ac:dyDescent="0.2">
      <c r="A78" s="84"/>
      <c r="B78" s="53">
        <f>DATE(An,MONTH(B76),1)</f>
        <v>45444</v>
      </c>
      <c r="C78" s="53">
        <f t="shared" ref="C78:AE78" si="193">B78+1</f>
        <v>45445</v>
      </c>
      <c r="D78" s="53">
        <f t="shared" si="193"/>
        <v>45446</v>
      </c>
      <c r="E78" s="53">
        <f t="shared" si="193"/>
        <v>45447</v>
      </c>
      <c r="F78" s="53">
        <f t="shared" si="193"/>
        <v>45448</v>
      </c>
      <c r="G78" s="53">
        <f t="shared" si="193"/>
        <v>45449</v>
      </c>
      <c r="H78" s="53">
        <f t="shared" si="193"/>
        <v>45450</v>
      </c>
      <c r="I78" s="53">
        <f t="shared" si="193"/>
        <v>45451</v>
      </c>
      <c r="J78" s="53">
        <f t="shared" si="193"/>
        <v>45452</v>
      </c>
      <c r="K78" s="53">
        <f t="shared" si="193"/>
        <v>45453</v>
      </c>
      <c r="L78" s="53">
        <f t="shared" si="193"/>
        <v>45454</v>
      </c>
      <c r="M78" s="53">
        <f t="shared" si="193"/>
        <v>45455</v>
      </c>
      <c r="N78" s="53">
        <f t="shared" si="193"/>
        <v>45456</v>
      </c>
      <c r="O78" s="53">
        <f t="shared" si="193"/>
        <v>45457</v>
      </c>
      <c r="P78" s="53">
        <f t="shared" si="193"/>
        <v>45458</v>
      </c>
      <c r="Q78" s="53">
        <f t="shared" si="193"/>
        <v>45459</v>
      </c>
      <c r="R78" s="53">
        <f t="shared" si="193"/>
        <v>45460</v>
      </c>
      <c r="S78" s="53">
        <f t="shared" si="193"/>
        <v>45461</v>
      </c>
      <c r="T78" s="53">
        <f t="shared" si="193"/>
        <v>45462</v>
      </c>
      <c r="U78" s="53">
        <f t="shared" si="193"/>
        <v>45463</v>
      </c>
      <c r="V78" s="53">
        <f t="shared" si="193"/>
        <v>45464</v>
      </c>
      <c r="W78" s="53">
        <f t="shared" si="193"/>
        <v>45465</v>
      </c>
      <c r="X78" s="53">
        <f t="shared" si="193"/>
        <v>45466</v>
      </c>
      <c r="Y78" s="53">
        <f t="shared" si="193"/>
        <v>45467</v>
      </c>
      <c r="Z78" s="53">
        <f t="shared" si="193"/>
        <v>45468</v>
      </c>
      <c r="AA78" s="53">
        <f t="shared" si="193"/>
        <v>45469</v>
      </c>
      <c r="AB78" s="53">
        <f t="shared" si="193"/>
        <v>45470</v>
      </c>
      <c r="AC78" s="53">
        <f t="shared" si="193"/>
        <v>45471</v>
      </c>
      <c r="AD78" s="53">
        <f t="shared" si="193"/>
        <v>45472</v>
      </c>
      <c r="AE78" s="53">
        <f t="shared" si="193"/>
        <v>45473</v>
      </c>
      <c r="AF78" s="135"/>
      <c r="AH78" s="155"/>
      <c r="AJ78" s="165"/>
      <c r="AK78" s="166"/>
      <c r="AL78" s="166"/>
      <c r="AM78" s="166"/>
      <c r="AN78" s="166"/>
      <c r="AO78" s="166"/>
      <c r="AP78" s="167"/>
    </row>
    <row r="79" spans="1:45" x14ac:dyDescent="0.2">
      <c r="A79" s="58" t="str">
        <f t="shared" ref="A79:A88" si="194">IF(ISBLANK(A65),"",A65)</f>
        <v>Nom 1</v>
      </c>
      <c r="B79" s="68"/>
      <c r="C79" s="68"/>
      <c r="D79" s="68"/>
      <c r="E79" s="68"/>
      <c r="F79" s="111"/>
      <c r="G79" s="68"/>
      <c r="H79" s="68"/>
      <c r="I79" s="68"/>
      <c r="J79" s="107"/>
      <c r="K79" s="108"/>
      <c r="L79" s="107"/>
      <c r="M79" s="108"/>
      <c r="N79" s="108"/>
      <c r="O79" s="108"/>
      <c r="P79" s="108"/>
      <c r="Q79" s="106"/>
      <c r="R79" s="106"/>
      <c r="S79" s="106"/>
      <c r="T79" s="106"/>
      <c r="U79" s="106"/>
      <c r="V79" s="106"/>
      <c r="W79" s="108"/>
      <c r="X79" s="68"/>
      <c r="Y79" s="108"/>
      <c r="Z79" s="68"/>
      <c r="AA79" s="68"/>
      <c r="AB79" s="68"/>
      <c r="AC79" s="68"/>
      <c r="AD79" s="68"/>
      <c r="AE79" s="106"/>
      <c r="AF79" s="136"/>
      <c r="AH79" s="61"/>
      <c r="AJ79" s="168" t="str">
        <f>A79</f>
        <v>Nom 1</v>
      </c>
      <c r="AK79" s="169">
        <f t="shared" ref="AK79:AK88" si="195">COUNTIF(B79:AF79,"CP")</f>
        <v>0</v>
      </c>
      <c r="AL79" s="170">
        <f t="shared" ref="AL79:AL87" si="196">SUM(B79:AF79)</f>
        <v>0</v>
      </c>
      <c r="AM79" s="171">
        <f>AO65+2.5</f>
        <v>15</v>
      </c>
      <c r="AN79" s="171">
        <f t="shared" ref="AN79:AN88" si="197">AP65+AH79</f>
        <v>0</v>
      </c>
      <c r="AO79" s="171">
        <f>AM79-AK79</f>
        <v>15</v>
      </c>
      <c r="AP79" s="172">
        <f>AN79-AL79</f>
        <v>0</v>
      </c>
    </row>
    <row r="80" spans="1:45" x14ac:dyDescent="0.2">
      <c r="A80" s="58" t="str">
        <f t="shared" si="194"/>
        <v>Nom 2</v>
      </c>
      <c r="B80" s="68"/>
      <c r="C80" s="68"/>
      <c r="D80" s="108"/>
      <c r="E80" s="108"/>
      <c r="F80" s="108"/>
      <c r="G80" s="108"/>
      <c r="H80" s="68"/>
      <c r="I80" s="68"/>
      <c r="J80" s="68"/>
      <c r="K80" s="68"/>
      <c r="L80" s="68"/>
      <c r="M80" s="68"/>
      <c r="N80" s="68"/>
      <c r="O80" s="108"/>
      <c r="P80" s="108"/>
      <c r="Q80" s="108"/>
      <c r="R80" s="108"/>
      <c r="S80" s="108"/>
      <c r="T80" s="108"/>
      <c r="U80" s="108"/>
      <c r="V80" s="108"/>
      <c r="W80" s="68"/>
      <c r="X80" s="68"/>
      <c r="Y80" s="68"/>
      <c r="Z80" s="68"/>
      <c r="AA80" s="68"/>
      <c r="AB80" s="112"/>
      <c r="AC80" s="107"/>
      <c r="AD80" s="107"/>
      <c r="AE80" s="112"/>
      <c r="AF80" s="136"/>
      <c r="AH80" s="61"/>
      <c r="AJ80" s="168" t="str">
        <f t="shared" ref="AJ80:AJ86" si="198">A80</f>
        <v>Nom 2</v>
      </c>
      <c r="AK80" s="169">
        <f t="shared" si="195"/>
        <v>0</v>
      </c>
      <c r="AL80" s="170">
        <f t="shared" si="196"/>
        <v>0</v>
      </c>
      <c r="AM80" s="171">
        <f t="shared" ref="AM80:AM88" si="199">AO66+2.5</f>
        <v>15</v>
      </c>
      <c r="AN80" s="171">
        <f t="shared" si="197"/>
        <v>0</v>
      </c>
      <c r="AO80" s="171">
        <f t="shared" ref="AO80:AO88" si="200">AM80-AK80</f>
        <v>15</v>
      </c>
      <c r="AP80" s="172">
        <f t="shared" ref="AP80:AP88" si="201">AN80-AL80</f>
        <v>0</v>
      </c>
    </row>
    <row r="81" spans="1:45" x14ac:dyDescent="0.2">
      <c r="A81" s="58" t="str">
        <f t="shared" si="194"/>
        <v>Nom 3</v>
      </c>
      <c r="B81" s="107"/>
      <c r="C81" s="68"/>
      <c r="D81" s="107"/>
      <c r="E81" s="68"/>
      <c r="F81" s="68"/>
      <c r="G81" s="68"/>
      <c r="H81" s="106"/>
      <c r="I81" s="106"/>
      <c r="J81" s="106"/>
      <c r="K81" s="68"/>
      <c r="L81" s="108"/>
      <c r="M81" s="108"/>
      <c r="N81" s="108"/>
      <c r="O81" s="108"/>
      <c r="P81" s="108"/>
      <c r="Q81" s="108"/>
      <c r="R81" s="108"/>
      <c r="S81" s="108"/>
      <c r="T81" s="108"/>
      <c r="U81" s="108"/>
      <c r="V81" s="108"/>
      <c r="W81" s="68"/>
      <c r="X81" s="68"/>
      <c r="Y81" s="68"/>
      <c r="Z81" s="68"/>
      <c r="AA81" s="68"/>
      <c r="AB81" s="68"/>
      <c r="AC81" s="68"/>
      <c r="AD81" s="68"/>
      <c r="AE81" s="68"/>
      <c r="AF81" s="136"/>
      <c r="AH81" s="61"/>
      <c r="AJ81" s="168" t="str">
        <f t="shared" si="198"/>
        <v>Nom 3</v>
      </c>
      <c r="AK81" s="169">
        <f t="shared" si="195"/>
        <v>0</v>
      </c>
      <c r="AL81" s="170">
        <f t="shared" si="196"/>
        <v>0</v>
      </c>
      <c r="AM81" s="171">
        <f t="shared" si="199"/>
        <v>15</v>
      </c>
      <c r="AN81" s="171">
        <f t="shared" si="197"/>
        <v>0</v>
      </c>
      <c r="AO81" s="171">
        <f t="shared" si="200"/>
        <v>15</v>
      </c>
      <c r="AP81" s="172">
        <f t="shared" si="201"/>
        <v>0</v>
      </c>
    </row>
    <row r="82" spans="1:45" x14ac:dyDescent="0.2">
      <c r="A82" s="58" t="str">
        <f t="shared" si="194"/>
        <v>Nom 4</v>
      </c>
      <c r="B82" s="68"/>
      <c r="C82" s="106"/>
      <c r="D82" s="106"/>
      <c r="E82" s="106"/>
      <c r="F82" s="68"/>
      <c r="G82" s="68"/>
      <c r="H82" s="68"/>
      <c r="I82" s="68"/>
      <c r="J82" s="68"/>
      <c r="K82" s="68"/>
      <c r="L82" s="68"/>
      <c r="M82" s="68"/>
      <c r="N82" s="108"/>
      <c r="O82" s="108"/>
      <c r="P82" s="108"/>
      <c r="Q82" s="108"/>
      <c r="R82" s="108"/>
      <c r="S82" s="108"/>
      <c r="T82" s="108"/>
      <c r="U82" s="108"/>
      <c r="V82" s="68"/>
      <c r="W82" s="108"/>
      <c r="X82" s="108"/>
      <c r="Y82" s="108"/>
      <c r="Z82" s="68"/>
      <c r="AA82" s="108"/>
      <c r="AB82" s="107"/>
      <c r="AC82" s="107"/>
      <c r="AD82" s="107"/>
      <c r="AE82" s="68"/>
      <c r="AF82" s="136"/>
      <c r="AH82" s="61"/>
      <c r="AJ82" s="168" t="str">
        <f t="shared" si="198"/>
        <v>Nom 4</v>
      </c>
      <c r="AK82" s="169">
        <f t="shared" si="195"/>
        <v>0</v>
      </c>
      <c r="AL82" s="170">
        <f t="shared" si="196"/>
        <v>0</v>
      </c>
      <c r="AM82" s="171">
        <f t="shared" si="199"/>
        <v>15</v>
      </c>
      <c r="AN82" s="171">
        <f t="shared" si="197"/>
        <v>0</v>
      </c>
      <c r="AO82" s="171">
        <f t="shared" si="200"/>
        <v>15</v>
      </c>
      <c r="AP82" s="172">
        <f t="shared" si="201"/>
        <v>0</v>
      </c>
    </row>
    <row r="83" spans="1:45" x14ac:dyDescent="0.2">
      <c r="A83" s="58" t="str">
        <f t="shared" si="194"/>
        <v>Nom 5</v>
      </c>
      <c r="B83" s="68"/>
      <c r="C83" s="68"/>
      <c r="D83" s="68"/>
      <c r="E83" s="68"/>
      <c r="F83" s="68"/>
      <c r="G83" s="68"/>
      <c r="H83" s="68"/>
      <c r="I83" s="68"/>
      <c r="J83" s="68"/>
      <c r="K83" s="108"/>
      <c r="L83" s="108"/>
      <c r="M83" s="108"/>
      <c r="N83" s="108"/>
      <c r="O83" s="108"/>
      <c r="P83" s="108"/>
      <c r="Q83" s="108"/>
      <c r="R83" s="108"/>
      <c r="S83" s="108"/>
      <c r="T83" s="108"/>
      <c r="U83" s="108"/>
      <c r="V83" s="108"/>
      <c r="W83" s="108"/>
      <c r="X83" s="108"/>
      <c r="Y83" s="108"/>
      <c r="Z83" s="68"/>
      <c r="AA83" s="107"/>
      <c r="AB83" s="107"/>
      <c r="AC83" s="107"/>
      <c r="AD83" s="68"/>
      <c r="AE83" s="68"/>
      <c r="AF83" s="136"/>
      <c r="AH83" s="61"/>
      <c r="AJ83" s="168" t="str">
        <f t="shared" si="198"/>
        <v>Nom 5</v>
      </c>
      <c r="AK83" s="169">
        <f t="shared" si="195"/>
        <v>0</v>
      </c>
      <c r="AL83" s="170">
        <f>SUM(B83:AF83)</f>
        <v>0</v>
      </c>
      <c r="AM83" s="171">
        <f t="shared" si="199"/>
        <v>15</v>
      </c>
      <c r="AN83" s="171">
        <f t="shared" si="197"/>
        <v>0</v>
      </c>
      <c r="AO83" s="171">
        <f t="shared" si="200"/>
        <v>15</v>
      </c>
      <c r="AP83" s="172">
        <f t="shared" si="201"/>
        <v>0</v>
      </c>
    </row>
    <row r="84" spans="1:45" x14ac:dyDescent="0.2">
      <c r="A84" s="58" t="str">
        <f t="shared" si="194"/>
        <v>Nom 6</v>
      </c>
      <c r="B84" s="117"/>
      <c r="C84" s="117"/>
      <c r="D84" s="117"/>
      <c r="E84" s="117"/>
      <c r="F84" s="117"/>
      <c r="G84" s="115"/>
      <c r="H84" s="115"/>
      <c r="I84" s="115"/>
      <c r="J84" s="115"/>
      <c r="K84" s="115"/>
      <c r="L84" s="115"/>
      <c r="M84" s="115"/>
      <c r="N84" s="119"/>
      <c r="O84" s="119"/>
      <c r="P84" s="119"/>
      <c r="Q84" s="119"/>
      <c r="R84" s="119"/>
      <c r="S84" s="119"/>
      <c r="T84" s="115"/>
      <c r="U84" s="115"/>
      <c r="V84" s="119"/>
      <c r="W84" s="119"/>
      <c r="X84" s="119"/>
      <c r="Y84" s="115"/>
      <c r="Z84" s="115"/>
      <c r="AA84" s="115"/>
      <c r="AB84" s="115"/>
      <c r="AC84" s="115"/>
      <c r="AD84" s="117"/>
      <c r="AE84" s="115"/>
      <c r="AF84" s="136"/>
      <c r="AH84" s="61"/>
      <c r="AJ84" s="168" t="str">
        <f t="shared" si="198"/>
        <v>Nom 6</v>
      </c>
      <c r="AK84" s="169">
        <f t="shared" si="195"/>
        <v>0</v>
      </c>
      <c r="AL84" s="170">
        <f t="shared" si="196"/>
        <v>0</v>
      </c>
      <c r="AM84" s="171">
        <f t="shared" si="199"/>
        <v>15</v>
      </c>
      <c r="AN84" s="171">
        <f t="shared" si="197"/>
        <v>0</v>
      </c>
      <c r="AO84" s="171">
        <f t="shared" si="200"/>
        <v>15</v>
      </c>
      <c r="AP84" s="172">
        <f t="shared" si="201"/>
        <v>0</v>
      </c>
    </row>
    <row r="85" spans="1:45" x14ac:dyDescent="0.2">
      <c r="A85" s="58" t="str">
        <f t="shared" si="194"/>
        <v>Nom 7</v>
      </c>
      <c r="B85" s="115"/>
      <c r="C85" s="115"/>
      <c r="D85" s="115"/>
      <c r="E85" s="117"/>
      <c r="F85" s="115"/>
      <c r="G85" s="115"/>
      <c r="H85" s="115"/>
      <c r="I85" s="115"/>
      <c r="J85" s="115"/>
      <c r="K85" s="115"/>
      <c r="L85" s="115"/>
      <c r="M85" s="115"/>
      <c r="N85" s="115"/>
      <c r="O85" s="119"/>
      <c r="P85" s="119"/>
      <c r="Q85" s="119"/>
      <c r="R85" s="119"/>
      <c r="S85" s="119"/>
      <c r="T85" s="115"/>
      <c r="U85" s="115"/>
      <c r="V85" s="115"/>
      <c r="W85" s="115"/>
      <c r="X85" s="115"/>
      <c r="Y85" s="115"/>
      <c r="Z85" s="115"/>
      <c r="AA85" s="118"/>
      <c r="AB85" s="115"/>
      <c r="AC85" s="115"/>
      <c r="AD85" s="119"/>
      <c r="AE85" s="119"/>
      <c r="AF85" s="136"/>
      <c r="AH85" s="61"/>
      <c r="AJ85" s="168" t="str">
        <f t="shared" si="198"/>
        <v>Nom 7</v>
      </c>
      <c r="AK85" s="169">
        <f t="shared" si="195"/>
        <v>0</v>
      </c>
      <c r="AL85" s="170">
        <f t="shared" si="196"/>
        <v>0</v>
      </c>
      <c r="AM85" s="171">
        <f t="shared" si="199"/>
        <v>15</v>
      </c>
      <c r="AN85" s="171">
        <f t="shared" si="197"/>
        <v>0</v>
      </c>
      <c r="AO85" s="171">
        <f t="shared" si="200"/>
        <v>15</v>
      </c>
      <c r="AP85" s="172">
        <f t="shared" si="201"/>
        <v>0</v>
      </c>
    </row>
    <row r="86" spans="1:45" x14ac:dyDescent="0.2">
      <c r="A86" s="58" t="str">
        <f t="shared" si="194"/>
        <v>Nom 8</v>
      </c>
      <c r="B86" s="117"/>
      <c r="C86" s="117"/>
      <c r="D86" s="119"/>
      <c r="E86" s="119"/>
      <c r="F86" s="119"/>
      <c r="G86" s="119"/>
      <c r="H86" s="119"/>
      <c r="I86" s="119"/>
      <c r="J86" s="115"/>
      <c r="K86" s="119"/>
      <c r="L86" s="119"/>
      <c r="M86" s="119"/>
      <c r="N86" s="119"/>
      <c r="O86" s="119"/>
      <c r="P86" s="119"/>
      <c r="Q86" s="119"/>
      <c r="R86" s="119"/>
      <c r="S86" s="119"/>
      <c r="T86" s="119"/>
      <c r="U86" s="119"/>
      <c r="V86" s="119"/>
      <c r="W86" s="119"/>
      <c r="X86" s="119"/>
      <c r="Y86" s="115"/>
      <c r="Z86" s="115"/>
      <c r="AA86" s="115"/>
      <c r="AB86" s="115"/>
      <c r="AC86" s="115"/>
      <c r="AD86" s="115"/>
      <c r="AE86" s="115"/>
      <c r="AF86" s="136"/>
      <c r="AH86" s="61"/>
      <c r="AJ86" s="168" t="str">
        <f t="shared" si="198"/>
        <v>Nom 8</v>
      </c>
      <c r="AK86" s="169">
        <f t="shared" si="195"/>
        <v>0</v>
      </c>
      <c r="AL86" s="170">
        <f t="shared" si="196"/>
        <v>0</v>
      </c>
      <c r="AM86" s="171">
        <f t="shared" si="199"/>
        <v>15</v>
      </c>
      <c r="AN86" s="171">
        <f t="shared" si="197"/>
        <v>0</v>
      </c>
      <c r="AO86" s="171">
        <f t="shared" si="200"/>
        <v>15</v>
      </c>
      <c r="AP86" s="172">
        <f t="shared" si="201"/>
        <v>0</v>
      </c>
    </row>
    <row r="87" spans="1:45" s="44" customFormat="1" x14ac:dyDescent="0.2">
      <c r="A87" s="58" t="str">
        <f t="shared" si="194"/>
        <v>Nom 9</v>
      </c>
      <c r="B87" s="115"/>
      <c r="C87" s="115"/>
      <c r="D87" s="115"/>
      <c r="E87" s="115"/>
      <c r="F87" s="115"/>
      <c r="G87" s="115"/>
      <c r="H87" s="115"/>
      <c r="I87" s="115"/>
      <c r="J87" s="115"/>
      <c r="K87" s="115"/>
      <c r="L87" s="115"/>
      <c r="M87" s="115"/>
      <c r="N87" s="115"/>
      <c r="O87" s="115"/>
      <c r="P87" s="115"/>
      <c r="Q87" s="115"/>
      <c r="R87" s="115"/>
      <c r="S87" s="115"/>
      <c r="T87" s="115"/>
      <c r="U87" s="115"/>
      <c r="V87" s="115"/>
      <c r="W87" s="115"/>
      <c r="X87" s="115"/>
      <c r="Y87" s="115"/>
      <c r="Z87" s="115"/>
      <c r="AA87" s="115"/>
      <c r="AB87" s="115"/>
      <c r="AC87" s="115"/>
      <c r="AD87" s="115"/>
      <c r="AE87" s="115"/>
      <c r="AF87" s="136"/>
      <c r="AH87" s="72"/>
      <c r="AJ87" s="168" t="str">
        <f>A87</f>
        <v>Nom 9</v>
      </c>
      <c r="AK87" s="169">
        <f t="shared" si="195"/>
        <v>0</v>
      </c>
      <c r="AL87" s="170">
        <f t="shared" si="196"/>
        <v>0</v>
      </c>
      <c r="AM87" s="171">
        <f t="shared" si="199"/>
        <v>15</v>
      </c>
      <c r="AN87" s="171">
        <f t="shared" si="197"/>
        <v>0</v>
      </c>
      <c r="AO87" s="171">
        <f t="shared" si="200"/>
        <v>15</v>
      </c>
      <c r="AP87" s="172">
        <f t="shared" si="201"/>
        <v>0</v>
      </c>
      <c r="AS87" s="27"/>
    </row>
    <row r="88" spans="1:45" ht="13.5" thickBot="1" x14ac:dyDescent="0.25">
      <c r="A88" s="73" t="str">
        <f t="shared" si="194"/>
        <v>Nom 10</v>
      </c>
      <c r="B88" s="120"/>
      <c r="C88" s="120"/>
      <c r="D88" s="120"/>
      <c r="E88" s="120"/>
      <c r="F88" s="120"/>
      <c r="G88" s="120"/>
      <c r="H88" s="120"/>
      <c r="I88" s="120"/>
      <c r="J88" s="120"/>
      <c r="K88" s="120"/>
      <c r="L88" s="120"/>
      <c r="M88" s="120"/>
      <c r="N88" s="120"/>
      <c r="O88" s="120"/>
      <c r="P88" s="120"/>
      <c r="Q88" s="120"/>
      <c r="R88" s="120"/>
      <c r="S88" s="120"/>
      <c r="T88" s="120"/>
      <c r="U88" s="120"/>
      <c r="V88" s="120"/>
      <c r="W88" s="120"/>
      <c r="X88" s="120"/>
      <c r="Y88" s="120"/>
      <c r="Z88" s="120"/>
      <c r="AA88" s="120"/>
      <c r="AB88" s="120"/>
      <c r="AC88" s="120"/>
      <c r="AD88" s="120"/>
      <c r="AE88" s="120"/>
      <c r="AF88" s="137"/>
      <c r="AH88" s="76"/>
      <c r="AJ88" s="173" t="str">
        <f>A88</f>
        <v>Nom 10</v>
      </c>
      <c r="AK88" s="174">
        <f t="shared" si="195"/>
        <v>0</v>
      </c>
      <c r="AL88" s="175">
        <f>SUM(B88:AF88)</f>
        <v>0</v>
      </c>
      <c r="AM88" s="176">
        <f t="shared" si="199"/>
        <v>15</v>
      </c>
      <c r="AN88" s="176">
        <f t="shared" si="197"/>
        <v>0</v>
      </c>
      <c r="AO88" s="176">
        <f t="shared" si="200"/>
        <v>15</v>
      </c>
      <c r="AP88" s="177">
        <f t="shared" si="201"/>
        <v>0</v>
      </c>
      <c r="AS88" s="44"/>
    </row>
    <row r="89" spans="1:45" ht="13.5" thickBot="1" x14ac:dyDescent="0.25">
      <c r="AJ89" s="161"/>
      <c r="AK89" s="161"/>
      <c r="AL89" s="161"/>
      <c r="AM89" s="161"/>
      <c r="AN89" s="161"/>
      <c r="AO89" s="161"/>
      <c r="AP89" s="161"/>
    </row>
    <row r="90" spans="1:45" ht="18.75" thickBot="1" x14ac:dyDescent="0.25">
      <c r="A90" s="45"/>
      <c r="B90" s="149">
        <f>DATE(An,MONTH(B76)+1,1)</f>
        <v>45474</v>
      </c>
      <c r="C90" s="150"/>
      <c r="D90" s="150"/>
      <c r="E90" s="150"/>
      <c r="F90" s="150"/>
      <c r="G90" s="150"/>
      <c r="H90" s="150"/>
      <c r="I90" s="150"/>
      <c r="J90" s="150"/>
      <c r="K90" s="150"/>
      <c r="L90" s="150"/>
      <c r="M90" s="150"/>
      <c r="N90" s="150"/>
      <c r="O90" s="150"/>
      <c r="P90" s="150"/>
      <c r="Q90" s="150"/>
      <c r="R90" s="150"/>
      <c r="S90" s="150"/>
      <c r="T90" s="150"/>
      <c r="U90" s="150"/>
      <c r="V90" s="150"/>
      <c r="W90" s="150"/>
      <c r="X90" s="150"/>
      <c r="Y90" s="150"/>
      <c r="Z90" s="150"/>
      <c r="AA90" s="150"/>
      <c r="AB90" s="150"/>
      <c r="AC90" s="150"/>
      <c r="AD90" s="150"/>
      <c r="AE90" s="150"/>
      <c r="AF90" s="151"/>
      <c r="AH90" s="47"/>
    </row>
    <row r="91" spans="1:45" s="44" customFormat="1" ht="53.25" x14ac:dyDescent="0.2">
      <c r="A91" s="48"/>
      <c r="B91" s="49" t="str">
        <f>IF(B92&lt;&gt;"",PROPER(TEXT(B92,"jjjj")),"")</f>
        <v>Lundi</v>
      </c>
      <c r="C91" s="49" t="str">
        <f t="shared" ref="C91" si="202">IF(C92&lt;&gt;"",PROPER(TEXT(C92,"jjjj")),"")</f>
        <v>Mardi</v>
      </c>
      <c r="D91" s="49" t="str">
        <f t="shared" ref="D91" si="203">IF(D92&lt;&gt;"",PROPER(TEXT(D92,"jjjj")),"")</f>
        <v>Mercredi</v>
      </c>
      <c r="E91" s="49" t="str">
        <f t="shared" ref="E91" si="204">IF(E92&lt;&gt;"",PROPER(TEXT(E92,"jjjj")),"")</f>
        <v>Jeudi</v>
      </c>
      <c r="F91" s="49" t="str">
        <f t="shared" ref="F91" si="205">IF(F92&lt;&gt;"",PROPER(TEXT(F92,"jjjj")),"")</f>
        <v>Vendredi</v>
      </c>
      <c r="G91" s="49" t="str">
        <f t="shared" ref="G91" si="206">IF(G92&lt;&gt;"",PROPER(TEXT(G92,"jjjj")),"")</f>
        <v>Samedi</v>
      </c>
      <c r="H91" s="49" t="str">
        <f t="shared" ref="H91" si="207">IF(H92&lt;&gt;"",PROPER(TEXT(H92,"jjjj")),"")</f>
        <v>Dimanche</v>
      </c>
      <c r="I91" s="49" t="str">
        <f t="shared" ref="I91" si="208">IF(I92&lt;&gt;"",PROPER(TEXT(I92,"jjjj")),"")</f>
        <v>Lundi</v>
      </c>
      <c r="J91" s="49" t="str">
        <f t="shared" ref="J91" si="209">IF(J92&lt;&gt;"",PROPER(TEXT(J92,"jjjj")),"")</f>
        <v>Mardi</v>
      </c>
      <c r="K91" s="49" t="str">
        <f t="shared" ref="K91" si="210">IF(K92&lt;&gt;"",PROPER(TEXT(K92,"jjjj")),"")</f>
        <v>Mercredi</v>
      </c>
      <c r="L91" s="49" t="str">
        <f t="shared" ref="L91" si="211">IF(L92&lt;&gt;"",PROPER(TEXT(L92,"jjjj")),"")</f>
        <v>Jeudi</v>
      </c>
      <c r="M91" s="49" t="str">
        <f t="shared" ref="M91" si="212">IF(M92&lt;&gt;"",PROPER(TEXT(M92,"jjjj")),"")</f>
        <v>Vendredi</v>
      </c>
      <c r="N91" s="49" t="str">
        <f t="shared" ref="N91" si="213">IF(N92&lt;&gt;"",PROPER(TEXT(N92,"jjjj")),"")</f>
        <v>Samedi</v>
      </c>
      <c r="O91" s="49" t="str">
        <f t="shared" ref="O91" si="214">IF(O92&lt;&gt;"",PROPER(TEXT(O92,"jjjj")),"")</f>
        <v>Dimanche</v>
      </c>
      <c r="P91" s="49" t="str">
        <f t="shared" ref="P91" si="215">IF(P92&lt;&gt;"",PROPER(TEXT(P92,"jjjj")),"")</f>
        <v>Lundi</v>
      </c>
      <c r="Q91" s="49" t="str">
        <f t="shared" ref="Q91" si="216">IF(Q92&lt;&gt;"",PROPER(TEXT(Q92,"jjjj")),"")</f>
        <v>Mardi</v>
      </c>
      <c r="R91" s="49" t="str">
        <f t="shared" ref="R91" si="217">IF(R92&lt;&gt;"",PROPER(TEXT(R92,"jjjj")),"")</f>
        <v>Mercredi</v>
      </c>
      <c r="S91" s="49" t="str">
        <f t="shared" ref="S91" si="218">IF(S92&lt;&gt;"",PROPER(TEXT(S92,"jjjj")),"")</f>
        <v>Jeudi</v>
      </c>
      <c r="T91" s="49" t="str">
        <f t="shared" ref="T91" si="219">IF(T92&lt;&gt;"",PROPER(TEXT(T92,"jjjj")),"")</f>
        <v>Vendredi</v>
      </c>
      <c r="U91" s="49" t="str">
        <f t="shared" ref="U91" si="220">IF(U92&lt;&gt;"",PROPER(TEXT(U92,"jjjj")),"")</f>
        <v>Samedi</v>
      </c>
      <c r="V91" s="49" t="str">
        <f t="shared" ref="V91" si="221">IF(V92&lt;&gt;"",PROPER(TEXT(V92,"jjjj")),"")</f>
        <v>Dimanche</v>
      </c>
      <c r="W91" s="49" t="str">
        <f t="shared" ref="W91" si="222">IF(W92&lt;&gt;"",PROPER(TEXT(W92,"jjjj")),"")</f>
        <v>Lundi</v>
      </c>
      <c r="X91" s="49" t="str">
        <f t="shared" ref="X91" si="223">IF(X92&lt;&gt;"",PROPER(TEXT(X92,"jjjj")),"")</f>
        <v>Mardi</v>
      </c>
      <c r="Y91" s="49" t="str">
        <f t="shared" ref="Y91" si="224">IF(Y92&lt;&gt;"",PROPER(TEXT(Y92,"jjjj")),"")</f>
        <v>Mercredi</v>
      </c>
      <c r="Z91" s="49" t="str">
        <f t="shared" ref="Z91" si="225">IF(Z92&lt;&gt;"",PROPER(TEXT(Z92,"jjjj")),"")</f>
        <v>Jeudi</v>
      </c>
      <c r="AA91" s="49" t="str">
        <f t="shared" ref="AA91" si="226">IF(AA92&lt;&gt;"",PROPER(TEXT(AA92,"jjjj")),"")</f>
        <v>Vendredi</v>
      </c>
      <c r="AB91" s="49" t="str">
        <f t="shared" ref="AB91" si="227">IF(AB92&lt;&gt;"",PROPER(TEXT(AB92,"jjjj")),"")</f>
        <v>Samedi</v>
      </c>
      <c r="AC91" s="49" t="str">
        <f t="shared" ref="AC91" si="228">IF(AC92&lt;&gt;"",PROPER(TEXT(AC92,"jjjj")),"")</f>
        <v>Dimanche</v>
      </c>
      <c r="AD91" s="49" t="str">
        <f t="shared" ref="AD91" si="229">IF(AD92&lt;&gt;"",PROPER(TEXT(AD92,"jjjj")),"")</f>
        <v>Lundi</v>
      </c>
      <c r="AE91" s="49" t="str">
        <f t="shared" ref="AE91" si="230">IF(AE92&lt;&gt;"",PROPER(TEXT(AE92,"jjjj")),"")</f>
        <v>Mardi</v>
      </c>
      <c r="AF91" s="50" t="str">
        <f t="shared" ref="AF91" si="231">IF(AF92&lt;&gt;"",PROPER(TEXT(AF92,"jjjj")),"")</f>
        <v>Mercredi</v>
      </c>
      <c r="AH91" s="154" t="s">
        <v>68</v>
      </c>
      <c r="AI91" s="46"/>
      <c r="AJ91" s="162" t="s">
        <v>3</v>
      </c>
      <c r="AK91" s="163" t="s">
        <v>63</v>
      </c>
      <c r="AL91" s="163" t="s">
        <v>57</v>
      </c>
      <c r="AM91" s="163" t="s">
        <v>64</v>
      </c>
      <c r="AN91" s="163" t="s">
        <v>59</v>
      </c>
      <c r="AO91" s="163" t="s">
        <v>60</v>
      </c>
      <c r="AP91" s="164" t="s">
        <v>61</v>
      </c>
    </row>
    <row r="92" spans="1:45" x14ac:dyDescent="0.2">
      <c r="A92" s="84"/>
      <c r="B92" s="53">
        <f>DATE(An,MONTH(B90),1)</f>
        <v>45474</v>
      </c>
      <c r="C92" s="53">
        <f t="shared" ref="C92:AF92" si="232">B92+1</f>
        <v>45475</v>
      </c>
      <c r="D92" s="53">
        <f t="shared" si="232"/>
        <v>45476</v>
      </c>
      <c r="E92" s="53">
        <f t="shared" si="232"/>
        <v>45477</v>
      </c>
      <c r="F92" s="53">
        <f t="shared" si="232"/>
        <v>45478</v>
      </c>
      <c r="G92" s="53">
        <f t="shared" si="232"/>
        <v>45479</v>
      </c>
      <c r="H92" s="53">
        <f t="shared" si="232"/>
        <v>45480</v>
      </c>
      <c r="I92" s="53">
        <f t="shared" si="232"/>
        <v>45481</v>
      </c>
      <c r="J92" s="53">
        <f t="shared" si="232"/>
        <v>45482</v>
      </c>
      <c r="K92" s="53">
        <f t="shared" si="232"/>
        <v>45483</v>
      </c>
      <c r="L92" s="53">
        <f t="shared" si="232"/>
        <v>45484</v>
      </c>
      <c r="M92" s="53">
        <f t="shared" si="232"/>
        <v>45485</v>
      </c>
      <c r="N92" s="53">
        <f t="shared" si="232"/>
        <v>45486</v>
      </c>
      <c r="O92" s="53">
        <f t="shared" si="232"/>
        <v>45487</v>
      </c>
      <c r="P92" s="53">
        <f t="shared" si="232"/>
        <v>45488</v>
      </c>
      <c r="Q92" s="53">
        <f t="shared" si="232"/>
        <v>45489</v>
      </c>
      <c r="R92" s="53">
        <f t="shared" si="232"/>
        <v>45490</v>
      </c>
      <c r="S92" s="53">
        <f t="shared" si="232"/>
        <v>45491</v>
      </c>
      <c r="T92" s="53">
        <f t="shared" si="232"/>
        <v>45492</v>
      </c>
      <c r="U92" s="53">
        <f t="shared" si="232"/>
        <v>45493</v>
      </c>
      <c r="V92" s="53">
        <f t="shared" si="232"/>
        <v>45494</v>
      </c>
      <c r="W92" s="53">
        <f t="shared" si="232"/>
        <v>45495</v>
      </c>
      <c r="X92" s="53">
        <f t="shared" si="232"/>
        <v>45496</v>
      </c>
      <c r="Y92" s="53">
        <f t="shared" si="232"/>
        <v>45497</v>
      </c>
      <c r="Z92" s="53">
        <f t="shared" si="232"/>
        <v>45498</v>
      </c>
      <c r="AA92" s="53">
        <f t="shared" si="232"/>
        <v>45499</v>
      </c>
      <c r="AB92" s="53">
        <f t="shared" si="232"/>
        <v>45500</v>
      </c>
      <c r="AC92" s="53">
        <f t="shared" si="232"/>
        <v>45501</v>
      </c>
      <c r="AD92" s="53">
        <f t="shared" si="232"/>
        <v>45502</v>
      </c>
      <c r="AE92" s="53">
        <f t="shared" si="232"/>
        <v>45503</v>
      </c>
      <c r="AF92" s="54">
        <f t="shared" si="232"/>
        <v>45504</v>
      </c>
      <c r="AH92" s="155"/>
      <c r="AJ92" s="165"/>
      <c r="AK92" s="166"/>
      <c r="AL92" s="166"/>
      <c r="AM92" s="166"/>
      <c r="AN92" s="166"/>
      <c r="AO92" s="166"/>
      <c r="AP92" s="167"/>
    </row>
    <row r="93" spans="1:45" x14ac:dyDescent="0.2">
      <c r="A93" s="58" t="str">
        <f t="shared" ref="A93:A102" si="233">IF(ISBLANK(A79),"",A79)</f>
        <v>Nom 1</v>
      </c>
      <c r="B93" s="107"/>
      <c r="C93" s="107"/>
      <c r="D93" s="107"/>
      <c r="E93" s="107"/>
      <c r="F93" s="107"/>
      <c r="G93" s="107"/>
      <c r="H93" s="68"/>
      <c r="I93" s="107"/>
      <c r="J93" s="107"/>
      <c r="K93" s="107"/>
      <c r="L93" s="107"/>
      <c r="M93" s="107"/>
      <c r="N93" s="107"/>
      <c r="O93" s="68"/>
      <c r="P93" s="107"/>
      <c r="Q93" s="107"/>
      <c r="R93" s="107"/>
      <c r="S93" s="107"/>
      <c r="T93" s="107"/>
      <c r="U93" s="107"/>
      <c r="V93" s="108"/>
      <c r="W93" s="107"/>
      <c r="X93" s="107"/>
      <c r="Y93" s="107"/>
      <c r="Z93" s="107"/>
      <c r="AA93" s="107"/>
      <c r="AB93" s="107"/>
      <c r="AC93" s="68"/>
      <c r="AD93" s="108"/>
      <c r="AE93" s="108"/>
      <c r="AF93" s="109"/>
      <c r="AH93" s="61"/>
      <c r="AJ93" s="168" t="str">
        <f>A93</f>
        <v>Nom 1</v>
      </c>
      <c r="AK93" s="169">
        <f t="shared" ref="AK93:AK102" si="234">COUNTIF(B93:AF93,"CP")</f>
        <v>0</v>
      </c>
      <c r="AL93" s="170">
        <f t="shared" ref="AL93:AL101" si="235">SUM(B93:AF93)</f>
        <v>0</v>
      </c>
      <c r="AM93" s="171">
        <f>AO79+2.5</f>
        <v>17.5</v>
      </c>
      <c r="AN93" s="171">
        <f t="shared" ref="AN93:AN102" si="236">AP79+AH93</f>
        <v>0</v>
      </c>
      <c r="AO93" s="171">
        <f>AM93-AK93</f>
        <v>17.5</v>
      </c>
      <c r="AP93" s="172">
        <f>AN93-AL93</f>
        <v>0</v>
      </c>
    </row>
    <row r="94" spans="1:45" x14ac:dyDescent="0.2">
      <c r="A94" s="58" t="str">
        <f t="shared" si="233"/>
        <v>Nom 2</v>
      </c>
      <c r="B94" s="112"/>
      <c r="C94" s="107"/>
      <c r="D94" s="68"/>
      <c r="E94" s="112"/>
      <c r="F94" s="68"/>
      <c r="G94" s="107"/>
      <c r="H94" s="107"/>
      <c r="I94" s="107"/>
      <c r="J94" s="107"/>
      <c r="K94" s="107"/>
      <c r="L94" s="68"/>
      <c r="M94" s="68"/>
      <c r="N94" s="107"/>
      <c r="O94" s="107"/>
      <c r="P94" s="107"/>
      <c r="Q94" s="107"/>
      <c r="R94" s="107"/>
      <c r="S94" s="68"/>
      <c r="T94" s="68"/>
      <c r="U94" s="107"/>
      <c r="V94" s="68"/>
      <c r="W94" s="107"/>
      <c r="X94" s="107"/>
      <c r="Y94" s="107"/>
      <c r="Z94" s="68"/>
      <c r="AA94" s="68"/>
      <c r="AB94" s="107"/>
      <c r="AC94" s="107"/>
      <c r="AD94" s="107"/>
      <c r="AE94" s="107"/>
      <c r="AF94" s="113"/>
      <c r="AH94" s="61"/>
      <c r="AJ94" s="168" t="str">
        <f t="shared" ref="AJ94:AJ100" si="237">A94</f>
        <v>Nom 2</v>
      </c>
      <c r="AK94" s="169">
        <f t="shared" si="234"/>
        <v>0</v>
      </c>
      <c r="AL94" s="170">
        <f t="shared" si="235"/>
        <v>0</v>
      </c>
      <c r="AM94" s="171">
        <f t="shared" ref="AM94:AM102" si="238">AO80+2.5</f>
        <v>17.5</v>
      </c>
      <c r="AN94" s="171">
        <f t="shared" si="236"/>
        <v>0</v>
      </c>
      <c r="AO94" s="171">
        <f t="shared" ref="AO94:AO102" si="239">AM94-AK94</f>
        <v>17.5</v>
      </c>
      <c r="AP94" s="172">
        <f t="shared" ref="AP94:AP102" si="240">AN94-AL94</f>
        <v>0</v>
      </c>
    </row>
    <row r="95" spans="1:45" x14ac:dyDescent="0.2">
      <c r="A95" s="58" t="str">
        <f t="shared" si="233"/>
        <v>Nom 3</v>
      </c>
      <c r="B95" s="68"/>
      <c r="C95" s="107"/>
      <c r="D95" s="107"/>
      <c r="E95" s="106"/>
      <c r="F95" s="106"/>
      <c r="G95" s="106"/>
      <c r="H95" s="111"/>
      <c r="I95" s="107"/>
      <c r="J95" s="107"/>
      <c r="K95" s="107"/>
      <c r="L95" s="107"/>
      <c r="M95" s="107"/>
      <c r="N95" s="107"/>
      <c r="O95" s="111"/>
      <c r="P95" s="107"/>
      <c r="Q95" s="107"/>
      <c r="R95" s="107"/>
      <c r="S95" s="107"/>
      <c r="T95" s="107"/>
      <c r="U95" s="107"/>
      <c r="V95" s="68"/>
      <c r="W95" s="107"/>
      <c r="X95" s="107"/>
      <c r="Y95" s="107"/>
      <c r="Z95" s="107"/>
      <c r="AA95" s="107"/>
      <c r="AB95" s="107"/>
      <c r="AC95" s="107"/>
      <c r="AD95" s="107"/>
      <c r="AE95" s="107"/>
      <c r="AF95" s="113"/>
      <c r="AH95" s="61"/>
      <c r="AJ95" s="168" t="str">
        <f t="shared" si="237"/>
        <v>Nom 3</v>
      </c>
      <c r="AK95" s="169">
        <f t="shared" si="234"/>
        <v>0</v>
      </c>
      <c r="AL95" s="170">
        <f t="shared" si="235"/>
        <v>0</v>
      </c>
      <c r="AM95" s="171">
        <f t="shared" si="238"/>
        <v>17.5</v>
      </c>
      <c r="AN95" s="171">
        <f t="shared" si="236"/>
        <v>0</v>
      </c>
      <c r="AO95" s="171">
        <f t="shared" si="239"/>
        <v>17.5</v>
      </c>
      <c r="AP95" s="172">
        <f t="shared" si="240"/>
        <v>0</v>
      </c>
    </row>
    <row r="96" spans="1:45" x14ac:dyDescent="0.2">
      <c r="A96" s="58" t="str">
        <f t="shared" si="233"/>
        <v>Nom 4</v>
      </c>
      <c r="B96" s="68"/>
      <c r="C96" s="107"/>
      <c r="D96" s="107"/>
      <c r="E96" s="107"/>
      <c r="F96" s="107"/>
      <c r="G96" s="107"/>
      <c r="H96" s="107"/>
      <c r="I96" s="68"/>
      <c r="J96" s="107"/>
      <c r="K96" s="107"/>
      <c r="L96" s="107"/>
      <c r="M96" s="107"/>
      <c r="N96" s="107"/>
      <c r="O96" s="107"/>
      <c r="P96" s="107"/>
      <c r="Q96" s="107"/>
      <c r="R96" s="107"/>
      <c r="S96" s="107"/>
      <c r="T96" s="107"/>
      <c r="U96" s="107"/>
      <c r="V96" s="68"/>
      <c r="W96" s="107"/>
      <c r="X96" s="107"/>
      <c r="Y96" s="107"/>
      <c r="Z96" s="107"/>
      <c r="AA96" s="107"/>
      <c r="AB96" s="68"/>
      <c r="AC96" s="68"/>
      <c r="AD96" s="68"/>
      <c r="AE96" s="68"/>
      <c r="AF96" s="110"/>
      <c r="AH96" s="61"/>
      <c r="AJ96" s="168" t="str">
        <f t="shared" si="237"/>
        <v>Nom 4</v>
      </c>
      <c r="AK96" s="169">
        <f t="shared" si="234"/>
        <v>0</v>
      </c>
      <c r="AL96" s="170">
        <f t="shared" si="235"/>
        <v>0</v>
      </c>
      <c r="AM96" s="171">
        <f t="shared" si="238"/>
        <v>17.5</v>
      </c>
      <c r="AN96" s="171">
        <f t="shared" si="236"/>
        <v>0</v>
      </c>
      <c r="AO96" s="171">
        <f t="shared" si="239"/>
        <v>17.5</v>
      </c>
      <c r="AP96" s="172">
        <f t="shared" si="240"/>
        <v>0</v>
      </c>
    </row>
    <row r="97" spans="1:45" x14ac:dyDescent="0.2">
      <c r="A97" s="58" t="str">
        <f t="shared" si="233"/>
        <v>Nom 5</v>
      </c>
      <c r="B97" s="107"/>
      <c r="C97" s="107"/>
      <c r="D97" s="107"/>
      <c r="E97" s="107"/>
      <c r="F97" s="107"/>
      <c r="G97" s="68"/>
      <c r="H97" s="68"/>
      <c r="I97" s="107"/>
      <c r="J97" s="107"/>
      <c r="K97" s="107"/>
      <c r="L97" s="107"/>
      <c r="M97" s="107"/>
      <c r="N97" s="68"/>
      <c r="O97" s="68"/>
      <c r="P97" s="111"/>
      <c r="Q97" s="68"/>
      <c r="R97" s="107"/>
      <c r="S97" s="107"/>
      <c r="T97" s="107"/>
      <c r="U97" s="107"/>
      <c r="V97" s="107"/>
      <c r="W97" s="106"/>
      <c r="X97" s="107"/>
      <c r="Y97" s="107"/>
      <c r="Z97" s="107"/>
      <c r="AA97" s="107"/>
      <c r="AB97" s="107"/>
      <c r="AC97" s="107"/>
      <c r="AD97" s="68"/>
      <c r="AE97" s="107"/>
      <c r="AF97" s="113"/>
      <c r="AH97" s="61"/>
      <c r="AJ97" s="168" t="str">
        <f t="shared" si="237"/>
        <v>Nom 5</v>
      </c>
      <c r="AK97" s="169">
        <f t="shared" si="234"/>
        <v>0</v>
      </c>
      <c r="AL97" s="170">
        <f>SUM(B97:AF97)</f>
        <v>0</v>
      </c>
      <c r="AM97" s="171">
        <f t="shared" si="238"/>
        <v>17.5</v>
      </c>
      <c r="AN97" s="171">
        <f t="shared" si="236"/>
        <v>0</v>
      </c>
      <c r="AO97" s="171">
        <f t="shared" si="239"/>
        <v>17.5</v>
      </c>
      <c r="AP97" s="172">
        <f t="shared" si="240"/>
        <v>0</v>
      </c>
    </row>
    <row r="98" spans="1:45" x14ac:dyDescent="0.2">
      <c r="A98" s="58" t="str">
        <f t="shared" si="233"/>
        <v>Nom 6</v>
      </c>
      <c r="B98" s="117"/>
      <c r="C98" s="117"/>
      <c r="D98" s="117"/>
      <c r="E98" s="117"/>
      <c r="F98" s="117"/>
      <c r="G98" s="117"/>
      <c r="H98" s="115"/>
      <c r="I98" s="117"/>
      <c r="J98" s="117"/>
      <c r="K98" s="117"/>
      <c r="L98" s="117"/>
      <c r="M98" s="117"/>
      <c r="N98" s="117"/>
      <c r="O98" s="117"/>
      <c r="P98" s="117"/>
      <c r="Q98" s="117"/>
      <c r="R98" s="117"/>
      <c r="S98" s="117"/>
      <c r="T98" s="117"/>
      <c r="U98" s="117"/>
      <c r="V98" s="117"/>
      <c r="W98" s="117"/>
      <c r="X98" s="117"/>
      <c r="Y98" s="117"/>
      <c r="Z98" s="117"/>
      <c r="AA98" s="117"/>
      <c r="AB98" s="117"/>
      <c r="AC98" s="117"/>
      <c r="AD98" s="117"/>
      <c r="AE98" s="107"/>
      <c r="AF98" s="113"/>
      <c r="AH98" s="61"/>
      <c r="AJ98" s="168" t="str">
        <f t="shared" si="237"/>
        <v>Nom 6</v>
      </c>
      <c r="AK98" s="169">
        <f t="shared" si="234"/>
        <v>0</v>
      </c>
      <c r="AL98" s="170">
        <f t="shared" si="235"/>
        <v>0</v>
      </c>
      <c r="AM98" s="171">
        <f t="shared" si="238"/>
        <v>17.5</v>
      </c>
      <c r="AN98" s="171">
        <f t="shared" si="236"/>
        <v>0</v>
      </c>
      <c r="AO98" s="171">
        <f t="shared" si="239"/>
        <v>17.5</v>
      </c>
      <c r="AP98" s="172">
        <f t="shared" si="240"/>
        <v>0</v>
      </c>
    </row>
    <row r="99" spans="1:45" x14ac:dyDescent="0.2">
      <c r="A99" s="58" t="str">
        <f t="shared" si="233"/>
        <v>Nom 7</v>
      </c>
      <c r="B99" s="119"/>
      <c r="C99" s="119"/>
      <c r="D99" s="119"/>
      <c r="E99" s="115"/>
      <c r="F99" s="115"/>
      <c r="G99" s="116"/>
      <c r="H99" s="116"/>
      <c r="I99" s="116"/>
      <c r="J99" s="118"/>
      <c r="K99" s="118"/>
      <c r="L99" s="115"/>
      <c r="M99" s="115"/>
      <c r="N99" s="115"/>
      <c r="O99" s="115"/>
      <c r="P99" s="115"/>
      <c r="Q99" s="115"/>
      <c r="R99" s="115"/>
      <c r="S99" s="115"/>
      <c r="T99" s="115"/>
      <c r="U99" s="117"/>
      <c r="V99" s="115"/>
      <c r="W99" s="117"/>
      <c r="X99" s="117"/>
      <c r="Y99" s="117"/>
      <c r="Z99" s="115"/>
      <c r="AA99" s="115"/>
      <c r="AB99" s="117"/>
      <c r="AC99" s="117"/>
      <c r="AD99" s="117"/>
      <c r="AE99" s="117"/>
      <c r="AF99" s="132"/>
      <c r="AH99" s="61"/>
      <c r="AJ99" s="168" t="str">
        <f t="shared" si="237"/>
        <v>Nom 7</v>
      </c>
      <c r="AK99" s="169">
        <f t="shared" si="234"/>
        <v>0</v>
      </c>
      <c r="AL99" s="170">
        <f t="shared" si="235"/>
        <v>0</v>
      </c>
      <c r="AM99" s="171">
        <f t="shared" si="238"/>
        <v>17.5</v>
      </c>
      <c r="AN99" s="171">
        <f t="shared" si="236"/>
        <v>0</v>
      </c>
      <c r="AO99" s="171">
        <f t="shared" si="239"/>
        <v>17.5</v>
      </c>
      <c r="AP99" s="172">
        <f t="shared" si="240"/>
        <v>0</v>
      </c>
    </row>
    <row r="100" spans="1:45" x14ac:dyDescent="0.2">
      <c r="A100" s="58" t="str">
        <f t="shared" si="233"/>
        <v>Nom 8</v>
      </c>
      <c r="B100" s="115"/>
      <c r="C100" s="115"/>
      <c r="D100" s="115"/>
      <c r="E100" s="115"/>
      <c r="F100" s="115"/>
      <c r="G100" s="115"/>
      <c r="H100" s="115"/>
      <c r="I100" s="117"/>
      <c r="J100" s="117"/>
      <c r="K100" s="117"/>
      <c r="L100" s="117"/>
      <c r="M100" s="117"/>
      <c r="N100" s="119"/>
      <c r="O100" s="117"/>
      <c r="P100" s="117"/>
      <c r="Q100" s="117"/>
      <c r="R100" s="117"/>
      <c r="S100" s="117"/>
      <c r="T100" s="117"/>
      <c r="U100" s="117"/>
      <c r="V100" s="117"/>
      <c r="W100" s="117"/>
      <c r="X100" s="117"/>
      <c r="Y100" s="117"/>
      <c r="Z100" s="117"/>
      <c r="AA100" s="117"/>
      <c r="AB100" s="117"/>
      <c r="AC100" s="117"/>
      <c r="AD100" s="117"/>
      <c r="AE100" s="117"/>
      <c r="AF100" s="132"/>
      <c r="AH100" s="61"/>
      <c r="AJ100" s="168" t="str">
        <f t="shared" si="237"/>
        <v>Nom 8</v>
      </c>
      <c r="AK100" s="169">
        <f t="shared" si="234"/>
        <v>0</v>
      </c>
      <c r="AL100" s="170">
        <f t="shared" si="235"/>
        <v>0</v>
      </c>
      <c r="AM100" s="171">
        <f t="shared" si="238"/>
        <v>17.5</v>
      </c>
      <c r="AN100" s="171">
        <f t="shared" si="236"/>
        <v>0</v>
      </c>
      <c r="AO100" s="171">
        <f t="shared" si="239"/>
        <v>17.5</v>
      </c>
      <c r="AP100" s="172">
        <f t="shared" si="240"/>
        <v>0</v>
      </c>
    </row>
    <row r="101" spans="1:45" s="44" customFormat="1" x14ac:dyDescent="0.2">
      <c r="A101" s="58" t="str">
        <f t="shared" si="233"/>
        <v>Nom 9</v>
      </c>
      <c r="B101" s="115"/>
      <c r="C101" s="115"/>
      <c r="D101" s="115"/>
      <c r="E101" s="115"/>
      <c r="F101" s="115"/>
      <c r="G101" s="115"/>
      <c r="H101" s="115"/>
      <c r="I101" s="115"/>
      <c r="J101" s="115"/>
      <c r="K101" s="115"/>
      <c r="L101" s="115"/>
      <c r="M101" s="115"/>
      <c r="N101" s="115"/>
      <c r="O101" s="115"/>
      <c r="P101" s="115"/>
      <c r="Q101" s="115"/>
      <c r="R101" s="115"/>
      <c r="S101" s="115"/>
      <c r="T101" s="115"/>
      <c r="U101" s="115"/>
      <c r="V101" s="115"/>
      <c r="W101" s="115"/>
      <c r="X101" s="115"/>
      <c r="Y101" s="115"/>
      <c r="Z101" s="115"/>
      <c r="AA101" s="115"/>
      <c r="AB101" s="115"/>
      <c r="AC101" s="115"/>
      <c r="AD101" s="115"/>
      <c r="AE101" s="115"/>
      <c r="AF101" s="133"/>
      <c r="AH101" s="72"/>
      <c r="AJ101" s="168" t="str">
        <f>A101</f>
        <v>Nom 9</v>
      </c>
      <c r="AK101" s="169">
        <f t="shared" si="234"/>
        <v>0</v>
      </c>
      <c r="AL101" s="170">
        <f t="shared" si="235"/>
        <v>0</v>
      </c>
      <c r="AM101" s="171">
        <f t="shared" si="238"/>
        <v>17.5</v>
      </c>
      <c r="AN101" s="171">
        <f t="shared" si="236"/>
        <v>0</v>
      </c>
      <c r="AO101" s="171">
        <f t="shared" si="239"/>
        <v>17.5</v>
      </c>
      <c r="AP101" s="172">
        <f t="shared" si="240"/>
        <v>0</v>
      </c>
      <c r="AS101" s="27"/>
    </row>
    <row r="102" spans="1:45" ht="13.5" thickBot="1" x14ac:dyDescent="0.25">
      <c r="A102" s="73" t="str">
        <f t="shared" si="233"/>
        <v>Nom 10</v>
      </c>
      <c r="B102" s="120"/>
      <c r="C102" s="120"/>
      <c r="D102" s="120"/>
      <c r="E102" s="120"/>
      <c r="F102" s="120"/>
      <c r="G102" s="120"/>
      <c r="H102" s="120"/>
      <c r="I102" s="120"/>
      <c r="J102" s="120"/>
      <c r="K102" s="120"/>
      <c r="L102" s="120"/>
      <c r="M102" s="120"/>
      <c r="N102" s="120"/>
      <c r="O102" s="120"/>
      <c r="P102" s="120"/>
      <c r="Q102" s="120"/>
      <c r="R102" s="120"/>
      <c r="S102" s="120"/>
      <c r="T102" s="120"/>
      <c r="U102" s="120"/>
      <c r="V102" s="120"/>
      <c r="W102" s="120"/>
      <c r="X102" s="120"/>
      <c r="Y102" s="120"/>
      <c r="Z102" s="120"/>
      <c r="AA102" s="120"/>
      <c r="AB102" s="120"/>
      <c r="AC102" s="120"/>
      <c r="AD102" s="120"/>
      <c r="AE102" s="120"/>
      <c r="AF102" s="134"/>
      <c r="AH102" s="76"/>
      <c r="AJ102" s="173" t="str">
        <f>A102</f>
        <v>Nom 10</v>
      </c>
      <c r="AK102" s="174">
        <f t="shared" si="234"/>
        <v>0</v>
      </c>
      <c r="AL102" s="175">
        <f>SUM(B102:AF102)</f>
        <v>0</v>
      </c>
      <c r="AM102" s="176">
        <f t="shared" si="238"/>
        <v>17.5</v>
      </c>
      <c r="AN102" s="176">
        <f t="shared" si="236"/>
        <v>0</v>
      </c>
      <c r="AO102" s="176">
        <f t="shared" si="239"/>
        <v>17.5</v>
      </c>
      <c r="AP102" s="177">
        <f t="shared" si="240"/>
        <v>0</v>
      </c>
      <c r="AS102" s="44"/>
    </row>
    <row r="103" spans="1:45" ht="13.5" thickBot="1" x14ac:dyDescent="0.25">
      <c r="AJ103" s="161"/>
      <c r="AK103" s="161"/>
      <c r="AL103" s="161"/>
      <c r="AM103" s="161"/>
      <c r="AN103" s="161"/>
      <c r="AO103" s="161"/>
      <c r="AP103" s="161"/>
    </row>
    <row r="104" spans="1:45" ht="18.75" thickBot="1" x14ac:dyDescent="0.25">
      <c r="A104" s="45"/>
      <c r="B104" s="149">
        <f>DATE(An,MONTH(B90)+1,1)</f>
        <v>45505</v>
      </c>
      <c r="C104" s="150"/>
      <c r="D104" s="150"/>
      <c r="E104" s="150"/>
      <c r="F104" s="150"/>
      <c r="G104" s="150"/>
      <c r="H104" s="150"/>
      <c r="I104" s="150"/>
      <c r="J104" s="150"/>
      <c r="K104" s="150"/>
      <c r="L104" s="150"/>
      <c r="M104" s="150"/>
      <c r="N104" s="150"/>
      <c r="O104" s="150"/>
      <c r="P104" s="150"/>
      <c r="Q104" s="150"/>
      <c r="R104" s="150"/>
      <c r="S104" s="150"/>
      <c r="T104" s="150"/>
      <c r="U104" s="150"/>
      <c r="V104" s="150"/>
      <c r="W104" s="150"/>
      <c r="X104" s="150"/>
      <c r="Y104" s="150"/>
      <c r="Z104" s="150"/>
      <c r="AA104" s="150"/>
      <c r="AB104" s="150"/>
      <c r="AC104" s="150"/>
      <c r="AD104" s="150"/>
      <c r="AE104" s="150"/>
      <c r="AF104" s="151"/>
      <c r="AH104" s="47"/>
    </row>
    <row r="105" spans="1:45" s="44" customFormat="1" ht="53.25" x14ac:dyDescent="0.2">
      <c r="A105" s="48"/>
      <c r="B105" s="49" t="str">
        <f>IF(B106&lt;&gt;"",PROPER(TEXT(B106,"jjjj")),"")</f>
        <v>Jeudi</v>
      </c>
      <c r="C105" s="49" t="str">
        <f t="shared" ref="C105" si="241">IF(C106&lt;&gt;"",PROPER(TEXT(C106,"jjjj")),"")</f>
        <v>Vendredi</v>
      </c>
      <c r="D105" s="49" t="str">
        <f t="shared" ref="D105" si="242">IF(D106&lt;&gt;"",PROPER(TEXT(D106,"jjjj")),"")</f>
        <v>Samedi</v>
      </c>
      <c r="E105" s="49" t="str">
        <f t="shared" ref="E105" si="243">IF(E106&lt;&gt;"",PROPER(TEXT(E106,"jjjj")),"")</f>
        <v>Dimanche</v>
      </c>
      <c r="F105" s="49" t="str">
        <f t="shared" ref="F105" si="244">IF(F106&lt;&gt;"",PROPER(TEXT(F106,"jjjj")),"")</f>
        <v>Lundi</v>
      </c>
      <c r="G105" s="49" t="str">
        <f t="shared" ref="G105" si="245">IF(G106&lt;&gt;"",PROPER(TEXT(G106,"jjjj")),"")</f>
        <v>Mardi</v>
      </c>
      <c r="H105" s="49" t="str">
        <f t="shared" ref="H105" si="246">IF(H106&lt;&gt;"",PROPER(TEXT(H106,"jjjj")),"")</f>
        <v>Mercredi</v>
      </c>
      <c r="I105" s="49" t="str">
        <f t="shared" ref="I105" si="247">IF(I106&lt;&gt;"",PROPER(TEXT(I106,"jjjj")),"")</f>
        <v>Jeudi</v>
      </c>
      <c r="J105" s="49" t="str">
        <f t="shared" ref="J105" si="248">IF(J106&lt;&gt;"",PROPER(TEXT(J106,"jjjj")),"")</f>
        <v>Vendredi</v>
      </c>
      <c r="K105" s="49" t="str">
        <f t="shared" ref="K105" si="249">IF(K106&lt;&gt;"",PROPER(TEXT(K106,"jjjj")),"")</f>
        <v>Samedi</v>
      </c>
      <c r="L105" s="49" t="str">
        <f t="shared" ref="L105" si="250">IF(L106&lt;&gt;"",PROPER(TEXT(L106,"jjjj")),"")</f>
        <v>Dimanche</v>
      </c>
      <c r="M105" s="49" t="str">
        <f t="shared" ref="M105" si="251">IF(M106&lt;&gt;"",PROPER(TEXT(M106,"jjjj")),"")</f>
        <v>Lundi</v>
      </c>
      <c r="N105" s="49" t="str">
        <f t="shared" ref="N105" si="252">IF(N106&lt;&gt;"",PROPER(TEXT(N106,"jjjj")),"")</f>
        <v>Mardi</v>
      </c>
      <c r="O105" s="49" t="str">
        <f t="shared" ref="O105" si="253">IF(O106&lt;&gt;"",PROPER(TEXT(O106,"jjjj")),"")</f>
        <v>Mercredi</v>
      </c>
      <c r="P105" s="49" t="str">
        <f t="shared" ref="P105" si="254">IF(P106&lt;&gt;"",PROPER(TEXT(P106,"jjjj")),"")</f>
        <v>Jeudi</v>
      </c>
      <c r="Q105" s="49" t="str">
        <f t="shared" ref="Q105" si="255">IF(Q106&lt;&gt;"",PROPER(TEXT(Q106,"jjjj")),"")</f>
        <v>Vendredi</v>
      </c>
      <c r="R105" s="49" t="str">
        <f t="shared" ref="R105" si="256">IF(R106&lt;&gt;"",PROPER(TEXT(R106,"jjjj")),"")</f>
        <v>Samedi</v>
      </c>
      <c r="S105" s="49" t="str">
        <f t="shared" ref="S105" si="257">IF(S106&lt;&gt;"",PROPER(TEXT(S106,"jjjj")),"")</f>
        <v>Dimanche</v>
      </c>
      <c r="T105" s="49" t="str">
        <f t="shared" ref="T105" si="258">IF(T106&lt;&gt;"",PROPER(TEXT(T106,"jjjj")),"")</f>
        <v>Lundi</v>
      </c>
      <c r="U105" s="49" t="str">
        <f t="shared" ref="U105" si="259">IF(U106&lt;&gt;"",PROPER(TEXT(U106,"jjjj")),"")</f>
        <v>Mardi</v>
      </c>
      <c r="V105" s="49" t="str">
        <f t="shared" ref="V105" si="260">IF(V106&lt;&gt;"",PROPER(TEXT(V106,"jjjj")),"")</f>
        <v>Mercredi</v>
      </c>
      <c r="W105" s="49" t="str">
        <f t="shared" ref="W105" si="261">IF(W106&lt;&gt;"",PROPER(TEXT(W106,"jjjj")),"")</f>
        <v>Jeudi</v>
      </c>
      <c r="X105" s="49" t="str">
        <f t="shared" ref="X105" si="262">IF(X106&lt;&gt;"",PROPER(TEXT(X106,"jjjj")),"")</f>
        <v>Vendredi</v>
      </c>
      <c r="Y105" s="49" t="str">
        <f t="shared" ref="Y105" si="263">IF(Y106&lt;&gt;"",PROPER(TEXT(Y106,"jjjj")),"")</f>
        <v>Samedi</v>
      </c>
      <c r="Z105" s="49" t="str">
        <f t="shared" ref="Z105" si="264">IF(Z106&lt;&gt;"",PROPER(TEXT(Z106,"jjjj")),"")</f>
        <v>Dimanche</v>
      </c>
      <c r="AA105" s="49" t="str">
        <f t="shared" ref="AA105" si="265">IF(AA106&lt;&gt;"",PROPER(TEXT(AA106,"jjjj")),"")</f>
        <v>Lundi</v>
      </c>
      <c r="AB105" s="49" t="str">
        <f t="shared" ref="AB105" si="266">IF(AB106&lt;&gt;"",PROPER(TEXT(AB106,"jjjj")),"")</f>
        <v>Mardi</v>
      </c>
      <c r="AC105" s="49" t="str">
        <f t="shared" ref="AC105" si="267">IF(AC106&lt;&gt;"",PROPER(TEXT(AC106,"jjjj")),"")</f>
        <v>Mercredi</v>
      </c>
      <c r="AD105" s="49" t="str">
        <f t="shared" ref="AD105" si="268">IF(AD106&lt;&gt;"",PROPER(TEXT(AD106,"jjjj")),"")</f>
        <v>Jeudi</v>
      </c>
      <c r="AE105" s="49" t="str">
        <f t="shared" ref="AE105" si="269">IF(AE106&lt;&gt;"",PROPER(TEXT(AE106,"jjjj")),"")</f>
        <v>Vendredi</v>
      </c>
      <c r="AF105" s="50" t="str">
        <f t="shared" ref="AF105" si="270">IF(AF106&lt;&gt;"",PROPER(TEXT(AF106,"jjjj")),"")</f>
        <v>Samedi</v>
      </c>
      <c r="AH105" s="154" t="s">
        <v>68</v>
      </c>
      <c r="AI105" s="46"/>
      <c r="AJ105" s="162" t="s">
        <v>3</v>
      </c>
      <c r="AK105" s="163" t="s">
        <v>63</v>
      </c>
      <c r="AL105" s="163" t="s">
        <v>57</v>
      </c>
      <c r="AM105" s="163" t="s">
        <v>64</v>
      </c>
      <c r="AN105" s="163" t="s">
        <v>59</v>
      </c>
      <c r="AO105" s="163" t="s">
        <v>60</v>
      </c>
      <c r="AP105" s="164" t="s">
        <v>61</v>
      </c>
    </row>
    <row r="106" spans="1:45" x14ac:dyDescent="0.2">
      <c r="A106" s="84"/>
      <c r="B106" s="53">
        <f>DATE(An,MONTH(B104),1)</f>
        <v>45505</v>
      </c>
      <c r="C106" s="53">
        <f t="shared" ref="C106:AF106" si="271">B106+1</f>
        <v>45506</v>
      </c>
      <c r="D106" s="53">
        <f t="shared" si="271"/>
        <v>45507</v>
      </c>
      <c r="E106" s="53">
        <f t="shared" si="271"/>
        <v>45508</v>
      </c>
      <c r="F106" s="53">
        <f t="shared" si="271"/>
        <v>45509</v>
      </c>
      <c r="G106" s="53">
        <f t="shared" si="271"/>
        <v>45510</v>
      </c>
      <c r="H106" s="53">
        <f t="shared" si="271"/>
        <v>45511</v>
      </c>
      <c r="I106" s="53">
        <f t="shared" si="271"/>
        <v>45512</v>
      </c>
      <c r="J106" s="53">
        <f t="shared" si="271"/>
        <v>45513</v>
      </c>
      <c r="K106" s="53">
        <f t="shared" si="271"/>
        <v>45514</v>
      </c>
      <c r="L106" s="53">
        <f t="shared" si="271"/>
        <v>45515</v>
      </c>
      <c r="M106" s="53">
        <f t="shared" si="271"/>
        <v>45516</v>
      </c>
      <c r="N106" s="53">
        <f t="shared" si="271"/>
        <v>45517</v>
      </c>
      <c r="O106" s="53">
        <f t="shared" si="271"/>
        <v>45518</v>
      </c>
      <c r="P106" s="53">
        <f t="shared" si="271"/>
        <v>45519</v>
      </c>
      <c r="Q106" s="53">
        <f t="shared" si="271"/>
        <v>45520</v>
      </c>
      <c r="R106" s="53">
        <f t="shared" si="271"/>
        <v>45521</v>
      </c>
      <c r="S106" s="53">
        <f t="shared" si="271"/>
        <v>45522</v>
      </c>
      <c r="T106" s="53">
        <f t="shared" si="271"/>
        <v>45523</v>
      </c>
      <c r="U106" s="53">
        <f t="shared" si="271"/>
        <v>45524</v>
      </c>
      <c r="V106" s="53">
        <f t="shared" si="271"/>
        <v>45525</v>
      </c>
      <c r="W106" s="53">
        <f t="shared" si="271"/>
        <v>45526</v>
      </c>
      <c r="X106" s="53">
        <f t="shared" si="271"/>
        <v>45527</v>
      </c>
      <c r="Y106" s="53">
        <f t="shared" si="271"/>
        <v>45528</v>
      </c>
      <c r="Z106" s="53">
        <f t="shared" si="271"/>
        <v>45529</v>
      </c>
      <c r="AA106" s="53">
        <f t="shared" si="271"/>
        <v>45530</v>
      </c>
      <c r="AB106" s="53">
        <f t="shared" si="271"/>
        <v>45531</v>
      </c>
      <c r="AC106" s="53">
        <f t="shared" si="271"/>
        <v>45532</v>
      </c>
      <c r="AD106" s="53">
        <f t="shared" si="271"/>
        <v>45533</v>
      </c>
      <c r="AE106" s="53">
        <f t="shared" si="271"/>
        <v>45534</v>
      </c>
      <c r="AF106" s="54">
        <f t="shared" si="271"/>
        <v>45535</v>
      </c>
      <c r="AH106" s="155"/>
      <c r="AJ106" s="165"/>
      <c r="AK106" s="166"/>
      <c r="AL106" s="166"/>
      <c r="AM106" s="166"/>
      <c r="AN106" s="166"/>
      <c r="AO106" s="166"/>
      <c r="AP106" s="167"/>
    </row>
    <row r="107" spans="1:45" x14ac:dyDescent="0.2">
      <c r="A107" s="58" t="str">
        <f t="shared" ref="A107:A116" si="272">IF(ISBLANK(A93),"",A93)</f>
        <v>Nom 1</v>
      </c>
      <c r="B107" s="108"/>
      <c r="C107" s="108"/>
      <c r="D107" s="108"/>
      <c r="E107" s="107"/>
      <c r="F107" s="107"/>
      <c r="G107" s="106"/>
      <c r="H107" s="106"/>
      <c r="I107" s="106"/>
      <c r="J107" s="111"/>
      <c r="K107" s="106"/>
      <c r="L107" s="106"/>
      <c r="M107" s="107"/>
      <c r="N107" s="107"/>
      <c r="O107" s="107"/>
      <c r="P107" s="108"/>
      <c r="Q107" s="107"/>
      <c r="R107" s="107"/>
      <c r="S107" s="108"/>
      <c r="T107" s="108"/>
      <c r="U107" s="68"/>
      <c r="V107" s="68"/>
      <c r="W107" s="68"/>
      <c r="X107" s="68"/>
      <c r="Y107" s="111"/>
      <c r="Z107" s="108"/>
      <c r="AA107" s="108"/>
      <c r="AB107" s="108"/>
      <c r="AC107" s="108"/>
      <c r="AD107" s="108"/>
      <c r="AE107" s="68"/>
      <c r="AF107" s="110"/>
      <c r="AH107" s="61"/>
      <c r="AJ107" s="168" t="str">
        <f>A107</f>
        <v>Nom 1</v>
      </c>
      <c r="AK107" s="169">
        <f t="shared" ref="AK107:AK116" si="273">COUNTIF(B107:AF107,"CP")</f>
        <v>0</v>
      </c>
      <c r="AL107" s="170">
        <f t="shared" ref="AL107:AL115" si="274">SUM(B107:AF107)</f>
        <v>0</v>
      </c>
      <c r="AM107" s="171">
        <f>AO93+2.5</f>
        <v>20</v>
      </c>
      <c r="AN107" s="171">
        <f t="shared" ref="AN107:AN116" si="275">AP93+AH107</f>
        <v>0</v>
      </c>
      <c r="AO107" s="171">
        <f>AM107-AK107</f>
        <v>20</v>
      </c>
      <c r="AP107" s="172">
        <f>AN107-AL107</f>
        <v>0</v>
      </c>
    </row>
    <row r="108" spans="1:45" x14ac:dyDescent="0.2">
      <c r="A108" s="58" t="str">
        <f t="shared" si="272"/>
        <v>Nom 2</v>
      </c>
      <c r="B108" s="107"/>
      <c r="C108" s="107"/>
      <c r="D108" s="107"/>
      <c r="E108" s="107"/>
      <c r="F108" s="107"/>
      <c r="G108" s="107"/>
      <c r="H108" s="107"/>
      <c r="I108" s="107"/>
      <c r="J108" s="107"/>
      <c r="K108" s="107"/>
      <c r="L108" s="106"/>
      <c r="M108" s="106"/>
      <c r="N108" s="107"/>
      <c r="O108" s="107"/>
      <c r="P108" s="106"/>
      <c r="Q108" s="106"/>
      <c r="R108" s="106"/>
      <c r="S108" s="106"/>
      <c r="T108" s="106"/>
      <c r="U108" s="106"/>
      <c r="V108" s="106"/>
      <c r="W108" s="106"/>
      <c r="X108" s="68"/>
      <c r="Y108" s="68"/>
      <c r="Z108" s="107"/>
      <c r="AA108" s="68"/>
      <c r="AB108" s="68"/>
      <c r="AC108" s="68"/>
      <c r="AD108" s="107"/>
      <c r="AE108" s="107"/>
      <c r="AF108" s="113"/>
      <c r="AH108" s="61"/>
      <c r="AJ108" s="168" t="str">
        <f t="shared" ref="AJ108:AJ114" si="276">A108</f>
        <v>Nom 2</v>
      </c>
      <c r="AK108" s="169">
        <f t="shared" si="273"/>
        <v>0</v>
      </c>
      <c r="AL108" s="170">
        <f t="shared" si="274"/>
        <v>0</v>
      </c>
      <c r="AM108" s="171">
        <f t="shared" ref="AM108:AM116" si="277">AO94+2.5</f>
        <v>20</v>
      </c>
      <c r="AN108" s="171">
        <f t="shared" si="275"/>
        <v>0</v>
      </c>
      <c r="AO108" s="171">
        <f t="shared" ref="AO108:AO116" si="278">AM108-AK108</f>
        <v>20</v>
      </c>
      <c r="AP108" s="172">
        <f t="shared" ref="AP108:AP116" si="279">AN108-AL108</f>
        <v>0</v>
      </c>
    </row>
    <row r="109" spans="1:45" x14ac:dyDescent="0.2">
      <c r="A109" s="58" t="str">
        <f t="shared" si="272"/>
        <v>Nom 3</v>
      </c>
      <c r="B109" s="107"/>
      <c r="C109" s="107"/>
      <c r="D109" s="107"/>
      <c r="E109" s="107"/>
      <c r="F109" s="107"/>
      <c r="G109" s="107"/>
      <c r="H109" s="107"/>
      <c r="I109" s="107"/>
      <c r="J109" s="107"/>
      <c r="K109" s="107"/>
      <c r="L109" s="107"/>
      <c r="M109" s="107"/>
      <c r="N109" s="68"/>
      <c r="O109" s="107"/>
      <c r="P109" s="68"/>
      <c r="Q109" s="107"/>
      <c r="R109" s="111"/>
      <c r="S109" s="68"/>
      <c r="T109" s="68"/>
      <c r="U109" s="68"/>
      <c r="V109" s="68"/>
      <c r="W109" s="106"/>
      <c r="X109" s="106"/>
      <c r="Y109" s="106"/>
      <c r="Z109" s="106"/>
      <c r="AA109" s="106"/>
      <c r="AB109" s="106"/>
      <c r="AC109" s="106"/>
      <c r="AD109" s="106"/>
      <c r="AE109" s="68"/>
      <c r="AF109" s="131"/>
      <c r="AH109" s="61"/>
      <c r="AJ109" s="168" t="str">
        <f t="shared" si="276"/>
        <v>Nom 3</v>
      </c>
      <c r="AK109" s="169">
        <f t="shared" si="273"/>
        <v>0</v>
      </c>
      <c r="AL109" s="170">
        <f t="shared" si="274"/>
        <v>0</v>
      </c>
      <c r="AM109" s="171">
        <f t="shared" si="277"/>
        <v>20</v>
      </c>
      <c r="AN109" s="171">
        <f t="shared" si="275"/>
        <v>0</v>
      </c>
      <c r="AO109" s="171">
        <f t="shared" si="278"/>
        <v>20</v>
      </c>
      <c r="AP109" s="172">
        <f t="shared" si="279"/>
        <v>0</v>
      </c>
    </row>
    <row r="110" spans="1:45" x14ac:dyDescent="0.2">
      <c r="A110" s="58" t="str">
        <f t="shared" si="272"/>
        <v>Nom 4</v>
      </c>
      <c r="B110" s="68"/>
      <c r="C110" s="68"/>
      <c r="D110" s="68"/>
      <c r="E110" s="68"/>
      <c r="F110" s="68"/>
      <c r="G110" s="68"/>
      <c r="H110" s="68"/>
      <c r="I110" s="68"/>
      <c r="J110" s="68"/>
      <c r="K110" s="68"/>
      <c r="L110" s="107"/>
      <c r="M110" s="107"/>
      <c r="N110" s="107"/>
      <c r="O110" s="107"/>
      <c r="P110" s="68"/>
      <c r="Q110" s="107"/>
      <c r="R110" s="107"/>
      <c r="S110" s="107"/>
      <c r="T110" s="107"/>
      <c r="U110" s="107"/>
      <c r="V110" s="107"/>
      <c r="W110" s="107"/>
      <c r="X110" s="107"/>
      <c r="Y110" s="107"/>
      <c r="Z110" s="107"/>
      <c r="AA110" s="107"/>
      <c r="AB110" s="107"/>
      <c r="AC110" s="107"/>
      <c r="AD110" s="107"/>
      <c r="AE110" s="107"/>
      <c r="AF110" s="113"/>
      <c r="AH110" s="61"/>
      <c r="AJ110" s="168" t="str">
        <f t="shared" si="276"/>
        <v>Nom 4</v>
      </c>
      <c r="AK110" s="169">
        <f t="shared" si="273"/>
        <v>0</v>
      </c>
      <c r="AL110" s="170">
        <f t="shared" si="274"/>
        <v>0</v>
      </c>
      <c r="AM110" s="171">
        <f t="shared" si="277"/>
        <v>20</v>
      </c>
      <c r="AN110" s="171">
        <f t="shared" si="275"/>
        <v>0</v>
      </c>
      <c r="AO110" s="171">
        <f t="shared" si="278"/>
        <v>20</v>
      </c>
      <c r="AP110" s="172">
        <f t="shared" si="279"/>
        <v>0</v>
      </c>
    </row>
    <row r="111" spans="1:45" x14ac:dyDescent="0.2">
      <c r="A111" s="58" t="str">
        <f t="shared" si="272"/>
        <v>Nom 5</v>
      </c>
      <c r="B111" s="107"/>
      <c r="C111" s="68"/>
      <c r="D111" s="107"/>
      <c r="E111" s="107"/>
      <c r="F111" s="107"/>
      <c r="G111" s="107"/>
      <c r="H111" s="68"/>
      <c r="I111" s="107"/>
      <c r="J111" s="107"/>
      <c r="K111" s="68"/>
      <c r="L111" s="68"/>
      <c r="M111" s="68"/>
      <c r="N111" s="68"/>
      <c r="O111" s="68"/>
      <c r="P111" s="68"/>
      <c r="Q111" s="107"/>
      <c r="R111" s="68"/>
      <c r="S111" s="68"/>
      <c r="T111" s="68"/>
      <c r="U111" s="107"/>
      <c r="V111" s="107"/>
      <c r="W111" s="106"/>
      <c r="X111" s="106"/>
      <c r="Y111" s="106"/>
      <c r="Z111" s="106"/>
      <c r="AA111" s="106"/>
      <c r="AB111" s="106"/>
      <c r="AC111" s="68"/>
      <c r="AD111" s="68"/>
      <c r="AE111" s="68"/>
      <c r="AF111" s="110"/>
      <c r="AH111" s="61"/>
      <c r="AJ111" s="168" t="str">
        <f t="shared" si="276"/>
        <v>Nom 5</v>
      </c>
      <c r="AK111" s="169">
        <f t="shared" si="273"/>
        <v>0</v>
      </c>
      <c r="AL111" s="170">
        <f>SUM(B111:AF111)</f>
        <v>0</v>
      </c>
      <c r="AM111" s="171">
        <f t="shared" si="277"/>
        <v>20</v>
      </c>
      <c r="AN111" s="171">
        <f t="shared" si="275"/>
        <v>0</v>
      </c>
      <c r="AO111" s="171">
        <f t="shared" si="278"/>
        <v>20</v>
      </c>
      <c r="AP111" s="172">
        <f t="shared" si="279"/>
        <v>0</v>
      </c>
    </row>
    <row r="112" spans="1:45" x14ac:dyDescent="0.2">
      <c r="A112" s="58" t="str">
        <f t="shared" si="272"/>
        <v>Nom 6</v>
      </c>
      <c r="B112" s="117"/>
      <c r="C112" s="117"/>
      <c r="D112" s="117"/>
      <c r="E112" s="117"/>
      <c r="F112" s="117"/>
      <c r="G112" s="115"/>
      <c r="H112" s="115"/>
      <c r="I112" s="115"/>
      <c r="J112" s="115"/>
      <c r="K112" s="115"/>
      <c r="L112" s="115"/>
      <c r="M112" s="115"/>
      <c r="N112" s="115"/>
      <c r="O112" s="117"/>
      <c r="P112" s="115"/>
      <c r="Q112" s="117"/>
      <c r="R112" s="117"/>
      <c r="S112" s="117"/>
      <c r="T112" s="117"/>
      <c r="U112" s="68"/>
      <c r="V112" s="68"/>
      <c r="W112" s="117"/>
      <c r="X112" s="117"/>
      <c r="Y112" s="118"/>
      <c r="Z112" s="117"/>
      <c r="AA112" s="117"/>
      <c r="AB112" s="117"/>
      <c r="AC112" s="117"/>
      <c r="AD112" s="115"/>
      <c r="AE112" s="115"/>
      <c r="AF112" s="132"/>
      <c r="AH112" s="61"/>
      <c r="AJ112" s="168" t="str">
        <f t="shared" si="276"/>
        <v>Nom 6</v>
      </c>
      <c r="AK112" s="169">
        <f t="shared" si="273"/>
        <v>0</v>
      </c>
      <c r="AL112" s="170">
        <f t="shared" si="274"/>
        <v>0</v>
      </c>
      <c r="AM112" s="171">
        <f t="shared" si="277"/>
        <v>20</v>
      </c>
      <c r="AN112" s="171">
        <f t="shared" si="275"/>
        <v>0</v>
      </c>
      <c r="AO112" s="171">
        <f t="shared" si="278"/>
        <v>20</v>
      </c>
      <c r="AP112" s="172">
        <f t="shared" si="279"/>
        <v>0</v>
      </c>
    </row>
    <row r="113" spans="1:45" x14ac:dyDescent="0.2">
      <c r="A113" s="58" t="str">
        <f t="shared" si="272"/>
        <v>Nom 7</v>
      </c>
      <c r="B113" s="115"/>
      <c r="C113" s="115"/>
      <c r="D113" s="117"/>
      <c r="E113" s="117"/>
      <c r="F113" s="117"/>
      <c r="G113" s="117"/>
      <c r="H113" s="117"/>
      <c r="I113" s="115"/>
      <c r="J113" s="115"/>
      <c r="K113" s="115"/>
      <c r="L113" s="115"/>
      <c r="M113" s="115"/>
      <c r="N113" s="115"/>
      <c r="O113" s="115"/>
      <c r="P113" s="115"/>
      <c r="Q113" s="115"/>
      <c r="R113" s="115"/>
      <c r="S113" s="115"/>
      <c r="T113" s="115"/>
      <c r="U113" s="115"/>
      <c r="V113" s="115"/>
      <c r="W113" s="115"/>
      <c r="X113" s="119"/>
      <c r="Y113" s="119"/>
      <c r="Z113" s="119"/>
      <c r="AA113" s="119"/>
      <c r="AB113" s="119"/>
      <c r="AC113" s="119"/>
      <c r="AD113" s="115"/>
      <c r="AE113" s="115"/>
      <c r="AF113" s="133"/>
      <c r="AH113" s="61"/>
      <c r="AJ113" s="168" t="str">
        <f t="shared" si="276"/>
        <v>Nom 7</v>
      </c>
      <c r="AK113" s="169">
        <f t="shared" si="273"/>
        <v>0</v>
      </c>
      <c r="AL113" s="170">
        <f t="shared" si="274"/>
        <v>0</v>
      </c>
      <c r="AM113" s="171">
        <f t="shared" si="277"/>
        <v>20</v>
      </c>
      <c r="AN113" s="171">
        <f t="shared" si="275"/>
        <v>0</v>
      </c>
      <c r="AO113" s="171">
        <f t="shared" si="278"/>
        <v>20</v>
      </c>
      <c r="AP113" s="172">
        <f t="shared" si="279"/>
        <v>0</v>
      </c>
    </row>
    <row r="114" spans="1:45" x14ac:dyDescent="0.2">
      <c r="A114" s="58" t="str">
        <f t="shared" si="272"/>
        <v>Nom 8</v>
      </c>
      <c r="B114" s="117"/>
      <c r="C114" s="117"/>
      <c r="D114" s="117"/>
      <c r="E114" s="117"/>
      <c r="F114" s="117"/>
      <c r="G114" s="117"/>
      <c r="H114" s="117"/>
      <c r="I114" s="117"/>
      <c r="J114" s="117"/>
      <c r="K114" s="115"/>
      <c r="L114" s="115"/>
      <c r="M114" s="117"/>
      <c r="N114" s="117"/>
      <c r="O114" s="117"/>
      <c r="P114" s="115"/>
      <c r="Q114" s="117"/>
      <c r="R114" s="115"/>
      <c r="S114" s="115"/>
      <c r="T114" s="117"/>
      <c r="U114" s="117"/>
      <c r="V114" s="117"/>
      <c r="W114" s="117"/>
      <c r="X114" s="117"/>
      <c r="Y114" s="117"/>
      <c r="Z114" s="117"/>
      <c r="AA114" s="117"/>
      <c r="AB114" s="117"/>
      <c r="AC114" s="117"/>
      <c r="AD114" s="115"/>
      <c r="AE114" s="115"/>
      <c r="AF114" s="132"/>
      <c r="AH114" s="61"/>
      <c r="AJ114" s="168" t="str">
        <f t="shared" si="276"/>
        <v>Nom 8</v>
      </c>
      <c r="AK114" s="169">
        <f t="shared" si="273"/>
        <v>0</v>
      </c>
      <c r="AL114" s="170">
        <f t="shared" si="274"/>
        <v>0</v>
      </c>
      <c r="AM114" s="171">
        <f t="shared" si="277"/>
        <v>20</v>
      </c>
      <c r="AN114" s="171">
        <f t="shared" si="275"/>
        <v>0</v>
      </c>
      <c r="AO114" s="171">
        <f t="shared" si="278"/>
        <v>20</v>
      </c>
      <c r="AP114" s="172">
        <f t="shared" si="279"/>
        <v>0</v>
      </c>
    </row>
    <row r="115" spans="1:45" s="44" customFormat="1" x14ac:dyDescent="0.2">
      <c r="A115" s="58" t="str">
        <f t="shared" si="272"/>
        <v>Nom 9</v>
      </c>
      <c r="B115" s="115"/>
      <c r="C115" s="115"/>
      <c r="D115" s="115"/>
      <c r="E115" s="115"/>
      <c r="F115" s="115"/>
      <c r="G115" s="115"/>
      <c r="H115" s="115"/>
      <c r="I115" s="115"/>
      <c r="J115" s="115"/>
      <c r="K115" s="115"/>
      <c r="L115" s="115"/>
      <c r="M115" s="115"/>
      <c r="N115" s="115"/>
      <c r="O115" s="115"/>
      <c r="P115" s="115"/>
      <c r="Q115" s="115"/>
      <c r="R115" s="115"/>
      <c r="S115" s="115"/>
      <c r="T115" s="115"/>
      <c r="U115" s="115"/>
      <c r="V115" s="115"/>
      <c r="W115" s="115"/>
      <c r="X115" s="115"/>
      <c r="Y115" s="115"/>
      <c r="Z115" s="115"/>
      <c r="AA115" s="115"/>
      <c r="AB115" s="115"/>
      <c r="AC115" s="115"/>
      <c r="AD115" s="115"/>
      <c r="AE115" s="115"/>
      <c r="AF115" s="133"/>
      <c r="AH115" s="72"/>
      <c r="AJ115" s="168" t="str">
        <f>A115</f>
        <v>Nom 9</v>
      </c>
      <c r="AK115" s="169">
        <f t="shared" si="273"/>
        <v>0</v>
      </c>
      <c r="AL115" s="170">
        <f t="shared" si="274"/>
        <v>0</v>
      </c>
      <c r="AM115" s="171">
        <f t="shared" si="277"/>
        <v>20</v>
      </c>
      <c r="AN115" s="171">
        <f t="shared" si="275"/>
        <v>0</v>
      </c>
      <c r="AO115" s="171">
        <f t="shared" si="278"/>
        <v>20</v>
      </c>
      <c r="AP115" s="172">
        <f t="shared" si="279"/>
        <v>0</v>
      </c>
      <c r="AS115" s="27"/>
    </row>
    <row r="116" spans="1:45" ht="13.5" thickBot="1" x14ac:dyDescent="0.25">
      <c r="A116" s="73" t="str">
        <f t="shared" si="272"/>
        <v>Nom 10</v>
      </c>
      <c r="B116" s="120"/>
      <c r="C116" s="120"/>
      <c r="D116" s="120"/>
      <c r="E116" s="120"/>
      <c r="F116" s="120"/>
      <c r="G116" s="120"/>
      <c r="H116" s="120"/>
      <c r="I116" s="120"/>
      <c r="J116" s="120"/>
      <c r="K116" s="120"/>
      <c r="L116" s="120"/>
      <c r="M116" s="120"/>
      <c r="N116" s="120"/>
      <c r="O116" s="120"/>
      <c r="P116" s="120"/>
      <c r="Q116" s="120"/>
      <c r="R116" s="120"/>
      <c r="S116" s="120"/>
      <c r="T116" s="120"/>
      <c r="U116" s="120"/>
      <c r="V116" s="120"/>
      <c r="W116" s="120"/>
      <c r="X116" s="120"/>
      <c r="Y116" s="120"/>
      <c r="Z116" s="120"/>
      <c r="AA116" s="120"/>
      <c r="AB116" s="120"/>
      <c r="AC116" s="120"/>
      <c r="AD116" s="120"/>
      <c r="AE116" s="120"/>
      <c r="AF116" s="134"/>
      <c r="AH116" s="76"/>
      <c r="AJ116" s="173" t="str">
        <f>A116</f>
        <v>Nom 10</v>
      </c>
      <c r="AK116" s="174">
        <f t="shared" si="273"/>
        <v>0</v>
      </c>
      <c r="AL116" s="175">
        <f>SUM(B116:AF116)</f>
        <v>0</v>
      </c>
      <c r="AM116" s="176">
        <f t="shared" si="277"/>
        <v>20</v>
      </c>
      <c r="AN116" s="176">
        <f t="shared" si="275"/>
        <v>0</v>
      </c>
      <c r="AO116" s="176">
        <f t="shared" si="278"/>
        <v>20</v>
      </c>
      <c r="AP116" s="177">
        <f t="shared" si="279"/>
        <v>0</v>
      </c>
      <c r="AS116" s="44"/>
    </row>
    <row r="117" spans="1:45" ht="13.5" thickBot="1" x14ac:dyDescent="0.25">
      <c r="AJ117" s="161"/>
      <c r="AK117" s="161"/>
      <c r="AL117" s="161"/>
      <c r="AM117" s="161"/>
      <c r="AN117" s="161"/>
      <c r="AO117" s="161"/>
      <c r="AP117" s="161"/>
    </row>
    <row r="118" spans="1:45" ht="18.75" thickBot="1" x14ac:dyDescent="0.25">
      <c r="A118" s="45"/>
      <c r="B118" s="149">
        <f>DATE(An,MONTH(B104)+1,1)</f>
        <v>45536</v>
      </c>
      <c r="C118" s="150"/>
      <c r="D118" s="150"/>
      <c r="E118" s="150"/>
      <c r="F118" s="150"/>
      <c r="G118" s="150"/>
      <c r="H118" s="150"/>
      <c r="I118" s="150"/>
      <c r="J118" s="150"/>
      <c r="K118" s="150"/>
      <c r="L118" s="150"/>
      <c r="M118" s="150"/>
      <c r="N118" s="150"/>
      <c r="O118" s="150"/>
      <c r="P118" s="150"/>
      <c r="Q118" s="150"/>
      <c r="R118" s="150"/>
      <c r="S118" s="150"/>
      <c r="T118" s="150"/>
      <c r="U118" s="150"/>
      <c r="V118" s="150"/>
      <c r="W118" s="150"/>
      <c r="X118" s="150"/>
      <c r="Y118" s="150"/>
      <c r="Z118" s="150"/>
      <c r="AA118" s="150"/>
      <c r="AB118" s="150"/>
      <c r="AC118" s="150"/>
      <c r="AD118" s="150"/>
      <c r="AE118" s="150"/>
      <c r="AF118" s="151"/>
      <c r="AH118" s="47"/>
    </row>
    <row r="119" spans="1:45" s="44" customFormat="1" ht="53.25" x14ac:dyDescent="0.2">
      <c r="A119" s="48"/>
      <c r="B119" s="49" t="str">
        <f>IF(B120&lt;&gt;"",PROPER(TEXT(B120,"jjjj")),"")</f>
        <v>Dimanche</v>
      </c>
      <c r="C119" s="49" t="str">
        <f t="shared" ref="C119" si="280">IF(C120&lt;&gt;"",PROPER(TEXT(C120,"jjjj")),"")</f>
        <v>Lundi</v>
      </c>
      <c r="D119" s="49" t="str">
        <f t="shared" ref="D119" si="281">IF(D120&lt;&gt;"",PROPER(TEXT(D120,"jjjj")),"")</f>
        <v>Mardi</v>
      </c>
      <c r="E119" s="49" t="str">
        <f t="shared" ref="E119" si="282">IF(E120&lt;&gt;"",PROPER(TEXT(E120,"jjjj")),"")</f>
        <v>Mercredi</v>
      </c>
      <c r="F119" s="49" t="str">
        <f t="shared" ref="F119" si="283">IF(F120&lt;&gt;"",PROPER(TEXT(F120,"jjjj")),"")</f>
        <v>Jeudi</v>
      </c>
      <c r="G119" s="49" t="str">
        <f t="shared" ref="G119" si="284">IF(G120&lt;&gt;"",PROPER(TEXT(G120,"jjjj")),"")</f>
        <v>Vendredi</v>
      </c>
      <c r="H119" s="49" t="str">
        <f t="shared" ref="H119" si="285">IF(H120&lt;&gt;"",PROPER(TEXT(H120,"jjjj")),"")</f>
        <v>Samedi</v>
      </c>
      <c r="I119" s="49" t="str">
        <f t="shared" ref="I119" si="286">IF(I120&lt;&gt;"",PROPER(TEXT(I120,"jjjj")),"")</f>
        <v>Dimanche</v>
      </c>
      <c r="J119" s="49" t="str">
        <f t="shared" ref="J119" si="287">IF(J120&lt;&gt;"",PROPER(TEXT(J120,"jjjj")),"")</f>
        <v>Lundi</v>
      </c>
      <c r="K119" s="49" t="str">
        <f t="shared" ref="K119" si="288">IF(K120&lt;&gt;"",PROPER(TEXT(K120,"jjjj")),"")</f>
        <v>Mardi</v>
      </c>
      <c r="L119" s="49" t="str">
        <f t="shared" ref="L119" si="289">IF(L120&lt;&gt;"",PROPER(TEXT(L120,"jjjj")),"")</f>
        <v>Mercredi</v>
      </c>
      <c r="M119" s="49" t="str">
        <f t="shared" ref="M119" si="290">IF(M120&lt;&gt;"",PROPER(TEXT(M120,"jjjj")),"")</f>
        <v>Jeudi</v>
      </c>
      <c r="N119" s="49" t="str">
        <f t="shared" ref="N119" si="291">IF(N120&lt;&gt;"",PROPER(TEXT(N120,"jjjj")),"")</f>
        <v>Vendredi</v>
      </c>
      <c r="O119" s="49" t="str">
        <f t="shared" ref="O119" si="292">IF(O120&lt;&gt;"",PROPER(TEXT(O120,"jjjj")),"")</f>
        <v>Samedi</v>
      </c>
      <c r="P119" s="49" t="str">
        <f t="shared" ref="P119" si="293">IF(P120&lt;&gt;"",PROPER(TEXT(P120,"jjjj")),"")</f>
        <v>Dimanche</v>
      </c>
      <c r="Q119" s="49" t="str">
        <f t="shared" ref="Q119" si="294">IF(Q120&lt;&gt;"",PROPER(TEXT(Q120,"jjjj")),"")</f>
        <v>Lundi</v>
      </c>
      <c r="R119" s="49" t="str">
        <f t="shared" ref="R119" si="295">IF(R120&lt;&gt;"",PROPER(TEXT(R120,"jjjj")),"")</f>
        <v>Mardi</v>
      </c>
      <c r="S119" s="49" t="str">
        <f t="shared" ref="S119" si="296">IF(S120&lt;&gt;"",PROPER(TEXT(S120,"jjjj")),"")</f>
        <v>Mercredi</v>
      </c>
      <c r="T119" s="49" t="str">
        <f t="shared" ref="T119" si="297">IF(T120&lt;&gt;"",PROPER(TEXT(T120,"jjjj")),"")</f>
        <v>Jeudi</v>
      </c>
      <c r="U119" s="49" t="str">
        <f t="shared" ref="U119" si="298">IF(U120&lt;&gt;"",PROPER(TEXT(U120,"jjjj")),"")</f>
        <v>Vendredi</v>
      </c>
      <c r="V119" s="49" t="str">
        <f t="shared" ref="V119" si="299">IF(V120&lt;&gt;"",PROPER(TEXT(V120,"jjjj")),"")</f>
        <v>Samedi</v>
      </c>
      <c r="W119" s="49" t="str">
        <f t="shared" ref="W119" si="300">IF(W120&lt;&gt;"",PROPER(TEXT(W120,"jjjj")),"")</f>
        <v>Dimanche</v>
      </c>
      <c r="X119" s="49" t="str">
        <f t="shared" ref="X119" si="301">IF(X120&lt;&gt;"",PROPER(TEXT(X120,"jjjj")),"")</f>
        <v>Lundi</v>
      </c>
      <c r="Y119" s="49" t="str">
        <f t="shared" ref="Y119" si="302">IF(Y120&lt;&gt;"",PROPER(TEXT(Y120,"jjjj")),"")</f>
        <v>Mardi</v>
      </c>
      <c r="Z119" s="49" t="str">
        <f t="shared" ref="Z119" si="303">IF(Z120&lt;&gt;"",PROPER(TEXT(Z120,"jjjj")),"")</f>
        <v>Mercredi</v>
      </c>
      <c r="AA119" s="49" t="str">
        <f t="shared" ref="AA119" si="304">IF(AA120&lt;&gt;"",PROPER(TEXT(AA120,"jjjj")),"")</f>
        <v>Jeudi</v>
      </c>
      <c r="AB119" s="49" t="str">
        <f t="shared" ref="AB119" si="305">IF(AB120&lt;&gt;"",PROPER(TEXT(AB120,"jjjj")),"")</f>
        <v>Vendredi</v>
      </c>
      <c r="AC119" s="49" t="str">
        <f t="shared" ref="AC119" si="306">IF(AC120&lt;&gt;"",PROPER(TEXT(AC120,"jjjj")),"")</f>
        <v>Samedi</v>
      </c>
      <c r="AD119" s="49" t="str">
        <f t="shared" ref="AD119" si="307">IF(AD120&lt;&gt;"",PROPER(TEXT(AD120,"jjjj")),"")</f>
        <v>Dimanche</v>
      </c>
      <c r="AE119" s="49" t="str">
        <f t="shared" ref="AE119" si="308">IF(AE120&lt;&gt;"",PROPER(TEXT(AE120,"jjjj")),"")</f>
        <v>Lundi</v>
      </c>
      <c r="AF119" s="123" t="str">
        <f t="shared" ref="AF119" si="309">IF(AF120&lt;&gt;"",PROPER(TEXT(AF120,"jjjj")),"")</f>
        <v/>
      </c>
      <c r="AH119" s="154" t="s">
        <v>68</v>
      </c>
      <c r="AI119" s="46"/>
      <c r="AJ119" s="162" t="s">
        <v>3</v>
      </c>
      <c r="AK119" s="163" t="s">
        <v>63</v>
      </c>
      <c r="AL119" s="163" t="s">
        <v>57</v>
      </c>
      <c r="AM119" s="163" t="s">
        <v>64</v>
      </c>
      <c r="AN119" s="163" t="s">
        <v>59</v>
      </c>
      <c r="AO119" s="163" t="s">
        <v>60</v>
      </c>
      <c r="AP119" s="164" t="s">
        <v>61</v>
      </c>
    </row>
    <row r="120" spans="1:45" x14ac:dyDescent="0.2">
      <c r="A120" s="84"/>
      <c r="B120" s="53">
        <f>DATE(An,MONTH(B118),1)</f>
        <v>45536</v>
      </c>
      <c r="C120" s="53">
        <f t="shared" ref="C120:AE120" si="310">B120+1</f>
        <v>45537</v>
      </c>
      <c r="D120" s="53">
        <f t="shared" si="310"/>
        <v>45538</v>
      </c>
      <c r="E120" s="53">
        <f t="shared" si="310"/>
        <v>45539</v>
      </c>
      <c r="F120" s="53">
        <f t="shared" si="310"/>
        <v>45540</v>
      </c>
      <c r="G120" s="53">
        <f t="shared" si="310"/>
        <v>45541</v>
      </c>
      <c r="H120" s="53">
        <f t="shared" si="310"/>
        <v>45542</v>
      </c>
      <c r="I120" s="53">
        <f t="shared" si="310"/>
        <v>45543</v>
      </c>
      <c r="J120" s="53">
        <f t="shared" si="310"/>
        <v>45544</v>
      </c>
      <c r="K120" s="53">
        <f t="shared" si="310"/>
        <v>45545</v>
      </c>
      <c r="L120" s="53">
        <f t="shared" si="310"/>
        <v>45546</v>
      </c>
      <c r="M120" s="53">
        <f t="shared" si="310"/>
        <v>45547</v>
      </c>
      <c r="N120" s="53">
        <f t="shared" si="310"/>
        <v>45548</v>
      </c>
      <c r="O120" s="53">
        <f t="shared" si="310"/>
        <v>45549</v>
      </c>
      <c r="P120" s="53">
        <f t="shared" si="310"/>
        <v>45550</v>
      </c>
      <c r="Q120" s="53">
        <f t="shared" si="310"/>
        <v>45551</v>
      </c>
      <c r="R120" s="53">
        <f t="shared" si="310"/>
        <v>45552</v>
      </c>
      <c r="S120" s="53">
        <f t="shared" si="310"/>
        <v>45553</v>
      </c>
      <c r="T120" s="53">
        <f t="shared" si="310"/>
        <v>45554</v>
      </c>
      <c r="U120" s="53">
        <f t="shared" si="310"/>
        <v>45555</v>
      </c>
      <c r="V120" s="53">
        <f t="shared" si="310"/>
        <v>45556</v>
      </c>
      <c r="W120" s="53">
        <f t="shared" si="310"/>
        <v>45557</v>
      </c>
      <c r="X120" s="53">
        <f t="shared" si="310"/>
        <v>45558</v>
      </c>
      <c r="Y120" s="53">
        <f t="shared" si="310"/>
        <v>45559</v>
      </c>
      <c r="Z120" s="53">
        <f t="shared" si="310"/>
        <v>45560</v>
      </c>
      <c r="AA120" s="53">
        <f t="shared" si="310"/>
        <v>45561</v>
      </c>
      <c r="AB120" s="53">
        <f t="shared" si="310"/>
        <v>45562</v>
      </c>
      <c r="AC120" s="53">
        <f t="shared" si="310"/>
        <v>45563</v>
      </c>
      <c r="AD120" s="53">
        <f t="shared" si="310"/>
        <v>45564</v>
      </c>
      <c r="AE120" s="53">
        <f t="shared" si="310"/>
        <v>45565</v>
      </c>
      <c r="AF120" s="138"/>
      <c r="AH120" s="155"/>
      <c r="AJ120" s="165"/>
      <c r="AK120" s="166"/>
      <c r="AL120" s="166"/>
      <c r="AM120" s="166"/>
      <c r="AN120" s="166"/>
      <c r="AO120" s="166"/>
      <c r="AP120" s="167"/>
    </row>
    <row r="121" spans="1:45" x14ac:dyDescent="0.2">
      <c r="A121" s="58" t="str">
        <f t="shared" ref="A121:A130" si="311">IF(ISBLANK(A107),"",A107)</f>
        <v>Nom 1</v>
      </c>
      <c r="B121" s="68"/>
      <c r="C121" s="68"/>
      <c r="D121" s="68"/>
      <c r="E121" s="107"/>
      <c r="F121" s="107"/>
      <c r="G121" s="68"/>
      <c r="H121" s="68"/>
      <c r="I121" s="68"/>
      <c r="J121" s="106"/>
      <c r="K121" s="106"/>
      <c r="L121" s="106"/>
      <c r="M121" s="106"/>
      <c r="N121" s="68"/>
      <c r="O121" s="68"/>
      <c r="P121" s="68"/>
      <c r="Q121" s="68"/>
      <c r="R121" s="68"/>
      <c r="S121" s="106"/>
      <c r="T121" s="106"/>
      <c r="U121" s="106"/>
      <c r="V121" s="106"/>
      <c r="W121" s="68"/>
      <c r="X121" s="68"/>
      <c r="Y121" s="68"/>
      <c r="Z121" s="68"/>
      <c r="AA121" s="107"/>
      <c r="AB121" s="68"/>
      <c r="AC121" s="107"/>
      <c r="AD121" s="68"/>
      <c r="AE121" s="68"/>
      <c r="AF121" s="125"/>
      <c r="AH121" s="61"/>
      <c r="AJ121" s="168" t="str">
        <f>A121</f>
        <v>Nom 1</v>
      </c>
      <c r="AK121" s="169">
        <f t="shared" ref="AK121:AK130" si="312">COUNTIF(B121:AF121,"CP")</f>
        <v>0</v>
      </c>
      <c r="AL121" s="170">
        <f t="shared" ref="AL121:AL129" si="313">SUM(B121:AF121)</f>
        <v>0</v>
      </c>
      <c r="AM121" s="171">
        <f>AO107+2.5</f>
        <v>22.5</v>
      </c>
      <c r="AN121" s="171">
        <f t="shared" ref="AN121:AN130" si="314">AP107+AH121</f>
        <v>0</v>
      </c>
      <c r="AO121" s="171">
        <f>AM121-AK121</f>
        <v>22.5</v>
      </c>
      <c r="AP121" s="172">
        <f>AN121-AL121</f>
        <v>0</v>
      </c>
    </row>
    <row r="122" spans="1:45" x14ac:dyDescent="0.2">
      <c r="A122" s="58" t="str">
        <f t="shared" si="311"/>
        <v>Nom 2</v>
      </c>
      <c r="B122" s="108"/>
      <c r="C122" s="108"/>
      <c r="D122" s="108"/>
      <c r="E122" s="108"/>
      <c r="F122" s="112"/>
      <c r="G122" s="112"/>
      <c r="H122" s="112"/>
      <c r="I122" s="68"/>
      <c r="J122" s="68"/>
      <c r="K122" s="68"/>
      <c r="L122" s="68"/>
      <c r="M122" s="68"/>
      <c r="N122" s="68"/>
      <c r="O122" s="68"/>
      <c r="P122" s="108"/>
      <c r="Q122" s="108"/>
      <c r="R122" s="108"/>
      <c r="S122" s="108"/>
      <c r="T122" s="107"/>
      <c r="U122" s="68"/>
      <c r="V122" s="68"/>
      <c r="W122" s="108"/>
      <c r="X122" s="108"/>
      <c r="Y122" s="108"/>
      <c r="Z122" s="108"/>
      <c r="AA122" s="108"/>
      <c r="AB122" s="68"/>
      <c r="AC122" s="68"/>
      <c r="AD122" s="68"/>
      <c r="AE122" s="68"/>
      <c r="AF122" s="125"/>
      <c r="AH122" s="61"/>
      <c r="AJ122" s="168" t="str">
        <f t="shared" ref="AJ122:AJ128" si="315">A122</f>
        <v>Nom 2</v>
      </c>
      <c r="AK122" s="169">
        <f t="shared" si="312"/>
        <v>0</v>
      </c>
      <c r="AL122" s="170">
        <f t="shared" si="313"/>
        <v>0</v>
      </c>
      <c r="AM122" s="171">
        <f t="shared" ref="AM122:AM130" si="316">AO108+2.5</f>
        <v>22.5</v>
      </c>
      <c r="AN122" s="171">
        <f t="shared" si="314"/>
        <v>0</v>
      </c>
      <c r="AO122" s="171">
        <f t="shared" ref="AO122:AO130" si="317">AM122-AK122</f>
        <v>22.5</v>
      </c>
      <c r="AP122" s="172">
        <f t="shared" ref="AP122:AP130" si="318">AN122-AL122</f>
        <v>0</v>
      </c>
    </row>
    <row r="123" spans="1:45" x14ac:dyDescent="0.2">
      <c r="A123" s="58" t="str">
        <f t="shared" si="311"/>
        <v>Nom 3</v>
      </c>
      <c r="B123" s="68"/>
      <c r="C123" s="68"/>
      <c r="D123" s="68"/>
      <c r="E123" s="107"/>
      <c r="F123" s="107"/>
      <c r="G123" s="107"/>
      <c r="H123" s="107"/>
      <c r="I123" s="111"/>
      <c r="J123" s="108"/>
      <c r="K123" s="108"/>
      <c r="L123" s="108"/>
      <c r="M123" s="108"/>
      <c r="N123" s="108"/>
      <c r="O123" s="108"/>
      <c r="P123" s="108"/>
      <c r="Q123" s="68"/>
      <c r="R123" s="68"/>
      <c r="S123" s="68"/>
      <c r="T123" s="68"/>
      <c r="U123" s="68"/>
      <c r="V123" s="68"/>
      <c r="W123" s="68"/>
      <c r="X123" s="68"/>
      <c r="Y123" s="68"/>
      <c r="Z123" s="68"/>
      <c r="AA123" s="107"/>
      <c r="AB123" s="108"/>
      <c r="AC123" s="107"/>
      <c r="AD123" s="107"/>
      <c r="AE123" s="68"/>
      <c r="AF123" s="125"/>
      <c r="AH123" s="61"/>
      <c r="AJ123" s="168" t="str">
        <f t="shared" si="315"/>
        <v>Nom 3</v>
      </c>
      <c r="AK123" s="169">
        <f t="shared" si="312"/>
        <v>0</v>
      </c>
      <c r="AL123" s="170">
        <f t="shared" si="313"/>
        <v>0</v>
      </c>
      <c r="AM123" s="171">
        <f t="shared" si="316"/>
        <v>22.5</v>
      </c>
      <c r="AN123" s="171">
        <f t="shared" si="314"/>
        <v>0</v>
      </c>
      <c r="AO123" s="171">
        <f t="shared" si="317"/>
        <v>22.5</v>
      </c>
      <c r="AP123" s="172">
        <f t="shared" si="318"/>
        <v>0</v>
      </c>
    </row>
    <row r="124" spans="1:45" x14ac:dyDescent="0.2">
      <c r="A124" s="58" t="str">
        <f t="shared" si="311"/>
        <v>Nom 4</v>
      </c>
      <c r="B124" s="107"/>
      <c r="C124" s="107"/>
      <c r="D124" s="107"/>
      <c r="E124" s="107"/>
      <c r="F124" s="68"/>
      <c r="G124" s="68"/>
      <c r="H124" s="68"/>
      <c r="I124" s="68"/>
      <c r="J124" s="68"/>
      <c r="K124" s="68"/>
      <c r="L124" s="107"/>
      <c r="M124" s="68"/>
      <c r="N124" s="68"/>
      <c r="O124" s="68"/>
      <c r="P124" s="68"/>
      <c r="Q124" s="106"/>
      <c r="R124" s="106"/>
      <c r="S124" s="68"/>
      <c r="T124" s="68"/>
      <c r="U124" s="68"/>
      <c r="V124" s="68"/>
      <c r="W124" s="68"/>
      <c r="X124" s="68"/>
      <c r="Y124" s="108"/>
      <c r="Z124" s="108"/>
      <c r="AA124" s="68"/>
      <c r="AB124" s="68"/>
      <c r="AC124" s="107"/>
      <c r="AD124" s="107"/>
      <c r="AE124" s="106"/>
      <c r="AF124" s="125"/>
      <c r="AH124" s="61"/>
      <c r="AJ124" s="168" t="str">
        <f t="shared" si="315"/>
        <v>Nom 4</v>
      </c>
      <c r="AK124" s="169">
        <f t="shared" si="312"/>
        <v>0</v>
      </c>
      <c r="AL124" s="170">
        <f t="shared" si="313"/>
        <v>0</v>
      </c>
      <c r="AM124" s="171">
        <f t="shared" si="316"/>
        <v>22.5</v>
      </c>
      <c r="AN124" s="171">
        <f t="shared" si="314"/>
        <v>0</v>
      </c>
      <c r="AO124" s="171">
        <f t="shared" si="317"/>
        <v>22.5</v>
      </c>
      <c r="AP124" s="172">
        <f t="shared" si="318"/>
        <v>0</v>
      </c>
    </row>
    <row r="125" spans="1:45" x14ac:dyDescent="0.2">
      <c r="A125" s="58" t="str">
        <f t="shared" si="311"/>
        <v>Nom 5</v>
      </c>
      <c r="B125" s="68"/>
      <c r="C125" s="68"/>
      <c r="D125" s="68"/>
      <c r="E125" s="68"/>
      <c r="F125" s="68"/>
      <c r="G125" s="107"/>
      <c r="H125" s="111"/>
      <c r="I125" s="68"/>
      <c r="J125" s="68"/>
      <c r="K125" s="107"/>
      <c r="L125" s="107"/>
      <c r="M125" s="68"/>
      <c r="N125" s="107"/>
      <c r="O125" s="111"/>
      <c r="P125" s="107"/>
      <c r="Q125" s="107"/>
      <c r="R125" s="107"/>
      <c r="S125" s="107"/>
      <c r="T125" s="107"/>
      <c r="U125" s="107"/>
      <c r="V125" s="111"/>
      <c r="W125" s="68"/>
      <c r="X125" s="68"/>
      <c r="Y125" s="68"/>
      <c r="Z125" s="107"/>
      <c r="AA125" s="106"/>
      <c r="AB125" s="106"/>
      <c r="AC125" s="111"/>
      <c r="AD125" s="106"/>
      <c r="AE125" s="68"/>
      <c r="AF125" s="125"/>
      <c r="AH125" s="61"/>
      <c r="AJ125" s="168" t="str">
        <f t="shared" si="315"/>
        <v>Nom 5</v>
      </c>
      <c r="AK125" s="169">
        <f t="shared" si="312"/>
        <v>0</v>
      </c>
      <c r="AL125" s="170">
        <f>SUM(B125:AF125)</f>
        <v>0</v>
      </c>
      <c r="AM125" s="171">
        <f t="shared" si="316"/>
        <v>22.5</v>
      </c>
      <c r="AN125" s="171">
        <f t="shared" si="314"/>
        <v>0</v>
      </c>
      <c r="AO125" s="171">
        <f t="shared" si="317"/>
        <v>22.5</v>
      </c>
      <c r="AP125" s="172">
        <f t="shared" si="318"/>
        <v>0</v>
      </c>
    </row>
    <row r="126" spans="1:45" x14ac:dyDescent="0.2">
      <c r="A126" s="58" t="str">
        <f t="shared" si="311"/>
        <v>Nom 6</v>
      </c>
      <c r="B126" s="117"/>
      <c r="C126" s="117"/>
      <c r="D126" s="115"/>
      <c r="E126" s="115"/>
      <c r="F126" s="115"/>
      <c r="G126" s="115"/>
      <c r="H126" s="115"/>
      <c r="I126" s="115"/>
      <c r="J126" s="115"/>
      <c r="K126" s="115"/>
      <c r="L126" s="115"/>
      <c r="M126" s="115"/>
      <c r="N126" s="117"/>
      <c r="O126" s="117"/>
      <c r="P126" s="117"/>
      <c r="Q126" s="117"/>
      <c r="R126" s="117"/>
      <c r="S126" s="117"/>
      <c r="T126" s="117"/>
      <c r="U126" s="117"/>
      <c r="V126" s="117"/>
      <c r="W126" s="117"/>
      <c r="X126" s="117"/>
      <c r="Y126" s="117"/>
      <c r="Z126" s="118"/>
      <c r="AA126" s="115"/>
      <c r="AB126" s="119"/>
      <c r="AC126" s="119"/>
      <c r="AD126" s="119"/>
      <c r="AE126" s="119"/>
      <c r="AF126" s="125"/>
      <c r="AH126" s="61"/>
      <c r="AJ126" s="168" t="str">
        <f t="shared" si="315"/>
        <v>Nom 6</v>
      </c>
      <c r="AK126" s="169">
        <f t="shared" si="312"/>
        <v>0</v>
      </c>
      <c r="AL126" s="170">
        <f t="shared" si="313"/>
        <v>0</v>
      </c>
      <c r="AM126" s="171">
        <f t="shared" si="316"/>
        <v>22.5</v>
      </c>
      <c r="AN126" s="171">
        <f t="shared" si="314"/>
        <v>0</v>
      </c>
      <c r="AO126" s="171">
        <f t="shared" si="317"/>
        <v>22.5</v>
      </c>
      <c r="AP126" s="172">
        <f t="shared" si="318"/>
        <v>0</v>
      </c>
    </row>
    <row r="127" spans="1:45" x14ac:dyDescent="0.2">
      <c r="A127" s="58" t="str">
        <f t="shared" si="311"/>
        <v>Nom 7</v>
      </c>
      <c r="B127" s="115"/>
      <c r="C127" s="115"/>
      <c r="D127" s="115"/>
      <c r="E127" s="115"/>
      <c r="F127" s="115"/>
      <c r="G127" s="115"/>
      <c r="H127" s="117"/>
      <c r="I127" s="117"/>
      <c r="J127" s="117"/>
      <c r="K127" s="117"/>
      <c r="L127" s="117"/>
      <c r="M127" s="115"/>
      <c r="N127" s="115"/>
      <c r="O127" s="117"/>
      <c r="P127" s="115"/>
      <c r="Q127" s="115"/>
      <c r="R127" s="115"/>
      <c r="S127" s="115"/>
      <c r="T127" s="115"/>
      <c r="U127" s="115"/>
      <c r="V127" s="119"/>
      <c r="W127" s="119"/>
      <c r="X127" s="119"/>
      <c r="Y127" s="119"/>
      <c r="Z127" s="119"/>
      <c r="AA127" s="115"/>
      <c r="AB127" s="115"/>
      <c r="AC127" s="115"/>
      <c r="AD127" s="115"/>
      <c r="AE127" s="115"/>
      <c r="AF127" s="125"/>
      <c r="AH127" s="61"/>
      <c r="AJ127" s="168" t="str">
        <f t="shared" si="315"/>
        <v>Nom 7</v>
      </c>
      <c r="AK127" s="169">
        <f t="shared" si="312"/>
        <v>0</v>
      </c>
      <c r="AL127" s="170">
        <f t="shared" si="313"/>
        <v>0</v>
      </c>
      <c r="AM127" s="171">
        <f t="shared" si="316"/>
        <v>22.5</v>
      </c>
      <c r="AN127" s="171">
        <f t="shared" si="314"/>
        <v>0</v>
      </c>
      <c r="AO127" s="171">
        <f t="shared" si="317"/>
        <v>22.5</v>
      </c>
      <c r="AP127" s="172">
        <f t="shared" si="318"/>
        <v>0</v>
      </c>
    </row>
    <row r="128" spans="1:45" x14ac:dyDescent="0.2">
      <c r="A128" s="58" t="str">
        <f t="shared" si="311"/>
        <v>Nom 8</v>
      </c>
      <c r="B128" s="117"/>
      <c r="C128" s="115"/>
      <c r="D128" s="115"/>
      <c r="E128" s="115"/>
      <c r="F128" s="118"/>
      <c r="G128" s="115"/>
      <c r="H128" s="115"/>
      <c r="I128" s="115"/>
      <c r="J128" s="115"/>
      <c r="K128" s="115"/>
      <c r="L128" s="115"/>
      <c r="M128" s="115"/>
      <c r="N128" s="117"/>
      <c r="O128" s="117"/>
      <c r="P128" s="117"/>
      <c r="Q128" s="117"/>
      <c r="R128" s="117"/>
      <c r="S128" s="117"/>
      <c r="T128" s="117"/>
      <c r="U128" s="117"/>
      <c r="V128" s="117"/>
      <c r="W128" s="117"/>
      <c r="X128" s="119"/>
      <c r="Y128" s="119"/>
      <c r="Z128" s="119"/>
      <c r="AA128" s="116"/>
      <c r="AB128" s="116"/>
      <c r="AC128" s="116"/>
      <c r="AD128" s="116"/>
      <c r="AE128" s="119"/>
      <c r="AF128" s="125"/>
      <c r="AH128" s="61"/>
      <c r="AJ128" s="168" t="str">
        <f t="shared" si="315"/>
        <v>Nom 8</v>
      </c>
      <c r="AK128" s="169">
        <f t="shared" si="312"/>
        <v>0</v>
      </c>
      <c r="AL128" s="170">
        <f t="shared" si="313"/>
        <v>0</v>
      </c>
      <c r="AM128" s="171">
        <f t="shared" si="316"/>
        <v>22.5</v>
      </c>
      <c r="AN128" s="171">
        <f t="shared" si="314"/>
        <v>0</v>
      </c>
      <c r="AO128" s="171">
        <f t="shared" si="317"/>
        <v>22.5</v>
      </c>
      <c r="AP128" s="172">
        <f t="shared" si="318"/>
        <v>0</v>
      </c>
    </row>
    <row r="129" spans="1:45" s="44" customFormat="1" x14ac:dyDescent="0.2">
      <c r="A129" s="58" t="str">
        <f t="shared" si="311"/>
        <v>Nom 9</v>
      </c>
      <c r="B129" s="115"/>
      <c r="C129" s="115"/>
      <c r="D129" s="115"/>
      <c r="E129" s="115"/>
      <c r="F129" s="115"/>
      <c r="G129" s="115"/>
      <c r="H129" s="115"/>
      <c r="I129" s="115"/>
      <c r="J129" s="115"/>
      <c r="K129" s="115"/>
      <c r="L129" s="115"/>
      <c r="M129" s="115"/>
      <c r="N129" s="115"/>
      <c r="O129" s="115"/>
      <c r="P129" s="115"/>
      <c r="Q129" s="115"/>
      <c r="R129" s="115"/>
      <c r="S129" s="115"/>
      <c r="T129" s="115"/>
      <c r="U129" s="115"/>
      <c r="V129" s="115"/>
      <c r="W129" s="115"/>
      <c r="X129" s="115"/>
      <c r="Y129" s="115"/>
      <c r="Z129" s="115"/>
      <c r="AA129" s="115"/>
      <c r="AB129" s="115"/>
      <c r="AC129" s="115"/>
      <c r="AD129" s="115"/>
      <c r="AE129" s="115"/>
      <c r="AF129" s="125"/>
      <c r="AH129" s="72"/>
      <c r="AJ129" s="168" t="str">
        <f>A129</f>
        <v>Nom 9</v>
      </c>
      <c r="AK129" s="169">
        <f t="shared" si="312"/>
        <v>0</v>
      </c>
      <c r="AL129" s="170">
        <f t="shared" si="313"/>
        <v>0</v>
      </c>
      <c r="AM129" s="171">
        <f t="shared" si="316"/>
        <v>22.5</v>
      </c>
      <c r="AN129" s="171">
        <f t="shared" si="314"/>
        <v>0</v>
      </c>
      <c r="AO129" s="171">
        <f t="shared" si="317"/>
        <v>22.5</v>
      </c>
      <c r="AP129" s="172">
        <f t="shared" si="318"/>
        <v>0</v>
      </c>
      <c r="AS129" s="27"/>
    </row>
    <row r="130" spans="1:45" ht="13.5" thickBot="1" x14ac:dyDescent="0.25">
      <c r="A130" s="73" t="str">
        <f t="shared" si="311"/>
        <v>Nom 10</v>
      </c>
      <c r="B130" s="120"/>
      <c r="C130" s="120"/>
      <c r="D130" s="120"/>
      <c r="E130" s="120"/>
      <c r="F130" s="120"/>
      <c r="G130" s="120"/>
      <c r="H130" s="120"/>
      <c r="I130" s="120"/>
      <c r="J130" s="120"/>
      <c r="K130" s="120"/>
      <c r="L130" s="120"/>
      <c r="M130" s="120"/>
      <c r="N130" s="120"/>
      <c r="O130" s="120"/>
      <c r="P130" s="120"/>
      <c r="Q130" s="120"/>
      <c r="R130" s="120"/>
      <c r="S130" s="120"/>
      <c r="T130" s="120"/>
      <c r="U130" s="120"/>
      <c r="V130" s="120"/>
      <c r="W130" s="120"/>
      <c r="X130" s="120"/>
      <c r="Y130" s="120"/>
      <c r="Z130" s="120"/>
      <c r="AA130" s="120"/>
      <c r="AB130" s="120"/>
      <c r="AC130" s="120"/>
      <c r="AD130" s="120"/>
      <c r="AE130" s="120"/>
      <c r="AF130" s="130"/>
      <c r="AH130" s="76"/>
      <c r="AJ130" s="173" t="str">
        <f>A130</f>
        <v>Nom 10</v>
      </c>
      <c r="AK130" s="174">
        <f t="shared" si="312"/>
        <v>0</v>
      </c>
      <c r="AL130" s="175">
        <f>SUM(B130:AF130)</f>
        <v>0</v>
      </c>
      <c r="AM130" s="176">
        <f t="shared" si="316"/>
        <v>22.5</v>
      </c>
      <c r="AN130" s="176">
        <f t="shared" si="314"/>
        <v>0</v>
      </c>
      <c r="AO130" s="176">
        <f t="shared" si="317"/>
        <v>22.5</v>
      </c>
      <c r="AP130" s="177">
        <f t="shared" si="318"/>
        <v>0</v>
      </c>
      <c r="AS130" s="44"/>
    </row>
    <row r="131" spans="1:45" ht="13.5" thickBot="1" x14ac:dyDescent="0.25">
      <c r="AJ131" s="161"/>
      <c r="AK131" s="161"/>
      <c r="AL131" s="161"/>
      <c r="AM131" s="161"/>
      <c r="AN131" s="161"/>
      <c r="AO131" s="161"/>
      <c r="AP131" s="161"/>
    </row>
    <row r="132" spans="1:45" ht="18.75" thickBot="1" x14ac:dyDescent="0.25">
      <c r="A132" s="45"/>
      <c r="B132" s="149">
        <f>DATE(An,MONTH(B118)+1,1)</f>
        <v>45566</v>
      </c>
      <c r="C132" s="150"/>
      <c r="D132" s="150"/>
      <c r="E132" s="150"/>
      <c r="F132" s="150"/>
      <c r="G132" s="150"/>
      <c r="H132" s="150"/>
      <c r="I132" s="150"/>
      <c r="J132" s="150"/>
      <c r="K132" s="150"/>
      <c r="L132" s="150"/>
      <c r="M132" s="150"/>
      <c r="N132" s="150"/>
      <c r="O132" s="150"/>
      <c r="P132" s="150"/>
      <c r="Q132" s="150"/>
      <c r="R132" s="150"/>
      <c r="S132" s="150"/>
      <c r="T132" s="150"/>
      <c r="U132" s="150"/>
      <c r="V132" s="150"/>
      <c r="W132" s="150"/>
      <c r="X132" s="150"/>
      <c r="Y132" s="150"/>
      <c r="Z132" s="150"/>
      <c r="AA132" s="150"/>
      <c r="AB132" s="150"/>
      <c r="AC132" s="150"/>
      <c r="AD132" s="150"/>
      <c r="AE132" s="150"/>
      <c r="AF132" s="151"/>
      <c r="AH132" s="47"/>
    </row>
    <row r="133" spans="1:45" s="44" customFormat="1" ht="53.25" x14ac:dyDescent="0.2">
      <c r="A133" s="48"/>
      <c r="B133" s="49" t="str">
        <f>IF(B134&lt;&gt;"",PROPER(TEXT(B134,"jjjj")),"")</f>
        <v>Mardi</v>
      </c>
      <c r="C133" s="49" t="str">
        <f t="shared" ref="C133" si="319">IF(C134&lt;&gt;"",PROPER(TEXT(C134,"jjjj")),"")</f>
        <v>Mercredi</v>
      </c>
      <c r="D133" s="49" t="str">
        <f t="shared" ref="D133" si="320">IF(D134&lt;&gt;"",PROPER(TEXT(D134,"jjjj")),"")</f>
        <v>Jeudi</v>
      </c>
      <c r="E133" s="49" t="str">
        <f t="shared" ref="E133" si="321">IF(E134&lt;&gt;"",PROPER(TEXT(E134,"jjjj")),"")</f>
        <v>Vendredi</v>
      </c>
      <c r="F133" s="49" t="str">
        <f t="shared" ref="F133" si="322">IF(F134&lt;&gt;"",PROPER(TEXT(F134,"jjjj")),"")</f>
        <v>Samedi</v>
      </c>
      <c r="G133" s="49" t="str">
        <f t="shared" ref="G133" si="323">IF(G134&lt;&gt;"",PROPER(TEXT(G134,"jjjj")),"")</f>
        <v>Dimanche</v>
      </c>
      <c r="H133" s="49" t="str">
        <f t="shared" ref="H133" si="324">IF(H134&lt;&gt;"",PROPER(TEXT(H134,"jjjj")),"")</f>
        <v>Lundi</v>
      </c>
      <c r="I133" s="49" t="str">
        <f t="shared" ref="I133" si="325">IF(I134&lt;&gt;"",PROPER(TEXT(I134,"jjjj")),"")</f>
        <v>Mardi</v>
      </c>
      <c r="J133" s="49" t="str">
        <f t="shared" ref="J133" si="326">IF(J134&lt;&gt;"",PROPER(TEXT(J134,"jjjj")),"")</f>
        <v>Mercredi</v>
      </c>
      <c r="K133" s="49" t="str">
        <f t="shared" ref="K133" si="327">IF(K134&lt;&gt;"",PROPER(TEXT(K134,"jjjj")),"")</f>
        <v>Jeudi</v>
      </c>
      <c r="L133" s="49" t="str">
        <f t="shared" ref="L133" si="328">IF(L134&lt;&gt;"",PROPER(TEXT(L134,"jjjj")),"")</f>
        <v>Vendredi</v>
      </c>
      <c r="M133" s="49" t="str">
        <f t="shared" ref="M133" si="329">IF(M134&lt;&gt;"",PROPER(TEXT(M134,"jjjj")),"")</f>
        <v>Samedi</v>
      </c>
      <c r="N133" s="49" t="str">
        <f t="shared" ref="N133" si="330">IF(N134&lt;&gt;"",PROPER(TEXT(N134,"jjjj")),"")</f>
        <v>Dimanche</v>
      </c>
      <c r="O133" s="49" t="str">
        <f t="shared" ref="O133" si="331">IF(O134&lt;&gt;"",PROPER(TEXT(O134,"jjjj")),"")</f>
        <v>Lundi</v>
      </c>
      <c r="P133" s="49" t="str">
        <f t="shared" ref="P133" si="332">IF(P134&lt;&gt;"",PROPER(TEXT(P134,"jjjj")),"")</f>
        <v>Mardi</v>
      </c>
      <c r="Q133" s="49" t="str">
        <f t="shared" ref="Q133" si="333">IF(Q134&lt;&gt;"",PROPER(TEXT(Q134,"jjjj")),"")</f>
        <v>Mercredi</v>
      </c>
      <c r="R133" s="49" t="str">
        <f t="shared" ref="R133" si="334">IF(R134&lt;&gt;"",PROPER(TEXT(R134,"jjjj")),"")</f>
        <v>Jeudi</v>
      </c>
      <c r="S133" s="49" t="str">
        <f t="shared" ref="S133" si="335">IF(S134&lt;&gt;"",PROPER(TEXT(S134,"jjjj")),"")</f>
        <v>Vendredi</v>
      </c>
      <c r="T133" s="49" t="str">
        <f t="shared" ref="T133" si="336">IF(T134&lt;&gt;"",PROPER(TEXT(T134,"jjjj")),"")</f>
        <v>Samedi</v>
      </c>
      <c r="U133" s="49" t="str">
        <f t="shared" ref="U133" si="337">IF(U134&lt;&gt;"",PROPER(TEXT(U134,"jjjj")),"")</f>
        <v>Dimanche</v>
      </c>
      <c r="V133" s="49" t="str">
        <f t="shared" ref="V133" si="338">IF(V134&lt;&gt;"",PROPER(TEXT(V134,"jjjj")),"")</f>
        <v>Lundi</v>
      </c>
      <c r="W133" s="49" t="str">
        <f t="shared" ref="W133" si="339">IF(W134&lt;&gt;"",PROPER(TEXT(W134,"jjjj")),"")</f>
        <v>Mardi</v>
      </c>
      <c r="X133" s="49" t="str">
        <f t="shared" ref="X133" si="340">IF(X134&lt;&gt;"",PROPER(TEXT(X134,"jjjj")),"")</f>
        <v>Mercredi</v>
      </c>
      <c r="Y133" s="49" t="str">
        <f t="shared" ref="Y133" si="341">IF(Y134&lt;&gt;"",PROPER(TEXT(Y134,"jjjj")),"")</f>
        <v>Jeudi</v>
      </c>
      <c r="Z133" s="49" t="str">
        <f t="shared" ref="Z133" si="342">IF(Z134&lt;&gt;"",PROPER(TEXT(Z134,"jjjj")),"")</f>
        <v>Vendredi</v>
      </c>
      <c r="AA133" s="49" t="str">
        <f t="shared" ref="AA133" si="343">IF(AA134&lt;&gt;"",PROPER(TEXT(AA134,"jjjj")),"")</f>
        <v>Samedi</v>
      </c>
      <c r="AB133" s="49" t="str">
        <f t="shared" ref="AB133" si="344">IF(AB134&lt;&gt;"",PROPER(TEXT(AB134,"jjjj")),"")</f>
        <v>Dimanche</v>
      </c>
      <c r="AC133" s="49" t="str">
        <f t="shared" ref="AC133" si="345">IF(AC134&lt;&gt;"",PROPER(TEXT(AC134,"jjjj")),"")</f>
        <v>Lundi</v>
      </c>
      <c r="AD133" s="49" t="str">
        <f t="shared" ref="AD133" si="346">IF(AD134&lt;&gt;"",PROPER(TEXT(AD134,"jjjj")),"")</f>
        <v>Mardi</v>
      </c>
      <c r="AE133" s="49" t="str">
        <f t="shared" ref="AE133" si="347">IF(AE134&lt;&gt;"",PROPER(TEXT(AE134,"jjjj")),"")</f>
        <v>Mercredi</v>
      </c>
      <c r="AF133" s="50" t="str">
        <f t="shared" ref="AF133" si="348">IF(AF134&lt;&gt;"",PROPER(TEXT(AF134,"jjjj")),"")</f>
        <v>Jeudi</v>
      </c>
      <c r="AH133" s="154" t="s">
        <v>68</v>
      </c>
      <c r="AI133" s="46"/>
      <c r="AJ133" s="162" t="s">
        <v>3</v>
      </c>
      <c r="AK133" s="163" t="s">
        <v>63</v>
      </c>
      <c r="AL133" s="163" t="s">
        <v>57</v>
      </c>
      <c r="AM133" s="163" t="s">
        <v>64</v>
      </c>
      <c r="AN133" s="163" t="s">
        <v>59</v>
      </c>
      <c r="AO133" s="163" t="s">
        <v>60</v>
      </c>
      <c r="AP133" s="164" t="s">
        <v>61</v>
      </c>
    </row>
    <row r="134" spans="1:45" x14ac:dyDescent="0.2">
      <c r="A134" s="84"/>
      <c r="B134" s="53">
        <f>DATE(An,MONTH(B132),1)</f>
        <v>45566</v>
      </c>
      <c r="C134" s="53">
        <f t="shared" ref="C134:AF134" si="349">B134+1</f>
        <v>45567</v>
      </c>
      <c r="D134" s="53">
        <f t="shared" si="349"/>
        <v>45568</v>
      </c>
      <c r="E134" s="53">
        <f t="shared" si="349"/>
        <v>45569</v>
      </c>
      <c r="F134" s="53">
        <f t="shared" si="349"/>
        <v>45570</v>
      </c>
      <c r="G134" s="53">
        <f t="shared" si="349"/>
        <v>45571</v>
      </c>
      <c r="H134" s="53">
        <f t="shared" si="349"/>
        <v>45572</v>
      </c>
      <c r="I134" s="53">
        <f t="shared" si="349"/>
        <v>45573</v>
      </c>
      <c r="J134" s="53">
        <f t="shared" si="349"/>
        <v>45574</v>
      </c>
      <c r="K134" s="53">
        <f t="shared" si="349"/>
        <v>45575</v>
      </c>
      <c r="L134" s="53">
        <f t="shared" si="349"/>
        <v>45576</v>
      </c>
      <c r="M134" s="53">
        <f t="shared" si="349"/>
        <v>45577</v>
      </c>
      <c r="N134" s="53">
        <f t="shared" si="349"/>
        <v>45578</v>
      </c>
      <c r="O134" s="53">
        <f t="shared" si="349"/>
        <v>45579</v>
      </c>
      <c r="P134" s="53">
        <f t="shared" si="349"/>
        <v>45580</v>
      </c>
      <c r="Q134" s="53">
        <f t="shared" si="349"/>
        <v>45581</v>
      </c>
      <c r="R134" s="53">
        <f t="shared" si="349"/>
        <v>45582</v>
      </c>
      <c r="S134" s="53">
        <f t="shared" si="349"/>
        <v>45583</v>
      </c>
      <c r="T134" s="53">
        <f t="shared" si="349"/>
        <v>45584</v>
      </c>
      <c r="U134" s="53">
        <f t="shared" si="349"/>
        <v>45585</v>
      </c>
      <c r="V134" s="53">
        <f t="shared" si="349"/>
        <v>45586</v>
      </c>
      <c r="W134" s="53">
        <f t="shared" si="349"/>
        <v>45587</v>
      </c>
      <c r="X134" s="53">
        <f t="shared" si="349"/>
        <v>45588</v>
      </c>
      <c r="Y134" s="53">
        <f t="shared" si="349"/>
        <v>45589</v>
      </c>
      <c r="Z134" s="53">
        <f t="shared" si="349"/>
        <v>45590</v>
      </c>
      <c r="AA134" s="53">
        <f t="shared" si="349"/>
        <v>45591</v>
      </c>
      <c r="AB134" s="53">
        <f t="shared" si="349"/>
        <v>45592</v>
      </c>
      <c r="AC134" s="53">
        <f t="shared" si="349"/>
        <v>45593</v>
      </c>
      <c r="AD134" s="53">
        <f t="shared" si="349"/>
        <v>45594</v>
      </c>
      <c r="AE134" s="53">
        <f t="shared" si="349"/>
        <v>45595</v>
      </c>
      <c r="AF134" s="54">
        <f t="shared" si="349"/>
        <v>45596</v>
      </c>
      <c r="AH134" s="155"/>
      <c r="AJ134" s="165"/>
      <c r="AK134" s="166"/>
      <c r="AL134" s="166"/>
      <c r="AM134" s="166"/>
      <c r="AN134" s="166"/>
      <c r="AO134" s="166"/>
      <c r="AP134" s="167"/>
    </row>
    <row r="135" spans="1:45" x14ac:dyDescent="0.2">
      <c r="A135" s="58" t="str">
        <f t="shared" ref="A135:A144" si="350">IF(ISBLANK(A121),"",A121)</f>
        <v>Nom 1</v>
      </c>
      <c r="B135" s="68"/>
      <c r="C135" s="68"/>
      <c r="D135" s="68"/>
      <c r="E135" s="68"/>
      <c r="F135" s="68"/>
      <c r="G135" s="68"/>
      <c r="H135" s="68"/>
      <c r="I135" s="68"/>
      <c r="J135" s="108"/>
      <c r="K135" s="108"/>
      <c r="L135" s="108"/>
      <c r="M135" s="108"/>
      <c r="N135" s="108"/>
      <c r="O135" s="108"/>
      <c r="P135" s="68"/>
      <c r="Q135" s="68"/>
      <c r="R135" s="68"/>
      <c r="S135" s="68"/>
      <c r="T135" s="68"/>
      <c r="U135" s="108"/>
      <c r="V135" s="108"/>
      <c r="W135" s="108"/>
      <c r="X135" s="108"/>
      <c r="Y135" s="108"/>
      <c r="Z135" s="108"/>
      <c r="AA135" s="108"/>
      <c r="AB135" s="108"/>
      <c r="AC135" s="107"/>
      <c r="AD135" s="108"/>
      <c r="AE135" s="68"/>
      <c r="AF135" s="131"/>
      <c r="AH135" s="61"/>
      <c r="AJ135" s="168" t="str">
        <f>A135</f>
        <v>Nom 1</v>
      </c>
      <c r="AK135" s="169">
        <f t="shared" ref="AK135:AK144" si="351">COUNTIF(B135:AF135,"CP")</f>
        <v>0</v>
      </c>
      <c r="AL135" s="170">
        <f t="shared" ref="AL135:AL143" si="352">SUM(B135:AF135)</f>
        <v>0</v>
      </c>
      <c r="AM135" s="171">
        <f>AO121+2.5</f>
        <v>25</v>
      </c>
      <c r="AN135" s="171">
        <f t="shared" ref="AN135:AN144" si="353">AP121+AH135</f>
        <v>0</v>
      </c>
      <c r="AO135" s="171">
        <f>AM135-AK135</f>
        <v>25</v>
      </c>
      <c r="AP135" s="172">
        <f>AN135-AL135</f>
        <v>0</v>
      </c>
    </row>
    <row r="136" spans="1:45" x14ac:dyDescent="0.2">
      <c r="A136" s="58" t="str">
        <f t="shared" si="350"/>
        <v>Nom 2</v>
      </c>
      <c r="B136" s="68"/>
      <c r="C136" s="68"/>
      <c r="D136" s="108"/>
      <c r="E136" s="108"/>
      <c r="F136" s="108"/>
      <c r="G136" s="108"/>
      <c r="H136" s="108"/>
      <c r="I136" s="108"/>
      <c r="J136" s="108"/>
      <c r="K136" s="106"/>
      <c r="L136" s="106"/>
      <c r="M136" s="106"/>
      <c r="N136" s="106"/>
      <c r="O136" s="106"/>
      <c r="P136" s="68"/>
      <c r="Q136" s="68"/>
      <c r="R136" s="68"/>
      <c r="S136" s="68"/>
      <c r="T136" s="68"/>
      <c r="U136" s="68"/>
      <c r="V136" s="108"/>
      <c r="W136" s="68"/>
      <c r="X136" s="68"/>
      <c r="Y136" s="68"/>
      <c r="Z136" s="68"/>
      <c r="AA136" s="68"/>
      <c r="AB136" s="108"/>
      <c r="AC136" s="108"/>
      <c r="AD136" s="108"/>
      <c r="AE136" s="68"/>
      <c r="AF136" s="110"/>
      <c r="AH136" s="61"/>
      <c r="AJ136" s="168" t="str">
        <f t="shared" ref="AJ136:AJ142" si="354">A136</f>
        <v>Nom 2</v>
      </c>
      <c r="AK136" s="169">
        <f t="shared" si="351"/>
        <v>0</v>
      </c>
      <c r="AL136" s="170">
        <f t="shared" si="352"/>
        <v>0</v>
      </c>
      <c r="AM136" s="171">
        <f t="shared" ref="AM136:AM144" si="355">AO122+2.5</f>
        <v>25</v>
      </c>
      <c r="AN136" s="171">
        <f t="shared" si="353"/>
        <v>0</v>
      </c>
      <c r="AO136" s="171">
        <f t="shared" ref="AO136:AO144" si="356">AM136-AK136</f>
        <v>25</v>
      </c>
      <c r="AP136" s="172">
        <f t="shared" ref="AP136:AP144" si="357">AN136-AL136</f>
        <v>0</v>
      </c>
    </row>
    <row r="137" spans="1:45" x14ac:dyDescent="0.2">
      <c r="A137" s="58" t="str">
        <f t="shared" si="350"/>
        <v>Nom 3</v>
      </c>
      <c r="B137" s="68"/>
      <c r="C137" s="68"/>
      <c r="D137" s="111"/>
      <c r="E137" s="107"/>
      <c r="F137" s="68"/>
      <c r="G137" s="68"/>
      <c r="H137" s="106"/>
      <c r="I137" s="106"/>
      <c r="J137" s="106"/>
      <c r="K137" s="106"/>
      <c r="L137" s="106"/>
      <c r="M137" s="106"/>
      <c r="N137" s="106"/>
      <c r="O137" s="106"/>
      <c r="P137" s="68"/>
      <c r="Q137" s="68"/>
      <c r="R137" s="68"/>
      <c r="S137" s="68"/>
      <c r="T137" s="68"/>
      <c r="U137" s="68"/>
      <c r="V137" s="108"/>
      <c r="W137" s="108"/>
      <c r="X137" s="108"/>
      <c r="Y137" s="108"/>
      <c r="Z137" s="108"/>
      <c r="AA137" s="108"/>
      <c r="AB137" s="106"/>
      <c r="AC137" s="106"/>
      <c r="AD137" s="107"/>
      <c r="AE137" s="107"/>
      <c r="AF137" s="113"/>
      <c r="AH137" s="61"/>
      <c r="AJ137" s="168" t="str">
        <f t="shared" si="354"/>
        <v>Nom 3</v>
      </c>
      <c r="AK137" s="169">
        <f t="shared" si="351"/>
        <v>0</v>
      </c>
      <c r="AL137" s="170">
        <f t="shared" si="352"/>
        <v>0</v>
      </c>
      <c r="AM137" s="171">
        <f t="shared" si="355"/>
        <v>25</v>
      </c>
      <c r="AN137" s="171">
        <f t="shared" si="353"/>
        <v>0</v>
      </c>
      <c r="AO137" s="171">
        <f t="shared" si="356"/>
        <v>25</v>
      </c>
      <c r="AP137" s="172">
        <f t="shared" si="357"/>
        <v>0</v>
      </c>
    </row>
    <row r="138" spans="1:45" x14ac:dyDescent="0.2">
      <c r="A138" s="58" t="str">
        <f t="shared" si="350"/>
        <v>Nom 4</v>
      </c>
      <c r="B138" s="106"/>
      <c r="C138" s="106"/>
      <c r="D138" s="106"/>
      <c r="E138" s="68"/>
      <c r="F138" s="68"/>
      <c r="G138" s="68"/>
      <c r="H138" s="107"/>
      <c r="I138" s="68"/>
      <c r="J138" s="108"/>
      <c r="K138" s="108"/>
      <c r="L138" s="108"/>
      <c r="M138" s="108"/>
      <c r="N138" s="108"/>
      <c r="O138" s="108"/>
      <c r="P138" s="108"/>
      <c r="Q138" s="108"/>
      <c r="R138" s="107"/>
      <c r="S138" s="108"/>
      <c r="T138" s="68"/>
      <c r="U138" s="68"/>
      <c r="V138" s="68"/>
      <c r="W138" s="68"/>
      <c r="X138" s="68"/>
      <c r="Y138" s="68"/>
      <c r="Z138" s="68"/>
      <c r="AA138" s="68"/>
      <c r="AB138" s="68"/>
      <c r="AC138" s="68"/>
      <c r="AD138" s="108"/>
      <c r="AE138" s="107"/>
      <c r="AF138" s="109"/>
      <c r="AH138" s="61"/>
      <c r="AJ138" s="168" t="str">
        <f t="shared" si="354"/>
        <v>Nom 4</v>
      </c>
      <c r="AK138" s="169">
        <f t="shared" si="351"/>
        <v>0</v>
      </c>
      <c r="AL138" s="170">
        <f t="shared" si="352"/>
        <v>0</v>
      </c>
      <c r="AM138" s="171">
        <f t="shared" si="355"/>
        <v>25</v>
      </c>
      <c r="AN138" s="171">
        <f t="shared" si="353"/>
        <v>0</v>
      </c>
      <c r="AO138" s="171">
        <f t="shared" si="356"/>
        <v>25</v>
      </c>
      <c r="AP138" s="172">
        <f t="shared" si="357"/>
        <v>0</v>
      </c>
    </row>
    <row r="139" spans="1:45" x14ac:dyDescent="0.2">
      <c r="A139" s="58" t="str">
        <f t="shared" si="350"/>
        <v>Nom 5</v>
      </c>
      <c r="B139" s="68"/>
      <c r="C139" s="68"/>
      <c r="D139" s="68"/>
      <c r="E139" s="68"/>
      <c r="F139" s="68"/>
      <c r="G139" s="68"/>
      <c r="H139" s="108"/>
      <c r="I139" s="108"/>
      <c r="J139" s="108"/>
      <c r="K139" s="108"/>
      <c r="L139" s="108"/>
      <c r="M139" s="108"/>
      <c r="N139" s="108"/>
      <c r="O139" s="108"/>
      <c r="P139" s="108"/>
      <c r="Q139" s="108"/>
      <c r="R139" s="108"/>
      <c r="S139" s="68"/>
      <c r="T139" s="68"/>
      <c r="U139" s="68"/>
      <c r="V139" s="68"/>
      <c r="W139" s="108"/>
      <c r="X139" s="68"/>
      <c r="Y139" s="68"/>
      <c r="Z139" s="68"/>
      <c r="AA139" s="108"/>
      <c r="AB139" s="108"/>
      <c r="AC139" s="108"/>
      <c r="AD139" s="108"/>
      <c r="AE139" s="108"/>
      <c r="AF139" s="109"/>
      <c r="AH139" s="61"/>
      <c r="AJ139" s="168" t="str">
        <f t="shared" si="354"/>
        <v>Nom 5</v>
      </c>
      <c r="AK139" s="169">
        <f t="shared" si="351"/>
        <v>0</v>
      </c>
      <c r="AL139" s="170">
        <f>SUM(B139:AF139)</f>
        <v>0</v>
      </c>
      <c r="AM139" s="171">
        <f t="shared" si="355"/>
        <v>25</v>
      </c>
      <c r="AN139" s="171">
        <f t="shared" si="353"/>
        <v>0</v>
      </c>
      <c r="AO139" s="171">
        <f t="shared" si="356"/>
        <v>25</v>
      </c>
      <c r="AP139" s="172">
        <f t="shared" si="357"/>
        <v>0</v>
      </c>
    </row>
    <row r="140" spans="1:45" x14ac:dyDescent="0.2">
      <c r="A140" s="58" t="str">
        <f t="shared" si="350"/>
        <v>Nom 6</v>
      </c>
      <c r="B140" s="115"/>
      <c r="C140" s="115"/>
      <c r="D140" s="115"/>
      <c r="E140" s="115"/>
      <c r="F140" s="115"/>
      <c r="G140" s="115"/>
      <c r="H140" s="115"/>
      <c r="I140" s="115"/>
      <c r="J140" s="115"/>
      <c r="K140" s="115"/>
      <c r="L140" s="115"/>
      <c r="M140" s="115"/>
      <c r="N140" s="115"/>
      <c r="O140" s="115"/>
      <c r="P140" s="115"/>
      <c r="Q140" s="115"/>
      <c r="R140" s="116"/>
      <c r="S140" s="116"/>
      <c r="T140" s="116"/>
      <c r="U140" s="115"/>
      <c r="V140" s="115"/>
      <c r="W140" s="116"/>
      <c r="X140" s="116"/>
      <c r="Y140" s="116"/>
      <c r="Z140" s="116"/>
      <c r="AA140" s="115"/>
      <c r="AB140" s="115"/>
      <c r="AC140" s="115"/>
      <c r="AD140" s="115"/>
      <c r="AE140" s="115"/>
      <c r="AF140" s="133"/>
      <c r="AH140" s="61"/>
      <c r="AJ140" s="168" t="str">
        <f t="shared" si="354"/>
        <v>Nom 6</v>
      </c>
      <c r="AK140" s="169">
        <f t="shared" si="351"/>
        <v>0</v>
      </c>
      <c r="AL140" s="170">
        <f t="shared" si="352"/>
        <v>0</v>
      </c>
      <c r="AM140" s="171">
        <f t="shared" si="355"/>
        <v>25</v>
      </c>
      <c r="AN140" s="171">
        <f t="shared" si="353"/>
        <v>0</v>
      </c>
      <c r="AO140" s="171">
        <f t="shared" si="356"/>
        <v>25</v>
      </c>
      <c r="AP140" s="172">
        <f t="shared" si="357"/>
        <v>0</v>
      </c>
    </row>
    <row r="141" spans="1:45" x14ac:dyDescent="0.2">
      <c r="A141" s="58" t="str">
        <f t="shared" si="350"/>
        <v>Nom 7</v>
      </c>
      <c r="B141" s="115"/>
      <c r="C141" s="115"/>
      <c r="D141" s="115"/>
      <c r="E141" s="115"/>
      <c r="F141" s="115"/>
      <c r="G141" s="115"/>
      <c r="H141" s="115"/>
      <c r="I141" s="115"/>
      <c r="J141" s="115"/>
      <c r="K141" s="115"/>
      <c r="L141" s="115"/>
      <c r="M141" s="115"/>
      <c r="N141" s="115"/>
      <c r="O141" s="115"/>
      <c r="P141" s="115"/>
      <c r="Q141" s="115"/>
      <c r="R141" s="115"/>
      <c r="S141" s="115"/>
      <c r="T141" s="115"/>
      <c r="U141" s="115"/>
      <c r="V141" s="115"/>
      <c r="W141" s="115"/>
      <c r="X141" s="115"/>
      <c r="Y141" s="115"/>
      <c r="Z141" s="115"/>
      <c r="AA141" s="115"/>
      <c r="AB141" s="115"/>
      <c r="AC141" s="115"/>
      <c r="AD141" s="115"/>
      <c r="AE141" s="115"/>
      <c r="AF141" s="133"/>
      <c r="AH141" s="61"/>
      <c r="AJ141" s="168" t="str">
        <f t="shared" si="354"/>
        <v>Nom 7</v>
      </c>
      <c r="AK141" s="169">
        <f t="shared" si="351"/>
        <v>0</v>
      </c>
      <c r="AL141" s="170">
        <f t="shared" si="352"/>
        <v>0</v>
      </c>
      <c r="AM141" s="171">
        <f t="shared" si="355"/>
        <v>25</v>
      </c>
      <c r="AN141" s="171">
        <f t="shared" si="353"/>
        <v>0</v>
      </c>
      <c r="AO141" s="171">
        <f t="shared" si="356"/>
        <v>25</v>
      </c>
      <c r="AP141" s="172">
        <f t="shared" si="357"/>
        <v>0</v>
      </c>
    </row>
    <row r="142" spans="1:45" x14ac:dyDescent="0.2">
      <c r="A142" s="58" t="str">
        <f t="shared" si="350"/>
        <v>Nom 8</v>
      </c>
      <c r="B142" s="119"/>
      <c r="C142" s="119"/>
      <c r="D142" s="115"/>
      <c r="E142" s="115"/>
      <c r="F142" s="115"/>
      <c r="G142" s="115"/>
      <c r="H142" s="115"/>
      <c r="I142" s="115"/>
      <c r="J142" s="115"/>
      <c r="K142" s="115"/>
      <c r="L142" s="117"/>
      <c r="M142" s="115"/>
      <c r="N142" s="115"/>
      <c r="O142" s="115"/>
      <c r="P142" s="115"/>
      <c r="Q142" s="115"/>
      <c r="R142" s="116"/>
      <c r="S142" s="116"/>
      <c r="T142" s="116"/>
      <c r="U142" s="115"/>
      <c r="V142" s="115"/>
      <c r="W142" s="116"/>
      <c r="X142" s="116"/>
      <c r="Y142" s="116"/>
      <c r="Z142" s="116"/>
      <c r="AA142" s="116"/>
      <c r="AB142" s="119"/>
      <c r="AC142" s="119"/>
      <c r="AD142" s="119"/>
      <c r="AE142" s="119"/>
      <c r="AF142" s="139"/>
      <c r="AH142" s="61"/>
      <c r="AJ142" s="168" t="str">
        <f t="shared" si="354"/>
        <v>Nom 8</v>
      </c>
      <c r="AK142" s="169">
        <f t="shared" si="351"/>
        <v>0</v>
      </c>
      <c r="AL142" s="170">
        <f t="shared" si="352"/>
        <v>0</v>
      </c>
      <c r="AM142" s="171">
        <f t="shared" si="355"/>
        <v>25</v>
      </c>
      <c r="AN142" s="171">
        <f t="shared" si="353"/>
        <v>0</v>
      </c>
      <c r="AO142" s="171">
        <f t="shared" si="356"/>
        <v>25</v>
      </c>
      <c r="AP142" s="172">
        <f t="shared" si="357"/>
        <v>0</v>
      </c>
    </row>
    <row r="143" spans="1:45" s="44" customFormat="1" x14ac:dyDescent="0.2">
      <c r="A143" s="58" t="str">
        <f t="shared" si="350"/>
        <v>Nom 9</v>
      </c>
      <c r="B143" s="115"/>
      <c r="C143" s="115"/>
      <c r="D143" s="115"/>
      <c r="E143" s="115"/>
      <c r="F143" s="115"/>
      <c r="G143" s="115"/>
      <c r="H143" s="115"/>
      <c r="I143" s="115"/>
      <c r="J143" s="115"/>
      <c r="K143" s="115"/>
      <c r="L143" s="115"/>
      <c r="M143" s="115"/>
      <c r="N143" s="115"/>
      <c r="O143" s="115"/>
      <c r="P143" s="115"/>
      <c r="Q143" s="115"/>
      <c r="R143" s="115"/>
      <c r="S143" s="115"/>
      <c r="T143" s="115"/>
      <c r="U143" s="115"/>
      <c r="V143" s="115"/>
      <c r="W143" s="115"/>
      <c r="X143" s="115"/>
      <c r="Y143" s="115"/>
      <c r="Z143" s="115"/>
      <c r="AA143" s="115"/>
      <c r="AB143" s="115"/>
      <c r="AC143" s="115"/>
      <c r="AD143" s="115"/>
      <c r="AE143" s="115"/>
      <c r="AF143" s="133"/>
      <c r="AH143" s="72"/>
      <c r="AJ143" s="168" t="str">
        <f>A143</f>
        <v>Nom 9</v>
      </c>
      <c r="AK143" s="169">
        <f t="shared" si="351"/>
        <v>0</v>
      </c>
      <c r="AL143" s="170">
        <f t="shared" si="352"/>
        <v>0</v>
      </c>
      <c r="AM143" s="171">
        <f t="shared" si="355"/>
        <v>25</v>
      </c>
      <c r="AN143" s="171">
        <f t="shared" si="353"/>
        <v>0</v>
      </c>
      <c r="AO143" s="171">
        <f t="shared" si="356"/>
        <v>25</v>
      </c>
      <c r="AP143" s="172">
        <f t="shared" si="357"/>
        <v>0</v>
      </c>
      <c r="AS143" s="27"/>
    </row>
    <row r="144" spans="1:45" ht="13.5" thickBot="1" x14ac:dyDescent="0.25">
      <c r="A144" s="73" t="str">
        <f t="shared" si="350"/>
        <v>Nom 10</v>
      </c>
      <c r="B144" s="120"/>
      <c r="C144" s="120"/>
      <c r="D144" s="120"/>
      <c r="E144" s="120"/>
      <c r="F144" s="120"/>
      <c r="G144" s="120"/>
      <c r="H144" s="120"/>
      <c r="I144" s="120"/>
      <c r="J144" s="120"/>
      <c r="K144" s="120"/>
      <c r="L144" s="120"/>
      <c r="M144" s="120"/>
      <c r="N144" s="120"/>
      <c r="O144" s="120"/>
      <c r="P144" s="120"/>
      <c r="Q144" s="120"/>
      <c r="R144" s="120"/>
      <c r="S144" s="120"/>
      <c r="T144" s="120"/>
      <c r="U144" s="120"/>
      <c r="V144" s="120"/>
      <c r="W144" s="120"/>
      <c r="X144" s="120"/>
      <c r="Y144" s="120"/>
      <c r="Z144" s="120"/>
      <c r="AA144" s="120"/>
      <c r="AB144" s="120"/>
      <c r="AC144" s="120"/>
      <c r="AD144" s="120"/>
      <c r="AE144" s="120"/>
      <c r="AF144" s="134"/>
      <c r="AH144" s="76"/>
      <c r="AJ144" s="173" t="str">
        <f>A144</f>
        <v>Nom 10</v>
      </c>
      <c r="AK144" s="174">
        <f t="shared" si="351"/>
        <v>0</v>
      </c>
      <c r="AL144" s="175">
        <f>SUM(B144:AF144)</f>
        <v>0</v>
      </c>
      <c r="AM144" s="176">
        <f t="shared" si="355"/>
        <v>25</v>
      </c>
      <c r="AN144" s="176">
        <f t="shared" si="353"/>
        <v>0</v>
      </c>
      <c r="AO144" s="176">
        <f t="shared" si="356"/>
        <v>25</v>
      </c>
      <c r="AP144" s="177">
        <f t="shared" si="357"/>
        <v>0</v>
      </c>
      <c r="AS144" s="44"/>
    </row>
    <row r="145" spans="1:45" ht="13.5" thickBot="1" x14ac:dyDescent="0.25">
      <c r="AJ145" s="161"/>
      <c r="AK145" s="161"/>
      <c r="AL145" s="161"/>
      <c r="AM145" s="161"/>
      <c r="AN145" s="161"/>
      <c r="AO145" s="161"/>
      <c r="AP145" s="161"/>
    </row>
    <row r="146" spans="1:45" ht="18.75" thickBot="1" x14ac:dyDescent="0.25">
      <c r="A146" s="45"/>
      <c r="B146" s="149">
        <f>DATE(An,MONTH(B132)+1,1)</f>
        <v>45597</v>
      </c>
      <c r="C146" s="150"/>
      <c r="D146" s="150"/>
      <c r="E146" s="150"/>
      <c r="F146" s="150"/>
      <c r="G146" s="150"/>
      <c r="H146" s="150"/>
      <c r="I146" s="150"/>
      <c r="J146" s="150"/>
      <c r="K146" s="150"/>
      <c r="L146" s="150"/>
      <c r="M146" s="150"/>
      <c r="N146" s="150"/>
      <c r="O146" s="150"/>
      <c r="P146" s="150"/>
      <c r="Q146" s="150"/>
      <c r="R146" s="150"/>
      <c r="S146" s="150"/>
      <c r="T146" s="150"/>
      <c r="U146" s="150"/>
      <c r="V146" s="150"/>
      <c r="W146" s="150"/>
      <c r="X146" s="150"/>
      <c r="Y146" s="150"/>
      <c r="Z146" s="150"/>
      <c r="AA146" s="150"/>
      <c r="AB146" s="150"/>
      <c r="AC146" s="150"/>
      <c r="AD146" s="150"/>
      <c r="AE146" s="150"/>
      <c r="AF146" s="151"/>
      <c r="AH146" s="47"/>
    </row>
    <row r="147" spans="1:45" s="44" customFormat="1" ht="53.25" x14ac:dyDescent="0.2">
      <c r="A147" s="48"/>
      <c r="B147" s="49" t="str">
        <f>IF(B148&lt;&gt;"",PROPER(TEXT(B148,"jjjj")),"")</f>
        <v>Vendredi</v>
      </c>
      <c r="C147" s="49" t="str">
        <f t="shared" ref="C147" si="358">IF(C148&lt;&gt;"",PROPER(TEXT(C148,"jjjj")),"")</f>
        <v>Samedi</v>
      </c>
      <c r="D147" s="49" t="str">
        <f t="shared" ref="D147" si="359">IF(D148&lt;&gt;"",PROPER(TEXT(D148,"jjjj")),"")</f>
        <v>Dimanche</v>
      </c>
      <c r="E147" s="49" t="str">
        <f t="shared" ref="E147" si="360">IF(E148&lt;&gt;"",PROPER(TEXT(E148,"jjjj")),"")</f>
        <v>Lundi</v>
      </c>
      <c r="F147" s="49" t="str">
        <f t="shared" ref="F147" si="361">IF(F148&lt;&gt;"",PROPER(TEXT(F148,"jjjj")),"")</f>
        <v>Mardi</v>
      </c>
      <c r="G147" s="49" t="str">
        <f t="shared" ref="G147" si="362">IF(G148&lt;&gt;"",PROPER(TEXT(G148,"jjjj")),"")</f>
        <v>Mercredi</v>
      </c>
      <c r="H147" s="49" t="str">
        <f t="shared" ref="H147" si="363">IF(H148&lt;&gt;"",PROPER(TEXT(H148,"jjjj")),"")</f>
        <v>Jeudi</v>
      </c>
      <c r="I147" s="49" t="str">
        <f t="shared" ref="I147" si="364">IF(I148&lt;&gt;"",PROPER(TEXT(I148,"jjjj")),"")</f>
        <v>Vendredi</v>
      </c>
      <c r="J147" s="49" t="str">
        <f t="shared" ref="J147" si="365">IF(J148&lt;&gt;"",PROPER(TEXT(J148,"jjjj")),"")</f>
        <v>Samedi</v>
      </c>
      <c r="K147" s="49" t="str">
        <f t="shared" ref="K147" si="366">IF(K148&lt;&gt;"",PROPER(TEXT(K148,"jjjj")),"")</f>
        <v>Dimanche</v>
      </c>
      <c r="L147" s="49" t="str">
        <f t="shared" ref="L147" si="367">IF(L148&lt;&gt;"",PROPER(TEXT(L148,"jjjj")),"")</f>
        <v>Lundi</v>
      </c>
      <c r="M147" s="49" t="str">
        <f t="shared" ref="M147" si="368">IF(M148&lt;&gt;"",PROPER(TEXT(M148,"jjjj")),"")</f>
        <v>Mardi</v>
      </c>
      <c r="N147" s="49" t="str">
        <f t="shared" ref="N147" si="369">IF(N148&lt;&gt;"",PROPER(TEXT(N148,"jjjj")),"")</f>
        <v>Mercredi</v>
      </c>
      <c r="O147" s="49" t="str">
        <f t="shared" ref="O147" si="370">IF(O148&lt;&gt;"",PROPER(TEXT(O148,"jjjj")),"")</f>
        <v>Jeudi</v>
      </c>
      <c r="P147" s="49" t="str">
        <f t="shared" ref="P147" si="371">IF(P148&lt;&gt;"",PROPER(TEXT(P148,"jjjj")),"")</f>
        <v>Vendredi</v>
      </c>
      <c r="Q147" s="49" t="str">
        <f t="shared" ref="Q147" si="372">IF(Q148&lt;&gt;"",PROPER(TEXT(Q148,"jjjj")),"")</f>
        <v>Samedi</v>
      </c>
      <c r="R147" s="49" t="str">
        <f t="shared" ref="R147" si="373">IF(R148&lt;&gt;"",PROPER(TEXT(R148,"jjjj")),"")</f>
        <v>Dimanche</v>
      </c>
      <c r="S147" s="49" t="str">
        <f t="shared" ref="S147" si="374">IF(S148&lt;&gt;"",PROPER(TEXT(S148,"jjjj")),"")</f>
        <v>Lundi</v>
      </c>
      <c r="T147" s="49" t="str">
        <f t="shared" ref="T147" si="375">IF(T148&lt;&gt;"",PROPER(TEXT(T148,"jjjj")),"")</f>
        <v>Mardi</v>
      </c>
      <c r="U147" s="49" t="str">
        <f t="shared" ref="U147" si="376">IF(U148&lt;&gt;"",PROPER(TEXT(U148,"jjjj")),"")</f>
        <v>Mercredi</v>
      </c>
      <c r="V147" s="49" t="str">
        <f t="shared" ref="V147" si="377">IF(V148&lt;&gt;"",PROPER(TEXT(V148,"jjjj")),"")</f>
        <v>Jeudi</v>
      </c>
      <c r="W147" s="49" t="str">
        <f t="shared" ref="W147" si="378">IF(W148&lt;&gt;"",PROPER(TEXT(W148,"jjjj")),"")</f>
        <v>Vendredi</v>
      </c>
      <c r="X147" s="49" t="str">
        <f t="shared" ref="X147" si="379">IF(X148&lt;&gt;"",PROPER(TEXT(X148,"jjjj")),"")</f>
        <v>Samedi</v>
      </c>
      <c r="Y147" s="49" t="str">
        <f t="shared" ref="Y147" si="380">IF(Y148&lt;&gt;"",PROPER(TEXT(Y148,"jjjj")),"")</f>
        <v>Dimanche</v>
      </c>
      <c r="Z147" s="49" t="str">
        <f t="shared" ref="Z147" si="381">IF(Z148&lt;&gt;"",PROPER(TEXT(Z148,"jjjj")),"")</f>
        <v>Lundi</v>
      </c>
      <c r="AA147" s="49" t="str">
        <f t="shared" ref="AA147" si="382">IF(AA148&lt;&gt;"",PROPER(TEXT(AA148,"jjjj")),"")</f>
        <v>Mardi</v>
      </c>
      <c r="AB147" s="49" t="str">
        <f t="shared" ref="AB147" si="383">IF(AB148&lt;&gt;"",PROPER(TEXT(AB148,"jjjj")),"")</f>
        <v>Mercredi</v>
      </c>
      <c r="AC147" s="49" t="str">
        <f t="shared" ref="AC147" si="384">IF(AC148&lt;&gt;"",PROPER(TEXT(AC148,"jjjj")),"")</f>
        <v>Jeudi</v>
      </c>
      <c r="AD147" s="49" t="str">
        <f t="shared" ref="AD147" si="385">IF(AD148&lt;&gt;"",PROPER(TEXT(AD148,"jjjj")),"")</f>
        <v>Vendredi</v>
      </c>
      <c r="AE147" s="49" t="str">
        <f t="shared" ref="AE147" si="386">IF(AE148&lt;&gt;"",PROPER(TEXT(AE148,"jjjj")),"")</f>
        <v>Samedi</v>
      </c>
      <c r="AF147" s="123" t="str">
        <f t="shared" ref="AF147" si="387">IF(AF148&lt;&gt;"",PROPER(TEXT(AF148,"jjjj")),"")</f>
        <v/>
      </c>
      <c r="AH147" s="154" t="s">
        <v>68</v>
      </c>
      <c r="AI147" s="46"/>
      <c r="AJ147" s="162" t="s">
        <v>3</v>
      </c>
      <c r="AK147" s="163" t="s">
        <v>63</v>
      </c>
      <c r="AL147" s="163" t="s">
        <v>57</v>
      </c>
      <c r="AM147" s="163" t="s">
        <v>64</v>
      </c>
      <c r="AN147" s="163" t="s">
        <v>59</v>
      </c>
      <c r="AO147" s="163" t="s">
        <v>60</v>
      </c>
      <c r="AP147" s="164" t="s">
        <v>61</v>
      </c>
    </row>
    <row r="148" spans="1:45" x14ac:dyDescent="0.2">
      <c r="A148" s="84"/>
      <c r="B148" s="53">
        <f>DATE(An,MONTH(B146),1)</f>
        <v>45597</v>
      </c>
      <c r="C148" s="53">
        <f t="shared" ref="C148:AE148" si="388">B148+1</f>
        <v>45598</v>
      </c>
      <c r="D148" s="53">
        <f t="shared" si="388"/>
        <v>45599</v>
      </c>
      <c r="E148" s="53">
        <f t="shared" si="388"/>
        <v>45600</v>
      </c>
      <c r="F148" s="53">
        <f t="shared" si="388"/>
        <v>45601</v>
      </c>
      <c r="G148" s="53">
        <f t="shared" si="388"/>
        <v>45602</v>
      </c>
      <c r="H148" s="53">
        <f t="shared" si="388"/>
        <v>45603</v>
      </c>
      <c r="I148" s="53">
        <f t="shared" si="388"/>
        <v>45604</v>
      </c>
      <c r="J148" s="53">
        <f t="shared" si="388"/>
        <v>45605</v>
      </c>
      <c r="K148" s="53">
        <f t="shared" si="388"/>
        <v>45606</v>
      </c>
      <c r="L148" s="53">
        <f t="shared" si="388"/>
        <v>45607</v>
      </c>
      <c r="M148" s="53">
        <f t="shared" si="388"/>
        <v>45608</v>
      </c>
      <c r="N148" s="53">
        <f t="shared" si="388"/>
        <v>45609</v>
      </c>
      <c r="O148" s="53">
        <f t="shared" si="388"/>
        <v>45610</v>
      </c>
      <c r="P148" s="53">
        <f t="shared" si="388"/>
        <v>45611</v>
      </c>
      <c r="Q148" s="53">
        <f t="shared" si="388"/>
        <v>45612</v>
      </c>
      <c r="R148" s="53">
        <f t="shared" si="388"/>
        <v>45613</v>
      </c>
      <c r="S148" s="53">
        <f t="shared" si="388"/>
        <v>45614</v>
      </c>
      <c r="T148" s="53">
        <f t="shared" si="388"/>
        <v>45615</v>
      </c>
      <c r="U148" s="53">
        <f t="shared" si="388"/>
        <v>45616</v>
      </c>
      <c r="V148" s="53">
        <f t="shared" si="388"/>
        <v>45617</v>
      </c>
      <c r="W148" s="53">
        <f t="shared" si="388"/>
        <v>45618</v>
      </c>
      <c r="X148" s="53">
        <f t="shared" si="388"/>
        <v>45619</v>
      </c>
      <c r="Y148" s="53">
        <f t="shared" si="388"/>
        <v>45620</v>
      </c>
      <c r="Z148" s="53">
        <f t="shared" si="388"/>
        <v>45621</v>
      </c>
      <c r="AA148" s="53">
        <f t="shared" si="388"/>
        <v>45622</v>
      </c>
      <c r="AB148" s="53">
        <f t="shared" si="388"/>
        <v>45623</v>
      </c>
      <c r="AC148" s="53">
        <f t="shared" si="388"/>
        <v>45624</v>
      </c>
      <c r="AD148" s="53">
        <f t="shared" si="388"/>
        <v>45625</v>
      </c>
      <c r="AE148" s="53">
        <f t="shared" si="388"/>
        <v>45626</v>
      </c>
      <c r="AF148" s="138"/>
      <c r="AH148" s="155"/>
      <c r="AJ148" s="165"/>
      <c r="AK148" s="166"/>
      <c r="AL148" s="166"/>
      <c r="AM148" s="166"/>
      <c r="AN148" s="166"/>
      <c r="AO148" s="166"/>
      <c r="AP148" s="167"/>
    </row>
    <row r="149" spans="1:45" x14ac:dyDescent="0.2">
      <c r="A149" s="58" t="str">
        <f t="shared" ref="A149:A158" si="389">IF(ISBLANK(A135),"",A135)</f>
        <v>Nom 1</v>
      </c>
      <c r="B149" s="68"/>
      <c r="C149" s="107"/>
      <c r="D149" s="68"/>
      <c r="E149" s="68"/>
      <c r="F149" s="68"/>
      <c r="G149" s="68"/>
      <c r="H149" s="106"/>
      <c r="I149" s="107"/>
      <c r="J149" s="106"/>
      <c r="K149" s="68"/>
      <c r="L149" s="68"/>
      <c r="M149" s="68"/>
      <c r="N149" s="68"/>
      <c r="O149" s="68"/>
      <c r="P149" s="68"/>
      <c r="Q149" s="106"/>
      <c r="R149" s="106"/>
      <c r="S149" s="106"/>
      <c r="T149" s="106"/>
      <c r="U149" s="106"/>
      <c r="V149" s="106"/>
      <c r="W149" s="108"/>
      <c r="X149" s="68"/>
      <c r="Y149" s="108"/>
      <c r="Z149" s="68"/>
      <c r="AA149" s="68"/>
      <c r="AB149" s="68"/>
      <c r="AC149" s="68"/>
      <c r="AD149" s="68"/>
      <c r="AE149" s="106"/>
      <c r="AF149" s="125"/>
      <c r="AH149" s="61"/>
      <c r="AJ149" s="168" t="str">
        <f>A149</f>
        <v>Nom 1</v>
      </c>
      <c r="AK149" s="169">
        <f t="shared" ref="AK149:AK158" si="390">COUNTIF(B149:AF149,"CP")</f>
        <v>0</v>
      </c>
      <c r="AL149" s="170">
        <f t="shared" ref="AL149:AL157" si="391">SUM(B149:AF149)</f>
        <v>0</v>
      </c>
      <c r="AM149" s="171">
        <f>AO135+2.5</f>
        <v>27.5</v>
      </c>
      <c r="AN149" s="171">
        <f t="shared" ref="AN149:AN158" si="392">AP135+AH149</f>
        <v>0</v>
      </c>
      <c r="AO149" s="171">
        <f>AM149-AK149</f>
        <v>27.5</v>
      </c>
      <c r="AP149" s="172">
        <f>AN149-AL149</f>
        <v>0</v>
      </c>
    </row>
    <row r="150" spans="1:45" x14ac:dyDescent="0.2">
      <c r="A150" s="58" t="str">
        <f t="shared" si="389"/>
        <v>Nom 2</v>
      </c>
      <c r="B150" s="68"/>
      <c r="C150" s="68"/>
      <c r="D150" s="68"/>
      <c r="E150" s="68"/>
      <c r="F150" s="68"/>
      <c r="G150" s="68"/>
      <c r="H150" s="68"/>
      <c r="I150" s="112"/>
      <c r="J150" s="68"/>
      <c r="K150" s="112"/>
      <c r="L150" s="112"/>
      <c r="M150" s="111"/>
      <c r="N150" s="111"/>
      <c r="O150" s="106"/>
      <c r="P150" s="107"/>
      <c r="Q150" s="108"/>
      <c r="R150" s="68"/>
      <c r="S150" s="68"/>
      <c r="T150" s="68"/>
      <c r="U150" s="68"/>
      <c r="V150" s="68"/>
      <c r="W150" s="140"/>
      <c r="X150" s="108"/>
      <c r="Y150" s="108"/>
      <c r="Z150" s="141"/>
      <c r="AA150" s="141"/>
      <c r="AB150" s="142"/>
      <c r="AC150" s="142"/>
      <c r="AD150" s="142"/>
      <c r="AE150" s="106"/>
      <c r="AF150" s="125"/>
      <c r="AH150" s="61"/>
      <c r="AJ150" s="168" t="str">
        <f t="shared" ref="AJ150:AJ156" si="393">A150</f>
        <v>Nom 2</v>
      </c>
      <c r="AK150" s="169">
        <f t="shared" si="390"/>
        <v>0</v>
      </c>
      <c r="AL150" s="170">
        <f t="shared" si="391"/>
        <v>0</v>
      </c>
      <c r="AM150" s="171">
        <f t="shared" ref="AM150:AM158" si="394">AO136+2.5</f>
        <v>27.5</v>
      </c>
      <c r="AN150" s="171">
        <f t="shared" si="392"/>
        <v>0</v>
      </c>
      <c r="AO150" s="171">
        <f t="shared" ref="AO150:AO158" si="395">AM150-AK150</f>
        <v>27.5</v>
      </c>
      <c r="AP150" s="172">
        <f t="shared" ref="AP150:AP158" si="396">AN150-AL150</f>
        <v>0</v>
      </c>
    </row>
    <row r="151" spans="1:45" x14ac:dyDescent="0.2">
      <c r="A151" s="58" t="str">
        <f t="shared" si="389"/>
        <v>Nom 3</v>
      </c>
      <c r="B151" s="107"/>
      <c r="C151" s="107"/>
      <c r="D151" s="107"/>
      <c r="E151" s="108"/>
      <c r="F151" s="108"/>
      <c r="G151" s="108"/>
      <c r="H151" s="108"/>
      <c r="I151" s="108"/>
      <c r="J151" s="108"/>
      <c r="K151" s="108"/>
      <c r="L151" s="108"/>
      <c r="M151" s="106"/>
      <c r="N151" s="106"/>
      <c r="O151" s="106"/>
      <c r="P151" s="106"/>
      <c r="Q151" s="108"/>
      <c r="R151" s="68"/>
      <c r="S151" s="108"/>
      <c r="T151" s="108"/>
      <c r="U151" s="108"/>
      <c r="V151" s="108"/>
      <c r="W151" s="108"/>
      <c r="X151" s="68"/>
      <c r="Y151" s="68"/>
      <c r="Z151" s="111"/>
      <c r="AA151" s="68"/>
      <c r="AB151" s="68"/>
      <c r="AC151" s="68"/>
      <c r="AD151" s="68"/>
      <c r="AE151" s="68"/>
      <c r="AF151" s="125"/>
      <c r="AH151" s="61"/>
      <c r="AJ151" s="168" t="str">
        <f t="shared" si="393"/>
        <v>Nom 3</v>
      </c>
      <c r="AK151" s="169">
        <f t="shared" si="390"/>
        <v>0</v>
      </c>
      <c r="AL151" s="170">
        <f t="shared" si="391"/>
        <v>0</v>
      </c>
      <c r="AM151" s="171">
        <f t="shared" si="394"/>
        <v>27.5</v>
      </c>
      <c r="AN151" s="171">
        <f t="shared" si="392"/>
        <v>0</v>
      </c>
      <c r="AO151" s="171">
        <f t="shared" si="395"/>
        <v>27.5</v>
      </c>
      <c r="AP151" s="172">
        <f t="shared" si="396"/>
        <v>0</v>
      </c>
    </row>
    <row r="152" spans="1:45" x14ac:dyDescent="0.2">
      <c r="A152" s="58" t="str">
        <f t="shared" si="389"/>
        <v>Nom 4</v>
      </c>
      <c r="B152" s="107"/>
      <c r="C152" s="107"/>
      <c r="D152" s="107"/>
      <c r="E152" s="107"/>
      <c r="F152" s="111"/>
      <c r="G152" s="111"/>
      <c r="H152" s="68"/>
      <c r="I152" s="68"/>
      <c r="J152" s="68"/>
      <c r="K152" s="107"/>
      <c r="L152" s="68"/>
      <c r="M152" s="68"/>
      <c r="N152" s="68"/>
      <c r="O152" s="68"/>
      <c r="P152" s="68"/>
      <c r="Q152" s="68"/>
      <c r="R152" s="68"/>
      <c r="S152" s="107"/>
      <c r="T152" s="108"/>
      <c r="U152" s="108"/>
      <c r="V152" s="68"/>
      <c r="W152" s="68"/>
      <c r="X152" s="106"/>
      <c r="Y152" s="106"/>
      <c r="Z152" s="106"/>
      <c r="AA152" s="106"/>
      <c r="AB152" s="106"/>
      <c r="AC152" s="106"/>
      <c r="AD152" s="106"/>
      <c r="AE152" s="68"/>
      <c r="AF152" s="125"/>
      <c r="AH152" s="61"/>
      <c r="AJ152" s="168" t="str">
        <f t="shared" si="393"/>
        <v>Nom 4</v>
      </c>
      <c r="AK152" s="169">
        <f t="shared" si="390"/>
        <v>0</v>
      </c>
      <c r="AL152" s="170">
        <f t="shared" si="391"/>
        <v>0</v>
      </c>
      <c r="AM152" s="171">
        <f t="shared" si="394"/>
        <v>27.5</v>
      </c>
      <c r="AN152" s="171">
        <f t="shared" si="392"/>
        <v>0</v>
      </c>
      <c r="AO152" s="171">
        <f t="shared" si="395"/>
        <v>27.5</v>
      </c>
      <c r="AP152" s="172">
        <f t="shared" si="396"/>
        <v>0</v>
      </c>
    </row>
    <row r="153" spans="1:45" x14ac:dyDescent="0.2">
      <c r="A153" s="58" t="str">
        <f t="shared" si="389"/>
        <v>Nom 5</v>
      </c>
      <c r="B153" s="68"/>
      <c r="C153" s="111"/>
      <c r="D153" s="68"/>
      <c r="E153" s="68"/>
      <c r="F153" s="68"/>
      <c r="G153" s="68"/>
      <c r="H153" s="68"/>
      <c r="I153" s="68"/>
      <c r="J153" s="68"/>
      <c r="K153" s="68"/>
      <c r="L153" s="68"/>
      <c r="M153" s="108"/>
      <c r="N153" s="108"/>
      <c r="O153" s="68"/>
      <c r="P153" s="68"/>
      <c r="Q153" s="68"/>
      <c r="R153" s="68"/>
      <c r="S153" s="68"/>
      <c r="T153" s="68"/>
      <c r="U153" s="68"/>
      <c r="V153" s="68"/>
      <c r="W153" s="68"/>
      <c r="X153" s="68"/>
      <c r="Y153" s="68"/>
      <c r="Z153" s="68"/>
      <c r="AA153" s="68"/>
      <c r="AB153" s="108"/>
      <c r="AC153" s="108"/>
      <c r="AD153" s="68"/>
      <c r="AE153" s="68"/>
      <c r="AF153" s="125"/>
      <c r="AH153" s="61"/>
      <c r="AJ153" s="168" t="str">
        <f t="shared" si="393"/>
        <v>Nom 5</v>
      </c>
      <c r="AK153" s="169">
        <f t="shared" si="390"/>
        <v>0</v>
      </c>
      <c r="AL153" s="170">
        <f>SUM(B153:AF153)</f>
        <v>0</v>
      </c>
      <c r="AM153" s="171">
        <f t="shared" si="394"/>
        <v>27.5</v>
      </c>
      <c r="AN153" s="171">
        <f t="shared" si="392"/>
        <v>0</v>
      </c>
      <c r="AO153" s="171">
        <f t="shared" si="395"/>
        <v>27.5</v>
      </c>
      <c r="AP153" s="172">
        <f t="shared" si="396"/>
        <v>0</v>
      </c>
    </row>
    <row r="154" spans="1:45" x14ac:dyDescent="0.2">
      <c r="A154" s="58" t="str">
        <f t="shared" si="389"/>
        <v>Nom 6</v>
      </c>
      <c r="B154" s="115"/>
      <c r="C154" s="117"/>
      <c r="D154" s="117"/>
      <c r="E154" s="116"/>
      <c r="F154" s="116"/>
      <c r="G154" s="116"/>
      <c r="H154" s="115"/>
      <c r="I154" s="115"/>
      <c r="J154" s="115"/>
      <c r="K154" s="115"/>
      <c r="L154" s="115"/>
      <c r="M154" s="115"/>
      <c r="N154" s="115"/>
      <c r="O154" s="115"/>
      <c r="P154" s="115"/>
      <c r="Q154" s="68"/>
      <c r="R154" s="68"/>
      <c r="S154" s="68"/>
      <c r="T154" s="68"/>
      <c r="U154" s="108"/>
      <c r="V154" s="108"/>
      <c r="W154" s="108"/>
      <c r="X154" s="115"/>
      <c r="Y154" s="115"/>
      <c r="Z154" s="115"/>
      <c r="AA154" s="115"/>
      <c r="AB154" s="115"/>
      <c r="AC154" s="115"/>
      <c r="AD154" s="115"/>
      <c r="AE154" s="115"/>
      <c r="AF154" s="125"/>
      <c r="AH154" s="61"/>
      <c r="AJ154" s="168" t="str">
        <f t="shared" si="393"/>
        <v>Nom 6</v>
      </c>
      <c r="AK154" s="169">
        <f t="shared" si="390"/>
        <v>0</v>
      </c>
      <c r="AL154" s="170">
        <f t="shared" si="391"/>
        <v>0</v>
      </c>
      <c r="AM154" s="171">
        <f t="shared" si="394"/>
        <v>27.5</v>
      </c>
      <c r="AN154" s="171">
        <f t="shared" si="392"/>
        <v>0</v>
      </c>
      <c r="AO154" s="171">
        <f t="shared" si="395"/>
        <v>27.5</v>
      </c>
      <c r="AP154" s="172">
        <f t="shared" si="396"/>
        <v>0</v>
      </c>
    </row>
    <row r="155" spans="1:45" x14ac:dyDescent="0.2">
      <c r="A155" s="58" t="str">
        <f t="shared" si="389"/>
        <v>Nom 7</v>
      </c>
      <c r="B155" s="115"/>
      <c r="C155" s="115"/>
      <c r="D155" s="115"/>
      <c r="E155" s="115"/>
      <c r="F155" s="115"/>
      <c r="G155" s="115"/>
      <c r="H155" s="115"/>
      <c r="I155" s="115"/>
      <c r="J155" s="115"/>
      <c r="K155" s="115"/>
      <c r="L155" s="115"/>
      <c r="M155" s="115"/>
      <c r="N155" s="115"/>
      <c r="O155" s="115"/>
      <c r="P155" s="115"/>
      <c r="Q155" s="115"/>
      <c r="R155" s="115"/>
      <c r="S155" s="115"/>
      <c r="T155" s="115"/>
      <c r="U155" s="115"/>
      <c r="V155" s="115"/>
      <c r="W155" s="115"/>
      <c r="X155" s="115"/>
      <c r="Y155" s="115"/>
      <c r="Z155" s="115"/>
      <c r="AA155" s="115"/>
      <c r="AB155" s="115"/>
      <c r="AC155" s="115"/>
      <c r="AD155" s="115"/>
      <c r="AE155" s="115"/>
      <c r="AF155" s="125"/>
      <c r="AH155" s="61"/>
      <c r="AJ155" s="168" t="str">
        <f t="shared" si="393"/>
        <v>Nom 7</v>
      </c>
      <c r="AK155" s="169">
        <f t="shared" si="390"/>
        <v>0</v>
      </c>
      <c r="AL155" s="170">
        <f t="shared" si="391"/>
        <v>0</v>
      </c>
      <c r="AM155" s="171">
        <f t="shared" si="394"/>
        <v>27.5</v>
      </c>
      <c r="AN155" s="171">
        <f t="shared" si="392"/>
        <v>0</v>
      </c>
      <c r="AO155" s="171">
        <f t="shared" si="395"/>
        <v>27.5</v>
      </c>
      <c r="AP155" s="172">
        <f t="shared" si="396"/>
        <v>0</v>
      </c>
    </row>
    <row r="156" spans="1:45" x14ac:dyDescent="0.2">
      <c r="A156" s="58" t="str">
        <f t="shared" si="389"/>
        <v>Nom 8</v>
      </c>
      <c r="B156" s="119"/>
      <c r="C156" s="119"/>
      <c r="D156" s="117"/>
      <c r="E156" s="115"/>
      <c r="F156" s="115"/>
      <c r="G156" s="115"/>
      <c r="H156" s="115"/>
      <c r="I156" s="117"/>
      <c r="J156" s="115"/>
      <c r="K156" s="115"/>
      <c r="L156" s="115"/>
      <c r="M156" s="115"/>
      <c r="N156" s="115"/>
      <c r="O156" s="115"/>
      <c r="P156" s="115"/>
      <c r="Q156" s="115"/>
      <c r="R156" s="115"/>
      <c r="S156" s="115"/>
      <c r="T156" s="115"/>
      <c r="U156" s="115"/>
      <c r="V156" s="115"/>
      <c r="W156" s="117"/>
      <c r="X156" s="115"/>
      <c r="Y156" s="115"/>
      <c r="Z156" s="115"/>
      <c r="AA156" s="115"/>
      <c r="AB156" s="115"/>
      <c r="AC156" s="115"/>
      <c r="AD156" s="115"/>
      <c r="AE156" s="115"/>
      <c r="AF156" s="125"/>
      <c r="AH156" s="61"/>
      <c r="AJ156" s="168" t="str">
        <f t="shared" si="393"/>
        <v>Nom 8</v>
      </c>
      <c r="AK156" s="169">
        <f t="shared" si="390"/>
        <v>0</v>
      </c>
      <c r="AL156" s="170">
        <f t="shared" si="391"/>
        <v>0</v>
      </c>
      <c r="AM156" s="171">
        <f t="shared" si="394"/>
        <v>27.5</v>
      </c>
      <c r="AN156" s="171">
        <f t="shared" si="392"/>
        <v>0</v>
      </c>
      <c r="AO156" s="171">
        <f t="shared" si="395"/>
        <v>27.5</v>
      </c>
      <c r="AP156" s="172">
        <f t="shared" si="396"/>
        <v>0</v>
      </c>
    </row>
    <row r="157" spans="1:45" s="44" customFormat="1" x14ac:dyDescent="0.2">
      <c r="A157" s="58" t="str">
        <f t="shared" si="389"/>
        <v>Nom 9</v>
      </c>
      <c r="B157" s="115"/>
      <c r="C157" s="115"/>
      <c r="D157" s="115"/>
      <c r="E157" s="115"/>
      <c r="F157" s="115"/>
      <c r="G157" s="115"/>
      <c r="H157" s="115"/>
      <c r="I157" s="115"/>
      <c r="J157" s="115"/>
      <c r="K157" s="115"/>
      <c r="L157" s="115"/>
      <c r="M157" s="115"/>
      <c r="N157" s="115"/>
      <c r="O157" s="115"/>
      <c r="P157" s="115"/>
      <c r="Q157" s="115"/>
      <c r="R157" s="115"/>
      <c r="S157" s="115"/>
      <c r="T157" s="115"/>
      <c r="U157" s="115"/>
      <c r="V157" s="115"/>
      <c r="W157" s="115"/>
      <c r="X157" s="115"/>
      <c r="Y157" s="115"/>
      <c r="Z157" s="115"/>
      <c r="AA157" s="115"/>
      <c r="AB157" s="115"/>
      <c r="AC157" s="115"/>
      <c r="AD157" s="115"/>
      <c r="AE157" s="115"/>
      <c r="AF157" s="125"/>
      <c r="AH157" s="72"/>
      <c r="AJ157" s="168" t="str">
        <f>A157</f>
        <v>Nom 9</v>
      </c>
      <c r="AK157" s="169">
        <f t="shared" si="390"/>
        <v>0</v>
      </c>
      <c r="AL157" s="170">
        <f t="shared" si="391"/>
        <v>0</v>
      </c>
      <c r="AM157" s="171">
        <f t="shared" si="394"/>
        <v>27.5</v>
      </c>
      <c r="AN157" s="171">
        <f t="shared" si="392"/>
        <v>0</v>
      </c>
      <c r="AO157" s="171">
        <f t="shared" si="395"/>
        <v>27.5</v>
      </c>
      <c r="AP157" s="172">
        <f t="shared" si="396"/>
        <v>0</v>
      </c>
      <c r="AS157" s="27"/>
    </row>
    <row r="158" spans="1:45" ht="13.5" thickBot="1" x14ac:dyDescent="0.25">
      <c r="A158" s="73" t="str">
        <f t="shared" si="389"/>
        <v>Nom 10</v>
      </c>
      <c r="B158" s="120"/>
      <c r="C158" s="120"/>
      <c r="D158" s="120"/>
      <c r="E158" s="120"/>
      <c r="F158" s="120"/>
      <c r="G158" s="120"/>
      <c r="H158" s="120"/>
      <c r="I158" s="120"/>
      <c r="J158" s="120"/>
      <c r="K158" s="120"/>
      <c r="L158" s="120"/>
      <c r="M158" s="120"/>
      <c r="N158" s="120"/>
      <c r="O158" s="120"/>
      <c r="P158" s="120"/>
      <c r="Q158" s="120"/>
      <c r="R158" s="120"/>
      <c r="S158" s="120"/>
      <c r="T158" s="120"/>
      <c r="U158" s="120"/>
      <c r="V158" s="120"/>
      <c r="W158" s="120"/>
      <c r="X158" s="120"/>
      <c r="Y158" s="120"/>
      <c r="Z158" s="120"/>
      <c r="AA158" s="120"/>
      <c r="AB158" s="120"/>
      <c r="AC158" s="120"/>
      <c r="AD158" s="120"/>
      <c r="AE158" s="120"/>
      <c r="AF158" s="130"/>
      <c r="AH158" s="76"/>
      <c r="AJ158" s="173" t="str">
        <f>A158</f>
        <v>Nom 10</v>
      </c>
      <c r="AK158" s="174">
        <f t="shared" si="390"/>
        <v>0</v>
      </c>
      <c r="AL158" s="175">
        <f>SUM(B158:AF158)</f>
        <v>0</v>
      </c>
      <c r="AM158" s="176">
        <f t="shared" si="394"/>
        <v>27.5</v>
      </c>
      <c r="AN158" s="176">
        <f t="shared" si="392"/>
        <v>0</v>
      </c>
      <c r="AO158" s="176">
        <f t="shared" si="395"/>
        <v>27.5</v>
      </c>
      <c r="AP158" s="177">
        <f t="shared" si="396"/>
        <v>0</v>
      </c>
      <c r="AS158" s="44"/>
    </row>
    <row r="159" spans="1:45" ht="13.5" thickBot="1" x14ac:dyDescent="0.25">
      <c r="AJ159" s="161"/>
      <c r="AK159" s="161"/>
      <c r="AL159" s="161"/>
      <c r="AM159" s="161"/>
      <c r="AN159" s="161"/>
      <c r="AO159" s="161"/>
      <c r="AP159" s="161"/>
    </row>
    <row r="160" spans="1:45" ht="18.75" thickBot="1" x14ac:dyDescent="0.25">
      <c r="A160" s="45"/>
      <c r="B160" s="149">
        <f>DATE(An,MONTH(B146)+1,1)</f>
        <v>45627</v>
      </c>
      <c r="C160" s="150"/>
      <c r="D160" s="150"/>
      <c r="E160" s="150"/>
      <c r="F160" s="150"/>
      <c r="G160" s="150"/>
      <c r="H160" s="150"/>
      <c r="I160" s="150"/>
      <c r="J160" s="150"/>
      <c r="K160" s="150"/>
      <c r="L160" s="150"/>
      <c r="M160" s="150"/>
      <c r="N160" s="150"/>
      <c r="O160" s="150"/>
      <c r="P160" s="150"/>
      <c r="Q160" s="150"/>
      <c r="R160" s="150"/>
      <c r="S160" s="150"/>
      <c r="T160" s="150"/>
      <c r="U160" s="150"/>
      <c r="V160" s="150"/>
      <c r="W160" s="150"/>
      <c r="X160" s="150"/>
      <c r="Y160" s="150"/>
      <c r="Z160" s="150"/>
      <c r="AA160" s="150"/>
      <c r="AB160" s="150"/>
      <c r="AC160" s="150"/>
      <c r="AD160" s="150"/>
      <c r="AE160" s="150"/>
      <c r="AF160" s="151"/>
      <c r="AH160" s="47"/>
    </row>
    <row r="161" spans="1:45" s="44" customFormat="1" ht="53.25" x14ac:dyDescent="0.2">
      <c r="A161" s="48"/>
      <c r="B161" s="49" t="str">
        <f>IF(B162&lt;&gt;"",PROPER(TEXT(B162,"jjjj")),"")</f>
        <v>Dimanche</v>
      </c>
      <c r="C161" s="49" t="str">
        <f t="shared" ref="C161" si="397">IF(C162&lt;&gt;"",PROPER(TEXT(C162,"jjjj")),"")</f>
        <v>Lundi</v>
      </c>
      <c r="D161" s="49" t="str">
        <f t="shared" ref="D161" si="398">IF(D162&lt;&gt;"",PROPER(TEXT(D162,"jjjj")),"")</f>
        <v>Mardi</v>
      </c>
      <c r="E161" s="49" t="str">
        <f t="shared" ref="E161" si="399">IF(E162&lt;&gt;"",PROPER(TEXT(E162,"jjjj")),"")</f>
        <v>Mercredi</v>
      </c>
      <c r="F161" s="49" t="str">
        <f t="shared" ref="F161" si="400">IF(F162&lt;&gt;"",PROPER(TEXT(F162,"jjjj")),"")</f>
        <v>Jeudi</v>
      </c>
      <c r="G161" s="49" t="str">
        <f t="shared" ref="G161" si="401">IF(G162&lt;&gt;"",PROPER(TEXT(G162,"jjjj")),"")</f>
        <v>Vendredi</v>
      </c>
      <c r="H161" s="49" t="str">
        <f t="shared" ref="H161" si="402">IF(H162&lt;&gt;"",PROPER(TEXT(H162,"jjjj")),"")</f>
        <v>Samedi</v>
      </c>
      <c r="I161" s="49" t="str">
        <f t="shared" ref="I161" si="403">IF(I162&lt;&gt;"",PROPER(TEXT(I162,"jjjj")),"")</f>
        <v>Dimanche</v>
      </c>
      <c r="J161" s="49" t="str">
        <f t="shared" ref="J161" si="404">IF(J162&lt;&gt;"",PROPER(TEXT(J162,"jjjj")),"")</f>
        <v>Lundi</v>
      </c>
      <c r="K161" s="49" t="str">
        <f t="shared" ref="K161" si="405">IF(K162&lt;&gt;"",PROPER(TEXT(K162,"jjjj")),"")</f>
        <v>Mardi</v>
      </c>
      <c r="L161" s="49" t="str">
        <f t="shared" ref="L161" si="406">IF(L162&lt;&gt;"",PROPER(TEXT(L162,"jjjj")),"")</f>
        <v>Mercredi</v>
      </c>
      <c r="M161" s="49" t="str">
        <f t="shared" ref="M161" si="407">IF(M162&lt;&gt;"",PROPER(TEXT(M162,"jjjj")),"")</f>
        <v>Jeudi</v>
      </c>
      <c r="N161" s="49" t="str">
        <f t="shared" ref="N161" si="408">IF(N162&lt;&gt;"",PROPER(TEXT(N162,"jjjj")),"")</f>
        <v>Vendredi</v>
      </c>
      <c r="O161" s="49" t="str">
        <f t="shared" ref="O161" si="409">IF(O162&lt;&gt;"",PROPER(TEXT(O162,"jjjj")),"")</f>
        <v>Samedi</v>
      </c>
      <c r="P161" s="49" t="str">
        <f t="shared" ref="P161" si="410">IF(P162&lt;&gt;"",PROPER(TEXT(P162,"jjjj")),"")</f>
        <v>Dimanche</v>
      </c>
      <c r="Q161" s="49" t="str">
        <f t="shared" ref="Q161" si="411">IF(Q162&lt;&gt;"",PROPER(TEXT(Q162,"jjjj")),"")</f>
        <v>Lundi</v>
      </c>
      <c r="R161" s="49" t="str">
        <f t="shared" ref="R161" si="412">IF(R162&lt;&gt;"",PROPER(TEXT(R162,"jjjj")),"")</f>
        <v>Mardi</v>
      </c>
      <c r="S161" s="49" t="str">
        <f t="shared" ref="S161" si="413">IF(S162&lt;&gt;"",PROPER(TEXT(S162,"jjjj")),"")</f>
        <v>Mercredi</v>
      </c>
      <c r="T161" s="49" t="str">
        <f t="shared" ref="T161" si="414">IF(T162&lt;&gt;"",PROPER(TEXT(T162,"jjjj")),"")</f>
        <v>Jeudi</v>
      </c>
      <c r="U161" s="49" t="str">
        <f t="shared" ref="U161" si="415">IF(U162&lt;&gt;"",PROPER(TEXT(U162,"jjjj")),"")</f>
        <v>Vendredi</v>
      </c>
      <c r="V161" s="49" t="str">
        <f t="shared" ref="V161" si="416">IF(V162&lt;&gt;"",PROPER(TEXT(V162,"jjjj")),"")</f>
        <v>Samedi</v>
      </c>
      <c r="W161" s="49" t="str">
        <f t="shared" ref="W161" si="417">IF(W162&lt;&gt;"",PROPER(TEXT(W162,"jjjj")),"")</f>
        <v>Dimanche</v>
      </c>
      <c r="X161" s="49" t="str">
        <f t="shared" ref="X161" si="418">IF(X162&lt;&gt;"",PROPER(TEXT(X162,"jjjj")),"")</f>
        <v>Lundi</v>
      </c>
      <c r="Y161" s="49" t="str">
        <f t="shared" ref="Y161" si="419">IF(Y162&lt;&gt;"",PROPER(TEXT(Y162,"jjjj")),"")</f>
        <v>Mardi</v>
      </c>
      <c r="Z161" s="49" t="str">
        <f t="shared" ref="Z161" si="420">IF(Z162&lt;&gt;"",PROPER(TEXT(Z162,"jjjj")),"")</f>
        <v>Mercredi</v>
      </c>
      <c r="AA161" s="49" t="str">
        <f t="shared" ref="AA161" si="421">IF(AA162&lt;&gt;"",PROPER(TEXT(AA162,"jjjj")),"")</f>
        <v>Jeudi</v>
      </c>
      <c r="AB161" s="49" t="str">
        <f t="shared" ref="AB161" si="422">IF(AB162&lt;&gt;"",PROPER(TEXT(AB162,"jjjj")),"")</f>
        <v>Vendredi</v>
      </c>
      <c r="AC161" s="49" t="str">
        <f t="shared" ref="AC161" si="423">IF(AC162&lt;&gt;"",PROPER(TEXT(AC162,"jjjj")),"")</f>
        <v>Samedi</v>
      </c>
      <c r="AD161" s="49" t="str">
        <f t="shared" ref="AD161" si="424">IF(AD162&lt;&gt;"",PROPER(TEXT(AD162,"jjjj")),"")</f>
        <v>Dimanche</v>
      </c>
      <c r="AE161" s="49" t="str">
        <f t="shared" ref="AE161" si="425">IF(AE162&lt;&gt;"",PROPER(TEXT(AE162,"jjjj")),"")</f>
        <v>Lundi</v>
      </c>
      <c r="AF161" s="50" t="str">
        <f t="shared" ref="AF161" si="426">IF(AF162&lt;&gt;"",PROPER(TEXT(AF162,"jjjj")),"")</f>
        <v>Mardi</v>
      </c>
      <c r="AH161" s="154" t="s">
        <v>68</v>
      </c>
      <c r="AI161" s="46"/>
      <c r="AJ161" s="162" t="s">
        <v>3</v>
      </c>
      <c r="AK161" s="163" t="s">
        <v>63</v>
      </c>
      <c r="AL161" s="163" t="s">
        <v>57</v>
      </c>
      <c r="AM161" s="163" t="s">
        <v>64</v>
      </c>
      <c r="AN161" s="163" t="s">
        <v>59</v>
      </c>
      <c r="AO161" s="163" t="s">
        <v>60</v>
      </c>
      <c r="AP161" s="164" t="s">
        <v>61</v>
      </c>
    </row>
    <row r="162" spans="1:45" x14ac:dyDescent="0.2">
      <c r="A162" s="84"/>
      <c r="B162" s="53">
        <f>DATE(An,MONTH(B160),1)</f>
        <v>45627</v>
      </c>
      <c r="C162" s="53">
        <f t="shared" ref="C162:AF162" si="427">B162+1</f>
        <v>45628</v>
      </c>
      <c r="D162" s="53">
        <f t="shared" si="427"/>
        <v>45629</v>
      </c>
      <c r="E162" s="53">
        <f t="shared" si="427"/>
        <v>45630</v>
      </c>
      <c r="F162" s="53">
        <f t="shared" si="427"/>
        <v>45631</v>
      </c>
      <c r="G162" s="53">
        <f t="shared" si="427"/>
        <v>45632</v>
      </c>
      <c r="H162" s="53">
        <f t="shared" si="427"/>
        <v>45633</v>
      </c>
      <c r="I162" s="53">
        <f t="shared" si="427"/>
        <v>45634</v>
      </c>
      <c r="J162" s="53">
        <f t="shared" si="427"/>
        <v>45635</v>
      </c>
      <c r="K162" s="53">
        <f t="shared" si="427"/>
        <v>45636</v>
      </c>
      <c r="L162" s="53">
        <f t="shared" si="427"/>
        <v>45637</v>
      </c>
      <c r="M162" s="53">
        <f t="shared" si="427"/>
        <v>45638</v>
      </c>
      <c r="N162" s="53">
        <f t="shared" si="427"/>
        <v>45639</v>
      </c>
      <c r="O162" s="53">
        <f t="shared" si="427"/>
        <v>45640</v>
      </c>
      <c r="P162" s="53">
        <f t="shared" si="427"/>
        <v>45641</v>
      </c>
      <c r="Q162" s="53">
        <f t="shared" si="427"/>
        <v>45642</v>
      </c>
      <c r="R162" s="53">
        <f t="shared" si="427"/>
        <v>45643</v>
      </c>
      <c r="S162" s="53">
        <f t="shared" si="427"/>
        <v>45644</v>
      </c>
      <c r="T162" s="53">
        <f t="shared" si="427"/>
        <v>45645</v>
      </c>
      <c r="U162" s="53">
        <f t="shared" si="427"/>
        <v>45646</v>
      </c>
      <c r="V162" s="53">
        <f t="shared" si="427"/>
        <v>45647</v>
      </c>
      <c r="W162" s="53">
        <f t="shared" si="427"/>
        <v>45648</v>
      </c>
      <c r="X162" s="53">
        <f t="shared" si="427"/>
        <v>45649</v>
      </c>
      <c r="Y162" s="53">
        <f t="shared" si="427"/>
        <v>45650</v>
      </c>
      <c r="Z162" s="53">
        <f t="shared" si="427"/>
        <v>45651</v>
      </c>
      <c r="AA162" s="53">
        <f t="shared" si="427"/>
        <v>45652</v>
      </c>
      <c r="AB162" s="53">
        <f t="shared" si="427"/>
        <v>45653</v>
      </c>
      <c r="AC162" s="53">
        <f t="shared" si="427"/>
        <v>45654</v>
      </c>
      <c r="AD162" s="53">
        <f t="shared" si="427"/>
        <v>45655</v>
      </c>
      <c r="AE162" s="53">
        <f t="shared" si="427"/>
        <v>45656</v>
      </c>
      <c r="AF162" s="54">
        <f t="shared" si="427"/>
        <v>45657</v>
      </c>
      <c r="AH162" s="155"/>
      <c r="AJ162" s="165"/>
      <c r="AK162" s="166"/>
      <c r="AL162" s="166"/>
      <c r="AM162" s="166"/>
      <c r="AN162" s="166"/>
      <c r="AO162" s="166"/>
      <c r="AP162" s="167"/>
    </row>
    <row r="163" spans="1:45" x14ac:dyDescent="0.2">
      <c r="A163" s="58" t="str">
        <f t="shared" ref="A163:A172" si="428">IF(ISBLANK(A149),"",A149)</f>
        <v>Nom 1</v>
      </c>
      <c r="B163" s="68"/>
      <c r="C163" s="106"/>
      <c r="D163" s="68"/>
      <c r="E163" s="68"/>
      <c r="F163" s="68"/>
      <c r="G163" s="106"/>
      <c r="H163" s="106"/>
      <c r="I163" s="68"/>
      <c r="J163" s="68"/>
      <c r="K163" s="68"/>
      <c r="L163" s="68"/>
      <c r="M163" s="68"/>
      <c r="N163" s="68"/>
      <c r="O163" s="68"/>
      <c r="P163" s="106"/>
      <c r="Q163" s="106"/>
      <c r="R163" s="68"/>
      <c r="S163" s="68"/>
      <c r="T163" s="68"/>
      <c r="U163" s="68"/>
      <c r="V163" s="68"/>
      <c r="W163" s="68"/>
      <c r="X163" s="68"/>
      <c r="Y163" s="107"/>
      <c r="Z163" s="68"/>
      <c r="AA163" s="107"/>
      <c r="AB163" s="107"/>
      <c r="AC163" s="107"/>
      <c r="AD163" s="112"/>
      <c r="AE163" s="107"/>
      <c r="AF163" s="113"/>
      <c r="AH163" s="61"/>
      <c r="AJ163" s="168" t="str">
        <f>A163</f>
        <v>Nom 1</v>
      </c>
      <c r="AK163" s="169">
        <f t="shared" ref="AK163:AK172" si="429">COUNTIF(B163:AF163,"CP")</f>
        <v>0</v>
      </c>
      <c r="AL163" s="170">
        <f t="shared" ref="AL163:AL171" si="430">SUM(B163:AF163)</f>
        <v>0</v>
      </c>
      <c r="AM163" s="171">
        <f>AO149+2.5</f>
        <v>30</v>
      </c>
      <c r="AN163" s="171">
        <f t="shared" ref="AN163:AN172" si="431">AP149+AH163</f>
        <v>0</v>
      </c>
      <c r="AO163" s="171">
        <f>AM163-AK163</f>
        <v>30</v>
      </c>
      <c r="AP163" s="172">
        <f>AN163-AL163</f>
        <v>0</v>
      </c>
    </row>
    <row r="164" spans="1:45" x14ac:dyDescent="0.2">
      <c r="A164" s="58" t="str">
        <f t="shared" si="428"/>
        <v>Nom 2</v>
      </c>
      <c r="B164" s="106"/>
      <c r="C164" s="106"/>
      <c r="D164" s="107"/>
      <c r="E164" s="107"/>
      <c r="F164" s="68"/>
      <c r="G164" s="106"/>
      <c r="H164" s="107"/>
      <c r="I164" s="68"/>
      <c r="J164" s="107"/>
      <c r="K164" s="68"/>
      <c r="L164" s="112"/>
      <c r="M164" s="112"/>
      <c r="N164" s="112"/>
      <c r="O164" s="106"/>
      <c r="P164" s="106"/>
      <c r="Q164" s="106"/>
      <c r="R164" s="68"/>
      <c r="S164" s="68"/>
      <c r="T164" s="68"/>
      <c r="U164" s="68"/>
      <c r="V164" s="107"/>
      <c r="W164" s="107"/>
      <c r="X164" s="107"/>
      <c r="Y164" s="107"/>
      <c r="Z164" s="68"/>
      <c r="AA164" s="68"/>
      <c r="AB164" s="68"/>
      <c r="AC164" s="107"/>
      <c r="AD164" s="107"/>
      <c r="AE164" s="107"/>
      <c r="AF164" s="113"/>
      <c r="AH164" s="61"/>
      <c r="AJ164" s="168" t="str">
        <f t="shared" ref="AJ164:AJ170" si="432">A164</f>
        <v>Nom 2</v>
      </c>
      <c r="AK164" s="169">
        <f t="shared" si="429"/>
        <v>0</v>
      </c>
      <c r="AL164" s="170">
        <f t="shared" si="430"/>
        <v>0</v>
      </c>
      <c r="AM164" s="171">
        <f t="shared" ref="AM164:AM172" si="433">AO150+2.5</f>
        <v>30</v>
      </c>
      <c r="AN164" s="171">
        <f t="shared" si="431"/>
        <v>0</v>
      </c>
      <c r="AO164" s="171">
        <f t="shared" ref="AO164:AO172" si="434">AM164-AK164</f>
        <v>30</v>
      </c>
      <c r="AP164" s="172">
        <f t="shared" ref="AP164:AP172" si="435">AN164-AL164</f>
        <v>0</v>
      </c>
    </row>
    <row r="165" spans="1:45" x14ac:dyDescent="0.2">
      <c r="A165" s="58" t="str">
        <f t="shared" si="428"/>
        <v>Nom 3</v>
      </c>
      <c r="B165" s="68"/>
      <c r="C165" s="68"/>
      <c r="D165" s="68"/>
      <c r="E165" s="68"/>
      <c r="F165" s="68"/>
      <c r="G165" s="68"/>
      <c r="H165" s="68"/>
      <c r="I165" s="68"/>
      <c r="J165" s="68"/>
      <c r="K165" s="68"/>
      <c r="L165" s="68"/>
      <c r="M165" s="68"/>
      <c r="N165" s="68"/>
      <c r="O165" s="68"/>
      <c r="P165" s="68"/>
      <c r="Q165" s="68"/>
      <c r="R165" s="68"/>
      <c r="S165" s="68"/>
      <c r="T165" s="107"/>
      <c r="U165" s="107"/>
      <c r="V165" s="107"/>
      <c r="W165" s="107"/>
      <c r="X165" s="107"/>
      <c r="Y165" s="107"/>
      <c r="Z165" s="68"/>
      <c r="AA165" s="107"/>
      <c r="AB165" s="107"/>
      <c r="AC165" s="107"/>
      <c r="AD165" s="107"/>
      <c r="AE165" s="107"/>
      <c r="AF165" s="113"/>
      <c r="AH165" s="61"/>
      <c r="AJ165" s="168" t="str">
        <f t="shared" si="432"/>
        <v>Nom 3</v>
      </c>
      <c r="AK165" s="169">
        <f t="shared" si="429"/>
        <v>0</v>
      </c>
      <c r="AL165" s="170">
        <f t="shared" si="430"/>
        <v>0</v>
      </c>
      <c r="AM165" s="171">
        <f t="shared" si="433"/>
        <v>30</v>
      </c>
      <c r="AN165" s="171">
        <f t="shared" si="431"/>
        <v>0</v>
      </c>
      <c r="AO165" s="171">
        <f t="shared" si="434"/>
        <v>30</v>
      </c>
      <c r="AP165" s="172">
        <f t="shared" si="435"/>
        <v>0</v>
      </c>
    </row>
    <row r="166" spans="1:45" x14ac:dyDescent="0.2">
      <c r="A166" s="58" t="str">
        <f t="shared" si="428"/>
        <v>Nom 4</v>
      </c>
      <c r="B166" s="68"/>
      <c r="C166" s="107"/>
      <c r="D166" s="68"/>
      <c r="E166" s="68"/>
      <c r="F166" s="68"/>
      <c r="G166" s="111"/>
      <c r="H166" s="68"/>
      <c r="I166" s="68"/>
      <c r="J166" s="107"/>
      <c r="K166" s="107"/>
      <c r="L166" s="68"/>
      <c r="M166" s="68"/>
      <c r="N166" s="68"/>
      <c r="O166" s="68"/>
      <c r="P166" s="68"/>
      <c r="Q166" s="106"/>
      <c r="R166" s="68"/>
      <c r="S166" s="107"/>
      <c r="T166" s="107"/>
      <c r="U166" s="107"/>
      <c r="V166" s="107"/>
      <c r="W166" s="107"/>
      <c r="X166" s="107"/>
      <c r="Y166" s="107"/>
      <c r="Z166" s="68"/>
      <c r="AA166" s="107"/>
      <c r="AB166" s="107"/>
      <c r="AC166" s="107"/>
      <c r="AD166" s="107"/>
      <c r="AE166" s="107"/>
      <c r="AF166" s="113"/>
      <c r="AH166" s="61"/>
      <c r="AJ166" s="168" t="str">
        <f t="shared" si="432"/>
        <v>Nom 4</v>
      </c>
      <c r="AK166" s="169">
        <f t="shared" si="429"/>
        <v>0</v>
      </c>
      <c r="AL166" s="170">
        <f t="shared" si="430"/>
        <v>0</v>
      </c>
      <c r="AM166" s="171">
        <f t="shared" si="433"/>
        <v>30</v>
      </c>
      <c r="AN166" s="171">
        <f t="shared" si="431"/>
        <v>0</v>
      </c>
      <c r="AO166" s="171">
        <f t="shared" si="434"/>
        <v>30</v>
      </c>
      <c r="AP166" s="172">
        <f t="shared" si="435"/>
        <v>0</v>
      </c>
    </row>
    <row r="167" spans="1:45" x14ac:dyDescent="0.2">
      <c r="A167" s="58" t="str">
        <f t="shared" si="428"/>
        <v>Nom 5</v>
      </c>
      <c r="B167" s="68"/>
      <c r="C167" s="68"/>
      <c r="D167" s="106"/>
      <c r="E167" s="106"/>
      <c r="F167" s="106"/>
      <c r="G167" s="106"/>
      <c r="H167" s="68"/>
      <c r="I167" s="68"/>
      <c r="J167" s="68"/>
      <c r="K167" s="68"/>
      <c r="L167" s="68"/>
      <c r="M167" s="68"/>
      <c r="N167" s="107"/>
      <c r="O167" s="107"/>
      <c r="P167" s="107"/>
      <c r="Q167" s="107"/>
      <c r="R167" s="107"/>
      <c r="S167" s="107"/>
      <c r="T167" s="107"/>
      <c r="U167" s="107"/>
      <c r="V167" s="107"/>
      <c r="W167" s="107"/>
      <c r="X167" s="107"/>
      <c r="Y167" s="107"/>
      <c r="Z167" s="68"/>
      <c r="AA167" s="107"/>
      <c r="AB167" s="107"/>
      <c r="AC167" s="107"/>
      <c r="AD167" s="107"/>
      <c r="AE167" s="107"/>
      <c r="AF167" s="113"/>
      <c r="AH167" s="61"/>
      <c r="AJ167" s="168" t="str">
        <f t="shared" si="432"/>
        <v>Nom 5</v>
      </c>
      <c r="AK167" s="169">
        <f t="shared" si="429"/>
        <v>0</v>
      </c>
      <c r="AL167" s="170">
        <f>SUM(B167:AF167)</f>
        <v>0</v>
      </c>
      <c r="AM167" s="171">
        <f t="shared" si="433"/>
        <v>30</v>
      </c>
      <c r="AN167" s="171">
        <f t="shared" si="431"/>
        <v>0</v>
      </c>
      <c r="AO167" s="171">
        <f t="shared" si="434"/>
        <v>30</v>
      </c>
      <c r="AP167" s="172">
        <f t="shared" si="435"/>
        <v>0</v>
      </c>
    </row>
    <row r="168" spans="1:45" x14ac:dyDescent="0.2">
      <c r="A168" s="58" t="str">
        <f t="shared" si="428"/>
        <v>Nom 6</v>
      </c>
      <c r="B168" s="115"/>
      <c r="C168" s="115"/>
      <c r="D168" s="115"/>
      <c r="E168" s="115"/>
      <c r="F168" s="115"/>
      <c r="G168" s="115"/>
      <c r="H168" s="117"/>
      <c r="I168" s="115"/>
      <c r="J168" s="115"/>
      <c r="K168" s="115"/>
      <c r="L168" s="115"/>
      <c r="M168" s="115"/>
      <c r="N168" s="115"/>
      <c r="O168" s="115"/>
      <c r="P168" s="115"/>
      <c r="Q168" s="115"/>
      <c r="R168" s="117"/>
      <c r="S168" s="115"/>
      <c r="T168" s="117"/>
      <c r="U168" s="117"/>
      <c r="V168" s="115"/>
      <c r="W168" s="117"/>
      <c r="X168" s="117"/>
      <c r="Y168" s="117"/>
      <c r="Z168" s="115"/>
      <c r="AA168" s="117"/>
      <c r="AB168" s="117"/>
      <c r="AC168" s="117"/>
      <c r="AD168" s="117"/>
      <c r="AE168" s="117"/>
      <c r="AF168" s="132"/>
      <c r="AH168" s="61"/>
      <c r="AJ168" s="168" t="str">
        <f t="shared" si="432"/>
        <v>Nom 6</v>
      </c>
      <c r="AK168" s="169">
        <f t="shared" si="429"/>
        <v>0</v>
      </c>
      <c r="AL168" s="170">
        <f t="shared" si="430"/>
        <v>0</v>
      </c>
      <c r="AM168" s="171">
        <f t="shared" si="433"/>
        <v>30</v>
      </c>
      <c r="AN168" s="171">
        <f t="shared" si="431"/>
        <v>0</v>
      </c>
      <c r="AO168" s="171">
        <f t="shared" si="434"/>
        <v>30</v>
      </c>
      <c r="AP168" s="172">
        <f t="shared" si="435"/>
        <v>0</v>
      </c>
    </row>
    <row r="169" spans="1:45" x14ac:dyDescent="0.2">
      <c r="A169" s="58" t="str">
        <f t="shared" si="428"/>
        <v>Nom 7</v>
      </c>
      <c r="B169" s="115"/>
      <c r="C169" s="115"/>
      <c r="D169" s="115"/>
      <c r="E169" s="115"/>
      <c r="F169" s="115"/>
      <c r="G169" s="115"/>
      <c r="H169" s="115"/>
      <c r="I169" s="115"/>
      <c r="J169" s="115"/>
      <c r="K169" s="115"/>
      <c r="L169" s="115"/>
      <c r="M169" s="115"/>
      <c r="N169" s="115"/>
      <c r="O169" s="115"/>
      <c r="P169" s="115"/>
      <c r="Q169" s="115"/>
      <c r="R169" s="115"/>
      <c r="S169" s="115"/>
      <c r="T169" s="115"/>
      <c r="U169" s="115"/>
      <c r="V169" s="115"/>
      <c r="W169" s="115"/>
      <c r="X169" s="115"/>
      <c r="Y169" s="115"/>
      <c r="Z169" s="115"/>
      <c r="AA169" s="115"/>
      <c r="AB169" s="115"/>
      <c r="AC169" s="115"/>
      <c r="AD169" s="115"/>
      <c r="AE169" s="115"/>
      <c r="AF169" s="133"/>
      <c r="AH169" s="61"/>
      <c r="AJ169" s="168" t="str">
        <f t="shared" si="432"/>
        <v>Nom 7</v>
      </c>
      <c r="AK169" s="169">
        <f t="shared" si="429"/>
        <v>0</v>
      </c>
      <c r="AL169" s="170">
        <f t="shared" si="430"/>
        <v>0</v>
      </c>
      <c r="AM169" s="171">
        <f t="shared" si="433"/>
        <v>30</v>
      </c>
      <c r="AN169" s="171">
        <f t="shared" si="431"/>
        <v>0</v>
      </c>
      <c r="AO169" s="171">
        <f t="shared" si="434"/>
        <v>30</v>
      </c>
      <c r="AP169" s="172">
        <f t="shared" si="435"/>
        <v>0</v>
      </c>
    </row>
    <row r="170" spans="1:45" x14ac:dyDescent="0.2">
      <c r="A170" s="58" t="str">
        <f t="shared" si="428"/>
        <v>Nom 8</v>
      </c>
      <c r="B170" s="115"/>
      <c r="C170" s="115"/>
      <c r="D170" s="115"/>
      <c r="E170" s="115"/>
      <c r="F170" s="115"/>
      <c r="G170" s="115"/>
      <c r="H170" s="115"/>
      <c r="I170" s="115"/>
      <c r="J170" s="115"/>
      <c r="K170" s="115"/>
      <c r="L170" s="118"/>
      <c r="M170" s="115"/>
      <c r="N170" s="115"/>
      <c r="O170" s="115"/>
      <c r="P170" s="115"/>
      <c r="Q170" s="115"/>
      <c r="R170" s="117"/>
      <c r="S170" s="115"/>
      <c r="T170" s="117"/>
      <c r="U170" s="117"/>
      <c r="V170" s="117"/>
      <c r="W170" s="117"/>
      <c r="X170" s="117"/>
      <c r="Y170" s="117"/>
      <c r="Z170" s="115"/>
      <c r="AA170" s="117"/>
      <c r="AB170" s="117"/>
      <c r="AC170" s="117"/>
      <c r="AD170" s="117"/>
      <c r="AE170" s="117"/>
      <c r="AF170" s="132"/>
      <c r="AH170" s="61"/>
      <c r="AJ170" s="168" t="str">
        <f t="shared" si="432"/>
        <v>Nom 8</v>
      </c>
      <c r="AK170" s="169">
        <f t="shared" si="429"/>
        <v>0</v>
      </c>
      <c r="AL170" s="170">
        <f t="shared" si="430"/>
        <v>0</v>
      </c>
      <c r="AM170" s="171">
        <f t="shared" si="433"/>
        <v>30</v>
      </c>
      <c r="AN170" s="171">
        <f t="shared" si="431"/>
        <v>0</v>
      </c>
      <c r="AO170" s="171">
        <f t="shared" si="434"/>
        <v>30</v>
      </c>
      <c r="AP170" s="172">
        <f t="shared" si="435"/>
        <v>0</v>
      </c>
    </row>
    <row r="171" spans="1:45" s="44" customFormat="1" x14ac:dyDescent="0.2">
      <c r="A171" s="58" t="str">
        <f t="shared" si="428"/>
        <v>Nom 9</v>
      </c>
      <c r="B171" s="115"/>
      <c r="C171" s="115"/>
      <c r="D171" s="115"/>
      <c r="E171" s="115"/>
      <c r="F171" s="115"/>
      <c r="G171" s="115"/>
      <c r="H171" s="115"/>
      <c r="I171" s="115"/>
      <c r="J171" s="115"/>
      <c r="K171" s="115"/>
      <c r="L171" s="115"/>
      <c r="M171" s="115"/>
      <c r="N171" s="115"/>
      <c r="O171" s="115"/>
      <c r="P171" s="115"/>
      <c r="Q171" s="115"/>
      <c r="R171" s="115"/>
      <c r="S171" s="115"/>
      <c r="T171" s="115"/>
      <c r="U171" s="115"/>
      <c r="V171" s="115"/>
      <c r="W171" s="115"/>
      <c r="X171" s="115"/>
      <c r="Y171" s="115"/>
      <c r="Z171" s="115"/>
      <c r="AA171" s="115"/>
      <c r="AB171" s="115"/>
      <c r="AC171" s="116"/>
      <c r="AD171" s="115"/>
      <c r="AE171" s="115"/>
      <c r="AF171" s="133"/>
      <c r="AH171" s="72"/>
      <c r="AJ171" s="168" t="str">
        <f>A171</f>
        <v>Nom 9</v>
      </c>
      <c r="AK171" s="169">
        <f t="shared" si="429"/>
        <v>0</v>
      </c>
      <c r="AL171" s="170">
        <f t="shared" si="430"/>
        <v>0</v>
      </c>
      <c r="AM171" s="171">
        <f t="shared" si="433"/>
        <v>30</v>
      </c>
      <c r="AN171" s="171">
        <f t="shared" si="431"/>
        <v>0</v>
      </c>
      <c r="AO171" s="171">
        <f t="shared" si="434"/>
        <v>30</v>
      </c>
      <c r="AP171" s="172">
        <f t="shared" si="435"/>
        <v>0</v>
      </c>
      <c r="AS171" s="27"/>
    </row>
    <row r="172" spans="1:45" ht="13.5" thickBot="1" x14ac:dyDescent="0.25">
      <c r="A172" s="73" t="str">
        <f t="shared" si="428"/>
        <v>Nom 10</v>
      </c>
      <c r="B172" s="120"/>
      <c r="C172" s="120"/>
      <c r="D172" s="120"/>
      <c r="E172" s="120"/>
      <c r="F172" s="120"/>
      <c r="G172" s="120"/>
      <c r="H172" s="120"/>
      <c r="I172" s="120"/>
      <c r="J172" s="120"/>
      <c r="K172" s="120"/>
      <c r="L172" s="120"/>
      <c r="M172" s="120"/>
      <c r="N172" s="120"/>
      <c r="O172" s="120"/>
      <c r="P172" s="120"/>
      <c r="Q172" s="120"/>
      <c r="R172" s="120"/>
      <c r="S172" s="120"/>
      <c r="T172" s="120"/>
      <c r="U172" s="120"/>
      <c r="V172" s="120"/>
      <c r="W172" s="120"/>
      <c r="X172" s="120"/>
      <c r="Y172" s="120"/>
      <c r="Z172" s="120"/>
      <c r="AA172" s="120"/>
      <c r="AB172" s="120"/>
      <c r="AC172" s="120"/>
      <c r="AD172" s="143"/>
      <c r="AE172" s="120"/>
      <c r="AF172" s="134"/>
      <c r="AH172" s="76"/>
      <c r="AJ172" s="173" t="str">
        <f>A172</f>
        <v>Nom 10</v>
      </c>
      <c r="AK172" s="174">
        <f t="shared" si="429"/>
        <v>0</v>
      </c>
      <c r="AL172" s="175">
        <f>SUM(B172:AF172)</f>
        <v>0</v>
      </c>
      <c r="AM172" s="176">
        <f t="shared" si="433"/>
        <v>30</v>
      </c>
      <c r="AN172" s="176">
        <f t="shared" si="431"/>
        <v>0</v>
      </c>
      <c r="AO172" s="176">
        <f t="shared" si="434"/>
        <v>30</v>
      </c>
      <c r="AP172" s="177">
        <f t="shared" si="435"/>
        <v>0</v>
      </c>
      <c r="AS172" s="44"/>
    </row>
    <row r="173" spans="1:45" x14ac:dyDescent="0.2">
      <c r="AJ173" s="161"/>
      <c r="AK173" s="161"/>
      <c r="AL173" s="161"/>
      <c r="AM173" s="161"/>
      <c r="AN173" s="161"/>
      <c r="AO173" s="161"/>
      <c r="AP173" s="161"/>
    </row>
    <row r="178" spans="23:23" x14ac:dyDescent="0.2">
      <c r="W178" s="26" t="s">
        <v>2</v>
      </c>
    </row>
  </sheetData>
  <sheetProtection sheet="1" objects="1" scenarios="1"/>
  <sortState xmlns:xlrd2="http://schemas.microsoft.com/office/spreadsheetml/2017/richdata2" ref="A9:AF17">
    <sortCondition ref="A9:A17"/>
  </sortState>
  <mergeCells count="114">
    <mergeCell ref="AN147:AN148"/>
    <mergeCell ref="AO147:AO148"/>
    <mergeCell ref="AP147:AP148"/>
    <mergeCell ref="AH161:AH162"/>
    <mergeCell ref="AJ161:AJ162"/>
    <mergeCell ref="AK161:AK162"/>
    <mergeCell ref="AL161:AL162"/>
    <mergeCell ref="AM161:AM162"/>
    <mergeCell ref="AN161:AN162"/>
    <mergeCell ref="AO161:AO162"/>
    <mergeCell ref="AP161:AP162"/>
    <mergeCell ref="AH147:AH148"/>
    <mergeCell ref="AJ147:AJ148"/>
    <mergeCell ref="AK147:AK148"/>
    <mergeCell ref="AL147:AL148"/>
    <mergeCell ref="AM147:AM148"/>
    <mergeCell ref="AN119:AN120"/>
    <mergeCell ref="AO119:AO120"/>
    <mergeCell ref="AP119:AP120"/>
    <mergeCell ref="AH133:AH134"/>
    <mergeCell ref="AJ133:AJ134"/>
    <mergeCell ref="AK133:AK134"/>
    <mergeCell ref="AL133:AL134"/>
    <mergeCell ref="AM133:AM134"/>
    <mergeCell ref="AN133:AN134"/>
    <mergeCell ref="AO133:AO134"/>
    <mergeCell ref="AP133:AP134"/>
    <mergeCell ref="AH119:AH120"/>
    <mergeCell ref="AJ119:AJ120"/>
    <mergeCell ref="AK119:AK120"/>
    <mergeCell ref="AL119:AL120"/>
    <mergeCell ref="AM119:AM120"/>
    <mergeCell ref="AN91:AN92"/>
    <mergeCell ref="AO91:AO92"/>
    <mergeCell ref="AP91:AP92"/>
    <mergeCell ref="AH105:AH106"/>
    <mergeCell ref="AJ105:AJ106"/>
    <mergeCell ref="AK105:AK106"/>
    <mergeCell ref="AL105:AL106"/>
    <mergeCell ref="AM105:AM106"/>
    <mergeCell ref="AN105:AN106"/>
    <mergeCell ref="AO105:AO106"/>
    <mergeCell ref="AP105:AP106"/>
    <mergeCell ref="AH91:AH92"/>
    <mergeCell ref="AJ91:AJ92"/>
    <mergeCell ref="AK91:AK92"/>
    <mergeCell ref="AL91:AL92"/>
    <mergeCell ref="AM91:AM92"/>
    <mergeCell ref="AN63:AN64"/>
    <mergeCell ref="AO63:AO64"/>
    <mergeCell ref="AP63:AP64"/>
    <mergeCell ref="AH77:AH78"/>
    <mergeCell ref="AJ77:AJ78"/>
    <mergeCell ref="AK77:AK78"/>
    <mergeCell ref="AL77:AL78"/>
    <mergeCell ref="AM77:AM78"/>
    <mergeCell ref="AN77:AN78"/>
    <mergeCell ref="AO77:AO78"/>
    <mergeCell ref="AP77:AP78"/>
    <mergeCell ref="AH63:AH64"/>
    <mergeCell ref="AJ63:AJ64"/>
    <mergeCell ref="AK63:AK64"/>
    <mergeCell ref="AL63:AL64"/>
    <mergeCell ref="AM63:AM64"/>
    <mergeCell ref="AO35:AO36"/>
    <mergeCell ref="AP35:AP36"/>
    <mergeCell ref="AH49:AH50"/>
    <mergeCell ref="AJ49:AJ50"/>
    <mergeCell ref="AK49:AK50"/>
    <mergeCell ref="AL49:AL50"/>
    <mergeCell ref="AM49:AM50"/>
    <mergeCell ref="AN49:AN50"/>
    <mergeCell ref="AO49:AO50"/>
    <mergeCell ref="AP49:AP50"/>
    <mergeCell ref="AH35:AH36"/>
    <mergeCell ref="AJ35:AJ36"/>
    <mergeCell ref="AK35:AK36"/>
    <mergeCell ref="AL35:AL36"/>
    <mergeCell ref="AM35:AM36"/>
    <mergeCell ref="B160:AF160"/>
    <mergeCell ref="B118:AF118"/>
    <mergeCell ref="B132:AF132"/>
    <mergeCell ref="B146:AF146"/>
    <mergeCell ref="B76:AF76"/>
    <mergeCell ref="B90:AF90"/>
    <mergeCell ref="B104:AF104"/>
    <mergeCell ref="AU4:AV4"/>
    <mergeCell ref="AR4:AS4"/>
    <mergeCell ref="B48:AF48"/>
    <mergeCell ref="B62:AF62"/>
    <mergeCell ref="B6:AF6"/>
    <mergeCell ref="B20:AF20"/>
    <mergeCell ref="AH7:AH8"/>
    <mergeCell ref="AJ7:AJ8"/>
    <mergeCell ref="AK7:AK8"/>
    <mergeCell ref="AL7:AL8"/>
    <mergeCell ref="AM7:AM8"/>
    <mergeCell ref="AN7:AN8"/>
    <mergeCell ref="AO7:AO8"/>
    <mergeCell ref="AP7:AP8"/>
    <mergeCell ref="AH21:AH22"/>
    <mergeCell ref="AJ21:AJ22"/>
    <mergeCell ref="AN35:AN36"/>
    <mergeCell ref="A2:AF2"/>
    <mergeCell ref="B4:C4"/>
    <mergeCell ref="G4:H4"/>
    <mergeCell ref="B34:AF34"/>
    <mergeCell ref="AJ4:AP4"/>
    <mergeCell ref="AK21:AK22"/>
    <mergeCell ref="AL21:AL22"/>
    <mergeCell ref="AM21:AM22"/>
    <mergeCell ref="AN21:AN22"/>
    <mergeCell ref="AO21:AO22"/>
    <mergeCell ref="AP21:AP22"/>
  </mergeCells>
  <phoneticPr fontId="10" type="noConversion"/>
  <conditionalFormatting sqref="B8:AF8">
    <cfRule type="expression" dxfId="80" priority="58" stopIfTrue="1">
      <formula>WEEKDAY(B8,2)&gt;5</formula>
    </cfRule>
    <cfRule type="expression" dxfId="79" priority="59" stopIfTrue="1">
      <formula>AND(B8&lt;&gt;"",COUNTIF(Feries,B8)&gt;0)</formula>
    </cfRule>
    <cfRule type="expression" dxfId="78" priority="60" stopIfTrue="1">
      <formula>AND(B8&lt;&gt;"",COUNTIF(Recup_FN,B8)&gt;0)</formula>
    </cfRule>
  </conditionalFormatting>
  <conditionalFormatting sqref="AV12 B9:AF18">
    <cfRule type="expression" dxfId="77" priority="61" stopIfTrue="1">
      <formula>WEEKDAY(B$8,2)&gt;5</formula>
    </cfRule>
    <cfRule type="expression" dxfId="76" priority="62" stopIfTrue="1">
      <formula>AND(B$8&lt;&gt;"",COUNTIF(Feries,B$8)&gt;0)</formula>
    </cfRule>
    <cfRule type="expression" dxfId="75" priority="63" stopIfTrue="1">
      <formula>AND(B$8&lt;&gt;"",COUNTIF(Recup_FN,B$8)&gt;0)</formula>
    </cfRule>
  </conditionalFormatting>
  <conditionalFormatting sqref="B22:AD32 B37:B38">
    <cfRule type="expression" dxfId="74" priority="64" stopIfTrue="1">
      <formula>WEEKDAY(B$22,2)&gt;5</formula>
    </cfRule>
    <cfRule type="expression" dxfId="73" priority="65" stopIfTrue="1">
      <formula>AND(B$22&lt;&gt;"",COUNTIF(Feries,B$22)&gt;0)</formula>
    </cfRule>
    <cfRule type="expression" dxfId="72" priority="66" stopIfTrue="1">
      <formula>AND(B$22&lt;&gt;"",COUNTIF(Recup_FN,B$22)&gt;0)</formula>
    </cfRule>
  </conditionalFormatting>
  <conditionalFormatting sqref="B36:C36 B39:B46 D36:AF46 C37:C46">
    <cfRule type="expression" dxfId="71" priority="67" stopIfTrue="1">
      <formula>WEEKDAY(B$36,2)&gt;5</formula>
    </cfRule>
    <cfRule type="expression" dxfId="70" priority="68" stopIfTrue="1">
      <formula>AND(B$36&lt;&gt;"",COUNTIF(Feries,B$36)&gt;0)</formula>
    </cfRule>
    <cfRule type="expression" dxfId="69" priority="69" stopIfTrue="1">
      <formula>AND(B$36&lt;&gt;"",COUNTIF(Recup_FN,B$36)&gt;0)</formula>
    </cfRule>
  </conditionalFormatting>
  <conditionalFormatting sqref="H96 B50:AE60">
    <cfRule type="expression" dxfId="68" priority="70" stopIfTrue="1">
      <formula>WEEKDAY(B$50,2)&gt;5</formula>
    </cfRule>
    <cfRule type="expression" dxfId="67" priority="71" stopIfTrue="1">
      <formula>AND(B$50&lt;&gt;"",COUNTIF(Feries,B$50)&gt;0)</formula>
    </cfRule>
    <cfRule type="expression" dxfId="66" priority="72" stopIfTrue="1">
      <formula>AND(B$50&lt;&gt;"",COUNTIF(Recup_FN,B$50)&gt;0)</formula>
    </cfRule>
  </conditionalFormatting>
  <conditionalFormatting sqref="B64:AF74">
    <cfRule type="expression" dxfId="65" priority="73" stopIfTrue="1">
      <formula>WEEKDAY(B$64,2)&gt;5</formula>
    </cfRule>
    <cfRule type="expression" dxfId="64" priority="74" stopIfTrue="1">
      <formula>AND(B$64&lt;&gt;"",COUNTIF(Feries,B$64)&gt;0)</formula>
    </cfRule>
    <cfRule type="expression" dxfId="63" priority="75" stopIfTrue="1">
      <formula>AND(B$64&lt;&gt;"",COUNTIF(Recup_FN,B$64)&gt;0)</formula>
    </cfRule>
  </conditionalFormatting>
  <conditionalFormatting sqref="Q82:R82 Q78:U81 P78:P82 S82:U88 P83:R88 V78:AE88 B78:O88">
    <cfRule type="expression" dxfId="62" priority="76" stopIfTrue="1">
      <formula>WEEKDAY(B$78,2)&gt;5</formula>
    </cfRule>
    <cfRule type="expression" dxfId="61" priority="77" stopIfTrue="1">
      <formula>AND(B$78&lt;&gt;"",COUNTIF(Feries,B$78)&gt;0)</formula>
    </cfRule>
    <cfRule type="expression" dxfId="60" priority="78" stopIfTrue="1">
      <formula>AND(B$78&lt;&gt;"",COUNTIF(Recup_FN,B$78)&gt;0)</formula>
    </cfRule>
  </conditionalFormatting>
  <conditionalFormatting sqref="H92:H95 B92:G93 B94:E94 H97:H102 I92:AF102 B95:G102">
    <cfRule type="expression" dxfId="59" priority="79" stopIfTrue="1">
      <formula>WEEKDAY(B$92,2)&gt;5</formula>
    </cfRule>
    <cfRule type="expression" dxfId="58" priority="80" stopIfTrue="1">
      <formula>AND(B$92&lt;&gt;"",COUNTIF(Feries,B$92)&gt;0)</formula>
    </cfRule>
    <cfRule type="expression" dxfId="57" priority="81" stopIfTrue="1">
      <formula>AND(B$92&lt;&gt;"",COUNTIF(Recup_FN,B$92)&gt;0)</formula>
    </cfRule>
  </conditionalFormatting>
  <conditionalFormatting sqref="B106:AF116">
    <cfRule type="expression" dxfId="56" priority="82" stopIfTrue="1">
      <formula>WEEKDAY(B$106,2)&gt;5</formula>
    </cfRule>
    <cfRule type="expression" dxfId="55" priority="83" stopIfTrue="1">
      <formula>AND(B$106&lt;&gt;"",COUNTIF(Feries,B$106)&gt;0)</formula>
    </cfRule>
    <cfRule type="expression" dxfId="54" priority="84" stopIfTrue="1">
      <formula>AND(B$106&lt;&gt;"",COUNTIF(Recup_FN,B$106)&gt;0)</formula>
    </cfRule>
  </conditionalFormatting>
  <conditionalFormatting sqref="B120:AE121 B122:H122 J122:AE122 B123:AE130">
    <cfRule type="expression" dxfId="53" priority="85" stopIfTrue="1">
      <formula>WEEKDAY(B$120,2)&gt;5</formula>
    </cfRule>
    <cfRule type="expression" dxfId="52" priority="86" stopIfTrue="1">
      <formula>AND(B$120&lt;&gt;"",COUNTIF(Feries,B$120)&gt;0)</formula>
    </cfRule>
    <cfRule type="expression" dxfId="51" priority="87" stopIfTrue="1">
      <formula>AND(B$120&lt;&gt;"",COUNTIF(Recup_FN,B$120)&gt;0)</formula>
    </cfRule>
  </conditionalFormatting>
  <conditionalFormatting sqref="B134:AF144">
    <cfRule type="expression" dxfId="50" priority="88" stopIfTrue="1">
      <formula>WEEKDAY(B$134,2)&gt;5</formula>
    </cfRule>
    <cfRule type="expression" dxfId="49" priority="89" stopIfTrue="1">
      <formula>AND(B$134&lt;&gt;"",COUNTIF(Feries,B$134)&gt;0)</formula>
    </cfRule>
    <cfRule type="expression" dxfId="48" priority="90" stopIfTrue="1">
      <formula>AND(B$134&lt;&gt;"",COUNTIF(Recup_FN,B$134)&gt;0)</formula>
    </cfRule>
  </conditionalFormatting>
  <conditionalFormatting sqref="B148:AE158">
    <cfRule type="expression" dxfId="47" priority="91" stopIfTrue="1">
      <formula>WEEKDAY(B$148,2)&gt;5</formula>
    </cfRule>
    <cfRule type="expression" dxfId="46" priority="92" stopIfTrue="1">
      <formula>AND(B$148&lt;&gt;"",COUNTIF(Feries,B$148)&gt;0)</formula>
    </cfRule>
    <cfRule type="expression" dxfId="45" priority="93" stopIfTrue="1">
      <formula>AND(B$148&lt;&gt;"",COUNTIF(Recup_FN,B$148)&gt;0)</formula>
    </cfRule>
  </conditionalFormatting>
  <conditionalFormatting sqref="B162:AF172">
    <cfRule type="expression" dxfId="44" priority="94" stopIfTrue="1">
      <formula>WEEKDAY(B$162,2)&gt;5</formula>
    </cfRule>
    <cfRule type="expression" dxfId="43" priority="95" stopIfTrue="1">
      <formula>AND(B$162&lt;&gt;"",COUNTIF(Feries,B$162)&gt;0)</formula>
    </cfRule>
    <cfRule type="expression" dxfId="42" priority="96" stopIfTrue="1">
      <formula>AND(B$162&lt;&gt;"",COUNTIF(Recup_FN,B$162)&gt;0)</formula>
    </cfRule>
  </conditionalFormatting>
  <conditionalFormatting sqref="AF18">
    <cfRule type="expression" dxfId="41" priority="55" stopIfTrue="1">
      <formula>WEEKDAY(AF$8,2)&gt;5</formula>
    </cfRule>
    <cfRule type="expression" dxfId="40" priority="56" stopIfTrue="1">
      <formula>AND(AF$8&lt;&gt;"",COUNTIF(Feries,AF$8)&gt;0)</formula>
    </cfRule>
    <cfRule type="expression" dxfId="39" priority="57" stopIfTrue="1">
      <formula>AND(AF$8&lt;&gt;"",COUNTIF(Recup_FN,AF$8)&gt;0)</formula>
    </cfRule>
  </conditionalFormatting>
  <conditionalFormatting sqref="I122">
    <cfRule type="expression" dxfId="38" priority="52" stopIfTrue="1">
      <formula>WEEKDAY(I$120,2)&gt;5</formula>
    </cfRule>
    <cfRule type="expression" dxfId="37" priority="53" stopIfTrue="1">
      <formula>AND(I$120&lt;&gt;"",COUNTIF(Feries,I$120)&gt;0)</formula>
    </cfRule>
    <cfRule type="expression" dxfId="36" priority="54" stopIfTrue="1">
      <formula>AND(I$120&lt;&gt;"",COUNTIF(Recup_FN,I$120)&gt;0)</formula>
    </cfRule>
  </conditionalFormatting>
  <conditionalFormatting sqref="G94">
    <cfRule type="expression" dxfId="35" priority="49" stopIfTrue="1">
      <formula>WEEKDAY(G$92,2)&gt;5</formula>
    </cfRule>
    <cfRule type="expression" dxfId="34" priority="50" stopIfTrue="1">
      <formula>AND(G$92&lt;&gt;"",COUNTIF(Feries,G$92)&gt;0)</formula>
    </cfRule>
    <cfRule type="expression" dxfId="33" priority="51" stopIfTrue="1">
      <formula>AND(G$92&lt;&gt;"",COUNTIF(Recup_FN,G$92)&gt;0)</formula>
    </cfRule>
  </conditionalFormatting>
  <conditionalFormatting sqref="F94">
    <cfRule type="expression" dxfId="32" priority="46" stopIfTrue="1">
      <formula>WEEKDAY(F$92,2)&gt;5</formula>
    </cfRule>
    <cfRule type="expression" dxfId="31" priority="47" stopIfTrue="1">
      <formula>AND(F$92&lt;&gt;"",COUNTIF(Feries,F$92)&gt;0)</formula>
    </cfRule>
    <cfRule type="expression" dxfId="30" priority="48" stopIfTrue="1">
      <formula>AND(F$92&lt;&gt;"",COUNTIF(Recup_FN,F$92)&gt;0)</formula>
    </cfRule>
  </conditionalFormatting>
  <conditionalFormatting sqref="AP9:AP18">
    <cfRule type="expression" dxfId="29" priority="24">
      <formula>AP9&lt;0</formula>
    </cfRule>
  </conditionalFormatting>
  <conditionalFormatting sqref="AO9:AO18">
    <cfRule type="expression" dxfId="28" priority="23">
      <formula>AO9&lt;0</formula>
    </cfRule>
  </conditionalFormatting>
  <conditionalFormatting sqref="AP23:AP32">
    <cfRule type="expression" dxfId="27" priority="22">
      <formula>AP23&lt;0</formula>
    </cfRule>
  </conditionalFormatting>
  <conditionalFormatting sqref="AO23:AO32">
    <cfRule type="expression" dxfId="26" priority="21">
      <formula>AO23&lt;0</formula>
    </cfRule>
  </conditionalFormatting>
  <conditionalFormatting sqref="AP37:AP46">
    <cfRule type="expression" dxfId="25" priority="20">
      <formula>AP37&lt;0</formula>
    </cfRule>
  </conditionalFormatting>
  <conditionalFormatting sqref="AO37:AO46">
    <cfRule type="expression" dxfId="24" priority="19">
      <formula>AO37&lt;0</formula>
    </cfRule>
  </conditionalFormatting>
  <conditionalFormatting sqref="AP51:AP60">
    <cfRule type="expression" dxfId="23" priority="18">
      <formula>AP51&lt;0</formula>
    </cfRule>
  </conditionalFormatting>
  <conditionalFormatting sqref="AO51:AO60">
    <cfRule type="expression" dxfId="22" priority="17">
      <formula>AO51&lt;0</formula>
    </cfRule>
  </conditionalFormatting>
  <conditionalFormatting sqref="AP65:AP74">
    <cfRule type="expression" dxfId="21" priority="16">
      <formula>AP65&lt;0</formula>
    </cfRule>
  </conditionalFormatting>
  <conditionalFormatting sqref="AO65:AO74">
    <cfRule type="expression" dxfId="20" priority="15">
      <formula>AO65&lt;0</formula>
    </cfRule>
  </conditionalFormatting>
  <conditionalFormatting sqref="AP79:AP88">
    <cfRule type="expression" dxfId="19" priority="14">
      <formula>AP79&lt;0</formula>
    </cfRule>
  </conditionalFormatting>
  <conditionalFormatting sqref="AO79:AO88">
    <cfRule type="expression" dxfId="18" priority="13">
      <formula>AO79&lt;0</formula>
    </cfRule>
  </conditionalFormatting>
  <conditionalFormatting sqref="AP93:AP102">
    <cfRule type="expression" dxfId="17" priority="12">
      <formula>AP93&lt;0</formula>
    </cfRule>
  </conditionalFormatting>
  <conditionalFormatting sqref="AO93:AO102">
    <cfRule type="expression" dxfId="16" priority="11">
      <formula>AO93&lt;0</formula>
    </cfRule>
  </conditionalFormatting>
  <conditionalFormatting sqref="AP107:AP116">
    <cfRule type="expression" dxfId="15" priority="10">
      <formula>AP107&lt;0</formula>
    </cfRule>
  </conditionalFormatting>
  <conditionalFormatting sqref="AO107:AO116">
    <cfRule type="expression" dxfId="14" priority="9">
      <formula>AO107&lt;0</formula>
    </cfRule>
  </conditionalFormatting>
  <conditionalFormatting sqref="AP121:AP130">
    <cfRule type="expression" dxfId="13" priority="8">
      <formula>AP121&lt;0</formula>
    </cfRule>
  </conditionalFormatting>
  <conditionalFormatting sqref="AO121:AO130">
    <cfRule type="expression" dxfId="12" priority="7">
      <formula>AO121&lt;0</formula>
    </cfRule>
  </conditionalFormatting>
  <conditionalFormatting sqref="AP135:AP144">
    <cfRule type="expression" dxfId="11" priority="6">
      <formula>AP135&lt;0</formula>
    </cfRule>
  </conditionalFormatting>
  <conditionalFormatting sqref="AO135:AO144">
    <cfRule type="expression" dxfId="10" priority="5">
      <formula>AO135&lt;0</formula>
    </cfRule>
  </conditionalFormatting>
  <conditionalFormatting sqref="AP149:AP158">
    <cfRule type="expression" dxfId="9" priority="4">
      <formula>AP149&lt;0</formula>
    </cfRule>
  </conditionalFormatting>
  <conditionalFormatting sqref="AO149:AO158">
    <cfRule type="expression" dxfId="8" priority="3">
      <formula>AO149&lt;0</formula>
    </cfRule>
  </conditionalFormatting>
  <conditionalFormatting sqref="AP163:AP172">
    <cfRule type="expression" dxfId="7" priority="2">
      <formula>AP163&lt;0</formula>
    </cfRule>
  </conditionalFormatting>
  <conditionalFormatting sqref="AO163:AO172">
    <cfRule type="expression" dxfId="6" priority="1">
      <formula>AO163&lt;0</formula>
    </cfRule>
  </conditionalFormatting>
  <dataValidations count="3">
    <dataValidation allowBlank="1" showInputMessage="1" showErrorMessage="1" sqref="AF120" xr:uid="{00000000-0002-0000-0E00-000000000000}"/>
    <dataValidation type="list" allowBlank="1" showInputMessage="1" showErrorMessage="1" sqref="Q149:U150 V150 V149:W149 B23:AF32 B37:AF46 B51:AF60 B65:AF74 B93:AF102 B107:AF116 B121:AF130 B135:AF144 B79:AF88 Q151:W158 B149:P158 B163:AF172 X149:AF158 B9:AF19" xr:uid="{00000000-0002-0000-0E00-000001000000}">
      <formula1>Legende</formula1>
    </dataValidation>
    <dataValidation type="list" allowBlank="1" showInputMessage="1" showErrorMessage="1" sqref="A1" xr:uid="{3AB4BD6E-76F7-4222-BCD7-1FBE2B932F5C}">
      <formula1>"2024,2025,2026,2027,2028,2029,2030,2024,2050,2051,2052,2053,2054,2055,2056,2057,2058,2059,2060"</formula1>
    </dataValidation>
  </dataValidations>
  <printOptions horizontalCentered="1"/>
  <pageMargins left="0.23622047244094491" right="0.27559055118110237" top="0.43307086614173229" bottom="0.39370078740157483" header="0.27559055118110237" footer="0.15748031496062992"/>
  <pageSetup paperSize="9" scale="85" orientation="landscape" r:id="rId1"/>
  <headerFooter alignWithMargins="0">
    <oddFooter>&amp;R&amp;9Date: &amp;D - Page &amp;P de &amp;N</oddFooter>
  </headerFooter>
  <rowBreaks count="3" manualBreakCount="3">
    <brk id="46" max="31" man="1"/>
    <brk id="88" max="31" man="1"/>
    <brk id="130" max="31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AFB88-253A-4B24-8540-A3EFBB49AB22}">
  <sheetPr codeName="Feuil2"/>
  <dimension ref="A1:I17"/>
  <sheetViews>
    <sheetView workbookViewId="0">
      <selection activeCell="G27" sqref="G27"/>
    </sheetView>
  </sheetViews>
  <sheetFormatPr baseColWidth="10" defaultRowHeight="12.75" x14ac:dyDescent="0.2"/>
  <cols>
    <col min="1" max="1" width="25.7109375" customWidth="1"/>
    <col min="2" max="3" width="10.7109375" customWidth="1"/>
    <col min="4" max="6" width="11.42578125" style="3"/>
  </cols>
  <sheetData>
    <row r="1" spans="1:9" ht="38.25" x14ac:dyDescent="0.2">
      <c r="A1" s="16" t="s">
        <v>3</v>
      </c>
      <c r="B1" s="17" t="s">
        <v>58</v>
      </c>
      <c r="C1" s="18" t="s">
        <v>57</v>
      </c>
      <c r="I1" s="21"/>
    </row>
    <row r="2" spans="1:9" s="3" customFormat="1" x14ac:dyDescent="0.2">
      <c r="A2" s="14" t="s">
        <v>69</v>
      </c>
      <c r="B2" s="13">
        <v>0</v>
      </c>
      <c r="C2" s="15">
        <v>0</v>
      </c>
    </row>
    <row r="3" spans="1:9" x14ac:dyDescent="0.2">
      <c r="A3" s="14" t="s">
        <v>7</v>
      </c>
      <c r="B3" s="13">
        <v>0</v>
      </c>
      <c r="C3" s="15">
        <v>0</v>
      </c>
    </row>
    <row r="4" spans="1:9" x14ac:dyDescent="0.2">
      <c r="A4" s="14" t="s">
        <v>8</v>
      </c>
      <c r="B4" s="13">
        <v>0</v>
      </c>
      <c r="C4" s="15">
        <v>0</v>
      </c>
    </row>
    <row r="5" spans="1:9" x14ac:dyDescent="0.2">
      <c r="A5" s="14" t="s">
        <v>9</v>
      </c>
      <c r="B5" s="13">
        <v>0</v>
      </c>
      <c r="C5" s="15">
        <v>0</v>
      </c>
    </row>
    <row r="6" spans="1:9" x14ac:dyDescent="0.2">
      <c r="A6" s="14" t="s">
        <v>10</v>
      </c>
      <c r="B6" s="13">
        <v>0</v>
      </c>
      <c r="C6" s="15">
        <v>0</v>
      </c>
    </row>
    <row r="7" spans="1:9" x14ac:dyDescent="0.2">
      <c r="A7" s="14" t="s">
        <v>11</v>
      </c>
      <c r="B7" s="13">
        <v>0</v>
      </c>
      <c r="C7" s="15">
        <v>0</v>
      </c>
    </row>
    <row r="8" spans="1:9" x14ac:dyDescent="0.2">
      <c r="A8" s="14" t="s">
        <v>12</v>
      </c>
      <c r="B8" s="13">
        <v>0</v>
      </c>
      <c r="C8" s="15">
        <v>0</v>
      </c>
    </row>
    <row r="9" spans="1:9" x14ac:dyDescent="0.2">
      <c r="A9" s="14" t="s">
        <v>13</v>
      </c>
      <c r="B9" s="13">
        <v>0</v>
      </c>
      <c r="C9" s="15">
        <v>0</v>
      </c>
    </row>
    <row r="10" spans="1:9" x14ac:dyDescent="0.2">
      <c r="A10" s="14" t="s">
        <v>14</v>
      </c>
      <c r="B10" s="13">
        <v>0</v>
      </c>
      <c r="C10" s="15">
        <v>0</v>
      </c>
    </row>
    <row r="11" spans="1:9" x14ac:dyDescent="0.2">
      <c r="A11" s="14" t="s">
        <v>15</v>
      </c>
      <c r="B11" s="13">
        <v>0</v>
      </c>
      <c r="C11" s="15">
        <v>0</v>
      </c>
    </row>
    <row r="12" spans="1:9" x14ac:dyDescent="0.2">
      <c r="A12" s="19" t="s">
        <v>6</v>
      </c>
      <c r="B12" s="19">
        <f>SUM(B2:B11)</f>
        <v>0</v>
      </c>
      <c r="C12" s="20">
        <f>SUM(C2:C11)</f>
        <v>0</v>
      </c>
    </row>
    <row r="13" spans="1:9" x14ac:dyDescent="0.2">
      <c r="A13" s="3"/>
      <c r="B13" s="3"/>
      <c r="C13" s="3"/>
    </row>
    <row r="14" spans="1:9" x14ac:dyDescent="0.2">
      <c r="A14" s="3"/>
      <c r="B14" s="3"/>
      <c r="C14" s="3"/>
      <c r="I14" s="22"/>
    </row>
    <row r="15" spans="1:9" x14ac:dyDescent="0.2">
      <c r="A15" s="3"/>
      <c r="B15" s="3"/>
      <c r="C15" s="3"/>
    </row>
    <row r="16" spans="1:9" x14ac:dyDescent="0.2">
      <c r="A16" s="3"/>
      <c r="B16" s="3"/>
      <c r="C16" s="3"/>
    </row>
    <row r="17" spans="8:8" x14ac:dyDescent="0.2">
      <c r="H17" s="23"/>
    </row>
  </sheetData>
  <sheetProtection sheet="1" objects="1" scenarios="1"/>
  <phoneticPr fontId="17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20"/>
  <dimension ref="A1:A30"/>
  <sheetViews>
    <sheetView workbookViewId="0"/>
  </sheetViews>
  <sheetFormatPr baseColWidth="10" defaultRowHeight="12.75" x14ac:dyDescent="0.2"/>
  <cols>
    <col min="1" max="1" width="151.42578125" customWidth="1"/>
  </cols>
  <sheetData>
    <row r="1" spans="1:1" ht="17.25" customHeight="1" x14ac:dyDescent="0.2">
      <c r="A1" s="12" t="s">
        <v>1</v>
      </c>
    </row>
    <row r="2" spans="1:1" x14ac:dyDescent="0.2">
      <c r="A2" s="2"/>
    </row>
    <row r="3" spans="1:1" x14ac:dyDescent="0.2">
      <c r="A3" s="1" t="s">
        <v>31</v>
      </c>
    </row>
    <row r="4" spans="1:1" x14ac:dyDescent="0.2">
      <c r="A4" s="1"/>
    </row>
    <row r="5" spans="1:1" x14ac:dyDescent="0.2">
      <c r="A5" s="7" t="s">
        <v>23</v>
      </c>
    </row>
    <row r="6" spans="1:1" x14ac:dyDescent="0.2">
      <c r="A6" s="5" t="s">
        <v>24</v>
      </c>
    </row>
    <row r="7" spans="1:1" x14ac:dyDescent="0.2">
      <c r="A7" s="5" t="s">
        <v>22</v>
      </c>
    </row>
    <row r="9" spans="1:1" x14ac:dyDescent="0.2">
      <c r="A9" s="4" t="s">
        <v>21</v>
      </c>
    </row>
    <row r="10" spans="1:1" x14ac:dyDescent="0.2">
      <c r="A10" s="9" t="s">
        <v>18</v>
      </c>
    </row>
    <row r="11" spans="1:1" x14ac:dyDescent="0.2">
      <c r="A11" s="9" t="s">
        <v>19</v>
      </c>
    </row>
    <row r="12" spans="1:1" x14ac:dyDescent="0.2">
      <c r="A12" s="9" t="s">
        <v>20</v>
      </c>
    </row>
    <row r="13" spans="1:1" x14ac:dyDescent="0.2">
      <c r="A13" s="5" t="s">
        <v>22</v>
      </c>
    </row>
    <row r="14" spans="1:1" x14ac:dyDescent="0.2">
      <c r="A14" s="6"/>
    </row>
    <row r="15" spans="1:1" x14ac:dyDescent="0.2">
      <c r="A15" s="8" t="s">
        <v>26</v>
      </c>
    </row>
    <row r="16" spans="1:1" x14ac:dyDescent="0.2">
      <c r="A16" s="5" t="s">
        <v>28</v>
      </c>
    </row>
    <row r="17" spans="1:1" x14ac:dyDescent="0.2">
      <c r="A17" s="5" t="s">
        <v>29</v>
      </c>
    </row>
    <row r="18" spans="1:1" x14ac:dyDescent="0.2">
      <c r="A18" s="9" t="s">
        <v>25</v>
      </c>
    </row>
    <row r="19" spans="1:1" x14ac:dyDescent="0.2">
      <c r="A19" s="11" t="s">
        <v>32</v>
      </c>
    </row>
    <row r="20" spans="1:1" x14ac:dyDescent="0.2">
      <c r="A20" s="10" t="s">
        <v>33</v>
      </c>
    </row>
    <row r="21" spans="1:1" x14ac:dyDescent="0.2">
      <c r="A21" s="10" t="s">
        <v>34</v>
      </c>
    </row>
    <row r="22" spans="1:1" x14ac:dyDescent="0.2">
      <c r="A22" s="9" t="s">
        <v>17</v>
      </c>
    </row>
    <row r="24" spans="1:1" x14ac:dyDescent="0.2">
      <c r="A24" s="8" t="s">
        <v>27</v>
      </c>
    </row>
    <row r="25" spans="1:1" x14ac:dyDescent="0.2">
      <c r="A25" s="9" t="s">
        <v>30</v>
      </c>
    </row>
    <row r="26" spans="1:1" x14ac:dyDescent="0.2">
      <c r="A26" s="5" t="s">
        <v>36</v>
      </c>
    </row>
    <row r="27" spans="1:1" x14ac:dyDescent="0.2">
      <c r="A27" s="9" t="s">
        <v>35</v>
      </c>
    </row>
    <row r="28" spans="1:1" x14ac:dyDescent="0.2">
      <c r="A28" s="9" t="s">
        <v>37</v>
      </c>
    </row>
    <row r="29" spans="1:1" x14ac:dyDescent="0.2">
      <c r="A29" s="9" t="s">
        <v>38</v>
      </c>
    </row>
    <row r="30" spans="1:1" x14ac:dyDescent="0.2">
      <c r="A30" s="9" t="s">
        <v>39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2024</vt:lpstr>
      <vt:lpstr>Solde antérieur</vt:lpstr>
      <vt:lpstr>Aide</vt:lpstr>
      <vt:lpstr>'2024'!An</vt:lpstr>
      <vt:lpstr>'2024'!Impression_des_titres</vt:lpstr>
      <vt:lpstr>'2024'!Plage_mois</vt:lpstr>
      <vt:lpstr>Type1</vt:lpstr>
      <vt:lpstr>Type2</vt:lpstr>
      <vt:lpstr>'2024'!Zone_d_impression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</dc:creator>
  <cp:lastModifiedBy>Léo SOTIN</cp:lastModifiedBy>
  <cp:lastPrinted>2021-03-14T16:21:41Z</cp:lastPrinted>
  <dcterms:created xsi:type="dcterms:W3CDTF">2006-03-20T19:05:41Z</dcterms:created>
  <dcterms:modified xsi:type="dcterms:W3CDTF">2024-01-03T09:16:11Z</dcterms:modified>
</cp:coreProperties>
</file>