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OneDrive\Bureau\"/>
    </mc:Choice>
  </mc:AlternateContent>
  <xr:revisionPtr revIDLastSave="0" documentId="13_ncr:1_{C974BBB5-7A0E-492B-82A3-7AFE7169C9DF}" xr6:coauthVersionLast="47" xr6:coauthVersionMax="47" xr10:uidLastSave="{00000000-0000-0000-0000-000000000000}"/>
  <bookViews>
    <workbookView xWindow="-120" yWindow="-120" windowWidth="29040" windowHeight="15720" activeTab="3" xr2:uid="{AF91BBA2-5AE1-4EFC-9361-3B9F3D0A80F1}"/>
  </bookViews>
  <sheets>
    <sheet name="export" sheetId="2" r:id="rId1"/>
    <sheet name="donnees" sheetId="1" r:id="rId2"/>
    <sheet name="modele" sheetId="4" r:id="rId3"/>
    <sheet name="Débit" sheetId="6" r:id="rId4"/>
  </sheets>
  <definedNames>
    <definedName name="A_">donnees!$A$5:$R$10</definedName>
    <definedName name="AA_">donnees!$CB$5:$CS$10</definedName>
    <definedName name="B_">donnees!$A$15:$R$21</definedName>
    <definedName name="BB_">donnees!$CB$15:$CS$21</definedName>
    <definedName name="C_">donnees!$A$26:$R$31</definedName>
    <definedName name="calcul">modele!$AA$2:$AR$3</definedName>
    <definedName name="CC_">donnees!$CB$26:$CS$31</definedName>
    <definedName name="D_">donnees!$A$36:$R$42</definedName>
    <definedName name="DD_">donnees!$CB$36:$CS$42</definedName>
    <definedName name="E_">donnees!$A$47:$R$53</definedName>
    <definedName name="EE_">donnees!$CB$47:$CS$53</definedName>
    <definedName name="F_">donnees!$A$58:$R$65</definedName>
    <definedName name="FF_">donnees!$CB$58:$CS$65</definedName>
    <definedName name="G_">donnees!$T$5:$AK$10</definedName>
    <definedName name="GG_">donnees!$CU$5:$DL$10</definedName>
    <definedName name="H_">donnees!$T$15:$AK$21</definedName>
    <definedName name="HH_">donnees!$CU$15:$DL$21</definedName>
    <definedName name="I_">donnees!$T$26:$AK$31</definedName>
    <definedName name="II_">donnees!$CU$26:$DL$31</definedName>
    <definedName name="J_">donnees!$T$36:$AK$42</definedName>
    <definedName name="JJ_">donnees!$CU$36:$DL$42</definedName>
    <definedName name="K_">donnees!$T$47:$AK$53</definedName>
    <definedName name="KK_">donnees!$CU$47:$DL$53</definedName>
    <definedName name="L_">donnees!$T$58:$AK$65</definedName>
    <definedName name="LL_">donnees!$CU$58:$DL$65</definedName>
    <definedName name="M_">donnees!$AM$5:$BD$10</definedName>
    <definedName name="MM_">donnees!$DN$5:$EE$10</definedName>
    <definedName name="modele">modele!$A$1:$R$29</definedName>
    <definedName name="N_">donnees!$AM$15:$BD$21</definedName>
    <definedName name="NN_">donnees!$DN$15:$EE$21</definedName>
    <definedName name="O_">donnees!$AM$26:$BD$31</definedName>
    <definedName name="OO_">donnees!$DN$26:$EE$31</definedName>
    <definedName name="P_">donnees!$AM$36:$BD$42</definedName>
    <definedName name="PP_">donnees!$DN$36:$EE$42</definedName>
    <definedName name="Q_">donnees!$AM$47:$BD$53</definedName>
    <definedName name="QQ_">donnees!$DN$47:$EE$53</definedName>
    <definedName name="R_">donnees!$AM$58:$BD$65</definedName>
    <definedName name="RR_">donnees!$DN$58:$EE$65</definedName>
    <definedName name="S_">donnees!$BF$5:$BW$10</definedName>
    <definedName name="SS_">donnees!$EG$5:$EX$10</definedName>
    <definedName name="T_">donnees!$BF$15:$BW$21</definedName>
    <definedName name="TT_">donnees!$EG$15:$EX$21</definedName>
    <definedName name="U_">donnees!$BF$27:$BW$34</definedName>
    <definedName name="UU_">donnees!$EG$27:$EX$34</definedName>
    <definedName name="V_">donnees!$BF$39:$BW$47</definedName>
    <definedName name="VV_">donnees!$EG$39:$EX$47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3" i="4" l="1"/>
  <c r="AO3" i="4"/>
  <c r="AK3" i="4"/>
  <c r="AG3" i="4"/>
  <c r="E10" i="6" l="1"/>
  <c r="E21" i="6"/>
  <c r="M146" i="6"/>
  <c r="M117" i="6"/>
  <c r="M88" i="6"/>
  <c r="E72" i="6"/>
  <c r="D72" i="6"/>
  <c r="C72" i="6"/>
  <c r="A72" i="6"/>
  <c r="D71" i="6"/>
  <c r="A71" i="6"/>
  <c r="E70" i="6"/>
  <c r="D70" i="6"/>
  <c r="C70" i="6"/>
  <c r="A70" i="6"/>
  <c r="E69" i="6"/>
  <c r="D69" i="6"/>
  <c r="C69" i="6"/>
  <c r="A69" i="6"/>
  <c r="E68" i="6"/>
  <c r="D68" i="6"/>
  <c r="C68" i="6"/>
  <c r="A68" i="6"/>
  <c r="E67" i="6"/>
  <c r="E71" i="6" s="1"/>
  <c r="D67" i="6"/>
  <c r="C67" i="6"/>
  <c r="A67" i="6"/>
  <c r="M59" i="6"/>
  <c r="E51" i="6"/>
  <c r="D51" i="6"/>
  <c r="A51" i="6"/>
  <c r="E50" i="6"/>
  <c r="D50" i="6"/>
  <c r="A50" i="6"/>
  <c r="E49" i="6"/>
  <c r="D49" i="6"/>
  <c r="C49" i="6"/>
  <c r="A49" i="6"/>
  <c r="E48" i="6"/>
  <c r="D48" i="6"/>
  <c r="C48" i="6"/>
  <c r="A48" i="6"/>
  <c r="E47" i="6"/>
  <c r="D47" i="6"/>
  <c r="C47" i="6"/>
  <c r="A47" i="6"/>
  <c r="D46" i="6"/>
  <c r="C46" i="6"/>
  <c r="A46" i="6"/>
  <c r="E42" i="6"/>
  <c r="D42" i="6"/>
  <c r="A42" i="6"/>
  <c r="E41" i="6"/>
  <c r="D41" i="6"/>
  <c r="C41" i="6"/>
  <c r="A41" i="6"/>
  <c r="E40" i="6"/>
  <c r="D40" i="6"/>
  <c r="C40" i="6"/>
  <c r="A40" i="6"/>
  <c r="E39" i="6"/>
  <c r="D39" i="6"/>
  <c r="C39" i="6"/>
  <c r="A39" i="6"/>
  <c r="D38" i="6"/>
  <c r="C38" i="6"/>
  <c r="A38" i="6"/>
  <c r="M30" i="6"/>
  <c r="E23" i="6"/>
  <c r="D23" i="6"/>
  <c r="A23" i="6"/>
  <c r="D22" i="6"/>
  <c r="A22" i="6"/>
  <c r="D21" i="6"/>
  <c r="C21" i="6"/>
  <c r="A21" i="6"/>
  <c r="E20" i="6"/>
  <c r="D20" i="6"/>
  <c r="C20" i="6"/>
  <c r="A20" i="6"/>
  <c r="E19" i="6"/>
  <c r="D19" i="6"/>
  <c r="C19" i="6"/>
  <c r="A19" i="6"/>
  <c r="E18" i="6"/>
  <c r="E22" i="6" s="1"/>
  <c r="D18" i="6"/>
  <c r="C18" i="6"/>
  <c r="A18" i="6"/>
  <c r="D14" i="6"/>
  <c r="A14" i="6"/>
  <c r="E13" i="6"/>
  <c r="D13" i="6"/>
  <c r="C13" i="6"/>
  <c r="A13" i="6"/>
  <c r="E12" i="6"/>
  <c r="D12" i="6"/>
  <c r="C12" i="6"/>
  <c r="A12" i="6"/>
  <c r="E11" i="6"/>
  <c r="D11" i="6"/>
  <c r="C11" i="6"/>
  <c r="A11" i="6"/>
  <c r="E14" i="6"/>
  <c r="D10" i="6"/>
  <c r="C10" i="6"/>
  <c r="A10" i="6"/>
  <c r="M1" i="6"/>
  <c r="M1" i="4" l="1"/>
  <c r="DR65" i="1" l="1"/>
  <c r="DQ65" i="1"/>
  <c r="DP65" i="1"/>
  <c r="CY65" i="1"/>
  <c r="CX65" i="1"/>
  <c r="CW65" i="1"/>
  <c r="CF65" i="1"/>
  <c r="CE65" i="1"/>
  <c r="CD65" i="1"/>
  <c r="AQ65" i="1"/>
  <c r="AP65" i="1"/>
  <c r="AO65" i="1"/>
  <c r="X65" i="1"/>
  <c r="W65" i="1"/>
  <c r="V65" i="1"/>
  <c r="E65" i="1"/>
  <c r="D65" i="1"/>
  <c r="C65" i="1"/>
  <c r="DQ64" i="1"/>
  <c r="CY64" i="1"/>
  <c r="CX64" i="1"/>
  <c r="CE64" i="1"/>
  <c r="AQ64" i="1"/>
  <c r="AP64" i="1"/>
  <c r="W64" i="1"/>
  <c r="D64" i="1"/>
  <c r="DR63" i="1"/>
  <c r="DQ63" i="1"/>
  <c r="CY63" i="1"/>
  <c r="CX63" i="1"/>
  <c r="CE63" i="1"/>
  <c r="AQ63" i="1"/>
  <c r="AP63" i="1"/>
  <c r="W63" i="1"/>
  <c r="D63" i="1"/>
  <c r="DR62" i="1"/>
  <c r="DQ62" i="1"/>
  <c r="DP62" i="1"/>
  <c r="CY62" i="1"/>
  <c r="CX62" i="1"/>
  <c r="CW62" i="1"/>
  <c r="CF62" i="1"/>
  <c r="CE62" i="1"/>
  <c r="CD62" i="1"/>
  <c r="AQ62" i="1"/>
  <c r="AP62" i="1"/>
  <c r="AO62" i="1"/>
  <c r="X62" i="1"/>
  <c r="W62" i="1"/>
  <c r="V62" i="1"/>
  <c r="E62" i="1"/>
  <c r="D62" i="1"/>
  <c r="C62" i="1"/>
  <c r="DR61" i="1"/>
  <c r="DQ61" i="1"/>
  <c r="DP61" i="1"/>
  <c r="CY61" i="1"/>
  <c r="CX61" i="1"/>
  <c r="CW61" i="1"/>
  <c r="CF61" i="1"/>
  <c r="CE61" i="1"/>
  <c r="CD61" i="1"/>
  <c r="AQ61" i="1"/>
  <c r="AP61" i="1"/>
  <c r="AO61" i="1"/>
  <c r="X61" i="1"/>
  <c r="W61" i="1"/>
  <c r="V61" i="1"/>
  <c r="E61" i="1"/>
  <c r="D61" i="1"/>
  <c r="C61" i="1"/>
  <c r="DR60" i="1"/>
  <c r="DQ60" i="1"/>
  <c r="DP60" i="1"/>
  <c r="CY60" i="1"/>
  <c r="CX60" i="1"/>
  <c r="CW60" i="1"/>
  <c r="CF60" i="1"/>
  <c r="CE60" i="1"/>
  <c r="CD60" i="1"/>
  <c r="AQ60" i="1"/>
  <c r="AP60" i="1"/>
  <c r="AO60" i="1"/>
  <c r="X60" i="1"/>
  <c r="W60" i="1"/>
  <c r="V60" i="1"/>
  <c r="E60" i="1"/>
  <c r="D60" i="1"/>
  <c r="C60" i="1"/>
  <c r="DR59" i="1"/>
  <c r="DR64" i="1" s="1"/>
  <c r="DQ59" i="1"/>
  <c r="DP59" i="1"/>
  <c r="CY59" i="1"/>
  <c r="CX59" i="1"/>
  <c r="CW59" i="1"/>
  <c r="CF59" i="1"/>
  <c r="CF64" i="1" s="1"/>
  <c r="CE59" i="1"/>
  <c r="CD59" i="1"/>
  <c r="AQ59" i="1"/>
  <c r="AP59" i="1"/>
  <c r="AO59" i="1"/>
  <c r="X59" i="1"/>
  <c r="X63" i="1" s="1"/>
  <c r="W59" i="1"/>
  <c r="V59" i="1"/>
  <c r="E59" i="1"/>
  <c r="E64" i="1" s="1"/>
  <c r="D59" i="1"/>
  <c r="C59" i="1"/>
  <c r="DR53" i="1"/>
  <c r="DQ53" i="1"/>
  <c r="DP53" i="1"/>
  <c r="CY53" i="1"/>
  <c r="CX53" i="1"/>
  <c r="CW53" i="1"/>
  <c r="CF53" i="1"/>
  <c r="CE53" i="1"/>
  <c r="CD53" i="1"/>
  <c r="AQ53" i="1"/>
  <c r="AP53" i="1"/>
  <c r="AO53" i="1"/>
  <c r="X53" i="1"/>
  <c r="W53" i="1"/>
  <c r="V53" i="1"/>
  <c r="E53" i="1"/>
  <c r="D53" i="1"/>
  <c r="C53" i="1"/>
  <c r="DR52" i="1"/>
  <c r="DQ52" i="1"/>
  <c r="CX52" i="1"/>
  <c r="CE52" i="1"/>
  <c r="AQ52" i="1"/>
  <c r="AP52" i="1"/>
  <c r="W52" i="1"/>
  <c r="D52" i="1"/>
  <c r="DR51" i="1"/>
  <c r="DQ51" i="1"/>
  <c r="DP51" i="1"/>
  <c r="CY51" i="1"/>
  <c r="CX51" i="1"/>
  <c r="CW51" i="1"/>
  <c r="CF51" i="1"/>
  <c r="CE51" i="1"/>
  <c r="CD51" i="1"/>
  <c r="AQ51" i="1"/>
  <c r="AP51" i="1"/>
  <c r="AO51" i="1"/>
  <c r="X51" i="1"/>
  <c r="W51" i="1"/>
  <c r="V51" i="1"/>
  <c r="E51" i="1"/>
  <c r="D51" i="1"/>
  <c r="C51" i="1"/>
  <c r="DR50" i="1"/>
  <c r="DQ50" i="1"/>
  <c r="DP50" i="1"/>
  <c r="CY50" i="1"/>
  <c r="CX50" i="1"/>
  <c r="CW50" i="1"/>
  <c r="CF50" i="1"/>
  <c r="CE50" i="1"/>
  <c r="CD50" i="1"/>
  <c r="AQ50" i="1"/>
  <c r="AP50" i="1"/>
  <c r="AO50" i="1"/>
  <c r="X50" i="1"/>
  <c r="W50" i="1"/>
  <c r="V50" i="1"/>
  <c r="E50" i="1"/>
  <c r="D50" i="1"/>
  <c r="C50" i="1"/>
  <c r="DR49" i="1"/>
  <c r="DQ49" i="1"/>
  <c r="DP49" i="1"/>
  <c r="CY49" i="1"/>
  <c r="CX49" i="1"/>
  <c r="CW49" i="1"/>
  <c r="CF49" i="1"/>
  <c r="CE49" i="1"/>
  <c r="CD49" i="1"/>
  <c r="AQ49" i="1"/>
  <c r="AP49" i="1"/>
  <c r="AO49" i="1"/>
  <c r="X49" i="1"/>
  <c r="W49" i="1"/>
  <c r="V49" i="1"/>
  <c r="E49" i="1"/>
  <c r="D49" i="1"/>
  <c r="C49" i="1"/>
  <c r="DR48" i="1"/>
  <c r="DQ48" i="1"/>
  <c r="DP48" i="1"/>
  <c r="CY48" i="1"/>
  <c r="CY52" i="1" s="1"/>
  <c r="CX48" i="1"/>
  <c r="CW48" i="1"/>
  <c r="CF48" i="1"/>
  <c r="CF52" i="1" s="1"/>
  <c r="CE48" i="1"/>
  <c r="CD48" i="1"/>
  <c r="AQ48" i="1"/>
  <c r="AP48" i="1"/>
  <c r="AO48" i="1"/>
  <c r="X48" i="1"/>
  <c r="X52" i="1" s="1"/>
  <c r="W48" i="1"/>
  <c r="V48" i="1"/>
  <c r="E48" i="1"/>
  <c r="E52" i="1" s="1"/>
  <c r="D48" i="1"/>
  <c r="C48" i="1"/>
  <c r="EJ47" i="1"/>
  <c r="BI47" i="1"/>
  <c r="EK46" i="1"/>
  <c r="EJ46" i="1"/>
  <c r="BJ46" i="1"/>
  <c r="BI46" i="1"/>
  <c r="EK45" i="1"/>
  <c r="EJ45" i="1"/>
  <c r="EI45" i="1"/>
  <c r="BJ45" i="1"/>
  <c r="BI45" i="1"/>
  <c r="EK44" i="1"/>
  <c r="EJ44" i="1"/>
  <c r="EI44" i="1"/>
  <c r="BJ44" i="1"/>
  <c r="BI44" i="1"/>
  <c r="BH44" i="1"/>
  <c r="BH45" i="1" s="1"/>
  <c r="EK43" i="1"/>
  <c r="EJ43" i="1"/>
  <c r="EI43" i="1"/>
  <c r="BJ43" i="1"/>
  <c r="BI43" i="1"/>
  <c r="BH43" i="1"/>
  <c r="EK42" i="1"/>
  <c r="EK47" i="1" s="1"/>
  <c r="EJ42" i="1"/>
  <c r="EI42" i="1"/>
  <c r="CY42" i="1"/>
  <c r="CX42" i="1"/>
  <c r="CF42" i="1"/>
  <c r="CE42" i="1"/>
  <c r="BJ42" i="1"/>
  <c r="BJ47" i="1" s="1"/>
  <c r="BI42" i="1"/>
  <c r="BH42" i="1"/>
  <c r="AP42" i="1"/>
  <c r="X42" i="1"/>
  <c r="W42" i="1"/>
  <c r="E42" i="1"/>
  <c r="D42" i="1"/>
  <c r="EK41" i="1"/>
  <c r="EJ41" i="1"/>
  <c r="EI41" i="1"/>
  <c r="DR41" i="1"/>
  <c r="DQ41" i="1"/>
  <c r="CX41" i="1"/>
  <c r="CE41" i="1"/>
  <c r="BJ41" i="1"/>
  <c r="BI41" i="1"/>
  <c r="BH41" i="1"/>
  <c r="AQ41" i="1"/>
  <c r="AP41" i="1"/>
  <c r="W41" i="1"/>
  <c r="D41" i="1"/>
  <c r="EJ40" i="1"/>
  <c r="EI40" i="1"/>
  <c r="DR40" i="1"/>
  <c r="DQ40" i="1"/>
  <c r="CY40" i="1"/>
  <c r="CX40" i="1"/>
  <c r="CW40" i="1"/>
  <c r="CF40" i="1"/>
  <c r="CE40" i="1"/>
  <c r="CD40" i="1"/>
  <c r="BI40" i="1"/>
  <c r="BH40" i="1"/>
  <c r="AQ40" i="1"/>
  <c r="AP40" i="1"/>
  <c r="AO40" i="1"/>
  <c r="X40" i="1"/>
  <c r="W40" i="1"/>
  <c r="V40" i="1"/>
  <c r="E40" i="1"/>
  <c r="D40" i="1"/>
  <c r="C40" i="1"/>
  <c r="DR39" i="1"/>
  <c r="DQ39" i="1"/>
  <c r="DP39" i="1"/>
  <c r="CY39" i="1"/>
  <c r="CX39" i="1"/>
  <c r="CW39" i="1"/>
  <c r="CF39" i="1"/>
  <c r="CE39" i="1"/>
  <c r="CD39" i="1"/>
  <c r="AQ39" i="1"/>
  <c r="AP39" i="1"/>
  <c r="AO39" i="1"/>
  <c r="X39" i="1"/>
  <c r="W39" i="1"/>
  <c r="V39" i="1"/>
  <c r="E39" i="1"/>
  <c r="D39" i="1"/>
  <c r="C39" i="1"/>
  <c r="DR38" i="1"/>
  <c r="DQ38" i="1"/>
  <c r="DP38" i="1"/>
  <c r="CY38" i="1"/>
  <c r="CY41" i="1" s="1"/>
  <c r="CX38" i="1"/>
  <c r="CW38" i="1"/>
  <c r="CF38" i="1"/>
  <c r="CF41" i="1" s="1"/>
  <c r="CE38" i="1"/>
  <c r="CD38" i="1"/>
  <c r="AQ38" i="1"/>
  <c r="AQ42" i="1" s="1"/>
  <c r="AP38" i="1"/>
  <c r="AO38" i="1"/>
  <c r="X38" i="1"/>
  <c r="X41" i="1" s="1"/>
  <c r="W38" i="1"/>
  <c r="V38" i="1"/>
  <c r="E38" i="1"/>
  <c r="E41" i="1" s="1"/>
  <c r="D38" i="1"/>
  <c r="C38" i="1"/>
  <c r="DQ37" i="1"/>
  <c r="DP37" i="1"/>
  <c r="CX37" i="1"/>
  <c r="CW37" i="1"/>
  <c r="CE37" i="1"/>
  <c r="CD37" i="1"/>
  <c r="AP37" i="1"/>
  <c r="AO37" i="1"/>
  <c r="W37" i="1"/>
  <c r="V37" i="1"/>
  <c r="D37" i="1"/>
  <c r="C37" i="1"/>
  <c r="EJ34" i="1"/>
  <c r="BI34" i="1"/>
  <c r="EK33" i="1"/>
  <c r="EJ33" i="1"/>
  <c r="BJ33" i="1"/>
  <c r="BI33" i="1"/>
  <c r="EK32" i="1"/>
  <c r="EJ32" i="1"/>
  <c r="EI32" i="1"/>
  <c r="BJ32" i="1"/>
  <c r="BI32" i="1"/>
  <c r="BH32" i="1"/>
  <c r="EK31" i="1"/>
  <c r="EJ31" i="1"/>
  <c r="DR31" i="1"/>
  <c r="DQ31" i="1"/>
  <c r="CX31" i="1"/>
  <c r="CF31" i="1"/>
  <c r="CE31" i="1"/>
  <c r="BJ31" i="1"/>
  <c r="BI31" i="1"/>
  <c r="AQ31" i="1"/>
  <c r="AP31" i="1"/>
  <c r="W31" i="1"/>
  <c r="D31" i="1"/>
  <c r="EK30" i="1"/>
  <c r="EJ30" i="1"/>
  <c r="EI30" i="1"/>
  <c r="DR30" i="1"/>
  <c r="DQ30" i="1"/>
  <c r="DP30" i="1"/>
  <c r="CY30" i="1"/>
  <c r="CX30" i="1"/>
  <c r="CW30" i="1"/>
  <c r="CF30" i="1"/>
  <c r="CE30" i="1"/>
  <c r="CD30" i="1"/>
  <c r="BJ30" i="1"/>
  <c r="BI30" i="1"/>
  <c r="BH30" i="1"/>
  <c r="AQ30" i="1"/>
  <c r="AP30" i="1"/>
  <c r="AO30" i="1"/>
  <c r="X30" i="1"/>
  <c r="W30" i="1"/>
  <c r="V30" i="1"/>
  <c r="E30" i="1"/>
  <c r="D30" i="1"/>
  <c r="C30" i="1"/>
  <c r="EK29" i="1"/>
  <c r="EK34" i="1" s="1"/>
  <c r="EJ29" i="1"/>
  <c r="EI29" i="1"/>
  <c r="DR29" i="1"/>
  <c r="DQ29" i="1"/>
  <c r="DP29" i="1"/>
  <c r="CY29" i="1"/>
  <c r="CX29" i="1"/>
  <c r="CW29" i="1"/>
  <c r="CF29" i="1"/>
  <c r="CE29" i="1"/>
  <c r="CD29" i="1"/>
  <c r="BJ29" i="1"/>
  <c r="BJ34" i="1" s="1"/>
  <c r="BI29" i="1"/>
  <c r="BH29" i="1"/>
  <c r="AQ29" i="1"/>
  <c r="AP29" i="1"/>
  <c r="AO29" i="1"/>
  <c r="X29" i="1"/>
  <c r="W29" i="1"/>
  <c r="V29" i="1"/>
  <c r="E29" i="1"/>
  <c r="D29" i="1"/>
  <c r="C29" i="1"/>
  <c r="EJ28" i="1"/>
  <c r="EI28" i="1"/>
  <c r="DR28" i="1"/>
  <c r="DQ28" i="1"/>
  <c r="DP28" i="1"/>
  <c r="CY28" i="1"/>
  <c r="CY31" i="1" s="1"/>
  <c r="CX28" i="1"/>
  <c r="CW28" i="1"/>
  <c r="CF28" i="1"/>
  <c r="CE28" i="1"/>
  <c r="CD28" i="1"/>
  <c r="BI28" i="1"/>
  <c r="BH28" i="1"/>
  <c r="AQ28" i="1"/>
  <c r="AP28" i="1"/>
  <c r="AO28" i="1"/>
  <c r="X28" i="1"/>
  <c r="X31" i="1" s="1"/>
  <c r="W28" i="1"/>
  <c r="V28" i="1"/>
  <c r="E28" i="1"/>
  <c r="E31" i="1" s="1"/>
  <c r="D28" i="1"/>
  <c r="C28" i="1"/>
  <c r="DQ27" i="1"/>
  <c r="DP27" i="1"/>
  <c r="CX27" i="1"/>
  <c r="CW27" i="1"/>
  <c r="CE27" i="1"/>
  <c r="CD27" i="1"/>
  <c r="AP27" i="1"/>
  <c r="AO27" i="1"/>
  <c r="W27" i="1"/>
  <c r="V27" i="1"/>
  <c r="D27" i="1"/>
  <c r="C27" i="1"/>
  <c r="EK21" i="1"/>
  <c r="EJ21" i="1"/>
  <c r="DQ21" i="1"/>
  <c r="CY21" i="1"/>
  <c r="CX21" i="1"/>
  <c r="CF21" i="1"/>
  <c r="CE21" i="1"/>
  <c r="BJ21" i="1"/>
  <c r="BI21" i="1"/>
  <c r="AP21" i="1"/>
  <c r="X21" i="1"/>
  <c r="W21" i="1"/>
  <c r="E21" i="1"/>
  <c r="D21" i="1"/>
  <c r="EK20" i="1"/>
  <c r="EJ20" i="1"/>
  <c r="EI20" i="1"/>
  <c r="DR20" i="1"/>
  <c r="DQ20" i="1"/>
  <c r="CX20" i="1"/>
  <c r="CE20" i="1"/>
  <c r="BJ20" i="1"/>
  <c r="BI20" i="1"/>
  <c r="BH20" i="1"/>
  <c r="AQ20" i="1"/>
  <c r="AP20" i="1"/>
  <c r="W20" i="1"/>
  <c r="D20" i="1"/>
  <c r="EK19" i="1"/>
  <c r="EJ19" i="1"/>
  <c r="EI19" i="1"/>
  <c r="DR19" i="1"/>
  <c r="DQ19" i="1"/>
  <c r="DP19" i="1"/>
  <c r="CY19" i="1"/>
  <c r="CX19" i="1"/>
  <c r="CW19" i="1"/>
  <c r="CF19" i="1"/>
  <c r="CE19" i="1"/>
  <c r="CD19" i="1"/>
  <c r="BJ19" i="1"/>
  <c r="BI19" i="1"/>
  <c r="BH19" i="1"/>
  <c r="AQ19" i="1"/>
  <c r="AP19" i="1"/>
  <c r="AO19" i="1"/>
  <c r="X19" i="1"/>
  <c r="W19" i="1"/>
  <c r="V19" i="1"/>
  <c r="E19" i="1"/>
  <c r="D19" i="1"/>
  <c r="C19" i="1"/>
  <c r="EK18" i="1"/>
  <c r="EJ18" i="1"/>
  <c r="EI18" i="1"/>
  <c r="DR18" i="1"/>
  <c r="DQ18" i="1"/>
  <c r="DP18" i="1"/>
  <c r="CY18" i="1"/>
  <c r="CX18" i="1"/>
  <c r="CW18" i="1"/>
  <c r="CF18" i="1"/>
  <c r="CE18" i="1"/>
  <c r="CD18" i="1"/>
  <c r="BJ18" i="1"/>
  <c r="BI18" i="1"/>
  <c r="BH18" i="1"/>
  <c r="AQ18" i="1"/>
  <c r="AP18" i="1"/>
  <c r="AO18" i="1"/>
  <c r="X18" i="1"/>
  <c r="W18" i="1"/>
  <c r="V18" i="1"/>
  <c r="E18" i="1"/>
  <c r="D18" i="1"/>
  <c r="C18" i="1"/>
  <c r="EK17" i="1"/>
  <c r="EJ17" i="1"/>
  <c r="EI17" i="1"/>
  <c r="DR17" i="1"/>
  <c r="DQ17" i="1"/>
  <c r="DP17" i="1"/>
  <c r="CY17" i="1"/>
  <c r="CX17" i="1"/>
  <c r="CW17" i="1"/>
  <c r="CF17" i="1"/>
  <c r="CE17" i="1"/>
  <c r="CD17" i="1"/>
  <c r="BJ17" i="1"/>
  <c r="BI17" i="1"/>
  <c r="BH17" i="1"/>
  <c r="AQ17" i="1"/>
  <c r="AP17" i="1"/>
  <c r="AO17" i="1"/>
  <c r="X17" i="1"/>
  <c r="W17" i="1"/>
  <c r="V17" i="1"/>
  <c r="E17" i="1"/>
  <c r="D17" i="1"/>
  <c r="C17" i="1"/>
  <c r="EJ16" i="1"/>
  <c r="EI16" i="1"/>
  <c r="DR16" i="1"/>
  <c r="DR21" i="1" s="1"/>
  <c r="DQ16" i="1"/>
  <c r="DP16" i="1"/>
  <c r="CY16" i="1"/>
  <c r="CY20" i="1" s="1"/>
  <c r="CX16" i="1"/>
  <c r="CW16" i="1"/>
  <c r="CF16" i="1"/>
  <c r="CF20" i="1" s="1"/>
  <c r="CE16" i="1"/>
  <c r="CD16" i="1"/>
  <c r="BI16" i="1"/>
  <c r="BH16" i="1"/>
  <c r="AQ16" i="1"/>
  <c r="AQ21" i="1" s="1"/>
  <c r="AP16" i="1"/>
  <c r="AO16" i="1"/>
  <c r="X16" i="1"/>
  <c r="X20" i="1" s="1"/>
  <c r="W16" i="1"/>
  <c r="V16" i="1"/>
  <c r="E16" i="1"/>
  <c r="E20" i="1" s="1"/>
  <c r="D16" i="1"/>
  <c r="C16" i="1"/>
  <c r="DN49" i="1" s="1"/>
  <c r="EK10" i="1"/>
  <c r="EJ10" i="1"/>
  <c r="DR10" i="1"/>
  <c r="DQ10" i="1"/>
  <c r="CX10" i="1"/>
  <c r="CE10" i="1"/>
  <c r="BJ10" i="1"/>
  <c r="BI10" i="1"/>
  <c r="AQ10" i="1"/>
  <c r="AP10" i="1"/>
  <c r="W10" i="1"/>
  <c r="D10" i="1"/>
  <c r="A10" i="1"/>
  <c r="EK9" i="1"/>
  <c r="EJ9" i="1"/>
  <c r="EI9" i="1"/>
  <c r="DR9" i="1"/>
  <c r="DQ9" i="1"/>
  <c r="DP9" i="1"/>
  <c r="CY9" i="1"/>
  <c r="CX9" i="1"/>
  <c r="CW9" i="1"/>
  <c r="CF9" i="1"/>
  <c r="CE9" i="1"/>
  <c r="CD9" i="1"/>
  <c r="BJ9" i="1"/>
  <c r="BI9" i="1"/>
  <c r="BH9" i="1"/>
  <c r="AQ9" i="1"/>
  <c r="AP9" i="1"/>
  <c r="AO9" i="1"/>
  <c r="X9" i="1"/>
  <c r="W9" i="1"/>
  <c r="V9" i="1"/>
  <c r="E9" i="1"/>
  <c r="D9" i="1"/>
  <c r="C9" i="1"/>
  <c r="A9" i="1"/>
  <c r="EK8" i="1"/>
  <c r="EJ8" i="1"/>
  <c r="EI8" i="1"/>
  <c r="DR8" i="1"/>
  <c r="DQ8" i="1"/>
  <c r="DP8" i="1"/>
  <c r="CY8" i="1"/>
  <c r="CX8" i="1"/>
  <c r="CW8" i="1"/>
  <c r="CF8" i="1"/>
  <c r="CE8" i="1"/>
  <c r="CD8" i="1"/>
  <c r="BJ8" i="1"/>
  <c r="BI8" i="1"/>
  <c r="BH8" i="1"/>
  <c r="AQ8" i="1"/>
  <c r="AP8" i="1"/>
  <c r="AO8" i="1"/>
  <c r="X8" i="1"/>
  <c r="W8" i="1"/>
  <c r="V8" i="1"/>
  <c r="E8" i="1"/>
  <c r="D8" i="1"/>
  <c r="C8" i="1"/>
  <c r="A8" i="1"/>
  <c r="EK7" i="1"/>
  <c r="EJ7" i="1"/>
  <c r="EI7" i="1"/>
  <c r="DR7" i="1"/>
  <c r="DQ7" i="1"/>
  <c r="DP7" i="1"/>
  <c r="CY7" i="1"/>
  <c r="CX7" i="1"/>
  <c r="CW7" i="1"/>
  <c r="CF7" i="1"/>
  <c r="CE7" i="1"/>
  <c r="CD7" i="1"/>
  <c r="BJ7" i="1"/>
  <c r="BI7" i="1"/>
  <c r="BH7" i="1"/>
  <c r="AQ7" i="1"/>
  <c r="AP7" i="1"/>
  <c r="AO7" i="1"/>
  <c r="X7" i="1"/>
  <c r="W7" i="1"/>
  <c r="V7" i="1"/>
  <c r="E7" i="1"/>
  <c r="D7" i="1"/>
  <c r="C7" i="1"/>
  <c r="A7" i="1"/>
  <c r="EJ6" i="1"/>
  <c r="EI6" i="1"/>
  <c r="DR6" i="1"/>
  <c r="DQ6" i="1"/>
  <c r="DP6" i="1"/>
  <c r="CY6" i="1"/>
  <c r="CY10" i="1" s="1"/>
  <c r="CX6" i="1"/>
  <c r="CW6" i="1"/>
  <c r="CF6" i="1"/>
  <c r="CF10" i="1" s="1"/>
  <c r="CE6" i="1"/>
  <c r="CD6" i="1"/>
  <c r="BI6" i="1"/>
  <c r="BH6" i="1"/>
  <c r="AQ6" i="1"/>
  <c r="AP6" i="1"/>
  <c r="AO6" i="1"/>
  <c r="X6" i="1"/>
  <c r="X10" i="1" s="1"/>
  <c r="W6" i="1"/>
  <c r="V6" i="1"/>
  <c r="E6" i="1"/>
  <c r="E10" i="1" s="1"/>
  <c r="D6" i="1"/>
  <c r="C6" i="1"/>
  <c r="A6" i="1"/>
  <c r="X64" i="1" l="1"/>
  <c r="E63" i="1"/>
  <c r="CU9" i="1"/>
  <c r="BF7" i="1"/>
  <c r="CB10" i="1"/>
  <c r="DN20" i="1"/>
  <c r="CU6" i="1"/>
  <c r="T8" i="1"/>
  <c r="CB8" i="1"/>
  <c r="DN7" i="1"/>
  <c r="AM9" i="1"/>
  <c r="EG8" i="1"/>
  <c r="T53" i="1"/>
  <c r="EG7" i="1"/>
  <c r="DN6" i="1"/>
  <c r="BF21" i="1"/>
  <c r="EG21" i="1"/>
  <c r="T27" i="1"/>
  <c r="DN27" i="1"/>
  <c r="EG34" i="1"/>
  <c r="T37" i="1"/>
  <c r="DN37" i="1"/>
  <c r="CU41" i="1"/>
  <c r="BF47" i="1"/>
  <c r="A49" i="1"/>
  <c r="AM52" i="1"/>
  <c r="A53" i="1"/>
  <c r="CB53" i="1"/>
  <c r="AM63" i="1"/>
  <c r="A64" i="1"/>
  <c r="CU64" i="1"/>
  <c r="BF6" i="1"/>
  <c r="AM10" i="1"/>
  <c r="DN10" i="1"/>
  <c r="A17" i="1"/>
  <c r="BF17" i="1"/>
  <c r="DN17" i="1"/>
  <c r="T18" i="1"/>
  <c r="CB18" i="1"/>
  <c r="EG18" i="1"/>
  <c r="AM19" i="1"/>
  <c r="CU19" i="1"/>
  <c r="A20" i="1"/>
  <c r="T29" i="1"/>
  <c r="CB29" i="1"/>
  <c r="EG29" i="1"/>
  <c r="AM30" i="1"/>
  <c r="CU30" i="1"/>
  <c r="A31" i="1"/>
  <c r="CB31" i="1"/>
  <c r="T42" i="1"/>
  <c r="CU48" i="1"/>
  <c r="T7" i="1"/>
  <c r="CU16" i="1"/>
  <c r="CB20" i="1"/>
  <c r="DN28" i="1"/>
  <c r="DN40" i="1"/>
  <c r="AM41" i="1"/>
  <c r="CU42" i="1"/>
  <c r="BF44" i="1"/>
  <c r="EG45" i="1"/>
  <c r="AM48" i="1"/>
  <c r="AM50" i="1"/>
  <c r="DN50" i="1"/>
  <c r="AM51" i="1"/>
  <c r="DN51" i="1"/>
  <c r="AM59" i="1"/>
  <c r="DN59" i="1"/>
  <c r="AM60" i="1"/>
  <c r="DN60" i="1"/>
  <c r="AM61" i="1"/>
  <c r="DN61" i="1"/>
  <c r="AM62" i="1"/>
  <c r="DN62" i="1"/>
  <c r="AM65" i="1"/>
  <c r="DN65" i="1"/>
  <c r="T9" i="1"/>
  <c r="A21" i="1"/>
  <c r="CB21" i="1"/>
  <c r="A28" i="1"/>
  <c r="BF33" i="1"/>
  <c r="AM37" i="1"/>
  <c r="A38" i="1"/>
  <c r="CB38" i="1"/>
  <c r="A39" i="1"/>
  <c r="CB39" i="1"/>
  <c r="BF40" i="1"/>
  <c r="DN41" i="1"/>
  <c r="EG47" i="1"/>
  <c r="CB49" i="1"/>
  <c r="CB52" i="1"/>
  <c r="CB63" i="1"/>
  <c r="T64" i="1"/>
  <c r="DN64" i="1"/>
  <c r="CB7" i="1"/>
  <c r="AM7" i="1"/>
  <c r="CU7" i="1"/>
  <c r="BF8" i="1"/>
  <c r="DN8" i="1"/>
  <c r="CB9" i="1"/>
  <c r="EG9" i="1"/>
  <c r="AM16" i="1"/>
  <c r="AM27" i="1"/>
  <c r="A40" i="1"/>
  <c r="CB6" i="1"/>
  <c r="EG6" i="1"/>
  <c r="BF10" i="1"/>
  <c r="EG10" i="1"/>
  <c r="T20" i="1"/>
  <c r="T31" i="1"/>
  <c r="CU31" i="1"/>
  <c r="AM42" i="1"/>
  <c r="T49" i="1"/>
  <c r="CU53" i="1"/>
  <c r="CU8" i="1"/>
  <c r="BF28" i="1"/>
  <c r="T6" i="1"/>
  <c r="T17" i="1"/>
  <c r="CB17" i="1"/>
  <c r="EG17" i="1"/>
  <c r="AM18" i="1"/>
  <c r="CU18" i="1"/>
  <c r="A19" i="1"/>
  <c r="BF19" i="1"/>
  <c r="DN19" i="1"/>
  <c r="CU20" i="1"/>
  <c r="AM29" i="1"/>
  <c r="CU29" i="1"/>
  <c r="A30" i="1"/>
  <c r="BF30" i="1"/>
  <c r="DN30" i="1"/>
  <c r="EG40" i="1"/>
  <c r="BF41" i="1"/>
  <c r="DN48" i="1"/>
  <c r="CF63" i="1"/>
  <c r="AM8" i="1"/>
  <c r="DN16" i="1"/>
  <c r="T21" i="1"/>
  <c r="CU21" i="1"/>
  <c r="CB27" i="1"/>
  <c r="CB28" i="1"/>
  <c r="EG28" i="1"/>
  <c r="EG33" i="1"/>
  <c r="CB37" i="1"/>
  <c r="CB40" i="1"/>
  <c r="EG41" i="1"/>
  <c r="EG44" i="1"/>
  <c r="BF46" i="1"/>
  <c r="A48" i="1"/>
  <c r="A50" i="1"/>
  <c r="CB50" i="1"/>
  <c r="A51" i="1"/>
  <c r="CB51" i="1"/>
  <c r="A52" i="1"/>
  <c r="CU52" i="1"/>
  <c r="A59" i="1"/>
  <c r="CB59" i="1"/>
  <c r="A60" i="1"/>
  <c r="CB60" i="1"/>
  <c r="A61" i="1"/>
  <c r="CB61" i="1"/>
  <c r="A62" i="1"/>
  <c r="CB62" i="1"/>
  <c r="A63" i="1"/>
  <c r="CU63" i="1"/>
  <c r="AM64" i="1"/>
  <c r="A65" i="1"/>
  <c r="CB65" i="1"/>
  <c r="A16" i="1"/>
  <c r="BF16" i="1"/>
  <c r="AM20" i="1"/>
  <c r="T28" i="1"/>
  <c r="AM31" i="1"/>
  <c r="DN31" i="1"/>
  <c r="T38" i="1"/>
  <c r="CU38" i="1"/>
  <c r="T39" i="1"/>
  <c r="CU39" i="1"/>
  <c r="T40" i="1"/>
  <c r="BF42" i="1"/>
  <c r="CU49" i="1"/>
  <c r="A41" i="1"/>
  <c r="EG42" i="1"/>
  <c r="AM53" i="1"/>
  <c r="DN53" i="1"/>
  <c r="AM49" i="1"/>
  <c r="AM6" i="1"/>
  <c r="AM17" i="1"/>
  <c r="CU17" i="1"/>
  <c r="A18" i="1"/>
  <c r="BF18" i="1"/>
  <c r="DN18" i="1"/>
  <c r="T19" i="1"/>
  <c r="CB19" i="1"/>
  <c r="EG19" i="1"/>
  <c r="AM21" i="1"/>
  <c r="DN21" i="1"/>
  <c r="A27" i="1"/>
  <c r="CU27" i="1"/>
  <c r="A29" i="1"/>
  <c r="BF29" i="1"/>
  <c r="DN29" i="1"/>
  <c r="T30" i="1"/>
  <c r="CB30" i="1"/>
  <c r="EG30" i="1"/>
  <c r="BF34" i="1"/>
  <c r="A37" i="1"/>
  <c r="CU37" i="1"/>
  <c r="CB41" i="1"/>
  <c r="BF43" i="1"/>
  <c r="EG46" i="1"/>
  <c r="CB48" i="1"/>
  <c r="T52" i="1"/>
  <c r="DN52" i="1"/>
  <c r="T63" i="1"/>
  <c r="DN63" i="1"/>
  <c r="CB64" i="1"/>
  <c r="T10" i="1"/>
  <c r="CU10" i="1"/>
  <c r="CB16" i="1"/>
  <c r="EG16" i="1"/>
  <c r="BF20" i="1"/>
  <c r="CU28" i="1"/>
  <c r="BF31" i="1"/>
  <c r="EG31" i="1"/>
  <c r="BF32" i="1"/>
  <c r="CU40" i="1"/>
  <c r="A42" i="1"/>
  <c r="EG43" i="1"/>
  <c r="BF45" i="1"/>
  <c r="T48" i="1"/>
  <c r="T50" i="1"/>
  <c r="CU50" i="1"/>
  <c r="T51" i="1"/>
  <c r="CU51" i="1"/>
  <c r="T59" i="1"/>
  <c r="CU59" i="1"/>
  <c r="T60" i="1"/>
  <c r="CU60" i="1"/>
  <c r="T61" i="1"/>
  <c r="CU61" i="1"/>
  <c r="T62" i="1"/>
  <c r="CU62" i="1"/>
  <c r="T65" i="1"/>
  <c r="CU65" i="1"/>
  <c r="BF9" i="1"/>
  <c r="DN9" i="1"/>
  <c r="T16" i="1"/>
  <c r="EG20" i="1"/>
  <c r="AM28" i="1"/>
  <c r="EG32" i="1"/>
  <c r="AM38" i="1"/>
  <c r="DN38" i="1"/>
  <c r="AM39" i="1"/>
  <c r="DN39" i="1"/>
  <c r="AM40" i="1"/>
  <c r="T41" i="1"/>
  <c r="CB42" i="1"/>
</calcChain>
</file>

<file path=xl/sharedStrings.xml><?xml version="1.0" encoding="utf-8"?>
<sst xmlns="http://schemas.openxmlformats.org/spreadsheetml/2006/main" count="3073" uniqueCount="111">
  <si>
    <t>Fond applique 19mm</t>
  </si>
  <si>
    <t>Fond applique 8mm</t>
  </si>
  <si>
    <t>Fond en œuvre 19mm</t>
  </si>
  <si>
    <t>Fond démontable</t>
  </si>
  <si>
    <t xml:space="preserve">Caisson normal sans separation + 2 portes </t>
  </si>
  <si>
    <t>Caisson bas type cuisine  1 fond sans tiroirs</t>
  </si>
  <si>
    <t xml:space="preserve">Côté filant sans separation + 2 portes </t>
  </si>
  <si>
    <t>Côté filant bas type cuisine  1 fond sans tiroirs</t>
  </si>
  <si>
    <t>reference</t>
  </si>
  <si>
    <t>D</t>
  </si>
  <si>
    <t>dimensions caisson  NBR</t>
  </si>
  <si>
    <t>Haut</t>
  </si>
  <si>
    <t>Larg</t>
  </si>
  <si>
    <t>Prof</t>
  </si>
  <si>
    <t>C</t>
  </si>
  <si>
    <t>Dessus Filant</t>
  </si>
  <si>
    <t>x</t>
  </si>
  <si>
    <t>Dessus</t>
  </si>
  <si>
    <t>Bande</t>
  </si>
  <si>
    <t>Dessous</t>
  </si>
  <si>
    <t>Côté</t>
  </si>
  <si>
    <t>Côté Filants</t>
  </si>
  <si>
    <t>Fond</t>
  </si>
  <si>
    <t>Tablette</t>
  </si>
  <si>
    <t xml:space="preserve">Caisson normal avec separation + 2 portes </t>
  </si>
  <si>
    <t>Caisson bas type cuisine  1 fond avec tiroirs</t>
  </si>
  <si>
    <t xml:space="preserve">Côté filant avec separation + 2 portes </t>
  </si>
  <si>
    <t>Côté filant bas type cuisine  1 fond avec tiroirs</t>
  </si>
  <si>
    <t>B</t>
  </si>
  <si>
    <t>A</t>
  </si>
  <si>
    <t>Bande tiroir</t>
  </si>
  <si>
    <t>Séparation</t>
  </si>
  <si>
    <t>Caisson bas type cuisine  sans separation + 2 portes</t>
  </si>
  <si>
    <t>Côté filant bas type cuisine  sans separation + 2 portes</t>
  </si>
  <si>
    <t>Caisson bas type cuisine  2 fond sans tiroirs</t>
  </si>
  <si>
    <t>Côté filant bas type cuisine  2 fond sans tiroirs</t>
  </si>
  <si>
    <t>Fond fixe</t>
  </si>
  <si>
    <t>Caisson bas type cuisine  avec separation + 2 portes</t>
  </si>
  <si>
    <t>Côté filant bas type cuisine  avec separation + 2 portes</t>
  </si>
  <si>
    <t>Caisson bas type cuisine  2 fond avec tiroirs</t>
  </si>
  <si>
    <t>Côté filant bas type cuisine  2 fond avec tiroirs</t>
  </si>
  <si>
    <t xml:space="preserve">Caisson normal avec plinthe 57 mm sans separation + 2 portes </t>
  </si>
  <si>
    <t xml:space="preserve">Caisson normal sans plinthe 57 mm sans separation + 2 portes </t>
  </si>
  <si>
    <t xml:space="preserve">Côté filant avec plinthe 57 mm sans separation + 2 portes </t>
  </si>
  <si>
    <t xml:space="preserve">Côté filantl sans plinthe 57 mm sans separation + 2 portes </t>
  </si>
  <si>
    <t xml:space="preserve">Côté filant sans plinthe 57 mm sans separation + 2 portes </t>
  </si>
  <si>
    <t>Plinthe</t>
  </si>
  <si>
    <t xml:space="preserve">Caisson normal avec plinthe 57 mm avec separation + 2 portes </t>
  </si>
  <si>
    <t xml:space="preserve">Côté filant avec plinthe 57 mm avec separation + 2 portes </t>
  </si>
  <si>
    <t>Joue1</t>
  </si>
  <si>
    <t>A_/400x855x125</t>
  </si>
  <si>
    <t>FEUILLE DE DEBIT</t>
  </si>
  <si>
    <t>Nbr</t>
  </si>
  <si>
    <t/>
  </si>
  <si>
    <t>Chantier</t>
  </si>
  <si>
    <t>ref</t>
  </si>
  <si>
    <t>Dimension Fini</t>
  </si>
  <si>
    <t>Plan</t>
  </si>
  <si>
    <t>Indice</t>
  </si>
  <si>
    <t>Réf px :</t>
  </si>
  <si>
    <t>CHT PVC 2mm</t>
  </si>
  <si>
    <t>CHT PVC 1mm</t>
  </si>
  <si>
    <t>CHT stratifié</t>
  </si>
  <si>
    <t>Désignation</t>
  </si>
  <si>
    <t>Nb</t>
  </si>
  <si>
    <t>Long</t>
  </si>
  <si>
    <t>Ep</t>
  </si>
  <si>
    <t>cht1 Av</t>
  </si>
  <si>
    <t>cht2 Ar</t>
  </si>
  <si>
    <t>cht3 G</t>
  </si>
  <si>
    <t>cht4 D</t>
  </si>
  <si>
    <t>Unité</t>
  </si>
  <si>
    <t>M2</t>
  </si>
  <si>
    <t>ML</t>
  </si>
  <si>
    <t>Total</t>
  </si>
  <si>
    <t>A_</t>
  </si>
  <si>
    <t>AA_</t>
  </si>
  <si>
    <t xml:space="preserve"> EE_</t>
  </si>
  <si>
    <t>B_</t>
  </si>
  <si>
    <t>UU_</t>
  </si>
  <si>
    <t xml:space="preserve"> KK_</t>
  </si>
  <si>
    <t>V_</t>
  </si>
  <si>
    <t>B_/500x1200x899</t>
  </si>
  <si>
    <t>D_/2330x1905x880</t>
  </si>
  <si>
    <t>C_/350x1500x588</t>
  </si>
  <si>
    <t>C_</t>
  </si>
  <si>
    <t>D_</t>
  </si>
  <si>
    <t>E_</t>
  </si>
  <si>
    <t>F_</t>
  </si>
  <si>
    <t>G_</t>
  </si>
  <si>
    <t>H_</t>
  </si>
  <si>
    <t>I_</t>
  </si>
  <si>
    <t>J_</t>
  </si>
  <si>
    <t>K_</t>
  </si>
  <si>
    <t>L_</t>
  </si>
  <si>
    <t>M_</t>
  </si>
  <si>
    <t>N_</t>
  </si>
  <si>
    <t>O_</t>
  </si>
  <si>
    <t>P_</t>
  </si>
  <si>
    <t>Q_</t>
  </si>
  <si>
    <t>R_</t>
  </si>
  <si>
    <t>E</t>
  </si>
  <si>
    <t>E_/239x151x100</t>
  </si>
  <si>
    <t>MELA-BLANC-19</t>
  </si>
  <si>
    <t>Corniche</t>
  </si>
  <si>
    <t>Socle</t>
  </si>
  <si>
    <t>Bandeau</t>
  </si>
  <si>
    <t>H1133 - Chêne hamilton naturel transversal</t>
  </si>
  <si>
    <t>H1163 - Chêne bardolino naturel transversal</t>
  </si>
  <si>
    <t>H430 - Pin aland blanc transversal</t>
  </si>
  <si>
    <t>H433 - Pin aland polaire transversal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</si>
</sst>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\ _F_-;\-* #,##0\ _F_-;_-* &quot;-&quot;??\ _F_-;_-@_-"/>
    <numFmt numFmtId="165" formatCode="_-* #,##0.0\ _F_-;\-* #,##0.0\ _F_-;_-* &quot;-&quot;?\ _F_-;_-@_-"/>
    <numFmt numFmtId="166" formatCode="0.0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name val="Arial"/>
      <family val="2"/>
    </font>
    <font>
      <sz val="14"/>
      <name val="Arial"/>
      <family val="2"/>
    </font>
    <font>
      <sz val="11"/>
      <name val="Arial"/>
      <family val="2"/>
    </font>
    <font>
      <sz val="14"/>
      <color indexed="22"/>
      <name val="Arial"/>
      <family val="2"/>
    </font>
    <font>
      <sz val="14"/>
      <color theme="0"/>
      <name val="Arial"/>
      <family val="2"/>
    </font>
    <font>
      <sz val="16"/>
      <color indexed="10"/>
      <name val="Arial"/>
      <family val="2"/>
    </font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4"/>
      <color rgb="FFFF0000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sz val="14"/>
      <color theme="0" tint="-0.249977111117893"/>
      <name val="Arial"/>
      <family val="2"/>
    </font>
    <font>
      <b/>
      <sz val="14"/>
      <color theme="0" tint="-0.249977111117893"/>
      <name val="Arial"/>
      <family val="2"/>
    </font>
    <font>
      <b/>
      <sz val="12"/>
      <color theme="0" tint="-0.249977111117893"/>
      <name val="Arial"/>
      <family val="2"/>
    </font>
    <font>
      <sz val="8"/>
      <name val="Calibri"/>
      <family val="2"/>
      <scheme val="minor"/>
    </font>
    <font>
      <sz val="11"/>
      <color indexed="1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theme="6" tint="0.39997558519241921"/>
      </left>
      <right style="thin">
        <color theme="6" tint="0.39997558519241921"/>
      </right>
      <top style="thin">
        <color theme="6" tint="0.39997558519241921"/>
      </top>
      <bottom style="thin">
        <color theme="6" tint="0.39997558519241921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9" fillId="0" borderId="0"/>
  </cellStyleXfs>
  <cellXfs count="254">
    <xf numFmtId="0" fontId="0" fillId="0" borderId="0" xfId="0"/>
    <xf numFmtId="165" fontId="5" fillId="0" borderId="0" xfId="1" applyNumberFormat="1" applyFont="1" applyFill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3" fillId="0" borderId="0" xfId="0" applyFont="1"/>
    <xf numFmtId="0" fontId="4" fillId="0" borderId="0" xfId="0" applyFont="1"/>
    <xf numFmtId="164" fontId="3" fillId="0" borderId="0" xfId="1" applyNumberFormat="1" applyFont="1" applyFill="1" applyBorder="1" applyAlignment="1" applyProtection="1">
      <alignment horizontal="center"/>
      <protection locked="0"/>
    </xf>
    <xf numFmtId="164" fontId="3" fillId="0" borderId="0" xfId="1" applyNumberFormat="1" applyFont="1" applyFill="1" applyBorder="1" applyAlignment="1" applyProtection="1">
      <alignment horizontal="left"/>
      <protection locked="0"/>
    </xf>
    <xf numFmtId="0" fontId="3" fillId="0" borderId="0" xfId="1" applyNumberFormat="1" applyFont="1" applyFill="1" applyBorder="1" applyAlignment="1" applyProtection="1">
      <alignment horizontal="center"/>
      <protection locked="0"/>
    </xf>
    <xf numFmtId="165" fontId="3" fillId="0" borderId="0" xfId="1" applyNumberFormat="1" applyFont="1" applyFill="1" applyBorder="1" applyAlignment="1" applyProtection="1">
      <alignment horizontal="center"/>
      <protection locked="0"/>
    </xf>
    <xf numFmtId="1" fontId="3" fillId="0" borderId="0" xfId="1" applyNumberFormat="1" applyFont="1" applyFill="1" applyBorder="1" applyAlignment="1" applyProtection="1">
      <alignment horizontal="center"/>
      <protection locked="0"/>
    </xf>
    <xf numFmtId="0" fontId="0" fillId="0" borderId="9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10" fillId="2" borderId="9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1" fontId="3" fillId="0" borderId="0" xfId="1" applyNumberFormat="1" applyFont="1" applyFill="1" applyBorder="1" applyAlignment="1" applyProtection="1">
      <protection locked="0"/>
    </xf>
    <xf numFmtId="165" fontId="3" fillId="0" borderId="0" xfId="1" applyNumberFormat="1" applyFont="1" applyFill="1" applyBorder="1" applyAlignment="1" applyProtection="1">
      <protection locked="0"/>
    </xf>
    <xf numFmtId="165" fontId="5" fillId="0" borderId="0" xfId="1" applyNumberFormat="1" applyFont="1" applyFill="1" applyBorder="1" applyAlignment="1" applyProtection="1">
      <protection locked="0"/>
    </xf>
    <xf numFmtId="0" fontId="3" fillId="0" borderId="0" xfId="0" applyFont="1" applyAlignment="1">
      <alignment horizontal="right"/>
    </xf>
    <xf numFmtId="0" fontId="0" fillId="0" borderId="36" xfId="0" applyBorder="1"/>
    <xf numFmtId="0" fontId="3" fillId="0" borderId="5" xfId="1" applyNumberFormat="1" applyFont="1" applyFill="1" applyBorder="1" applyAlignment="1" applyProtection="1">
      <alignment horizontal="center" vertical="center"/>
      <protection locked="0"/>
    </xf>
    <xf numFmtId="0" fontId="3" fillId="0" borderId="1" xfId="1" applyNumberFormat="1" applyFont="1" applyFill="1" applyBorder="1" applyAlignment="1" applyProtection="1">
      <alignment horizontal="center" vertical="center"/>
      <protection locked="0"/>
    </xf>
    <xf numFmtId="0" fontId="3" fillId="0" borderId="1" xfId="1" applyNumberFormat="1" applyFont="1" applyFill="1" applyBorder="1" applyAlignment="1" applyProtection="1">
      <alignment horizontal="left" vertical="center"/>
      <protection locked="0"/>
    </xf>
    <xf numFmtId="0" fontId="3" fillId="0" borderId="5" xfId="1" applyNumberFormat="1" applyFont="1" applyFill="1" applyBorder="1" applyAlignment="1" applyProtection="1">
      <alignment horizontal="left" vertical="center"/>
      <protection locked="0"/>
    </xf>
    <xf numFmtId="0" fontId="3" fillId="0" borderId="0" xfId="1" applyNumberFormat="1" applyFont="1" applyFill="1" applyBorder="1" applyAlignment="1" applyProtection="1">
      <alignment vertical="center"/>
      <protection locked="0"/>
    </xf>
    <xf numFmtId="0" fontId="3" fillId="0" borderId="0" xfId="1" applyNumberFormat="1" applyFont="1" applyFill="1" applyBorder="1" applyAlignment="1" applyProtection="1">
      <alignment horizontal="left" vertical="center"/>
      <protection locked="0"/>
    </xf>
    <xf numFmtId="0" fontId="15" fillId="0" borderId="5" xfId="1" applyNumberFormat="1" applyFont="1" applyFill="1" applyBorder="1" applyAlignment="1" applyProtection="1">
      <alignment horizontal="center" vertical="center"/>
      <protection locked="0"/>
    </xf>
    <xf numFmtId="0" fontId="15" fillId="0" borderId="6" xfId="1" applyNumberFormat="1" applyFont="1" applyFill="1" applyBorder="1" applyAlignment="1" applyProtection="1">
      <alignment horizontal="center" vertical="center"/>
      <protection locked="0"/>
    </xf>
    <xf numFmtId="0" fontId="15" fillId="0" borderId="1" xfId="1" applyNumberFormat="1" applyFont="1" applyFill="1" applyBorder="1" applyAlignment="1" applyProtection="1">
      <alignment horizontal="center" vertical="center"/>
      <protection locked="0"/>
    </xf>
    <xf numFmtId="0" fontId="15" fillId="0" borderId="4" xfId="1" applyNumberFormat="1" applyFont="1" applyFill="1" applyBorder="1" applyAlignment="1" applyProtection="1">
      <alignment horizontal="center" vertical="center"/>
      <protection locked="0"/>
    </xf>
    <xf numFmtId="0" fontId="3" fillId="0" borderId="7" xfId="1" applyNumberFormat="1" applyFont="1" applyFill="1" applyBorder="1" applyAlignment="1" applyProtection="1">
      <alignment horizontal="center" vertical="center"/>
      <protection locked="0"/>
    </xf>
    <xf numFmtId="0" fontId="3" fillId="0" borderId="8" xfId="1" applyNumberFormat="1" applyFont="1" applyFill="1" applyBorder="1" applyAlignment="1" applyProtection="1">
      <alignment horizontal="center" vertical="center"/>
      <protection locked="0"/>
    </xf>
    <xf numFmtId="0" fontId="3" fillId="0" borderId="0" xfId="1" applyNumberFormat="1" applyFont="1" applyFill="1" applyBorder="1" applyAlignment="1" applyProtection="1">
      <alignment horizontal="center" vertical="center"/>
      <protection locked="0"/>
    </xf>
    <xf numFmtId="0" fontId="15" fillId="0" borderId="0" xfId="1" applyNumberFormat="1" applyFont="1" applyFill="1" applyBorder="1" applyAlignment="1" applyProtection="1">
      <alignment horizontal="center" vertical="center"/>
      <protection locked="0"/>
    </xf>
    <xf numFmtId="0" fontId="14" fillId="0" borderId="0" xfId="0" applyFont="1"/>
    <xf numFmtId="0" fontId="19" fillId="0" borderId="0" xfId="0" applyFont="1"/>
    <xf numFmtId="0" fontId="14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5" xfId="1" applyNumberFormat="1" applyFont="1" applyFill="1" applyBorder="1" applyAlignment="1" applyProtection="1">
      <alignment horizontal="center" vertical="center"/>
      <protection locked="0"/>
    </xf>
    <xf numFmtId="0" fontId="3" fillId="0" borderId="26" xfId="1" applyNumberFormat="1" applyFont="1" applyFill="1" applyBorder="1" applyAlignment="1" applyProtection="1">
      <alignment horizontal="center" vertical="center"/>
      <protection locked="0"/>
    </xf>
    <xf numFmtId="0" fontId="3" fillId="0" borderId="33" xfId="1" applyNumberFormat="1" applyFont="1" applyFill="1" applyBorder="1" applyAlignment="1" applyProtection="1">
      <alignment horizontal="center" vertical="center"/>
      <protection locked="0"/>
    </xf>
    <xf numFmtId="0" fontId="3" fillId="0" borderId="37" xfId="1" applyNumberFormat="1" applyFont="1" applyFill="1" applyBorder="1" applyAlignment="1" applyProtection="1">
      <alignment horizontal="left" vertical="center"/>
      <protection locked="0"/>
    </xf>
    <xf numFmtId="0" fontId="3" fillId="0" borderId="37" xfId="1" applyNumberFormat="1" applyFont="1" applyFill="1" applyBorder="1" applyAlignment="1" applyProtection="1">
      <alignment horizontal="center" vertical="center"/>
      <protection locked="0"/>
    </xf>
    <xf numFmtId="0" fontId="3" fillId="0" borderId="27" xfId="1" applyNumberFormat="1" applyFont="1" applyFill="1" applyBorder="1" applyAlignment="1" applyProtection="1">
      <alignment horizontal="center" vertical="center"/>
      <protection locked="0"/>
    </xf>
    <xf numFmtId="0" fontId="3" fillId="0" borderId="38" xfId="1" applyNumberFormat="1" applyFont="1" applyFill="1" applyBorder="1" applyAlignment="1" applyProtection="1">
      <alignment horizontal="center" vertical="center"/>
      <protection locked="0"/>
    </xf>
    <xf numFmtId="0" fontId="3" fillId="0" borderId="38" xfId="1" applyNumberFormat="1" applyFont="1" applyFill="1" applyBorder="1" applyAlignment="1" applyProtection="1">
      <alignment horizontal="left" vertical="center"/>
      <protection locked="0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166" fontId="11" fillId="0" borderId="2" xfId="0" applyNumberFormat="1" applyFont="1" applyBorder="1" applyAlignment="1">
      <alignment horizontal="center"/>
    </xf>
    <xf numFmtId="166" fontId="11" fillId="0" borderId="10" xfId="0" applyNumberFormat="1" applyFont="1" applyBorder="1" applyAlignment="1">
      <alignment horizontal="center"/>
    </xf>
    <xf numFmtId="166" fontId="11" fillId="0" borderId="3" xfId="0" applyNumberFormat="1" applyFont="1" applyBorder="1" applyAlignment="1">
      <alignment horizontal="center"/>
    </xf>
    <xf numFmtId="0" fontId="10" fillId="0" borderId="9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9" xfId="0" applyFont="1" applyBorder="1" applyAlignment="1">
      <alignment horizontal="left" vertical="center"/>
    </xf>
    <xf numFmtId="0" fontId="10" fillId="0" borderId="11" xfId="0" applyFont="1" applyBorder="1" applyAlignment="1">
      <alignment horizontal="left" vertical="center"/>
    </xf>
    <xf numFmtId="0" fontId="10" fillId="0" borderId="12" xfId="0" applyFont="1" applyBorder="1" applyAlignment="1">
      <alignment horizontal="left" vertical="center"/>
    </xf>
    <xf numFmtId="0" fontId="10" fillId="0" borderId="2" xfId="2" applyFont="1" applyBorder="1" applyAlignment="1">
      <alignment horizontal="center" vertical="center"/>
    </xf>
    <xf numFmtId="0" fontId="10" fillId="0" borderId="10" xfId="2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15" fontId="10" fillId="0" borderId="2" xfId="2" applyNumberFormat="1" applyFont="1" applyBorder="1" applyAlignment="1">
      <alignment horizontal="center" vertical="center"/>
    </xf>
    <xf numFmtId="15" fontId="10" fillId="0" borderId="10" xfId="2" applyNumberFormat="1" applyFont="1" applyBorder="1" applyAlignment="1">
      <alignment horizontal="center" vertical="center"/>
    </xf>
    <xf numFmtId="15" fontId="10" fillId="0" borderId="3" xfId="2" applyNumberFormat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/>
    </xf>
    <xf numFmtId="0" fontId="10" fillId="3" borderId="2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12" fillId="4" borderId="10" xfId="0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1" applyNumberFormat="1" applyFont="1" applyFill="1" applyBorder="1" applyAlignment="1" applyProtection="1">
      <alignment horizontal="center" vertical="center"/>
      <protection locked="0"/>
    </xf>
    <xf numFmtId="0" fontId="3" fillId="0" borderId="10" xfId="1" applyNumberFormat="1" applyFont="1" applyFill="1" applyBorder="1" applyAlignment="1" applyProtection="1">
      <alignment horizontal="center" vertical="center"/>
      <protection locked="0"/>
    </xf>
    <xf numFmtId="0" fontId="3" fillId="0" borderId="3" xfId="1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3" fillId="0" borderId="40" xfId="1" applyNumberFormat="1" applyFont="1" applyFill="1" applyBorder="1" applyAlignment="1" applyProtection="1">
      <alignment horizontal="center" vertical="center"/>
      <protection locked="0"/>
    </xf>
    <xf numFmtId="0" fontId="3" fillId="0" borderId="41" xfId="1" applyNumberFormat="1" applyFont="1" applyFill="1" applyBorder="1" applyAlignment="1" applyProtection="1">
      <alignment horizontal="center" vertical="center"/>
      <protection locked="0"/>
    </xf>
    <xf numFmtId="1" fontId="3" fillId="0" borderId="42" xfId="1" applyNumberFormat="1" applyFont="1" applyFill="1" applyBorder="1" applyAlignment="1" applyProtection="1">
      <alignment horizontal="center" vertical="center"/>
      <protection locked="0"/>
    </xf>
    <xf numFmtId="1" fontId="3" fillId="0" borderId="37" xfId="1" applyNumberFormat="1" applyFont="1" applyFill="1" applyBorder="1" applyAlignment="1" applyProtection="1">
      <alignment horizontal="center" vertical="center"/>
      <protection locked="0"/>
    </xf>
    <xf numFmtId="0" fontId="3" fillId="0" borderId="43" xfId="1" applyNumberFormat="1" applyFont="1" applyFill="1" applyBorder="1" applyAlignment="1" applyProtection="1">
      <alignment horizontal="center" vertical="center"/>
      <protection locked="0"/>
    </xf>
    <xf numFmtId="165" fontId="3" fillId="0" borderId="44" xfId="1" applyNumberFormat="1" applyFont="1" applyFill="1" applyBorder="1" applyAlignment="1" applyProtection="1">
      <alignment horizontal="center" vertical="center"/>
      <protection locked="0"/>
    </xf>
    <xf numFmtId="165" fontId="3" fillId="0" borderId="37" xfId="1" applyNumberFormat="1" applyFont="1" applyFill="1" applyBorder="1" applyAlignment="1" applyProtection="1">
      <alignment horizontal="center" vertical="center"/>
      <protection locked="0"/>
    </xf>
    <xf numFmtId="165" fontId="3" fillId="0" borderId="45" xfId="1" applyNumberFormat="1" applyFont="1" applyFill="1" applyBorder="1" applyAlignment="1" applyProtection="1">
      <alignment horizontal="center" vertical="center"/>
      <protection locked="0"/>
    </xf>
    <xf numFmtId="165" fontId="3" fillId="0" borderId="42" xfId="1" applyNumberFormat="1" applyFont="1" applyFill="1" applyBorder="1" applyAlignment="1" applyProtection="1">
      <alignment horizontal="center" vertical="center"/>
      <protection locked="0"/>
    </xf>
    <xf numFmtId="165" fontId="3" fillId="0" borderId="43" xfId="1" applyNumberFormat="1" applyFont="1" applyFill="1" applyBorder="1" applyAlignment="1" applyProtection="1">
      <alignment horizontal="center" vertical="center"/>
      <protection locked="0"/>
    </xf>
    <xf numFmtId="165" fontId="5" fillId="0" borderId="44" xfId="1" applyNumberFormat="1" applyFont="1" applyFill="1" applyBorder="1" applyAlignment="1" applyProtection="1">
      <alignment horizontal="center" vertical="center"/>
      <protection locked="0"/>
    </xf>
    <xf numFmtId="165" fontId="5" fillId="0" borderId="37" xfId="1" applyNumberFormat="1" applyFont="1" applyFill="1" applyBorder="1" applyAlignment="1" applyProtection="1">
      <alignment horizontal="center" vertical="center"/>
      <protection locked="0"/>
    </xf>
    <xf numFmtId="165" fontId="5" fillId="0" borderId="43" xfId="1" applyNumberFormat="1" applyFont="1" applyFill="1" applyBorder="1" applyAlignment="1" applyProtection="1">
      <alignment horizontal="center" vertical="center"/>
      <protection locked="0"/>
    </xf>
    <xf numFmtId="165" fontId="5" fillId="0" borderId="0" xfId="1" applyNumberFormat="1" applyFont="1" applyFill="1" applyBorder="1" applyAlignment="1" applyProtection="1">
      <alignment horizontal="center" vertical="center"/>
      <protection locked="0"/>
    </xf>
    <xf numFmtId="164" fontId="3" fillId="0" borderId="29" xfId="1" applyNumberFormat="1" applyFont="1" applyFill="1" applyBorder="1" applyAlignment="1" applyProtection="1">
      <alignment horizontal="center" vertical="center"/>
      <protection locked="0"/>
    </xf>
    <xf numFmtId="0" fontId="3" fillId="0" borderId="31" xfId="1" applyNumberFormat="1" applyFont="1" applyFill="1" applyBorder="1" applyAlignment="1" applyProtection="1">
      <alignment horizontal="center" vertical="center"/>
      <protection locked="0"/>
    </xf>
    <xf numFmtId="1" fontId="3" fillId="0" borderId="8" xfId="1" applyNumberFormat="1" applyFont="1" applyFill="1" applyBorder="1" applyAlignment="1" applyProtection="1">
      <alignment horizontal="center" vertical="center"/>
      <protection locked="0"/>
    </xf>
    <xf numFmtId="1" fontId="3" fillId="0" borderId="1" xfId="1" applyNumberFormat="1" applyFont="1" applyFill="1" applyBorder="1" applyAlignment="1" applyProtection="1">
      <alignment horizontal="center" vertical="center"/>
      <protection locked="0"/>
    </xf>
    <xf numFmtId="0" fontId="3" fillId="0" borderId="4" xfId="1" applyNumberFormat="1" applyFont="1" applyFill="1" applyBorder="1" applyAlignment="1" applyProtection="1">
      <alignment horizontal="center" vertical="center"/>
      <protection locked="0"/>
    </xf>
    <xf numFmtId="165" fontId="3" fillId="0" borderId="27" xfId="1" applyNumberFormat="1" applyFont="1" applyFill="1" applyBorder="1" applyAlignment="1" applyProtection="1">
      <alignment horizontal="center" vertical="center"/>
      <protection locked="0"/>
    </xf>
    <xf numFmtId="165" fontId="3" fillId="0" borderId="1" xfId="1" applyNumberFormat="1" applyFont="1" applyFill="1" applyBorder="1" applyAlignment="1" applyProtection="1">
      <alignment horizontal="center" vertical="center"/>
      <protection locked="0"/>
    </xf>
    <xf numFmtId="165" fontId="3" fillId="0" borderId="24" xfId="1" applyNumberFormat="1" applyFont="1" applyFill="1" applyBorder="1" applyAlignment="1" applyProtection="1">
      <alignment horizontal="center" vertical="center"/>
      <protection locked="0"/>
    </xf>
    <xf numFmtId="165" fontId="3" fillId="0" borderId="8" xfId="1" applyNumberFormat="1" applyFont="1" applyFill="1" applyBorder="1" applyAlignment="1" applyProtection="1">
      <alignment horizontal="center" vertical="center"/>
      <protection locked="0"/>
    </xf>
    <xf numFmtId="165" fontId="3" fillId="0" borderId="4" xfId="1" applyNumberFormat="1" applyFont="1" applyFill="1" applyBorder="1" applyAlignment="1" applyProtection="1">
      <alignment horizontal="center" vertical="center"/>
      <protection locked="0"/>
    </xf>
    <xf numFmtId="165" fontId="5" fillId="0" borderId="27" xfId="1" applyNumberFormat="1" applyFont="1" applyFill="1" applyBorder="1" applyAlignment="1" applyProtection="1">
      <alignment horizontal="center" vertical="center"/>
      <protection locked="0"/>
    </xf>
    <xf numFmtId="165" fontId="5" fillId="0" borderId="1" xfId="1" applyNumberFormat="1" applyFont="1" applyFill="1" applyBorder="1" applyAlignment="1" applyProtection="1">
      <alignment horizontal="center" vertical="center"/>
      <protection locked="0"/>
    </xf>
    <xf numFmtId="165" fontId="5" fillId="0" borderId="4" xfId="1" applyNumberFormat="1" applyFont="1" applyFill="1" applyBorder="1" applyAlignment="1" applyProtection="1">
      <alignment horizontal="center" vertical="center"/>
      <protection locked="0"/>
    </xf>
    <xf numFmtId="164" fontId="3" fillId="0" borderId="30" xfId="1" applyNumberFormat="1" applyFont="1" applyFill="1" applyBorder="1" applyAlignment="1" applyProtection="1">
      <alignment horizontal="center" vertical="center"/>
      <protection locked="0"/>
    </xf>
    <xf numFmtId="0" fontId="3" fillId="0" borderId="32" xfId="1" applyNumberFormat="1" applyFont="1" applyFill="1" applyBorder="1" applyAlignment="1" applyProtection="1">
      <alignment horizontal="center" vertical="center"/>
      <protection locked="0"/>
    </xf>
    <xf numFmtId="1" fontId="3" fillId="0" borderId="22" xfId="1" applyNumberFormat="1" applyFont="1" applyFill="1" applyBorder="1" applyAlignment="1" applyProtection="1">
      <alignment horizontal="center" vertical="center"/>
      <protection locked="0"/>
    </xf>
    <xf numFmtId="1" fontId="3" fillId="0" borderId="17" xfId="1" applyNumberFormat="1" applyFont="1" applyFill="1" applyBorder="1" applyAlignment="1" applyProtection="1">
      <alignment horizontal="center" vertical="center"/>
      <protection locked="0"/>
    </xf>
    <xf numFmtId="0" fontId="3" fillId="0" borderId="18" xfId="1" applyNumberFormat="1" applyFont="1" applyFill="1" applyBorder="1" applyAlignment="1" applyProtection="1">
      <alignment horizontal="center" vertical="center"/>
      <protection locked="0"/>
    </xf>
    <xf numFmtId="165" fontId="3" fillId="0" borderId="28" xfId="1" applyNumberFormat="1" applyFont="1" applyFill="1" applyBorder="1" applyAlignment="1" applyProtection="1">
      <alignment horizontal="center" vertical="center"/>
      <protection locked="0"/>
    </xf>
    <xf numFmtId="165" fontId="3" fillId="0" borderId="17" xfId="1" applyNumberFormat="1" applyFont="1" applyFill="1" applyBorder="1" applyAlignment="1" applyProtection="1">
      <alignment horizontal="center" vertical="center"/>
      <protection locked="0"/>
    </xf>
    <xf numFmtId="165" fontId="3" fillId="0" borderId="23" xfId="1" applyNumberFormat="1" applyFont="1" applyFill="1" applyBorder="1" applyAlignment="1" applyProtection="1">
      <alignment horizontal="center" vertical="center"/>
      <protection locked="0"/>
    </xf>
    <xf numFmtId="165" fontId="3" fillId="0" borderId="22" xfId="1" applyNumberFormat="1" applyFont="1" applyFill="1" applyBorder="1" applyAlignment="1" applyProtection="1">
      <alignment horizontal="center" vertical="center"/>
      <protection locked="0"/>
    </xf>
    <xf numFmtId="165" fontId="3" fillId="0" borderId="18" xfId="1" applyNumberFormat="1" applyFont="1" applyFill="1" applyBorder="1" applyAlignment="1" applyProtection="1">
      <alignment horizontal="center" vertical="center"/>
      <protection locked="0"/>
    </xf>
    <xf numFmtId="165" fontId="5" fillId="0" borderId="28" xfId="1" applyNumberFormat="1" applyFont="1" applyFill="1" applyBorder="1" applyAlignment="1" applyProtection="1">
      <alignment horizontal="center" vertical="center"/>
      <protection locked="0"/>
    </xf>
    <xf numFmtId="165" fontId="5" fillId="0" borderId="17" xfId="1" applyNumberFormat="1" applyFont="1" applyFill="1" applyBorder="1" applyAlignment="1" applyProtection="1">
      <alignment horizontal="center" vertical="center"/>
      <protection locked="0"/>
    </xf>
    <xf numFmtId="165" fontId="5" fillId="0" borderId="18" xfId="1" applyNumberFormat="1" applyFont="1" applyFill="1" applyBorder="1" applyAlignment="1" applyProtection="1">
      <alignment horizontal="center" vertical="center"/>
      <protection locked="0"/>
    </xf>
    <xf numFmtId="164" fontId="3" fillId="0" borderId="0" xfId="1" applyNumberFormat="1" applyFont="1" applyFill="1" applyBorder="1" applyAlignment="1" applyProtection="1">
      <alignment horizontal="center" vertical="center"/>
      <protection locked="0"/>
    </xf>
    <xf numFmtId="1" fontId="3" fillId="0" borderId="0" xfId="1" applyNumberFormat="1" applyFont="1" applyFill="1" applyBorder="1" applyAlignment="1" applyProtection="1">
      <alignment horizontal="center" vertical="center"/>
      <protection locked="0"/>
    </xf>
    <xf numFmtId="165" fontId="3" fillId="0" borderId="0" xfId="1" applyNumberFormat="1" applyFont="1" applyFill="1" applyBorder="1" applyAlignment="1" applyProtection="1">
      <alignment horizontal="center" vertical="center"/>
      <protection locked="0"/>
    </xf>
    <xf numFmtId="164" fontId="6" fillId="0" borderId="0" xfId="1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164" fontId="3" fillId="0" borderId="51" xfId="1" applyNumberFormat="1" applyFont="1" applyFill="1" applyBorder="1" applyAlignment="1" applyProtection="1">
      <alignment horizontal="center" vertical="center"/>
      <protection locked="0"/>
    </xf>
    <xf numFmtId="164" fontId="3" fillId="0" borderId="33" xfId="1" applyNumberFormat="1" applyFont="1" applyFill="1" applyBorder="1" applyAlignment="1" applyProtection="1">
      <alignment horizontal="center" vertical="center"/>
      <protection locked="0"/>
    </xf>
    <xf numFmtId="164" fontId="3" fillId="0" borderId="34" xfId="1" applyNumberFormat="1" applyFont="1" applyFill="1" applyBorder="1" applyAlignment="1" applyProtection="1">
      <alignment horizontal="center" vertical="center"/>
      <protection locked="0"/>
    </xf>
    <xf numFmtId="0" fontId="0" fillId="5" borderId="3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4" fontId="3" fillId="0" borderId="41" xfId="1" applyNumberFormat="1" applyFont="1" applyFill="1" applyBorder="1" applyAlignment="1" applyProtection="1">
      <alignment horizontal="center" vertical="center"/>
      <protection locked="0"/>
    </xf>
    <xf numFmtId="0" fontId="3" fillId="0" borderId="40" xfId="1" applyNumberFormat="1" applyFont="1" applyFill="1" applyBorder="1" applyAlignment="1" applyProtection="1">
      <alignment horizontal="center" vertical="center"/>
      <protection locked="0"/>
    </xf>
    <xf numFmtId="1" fontId="3" fillId="0" borderId="44" xfId="1" applyNumberFormat="1" applyFont="1" applyFill="1" applyBorder="1" applyAlignment="1" applyProtection="1">
      <alignment horizontal="center" vertical="center"/>
      <protection locked="0"/>
    </xf>
    <xf numFmtId="0" fontId="3" fillId="0" borderId="45" xfId="1" applyNumberFormat="1" applyFont="1" applyFill="1" applyBorder="1" applyAlignment="1" applyProtection="1">
      <alignment horizontal="center" vertical="center"/>
      <protection locked="0"/>
    </xf>
    <xf numFmtId="165" fontId="5" fillId="0" borderId="42" xfId="1" applyNumberFormat="1" applyFont="1" applyFill="1" applyBorder="1" applyAlignment="1" applyProtection="1">
      <alignment horizontal="center" vertical="center"/>
      <protection locked="0"/>
    </xf>
    <xf numFmtId="164" fontId="3" fillId="0" borderId="31" xfId="1" applyNumberFormat="1" applyFont="1" applyFill="1" applyBorder="1" applyAlignment="1" applyProtection="1">
      <alignment horizontal="center" vertical="center"/>
      <protection locked="0"/>
    </xf>
    <xf numFmtId="0" fontId="3" fillId="0" borderId="29" xfId="1" applyNumberFormat="1" applyFont="1" applyFill="1" applyBorder="1" applyAlignment="1" applyProtection="1">
      <alignment horizontal="center" vertical="center"/>
      <protection locked="0"/>
    </xf>
    <xf numFmtId="1" fontId="3" fillId="0" borderId="27" xfId="1" applyNumberFormat="1" applyFont="1" applyFill="1" applyBorder="1" applyAlignment="1" applyProtection="1">
      <alignment horizontal="center" vertical="center"/>
      <protection locked="0"/>
    </xf>
    <xf numFmtId="0" fontId="3" fillId="0" borderId="24" xfId="1" applyNumberFormat="1" applyFont="1" applyFill="1" applyBorder="1" applyAlignment="1" applyProtection="1">
      <alignment horizontal="center" vertical="center"/>
      <protection locked="0"/>
    </xf>
    <xf numFmtId="165" fontId="5" fillId="0" borderId="8" xfId="1" applyNumberFormat="1" applyFont="1" applyFill="1" applyBorder="1" applyAlignment="1" applyProtection="1">
      <alignment horizontal="center" vertical="center"/>
      <protection locked="0"/>
    </xf>
    <xf numFmtId="164" fontId="3" fillId="0" borderId="32" xfId="1" applyNumberFormat="1" applyFont="1" applyFill="1" applyBorder="1" applyAlignment="1" applyProtection="1">
      <alignment horizontal="center" vertical="center"/>
      <protection locked="0"/>
    </xf>
    <xf numFmtId="0" fontId="3" fillId="0" borderId="30" xfId="1" applyNumberFormat="1" applyFont="1" applyFill="1" applyBorder="1" applyAlignment="1" applyProtection="1">
      <alignment horizontal="center" vertical="center"/>
      <protection locked="0"/>
    </xf>
    <xf numFmtId="1" fontId="3" fillId="0" borderId="28" xfId="1" applyNumberFormat="1" applyFont="1" applyFill="1" applyBorder="1" applyAlignment="1" applyProtection="1">
      <alignment horizontal="center" vertical="center"/>
      <protection locked="0"/>
    </xf>
    <xf numFmtId="0" fontId="3" fillId="0" borderId="23" xfId="1" applyNumberFormat="1" applyFont="1" applyFill="1" applyBorder="1" applyAlignment="1" applyProtection="1">
      <alignment horizontal="center" vertical="center"/>
      <protection locked="0"/>
    </xf>
    <xf numFmtId="165" fontId="5" fillId="0" borderId="22" xfId="1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quotePrefix="1" applyFont="1" applyAlignment="1">
      <alignment horizontal="center" vertical="center"/>
    </xf>
    <xf numFmtId="0" fontId="3" fillId="0" borderId="39" xfId="0" applyFont="1" applyBorder="1" applyAlignment="1">
      <alignment horizontal="right" vertical="center"/>
    </xf>
    <xf numFmtId="0" fontId="3" fillId="0" borderId="10" xfId="0" applyFont="1" applyBorder="1" applyAlignment="1">
      <alignment horizontal="right" vertical="center"/>
    </xf>
    <xf numFmtId="0" fontId="14" fillId="0" borderId="0" xfId="0" applyFont="1" applyFill="1" applyBorder="1" applyAlignment="1">
      <alignment wrapText="1"/>
    </xf>
    <xf numFmtId="0" fontId="11" fillId="0" borderId="0" xfId="0" applyFont="1" applyFill="1" applyBorder="1" applyAlignment="1"/>
    <xf numFmtId="0" fontId="10" fillId="0" borderId="0" xfId="0" applyFont="1" applyFill="1" applyBorder="1" applyAlignment="1"/>
    <xf numFmtId="0" fontId="9" fillId="0" borderId="0" xfId="0" applyFont="1" applyFill="1" applyBorder="1" applyAlignment="1"/>
    <xf numFmtId="166" fontId="11" fillId="0" borderId="0" xfId="0" applyNumberFormat="1" applyFont="1" applyFill="1" applyBorder="1" applyAlignment="1"/>
    <xf numFmtId="0" fontId="14" fillId="0" borderId="12" xfId="0" applyFont="1" applyFill="1" applyBorder="1" applyAlignment="1">
      <alignment horizontal="center"/>
    </xf>
    <xf numFmtId="0" fontId="0" fillId="0" borderId="0" xfId="0" applyFill="1" applyBorder="1"/>
    <xf numFmtId="0" fontId="10" fillId="0" borderId="0" xfId="2" applyFont="1" applyFill="1" applyBorder="1" applyAlignment="1">
      <alignment vertical="center"/>
    </xf>
    <xf numFmtId="15" fontId="10" fillId="0" borderId="0" xfId="2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14" fillId="0" borderId="0" xfId="0" applyFont="1" applyFill="1" applyBorder="1"/>
    <xf numFmtId="0" fontId="14" fillId="0" borderId="0" xfId="0" applyFont="1" applyFill="1" applyBorder="1" applyAlignment="1">
      <alignment horizontal="center"/>
    </xf>
    <xf numFmtId="166" fontId="14" fillId="0" borderId="0" xfId="0" applyNumberFormat="1" applyFont="1" applyFill="1" applyBorder="1" applyAlignment="1">
      <alignment wrapText="1"/>
    </xf>
    <xf numFmtId="0" fontId="3" fillId="0" borderId="0" xfId="0" applyFont="1" applyFill="1" applyBorder="1" applyAlignment="1">
      <alignment vertical="center"/>
    </xf>
    <xf numFmtId="0" fontId="9" fillId="0" borderId="0" xfId="0" applyFont="1" applyFill="1" applyBorder="1"/>
    <xf numFmtId="0" fontId="10" fillId="0" borderId="0" xfId="0" applyFont="1" applyFill="1" applyBorder="1"/>
    <xf numFmtId="166" fontId="11" fillId="0" borderId="0" xfId="0" applyNumberFormat="1" applyFont="1" applyFill="1" applyBorder="1"/>
    <xf numFmtId="0" fontId="11" fillId="0" borderId="0" xfId="0" applyFont="1" applyFill="1" applyBorder="1"/>
    <xf numFmtId="0" fontId="14" fillId="6" borderId="11" xfId="0" applyFont="1" applyFill="1" applyBorder="1"/>
    <xf numFmtId="0" fontId="14" fillId="0" borderId="8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1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15" fillId="0" borderId="1" xfId="0" applyNumberFormat="1" applyFont="1" applyFill="1" applyBorder="1" applyAlignment="1">
      <alignment horizontal="center" vertical="center"/>
    </xf>
    <xf numFmtId="0" fontId="15" fillId="0" borderId="4" xfId="0" applyNumberFormat="1" applyFont="1" applyFill="1" applyBorder="1" applyAlignment="1">
      <alignment horizontal="center" vertical="center"/>
    </xf>
    <xf numFmtId="0" fontId="3" fillId="0" borderId="8" xfId="0" applyNumberFormat="1" applyFont="1" applyFill="1" applyBorder="1" applyAlignment="1">
      <alignment horizontal="center" vertical="center"/>
    </xf>
    <xf numFmtId="0" fontId="9" fillId="0" borderId="8" xfId="0" applyNumberFormat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lef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6" fillId="0" borderId="1" xfId="0" applyNumberFormat="1" applyFont="1" applyFill="1" applyBorder="1" applyAlignment="1">
      <alignment horizontal="center" vertical="center"/>
    </xf>
    <xf numFmtId="0" fontId="16" fillId="0" borderId="4" xfId="0" applyNumberFormat="1" applyFont="1" applyFill="1" applyBorder="1" applyAlignment="1">
      <alignment horizontal="center" vertical="center"/>
    </xf>
    <xf numFmtId="0" fontId="9" fillId="0" borderId="22" xfId="0" applyNumberFormat="1" applyFont="1" applyFill="1" applyBorder="1" applyAlignment="1">
      <alignment horizontal="center" vertical="center"/>
    </xf>
    <xf numFmtId="0" fontId="9" fillId="0" borderId="17" xfId="0" applyNumberFormat="1" applyFont="1" applyFill="1" applyBorder="1" applyAlignment="1">
      <alignment horizontal="left" vertical="center"/>
    </xf>
    <xf numFmtId="0" fontId="11" fillId="0" borderId="17" xfId="0" applyNumberFormat="1" applyFont="1" applyFill="1" applyBorder="1" applyAlignment="1">
      <alignment horizontal="center" vertical="center"/>
    </xf>
    <xf numFmtId="0" fontId="17" fillId="0" borderId="17" xfId="0" applyNumberFormat="1" applyFont="1" applyFill="1" applyBorder="1" applyAlignment="1">
      <alignment horizontal="center" vertical="center"/>
    </xf>
    <xf numFmtId="0" fontId="17" fillId="0" borderId="18" xfId="0" applyNumberFormat="1" applyFont="1" applyFill="1" applyBorder="1" applyAlignment="1">
      <alignment horizontal="center" vertical="center"/>
    </xf>
    <xf numFmtId="0" fontId="3" fillId="0" borderId="37" xfId="0" applyNumberFormat="1" applyFont="1" applyFill="1" applyBorder="1" applyAlignment="1">
      <alignment horizontal="left" vertical="center"/>
    </xf>
    <xf numFmtId="0" fontId="14" fillId="0" borderId="37" xfId="0" applyNumberFormat="1" applyFont="1" applyFill="1" applyBorder="1" applyAlignment="1">
      <alignment horizontal="center" vertical="center"/>
    </xf>
    <xf numFmtId="0" fontId="4" fillId="0" borderId="37" xfId="0" applyNumberFormat="1" applyFont="1" applyFill="1" applyBorder="1" applyAlignment="1">
      <alignment horizontal="center" vertical="center"/>
    </xf>
    <xf numFmtId="0" fontId="3" fillId="0" borderId="38" xfId="0" applyNumberFormat="1" applyFont="1" applyFill="1" applyBorder="1" applyAlignment="1">
      <alignment horizontal="left" vertical="center"/>
    </xf>
    <xf numFmtId="0" fontId="14" fillId="0" borderId="38" xfId="0" applyNumberFormat="1" applyFont="1" applyFill="1" applyBorder="1" applyAlignment="1">
      <alignment horizontal="center" vertical="center"/>
    </xf>
    <xf numFmtId="0" fontId="4" fillId="0" borderId="38" xfId="0" applyNumberFormat="1" applyFont="1" applyFill="1" applyBorder="1" applyAlignment="1">
      <alignment horizontal="center" vertical="center"/>
    </xf>
    <xf numFmtId="0" fontId="3" fillId="0" borderId="37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10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33" xfId="0" applyNumberFormat="1" applyFont="1" applyFill="1" applyBorder="1" applyAlignment="1">
      <alignment horizontal="center" vertical="center"/>
    </xf>
    <xf numFmtId="0" fontId="3" fillId="0" borderId="27" xfId="0" applyNumberFormat="1" applyFont="1" applyFill="1" applyBorder="1" applyAlignment="1">
      <alignment horizontal="center" vertical="center"/>
    </xf>
    <xf numFmtId="0" fontId="14" fillId="6" borderId="11" xfId="0" applyFont="1" applyFill="1" applyBorder="1" applyAlignment="1">
      <alignment horizontal="center"/>
    </xf>
    <xf numFmtId="0" fontId="19" fillId="0" borderId="0" xfId="0" applyFont="1" applyAlignment="1">
      <alignment horizontal="center"/>
    </xf>
    <xf numFmtId="1" fontId="14" fillId="0" borderId="0" xfId="0" applyNumberFormat="1" applyFont="1" applyFill="1" applyBorder="1" applyAlignment="1">
      <alignment wrapText="1"/>
    </xf>
  </cellXfs>
  <cellStyles count="3">
    <cellStyle name="Milliers" xfId="1" builtinId="3"/>
    <cellStyle name="Normal" xfId="0" builtinId="0"/>
    <cellStyle name="Normal 2 2" xfId="2" xr:uid="{2EFA2B20-463E-40C5-901E-5AD35E9AE5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364C50-BE6B-46DD-B41C-E5D84808C7CB}">
  <sheetPr codeName="Feuil1"/>
  <dimension ref="A1:AA77"/>
  <sheetViews>
    <sheetView zoomScale="83" zoomScaleNormal="83" workbookViewId="0">
      <selection activeCell="E18" sqref="E18"/>
    </sheetView>
  </sheetViews>
  <sheetFormatPr baseColWidth="10" defaultColWidth="9.140625" defaultRowHeight="15" x14ac:dyDescent="0.25"/>
  <cols>
    <col min="1" max="1" width="17.5703125" bestFit="1" customWidth="1"/>
    <col min="2" max="3" width="9.140625" style="2"/>
    <col min="10" max="10" width="43.5703125" bestFit="1" customWidth="1"/>
    <col min="14" max="14" width="8.85546875" customWidth="1"/>
    <col min="26" max="26" width="9.140625" style="40"/>
  </cols>
  <sheetData>
    <row r="1" spans="1:27" ht="15.75" thickBot="1" x14ac:dyDescent="0.3">
      <c r="A1" s="212" t="s">
        <v>29</v>
      </c>
      <c r="B1" s="213">
        <v>1</v>
      </c>
      <c r="C1" s="213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40"/>
    </row>
    <row r="2" spans="1:27" x14ac:dyDescent="0.25">
      <c r="A2" s="212" t="s">
        <v>50</v>
      </c>
      <c r="B2" s="197">
        <v>1</v>
      </c>
      <c r="C2" s="251" t="s">
        <v>75</v>
      </c>
      <c r="D2" s="212">
        <v>400</v>
      </c>
      <c r="E2" s="212">
        <v>855</v>
      </c>
      <c r="F2" s="212">
        <v>125</v>
      </c>
      <c r="G2" s="212"/>
      <c r="H2" s="212"/>
      <c r="I2" s="212"/>
      <c r="J2" s="212"/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 t="s">
        <v>75</v>
      </c>
      <c r="AA2" s="40"/>
    </row>
    <row r="3" spans="1:27" ht="15.75" thickBot="1" x14ac:dyDescent="0.3">
      <c r="A3" s="212" t="s">
        <v>28</v>
      </c>
      <c r="B3" s="213">
        <v>5</v>
      </c>
      <c r="C3" s="213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2"/>
      <c r="X3" s="212"/>
      <c r="Y3" s="212"/>
      <c r="Z3" s="212" t="s">
        <v>78</v>
      </c>
      <c r="AA3" s="40"/>
    </row>
    <row r="4" spans="1:27" x14ac:dyDescent="0.25">
      <c r="A4" s="212" t="s">
        <v>82</v>
      </c>
      <c r="B4" s="197">
        <v>5</v>
      </c>
      <c r="C4" s="251" t="s">
        <v>78</v>
      </c>
      <c r="D4" s="212">
        <v>500</v>
      </c>
      <c r="E4" s="212">
        <v>1200</v>
      </c>
      <c r="F4" s="212">
        <v>899</v>
      </c>
      <c r="G4" s="212"/>
      <c r="H4" s="212"/>
      <c r="I4" s="212"/>
      <c r="J4" s="212"/>
      <c r="K4" s="212"/>
      <c r="L4" s="212"/>
      <c r="M4" s="212"/>
      <c r="N4" s="212"/>
      <c r="O4" s="212"/>
      <c r="P4" s="212"/>
      <c r="Q4" s="212"/>
      <c r="R4" s="212"/>
      <c r="S4" s="212"/>
      <c r="T4" s="212"/>
      <c r="U4" s="212"/>
      <c r="V4" s="212"/>
      <c r="W4" s="212"/>
      <c r="X4" s="212"/>
      <c r="Y4" s="212"/>
      <c r="Z4" s="212" t="s">
        <v>85</v>
      </c>
      <c r="AA4" s="40"/>
    </row>
    <row r="5" spans="1:27" ht="15.75" thickBot="1" x14ac:dyDescent="0.3">
      <c r="A5" s="212" t="s">
        <v>14</v>
      </c>
      <c r="B5" s="213">
        <v>8</v>
      </c>
      <c r="C5" s="213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  <c r="R5" s="212"/>
      <c r="S5" s="212"/>
      <c r="T5" s="212"/>
      <c r="U5" s="212"/>
      <c r="V5" s="212"/>
      <c r="W5" s="212"/>
      <c r="X5" s="212"/>
      <c r="Y5" s="212"/>
      <c r="Z5" s="212" t="s">
        <v>86</v>
      </c>
      <c r="AA5" s="40"/>
    </row>
    <row r="6" spans="1:27" x14ac:dyDescent="0.25">
      <c r="A6" s="212" t="s">
        <v>84</v>
      </c>
      <c r="B6" s="197">
        <v>8</v>
      </c>
      <c r="C6" s="251" t="s">
        <v>85</v>
      </c>
      <c r="D6" s="212">
        <v>350</v>
      </c>
      <c r="E6" s="212">
        <v>1500</v>
      </c>
      <c r="F6" s="212">
        <v>588</v>
      </c>
      <c r="G6" s="212"/>
      <c r="H6" s="212"/>
      <c r="I6" s="212"/>
      <c r="J6" s="212"/>
      <c r="K6" s="212"/>
      <c r="L6" s="212"/>
      <c r="M6" s="212"/>
      <c r="N6" s="212"/>
      <c r="O6" s="212"/>
      <c r="P6" s="212"/>
      <c r="Q6" s="212"/>
      <c r="R6" s="212"/>
      <c r="S6" s="212"/>
      <c r="T6" s="212"/>
      <c r="U6" s="212"/>
      <c r="V6" s="212"/>
      <c r="W6" s="212"/>
      <c r="X6" s="212"/>
      <c r="Y6" s="212"/>
      <c r="Z6" s="212" t="s">
        <v>87</v>
      </c>
      <c r="AA6" s="40"/>
    </row>
    <row r="7" spans="1:27" s="41" customFormat="1" ht="15.75" thickBot="1" x14ac:dyDescent="0.3">
      <c r="A7" s="212" t="s">
        <v>9</v>
      </c>
      <c r="B7" s="213">
        <v>4</v>
      </c>
      <c r="C7" s="213"/>
      <c r="D7" s="212"/>
      <c r="E7" s="212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2"/>
      <c r="X7" s="212"/>
      <c r="Y7" s="212"/>
      <c r="Z7"/>
      <c r="AA7" s="40"/>
    </row>
    <row r="8" spans="1:27" s="41" customFormat="1" x14ac:dyDescent="0.25">
      <c r="A8" s="212" t="s">
        <v>83</v>
      </c>
      <c r="B8" s="197">
        <v>4</v>
      </c>
      <c r="C8" s="251" t="s">
        <v>86</v>
      </c>
      <c r="D8" s="212">
        <v>2330</v>
      </c>
      <c r="E8" s="212">
        <v>1905</v>
      </c>
      <c r="F8" s="212">
        <v>880</v>
      </c>
      <c r="G8" s="212"/>
      <c r="H8" s="212"/>
      <c r="I8" s="212"/>
      <c r="J8" s="212"/>
      <c r="K8" s="212"/>
      <c r="L8" s="212"/>
      <c r="M8" s="212"/>
      <c r="N8" s="212"/>
      <c r="O8" s="212"/>
      <c r="P8" s="212"/>
      <c r="Q8" s="212"/>
      <c r="R8" s="212"/>
      <c r="S8" s="212"/>
      <c r="T8" s="212"/>
      <c r="U8" s="212"/>
      <c r="V8" s="212"/>
      <c r="W8" s="212"/>
      <c r="X8" s="212"/>
      <c r="Y8" s="212"/>
      <c r="Z8"/>
      <c r="AA8" s="40"/>
    </row>
    <row r="9" spans="1:27" ht="15.75" thickBot="1" x14ac:dyDescent="0.3">
      <c r="A9" s="212" t="s">
        <v>101</v>
      </c>
      <c r="B9" s="213">
        <v>2</v>
      </c>
      <c r="C9" s="213"/>
      <c r="D9" s="212"/>
      <c r="E9" s="212"/>
      <c r="F9" s="212"/>
      <c r="G9" s="212"/>
      <c r="H9" s="212"/>
      <c r="I9" s="212"/>
      <c r="J9" s="212"/>
      <c r="K9" s="212"/>
      <c r="L9" s="212"/>
      <c r="M9" s="212"/>
      <c r="N9" s="212"/>
      <c r="O9" s="212"/>
      <c r="P9" s="212"/>
      <c r="Q9" s="212"/>
      <c r="R9" s="212"/>
      <c r="S9" s="212"/>
      <c r="T9" s="212"/>
      <c r="U9" s="212"/>
      <c r="V9" s="212"/>
      <c r="W9" s="212"/>
      <c r="X9" s="212"/>
      <c r="Y9" s="212"/>
      <c r="Z9"/>
      <c r="AA9" s="40"/>
    </row>
    <row r="10" spans="1:27" x14ac:dyDescent="0.25">
      <c r="A10" s="212" t="s">
        <v>102</v>
      </c>
      <c r="B10" s="197">
        <v>2</v>
      </c>
      <c r="C10" s="251" t="s">
        <v>87</v>
      </c>
      <c r="D10" s="212">
        <v>239</v>
      </c>
      <c r="E10" s="212">
        <v>151</v>
      </c>
      <c r="F10" s="212">
        <v>100</v>
      </c>
      <c r="G10" s="212"/>
      <c r="H10" s="212"/>
      <c r="I10" s="212"/>
      <c r="J10" s="212"/>
      <c r="K10" s="212"/>
      <c r="L10" s="212"/>
      <c r="M10" s="212"/>
      <c r="N10" s="212"/>
      <c r="O10" s="212"/>
      <c r="P10" s="212"/>
      <c r="Q10" s="212"/>
      <c r="R10" s="212"/>
      <c r="S10" s="212"/>
      <c r="T10" s="212"/>
      <c r="U10" s="212"/>
      <c r="V10" s="212"/>
      <c r="W10" s="212"/>
      <c r="X10" s="212"/>
      <c r="Y10" s="212"/>
      <c r="Z10"/>
      <c r="AA10" s="40"/>
    </row>
    <row r="11" spans="1:27" s="40" customFormat="1" x14ac:dyDescent="0.25">
      <c r="A11" s="212" t="s">
        <v>18</v>
      </c>
      <c r="B11" s="213">
        <v>4</v>
      </c>
      <c r="C11" s="213">
        <v>42</v>
      </c>
      <c r="D11" s="212">
        <v>456</v>
      </c>
      <c r="E11" s="212">
        <v>20</v>
      </c>
      <c r="F11" s="40" t="s">
        <v>16</v>
      </c>
      <c r="G11" s="40" t="s">
        <v>16</v>
      </c>
      <c r="H11" s="40" t="s">
        <v>16</v>
      </c>
      <c r="I11"/>
      <c r="J11" t="s">
        <v>103</v>
      </c>
      <c r="Z11"/>
    </row>
    <row r="12" spans="1:27" s="40" customFormat="1" x14ac:dyDescent="0.25">
      <c r="A12" s="212" t="s">
        <v>49</v>
      </c>
      <c r="B12" s="213">
        <v>1</v>
      </c>
      <c r="C12" s="213">
        <v>953</v>
      </c>
      <c r="D12" s="212">
        <v>608</v>
      </c>
      <c r="E12" s="212">
        <v>30</v>
      </c>
      <c r="G12" s="40" t="s">
        <v>16</v>
      </c>
      <c r="I12"/>
      <c r="J12" t="s">
        <v>103</v>
      </c>
      <c r="Z12"/>
    </row>
    <row r="13" spans="1:27" s="41" customFormat="1" x14ac:dyDescent="0.25">
      <c r="A13" s="212" t="s">
        <v>105</v>
      </c>
      <c r="B13" s="213">
        <v>36</v>
      </c>
      <c r="C13" s="213">
        <v>25</v>
      </c>
      <c r="D13" s="212">
        <v>159</v>
      </c>
      <c r="E13" s="212">
        <v>58</v>
      </c>
      <c r="F13" s="40" t="s">
        <v>16</v>
      </c>
      <c r="G13" s="40"/>
      <c r="H13" s="40" t="s">
        <v>16</v>
      </c>
      <c r="I13" t="s">
        <v>16</v>
      </c>
      <c r="J13" t="s">
        <v>103</v>
      </c>
      <c r="Z13"/>
    </row>
    <row r="14" spans="1:27" s="41" customFormat="1" x14ac:dyDescent="0.25">
      <c r="A14" s="212" t="s">
        <v>18</v>
      </c>
      <c r="B14" s="213">
        <v>4</v>
      </c>
      <c r="C14" s="213">
        <v>42</v>
      </c>
      <c r="D14" s="212">
        <v>456</v>
      </c>
      <c r="E14" s="212">
        <v>20</v>
      </c>
      <c r="F14" s="40" t="s">
        <v>16</v>
      </c>
      <c r="G14" s="40" t="s">
        <v>16</v>
      </c>
      <c r="H14" s="40" t="s">
        <v>16</v>
      </c>
      <c r="I14"/>
      <c r="J14" t="s">
        <v>103</v>
      </c>
      <c r="Z14"/>
    </row>
    <row r="15" spans="1:27" s="41" customFormat="1" x14ac:dyDescent="0.25">
      <c r="A15" s="212" t="s">
        <v>105</v>
      </c>
      <c r="B15" s="213">
        <v>36</v>
      </c>
      <c r="C15" s="213">
        <v>25</v>
      </c>
      <c r="D15" s="212">
        <v>159</v>
      </c>
      <c r="E15" s="212">
        <v>58</v>
      </c>
      <c r="F15" s="40" t="s">
        <v>16</v>
      </c>
      <c r="G15" s="40"/>
      <c r="H15" s="40" t="s">
        <v>16</v>
      </c>
      <c r="I15" t="s">
        <v>16</v>
      </c>
      <c r="J15" t="s">
        <v>103</v>
      </c>
      <c r="Z15"/>
    </row>
    <row r="16" spans="1:27" s="41" customFormat="1" x14ac:dyDescent="0.25">
      <c r="A16" s="212" t="s">
        <v>18</v>
      </c>
      <c r="B16" s="213">
        <v>4</v>
      </c>
      <c r="C16" s="213">
        <v>42</v>
      </c>
      <c r="D16" s="212">
        <v>456</v>
      </c>
      <c r="E16" s="212">
        <v>20</v>
      </c>
      <c r="F16" s="40" t="s">
        <v>16</v>
      </c>
      <c r="G16" s="40" t="s">
        <v>16</v>
      </c>
      <c r="H16" s="40" t="s">
        <v>16</v>
      </c>
      <c r="I16"/>
      <c r="J16" t="s">
        <v>103</v>
      </c>
      <c r="Z16"/>
    </row>
    <row r="17" spans="1:26" x14ac:dyDescent="0.25">
      <c r="A17" s="212" t="s">
        <v>49</v>
      </c>
      <c r="B17" s="213">
        <v>1</v>
      </c>
      <c r="C17" s="213">
        <v>953</v>
      </c>
      <c r="D17" s="212">
        <v>608</v>
      </c>
      <c r="E17" s="212">
        <v>30</v>
      </c>
      <c r="F17" s="40"/>
      <c r="G17" s="40" t="s">
        <v>16</v>
      </c>
      <c r="H17" s="40"/>
      <c r="J17" t="s">
        <v>103</v>
      </c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/>
    </row>
    <row r="18" spans="1:26" x14ac:dyDescent="0.25">
      <c r="A18" s="212" t="s">
        <v>105</v>
      </c>
      <c r="B18" s="213">
        <v>36</v>
      </c>
      <c r="C18" s="213">
        <v>25</v>
      </c>
      <c r="D18" s="212">
        <v>159</v>
      </c>
      <c r="E18" s="212">
        <v>58</v>
      </c>
      <c r="F18" s="40" t="s">
        <v>16</v>
      </c>
      <c r="G18" s="40"/>
      <c r="H18" s="40" t="s">
        <v>16</v>
      </c>
      <c r="I18" t="s">
        <v>16</v>
      </c>
      <c r="J18" t="s">
        <v>103</v>
      </c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/>
    </row>
    <row r="19" spans="1:26" x14ac:dyDescent="0.25">
      <c r="A19" s="212" t="s">
        <v>18</v>
      </c>
      <c r="B19" s="213">
        <v>4</v>
      </c>
      <c r="C19" s="213">
        <v>42</v>
      </c>
      <c r="D19" s="212">
        <v>456</v>
      </c>
      <c r="E19" s="212">
        <v>20</v>
      </c>
      <c r="F19" s="40" t="s">
        <v>16</v>
      </c>
      <c r="G19" s="40" t="s">
        <v>16</v>
      </c>
      <c r="H19" s="40" t="s">
        <v>16</v>
      </c>
      <c r="J19" t="s">
        <v>103</v>
      </c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/>
    </row>
    <row r="20" spans="1:26" x14ac:dyDescent="0.25">
      <c r="A20" s="212" t="s">
        <v>105</v>
      </c>
      <c r="B20" s="213">
        <v>36</v>
      </c>
      <c r="C20" s="213">
        <v>25</v>
      </c>
      <c r="D20" s="212">
        <v>159</v>
      </c>
      <c r="E20" s="212">
        <v>58</v>
      </c>
      <c r="F20" s="40" t="s">
        <v>16</v>
      </c>
      <c r="G20" s="40"/>
      <c r="H20" s="40" t="s">
        <v>16</v>
      </c>
      <c r="I20" t="s">
        <v>16</v>
      </c>
      <c r="J20" t="s">
        <v>103</v>
      </c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/>
    </row>
    <row r="21" spans="1:26" x14ac:dyDescent="0.25">
      <c r="A21" s="198" t="s">
        <v>104</v>
      </c>
      <c r="B21" s="211">
        <v>21</v>
      </c>
      <c r="C21" s="211">
        <v>458</v>
      </c>
      <c r="D21" s="198">
        <v>258</v>
      </c>
      <c r="E21" s="198">
        <v>22</v>
      </c>
      <c r="J21" t="s">
        <v>103</v>
      </c>
      <c r="Z21"/>
    </row>
    <row r="22" spans="1:26" x14ac:dyDescent="0.25">
      <c r="A22" s="198" t="s">
        <v>104</v>
      </c>
      <c r="B22" s="211">
        <v>21</v>
      </c>
      <c r="C22" s="211">
        <v>458</v>
      </c>
      <c r="D22" s="198">
        <v>258</v>
      </c>
      <c r="E22" s="198">
        <v>22</v>
      </c>
      <c r="J22" t="s">
        <v>110</v>
      </c>
      <c r="Z22"/>
    </row>
    <row r="23" spans="1:26" x14ac:dyDescent="0.25">
      <c r="A23" t="s">
        <v>18</v>
      </c>
      <c r="B23" s="2">
        <v>4</v>
      </c>
      <c r="C23" s="2">
        <v>42</v>
      </c>
      <c r="D23">
        <v>456</v>
      </c>
      <c r="E23">
        <v>20</v>
      </c>
      <c r="F23" t="s">
        <v>16</v>
      </c>
      <c r="G23" t="s">
        <v>16</v>
      </c>
      <c r="H23" t="s">
        <v>16</v>
      </c>
      <c r="J23" t="s">
        <v>110</v>
      </c>
      <c r="Z23"/>
    </row>
    <row r="24" spans="1:26" x14ac:dyDescent="0.25">
      <c r="A24" t="s">
        <v>106</v>
      </c>
      <c r="B24" s="2">
        <v>57</v>
      </c>
      <c r="C24" s="2">
        <v>233</v>
      </c>
      <c r="D24">
        <v>25</v>
      </c>
      <c r="E24">
        <v>14</v>
      </c>
      <c r="F24" t="s">
        <v>16</v>
      </c>
      <c r="H24" t="s">
        <v>16</v>
      </c>
      <c r="J24" t="s">
        <v>110</v>
      </c>
      <c r="Z24"/>
    </row>
    <row r="25" spans="1:26" x14ac:dyDescent="0.25">
      <c r="A25" t="s">
        <v>104</v>
      </c>
      <c r="B25" s="2">
        <v>21</v>
      </c>
      <c r="C25" s="2">
        <v>458</v>
      </c>
      <c r="D25">
        <v>258</v>
      </c>
      <c r="E25">
        <v>22</v>
      </c>
      <c r="J25" t="s">
        <v>110</v>
      </c>
      <c r="Q25" s="41"/>
      <c r="Z25"/>
    </row>
    <row r="26" spans="1:26" x14ac:dyDescent="0.25">
      <c r="A26" t="s">
        <v>18</v>
      </c>
      <c r="B26" s="2">
        <v>4</v>
      </c>
      <c r="C26" s="2">
        <v>42</v>
      </c>
      <c r="D26">
        <v>456</v>
      </c>
      <c r="E26">
        <v>20</v>
      </c>
      <c r="F26" t="s">
        <v>16</v>
      </c>
      <c r="G26" t="s">
        <v>16</v>
      </c>
      <c r="H26" t="s">
        <v>16</v>
      </c>
      <c r="J26" t="s">
        <v>110</v>
      </c>
      <c r="Z26"/>
    </row>
    <row r="27" spans="1:26" x14ac:dyDescent="0.25">
      <c r="A27" t="s">
        <v>106</v>
      </c>
      <c r="B27" s="2">
        <v>1</v>
      </c>
      <c r="C27" s="2">
        <v>233</v>
      </c>
      <c r="D27">
        <v>25</v>
      </c>
      <c r="E27">
        <v>14</v>
      </c>
      <c r="F27" t="s">
        <v>16</v>
      </c>
      <c r="H27" t="s">
        <v>16</v>
      </c>
      <c r="J27" t="s">
        <v>110</v>
      </c>
      <c r="Z27"/>
    </row>
    <row r="28" spans="1:26" x14ac:dyDescent="0.25">
      <c r="A28" t="s">
        <v>106</v>
      </c>
      <c r="B28" s="2">
        <v>57</v>
      </c>
      <c r="C28" s="2">
        <v>233</v>
      </c>
      <c r="D28">
        <v>25</v>
      </c>
      <c r="E28">
        <v>14</v>
      </c>
      <c r="F28" t="s">
        <v>16</v>
      </c>
      <c r="H28" t="s">
        <v>16</v>
      </c>
      <c r="J28" t="s">
        <v>109</v>
      </c>
      <c r="Z28"/>
    </row>
    <row r="29" spans="1:26" x14ac:dyDescent="0.25">
      <c r="A29" t="s">
        <v>104</v>
      </c>
      <c r="B29" s="2">
        <v>21</v>
      </c>
      <c r="C29" s="2">
        <v>458</v>
      </c>
      <c r="D29">
        <v>258</v>
      </c>
      <c r="E29">
        <v>22</v>
      </c>
      <c r="J29" t="s">
        <v>109</v>
      </c>
      <c r="Z29"/>
    </row>
    <row r="30" spans="1:26" x14ac:dyDescent="0.25">
      <c r="A30" t="s">
        <v>18</v>
      </c>
      <c r="B30" s="2">
        <v>4</v>
      </c>
      <c r="C30" s="2">
        <v>42</v>
      </c>
      <c r="D30">
        <v>456</v>
      </c>
      <c r="E30">
        <v>20</v>
      </c>
      <c r="F30" t="s">
        <v>16</v>
      </c>
      <c r="G30" t="s">
        <v>16</v>
      </c>
      <c r="H30" t="s">
        <v>16</v>
      </c>
      <c r="J30" t="s">
        <v>109</v>
      </c>
      <c r="Z30"/>
    </row>
    <row r="31" spans="1:26" x14ac:dyDescent="0.25">
      <c r="A31" t="s">
        <v>106</v>
      </c>
      <c r="B31" s="2">
        <v>57</v>
      </c>
      <c r="C31" s="2">
        <v>233</v>
      </c>
      <c r="D31">
        <v>25</v>
      </c>
      <c r="E31">
        <v>14</v>
      </c>
      <c r="F31" t="s">
        <v>16</v>
      </c>
      <c r="H31" t="s">
        <v>16</v>
      </c>
      <c r="J31" t="s">
        <v>109</v>
      </c>
      <c r="Z31"/>
    </row>
    <row r="32" spans="1:26" x14ac:dyDescent="0.25">
      <c r="A32" t="s">
        <v>104</v>
      </c>
      <c r="B32" s="2">
        <v>21</v>
      </c>
      <c r="C32" s="2">
        <v>458</v>
      </c>
      <c r="D32">
        <v>258</v>
      </c>
      <c r="E32">
        <v>22</v>
      </c>
      <c r="J32" t="s">
        <v>109</v>
      </c>
      <c r="Z32"/>
    </row>
    <row r="33" spans="1:26" x14ac:dyDescent="0.25">
      <c r="A33" t="s">
        <v>18</v>
      </c>
      <c r="B33" s="2">
        <v>4</v>
      </c>
      <c r="C33" s="2">
        <v>42</v>
      </c>
      <c r="D33">
        <v>456</v>
      </c>
      <c r="E33">
        <v>20</v>
      </c>
      <c r="F33" t="s">
        <v>16</v>
      </c>
      <c r="G33" t="s">
        <v>16</v>
      </c>
      <c r="H33" t="s">
        <v>16</v>
      </c>
      <c r="J33" t="s">
        <v>109</v>
      </c>
      <c r="Z33"/>
    </row>
    <row r="34" spans="1:26" x14ac:dyDescent="0.25">
      <c r="A34" t="s">
        <v>106</v>
      </c>
      <c r="B34" s="2">
        <v>57</v>
      </c>
      <c r="C34" s="2">
        <v>233</v>
      </c>
      <c r="D34">
        <v>25</v>
      </c>
      <c r="E34">
        <v>14</v>
      </c>
      <c r="F34" t="s">
        <v>16</v>
      </c>
      <c r="H34" t="s">
        <v>16</v>
      </c>
      <c r="J34" t="s">
        <v>109</v>
      </c>
      <c r="Z34"/>
    </row>
    <row r="35" spans="1:26" x14ac:dyDescent="0.25">
      <c r="A35" t="s">
        <v>18</v>
      </c>
      <c r="B35" s="2">
        <v>4</v>
      </c>
      <c r="C35" s="2">
        <v>42</v>
      </c>
      <c r="D35">
        <v>456</v>
      </c>
      <c r="E35">
        <v>20</v>
      </c>
      <c r="F35" t="s">
        <v>16</v>
      </c>
      <c r="G35" t="s">
        <v>16</v>
      </c>
      <c r="H35" t="s">
        <v>16</v>
      </c>
      <c r="J35" t="s">
        <v>108</v>
      </c>
      <c r="Z35"/>
    </row>
    <row r="36" spans="1:26" x14ac:dyDescent="0.25">
      <c r="A36" t="s">
        <v>106</v>
      </c>
      <c r="B36" s="2">
        <v>57</v>
      </c>
      <c r="C36" s="2">
        <v>233</v>
      </c>
      <c r="D36">
        <v>25</v>
      </c>
      <c r="E36">
        <v>14</v>
      </c>
      <c r="F36" t="s">
        <v>16</v>
      </c>
      <c r="H36" t="s">
        <v>16</v>
      </c>
      <c r="J36" t="s">
        <v>108</v>
      </c>
      <c r="P36" s="41"/>
      <c r="Z36"/>
    </row>
    <row r="37" spans="1:26" x14ac:dyDescent="0.25">
      <c r="A37" t="s">
        <v>49</v>
      </c>
      <c r="B37" s="2">
        <v>1</v>
      </c>
      <c r="C37" s="2">
        <v>953</v>
      </c>
      <c r="D37">
        <v>608</v>
      </c>
      <c r="E37">
        <v>30</v>
      </c>
      <c r="G37" t="s">
        <v>16</v>
      </c>
      <c r="J37" t="s">
        <v>108</v>
      </c>
      <c r="Z37"/>
    </row>
    <row r="38" spans="1:26" x14ac:dyDescent="0.25">
      <c r="A38" t="s">
        <v>49</v>
      </c>
      <c r="B38" s="2">
        <v>1</v>
      </c>
      <c r="C38" s="2">
        <v>953</v>
      </c>
      <c r="D38">
        <v>608</v>
      </c>
      <c r="E38">
        <v>30</v>
      </c>
      <c r="G38" t="s">
        <v>16</v>
      </c>
      <c r="J38" t="s">
        <v>108</v>
      </c>
      <c r="Z38"/>
    </row>
    <row r="39" spans="1:26" x14ac:dyDescent="0.25">
      <c r="A39" t="s">
        <v>104</v>
      </c>
      <c r="B39" s="2">
        <v>21</v>
      </c>
      <c r="C39" s="2">
        <v>458</v>
      </c>
      <c r="D39">
        <v>258</v>
      </c>
      <c r="E39">
        <v>22</v>
      </c>
      <c r="J39" t="s">
        <v>108</v>
      </c>
      <c r="Z39"/>
    </row>
    <row r="40" spans="1:26" x14ac:dyDescent="0.25">
      <c r="A40" t="s">
        <v>18</v>
      </c>
      <c r="B40" s="2">
        <v>4</v>
      </c>
      <c r="C40" s="2">
        <v>42</v>
      </c>
      <c r="D40">
        <v>456</v>
      </c>
      <c r="E40">
        <v>20</v>
      </c>
      <c r="F40" t="s">
        <v>16</v>
      </c>
      <c r="G40" t="s">
        <v>16</v>
      </c>
      <c r="H40" t="s">
        <v>16</v>
      </c>
      <c r="J40" t="s">
        <v>108</v>
      </c>
      <c r="Z40"/>
    </row>
    <row r="41" spans="1:26" x14ac:dyDescent="0.25">
      <c r="A41" t="s">
        <v>106</v>
      </c>
      <c r="B41" s="2">
        <v>57</v>
      </c>
      <c r="C41" s="2">
        <v>233</v>
      </c>
      <c r="D41">
        <v>25</v>
      </c>
      <c r="E41">
        <v>14</v>
      </c>
      <c r="F41" t="s">
        <v>16</v>
      </c>
      <c r="H41" t="s">
        <v>16</v>
      </c>
      <c r="J41" t="s">
        <v>108</v>
      </c>
      <c r="Z41"/>
    </row>
    <row r="42" spans="1:26" x14ac:dyDescent="0.25">
      <c r="A42" t="s">
        <v>49</v>
      </c>
      <c r="B42" s="2">
        <v>1</v>
      </c>
      <c r="C42" s="2">
        <v>953</v>
      </c>
      <c r="D42">
        <v>608</v>
      </c>
      <c r="E42">
        <v>30</v>
      </c>
      <c r="G42" t="s">
        <v>16</v>
      </c>
      <c r="J42" t="s">
        <v>108</v>
      </c>
      <c r="Z42"/>
    </row>
    <row r="43" spans="1:26" x14ac:dyDescent="0.25">
      <c r="A43" t="s">
        <v>49</v>
      </c>
      <c r="B43" s="2">
        <v>1</v>
      </c>
      <c r="C43" s="2">
        <v>953</v>
      </c>
      <c r="D43">
        <v>608</v>
      </c>
      <c r="E43">
        <v>30</v>
      </c>
      <c r="G43" t="s">
        <v>16</v>
      </c>
      <c r="J43" t="s">
        <v>107</v>
      </c>
      <c r="Z43"/>
    </row>
    <row r="44" spans="1:26" x14ac:dyDescent="0.25">
      <c r="A44" t="s">
        <v>49</v>
      </c>
      <c r="B44" s="2">
        <v>1</v>
      </c>
      <c r="C44" s="2">
        <v>953</v>
      </c>
      <c r="D44">
        <v>608</v>
      </c>
      <c r="E44">
        <v>30</v>
      </c>
      <c r="G44" t="s">
        <v>16</v>
      </c>
      <c r="J44" t="s">
        <v>107</v>
      </c>
      <c r="Z44"/>
    </row>
    <row r="45" spans="1:26" x14ac:dyDescent="0.25">
      <c r="A45" t="s">
        <v>49</v>
      </c>
      <c r="B45" s="2">
        <v>1</v>
      </c>
      <c r="C45" s="2">
        <v>953</v>
      </c>
      <c r="D45">
        <v>608</v>
      </c>
      <c r="E45">
        <v>30</v>
      </c>
      <c r="G45" t="s">
        <v>16</v>
      </c>
      <c r="J45" t="s">
        <v>107</v>
      </c>
      <c r="Z45"/>
    </row>
    <row r="46" spans="1:26" x14ac:dyDescent="0.25">
      <c r="A46" t="s">
        <v>49</v>
      </c>
      <c r="B46" s="2">
        <v>1</v>
      </c>
      <c r="C46" s="2">
        <v>953</v>
      </c>
      <c r="D46">
        <v>608</v>
      </c>
      <c r="E46">
        <v>30</v>
      </c>
      <c r="G46" t="s">
        <v>16</v>
      </c>
      <c r="J46" t="s">
        <v>107</v>
      </c>
      <c r="Z46"/>
    </row>
    <row r="47" spans="1:26" x14ac:dyDescent="0.25">
      <c r="A47" t="s">
        <v>49</v>
      </c>
      <c r="B47" s="2">
        <v>1</v>
      </c>
      <c r="C47" s="2">
        <v>953</v>
      </c>
      <c r="D47">
        <v>608</v>
      </c>
      <c r="E47">
        <v>30</v>
      </c>
      <c r="G47" t="s">
        <v>16</v>
      </c>
      <c r="J47" t="s">
        <v>107</v>
      </c>
      <c r="Z47"/>
    </row>
    <row r="48" spans="1:26" x14ac:dyDescent="0.25">
      <c r="A48" t="s">
        <v>49</v>
      </c>
      <c r="B48" s="2">
        <v>1</v>
      </c>
      <c r="C48" s="2">
        <v>953</v>
      </c>
      <c r="D48">
        <v>608</v>
      </c>
      <c r="E48">
        <v>30</v>
      </c>
      <c r="G48" t="s">
        <v>16</v>
      </c>
      <c r="J48" t="s">
        <v>107</v>
      </c>
      <c r="Z48"/>
    </row>
    <row r="49" spans="1:26" x14ac:dyDescent="0.25">
      <c r="A49" t="s">
        <v>49</v>
      </c>
      <c r="B49" s="2">
        <v>1</v>
      </c>
      <c r="C49" s="2">
        <v>953</v>
      </c>
      <c r="D49">
        <v>608</v>
      </c>
      <c r="E49">
        <v>30</v>
      </c>
      <c r="G49" t="s">
        <v>16</v>
      </c>
      <c r="J49" t="s">
        <v>107</v>
      </c>
      <c r="Z49"/>
    </row>
    <row r="50" spans="1:26" x14ac:dyDescent="0.25">
      <c r="A50" t="s">
        <v>49</v>
      </c>
      <c r="B50" s="2">
        <v>1</v>
      </c>
      <c r="C50" s="2">
        <v>953</v>
      </c>
      <c r="D50">
        <v>608</v>
      </c>
      <c r="E50">
        <v>30</v>
      </c>
      <c r="G50" t="s">
        <v>16</v>
      </c>
      <c r="J50" t="s">
        <v>107</v>
      </c>
      <c r="Z50"/>
    </row>
    <row r="51" spans="1:26" x14ac:dyDescent="0.25">
      <c r="A51" t="s">
        <v>49</v>
      </c>
      <c r="B51" s="2">
        <v>1</v>
      </c>
      <c r="C51" s="2">
        <v>953</v>
      </c>
      <c r="D51">
        <v>608</v>
      </c>
      <c r="E51">
        <v>30</v>
      </c>
      <c r="G51" t="s">
        <v>16</v>
      </c>
      <c r="J51" t="s">
        <v>107</v>
      </c>
      <c r="Z51"/>
    </row>
    <row r="52" spans="1:26" x14ac:dyDescent="0.25">
      <c r="C52" s="252"/>
      <c r="D52" s="41"/>
      <c r="Z52"/>
    </row>
    <row r="53" spans="1:26" x14ac:dyDescent="0.25">
      <c r="C53" s="252"/>
      <c r="D53" s="41"/>
      <c r="Z53"/>
    </row>
    <row r="54" spans="1:26" x14ac:dyDescent="0.25">
      <c r="C54" s="252"/>
      <c r="D54" s="41"/>
      <c r="Z54"/>
    </row>
    <row r="55" spans="1:26" x14ac:dyDescent="0.25">
      <c r="C55" s="252"/>
      <c r="Z55"/>
    </row>
    <row r="56" spans="1:26" x14ac:dyDescent="0.25">
      <c r="Z56"/>
    </row>
    <row r="57" spans="1:26" x14ac:dyDescent="0.25">
      <c r="Z57"/>
    </row>
    <row r="58" spans="1:26" x14ac:dyDescent="0.25">
      <c r="Z58"/>
    </row>
    <row r="59" spans="1:26" x14ac:dyDescent="0.25">
      <c r="Z59"/>
    </row>
    <row r="60" spans="1:26" x14ac:dyDescent="0.25">
      <c r="Z60"/>
    </row>
    <row r="61" spans="1:26" x14ac:dyDescent="0.25">
      <c r="Z61"/>
    </row>
    <row r="62" spans="1:26" x14ac:dyDescent="0.25">
      <c r="Z62"/>
    </row>
    <row r="63" spans="1:26" x14ac:dyDescent="0.25">
      <c r="Z63"/>
    </row>
    <row r="64" spans="1:26" x14ac:dyDescent="0.25">
      <c r="Z64"/>
    </row>
    <row r="65" spans="10:26" x14ac:dyDescent="0.25">
      <c r="Z65"/>
    </row>
    <row r="66" spans="10:26" x14ac:dyDescent="0.25">
      <c r="Z66"/>
    </row>
    <row r="67" spans="10:26" x14ac:dyDescent="0.25">
      <c r="Z67"/>
    </row>
    <row r="68" spans="10:26" x14ac:dyDescent="0.25">
      <c r="Z68"/>
    </row>
    <row r="69" spans="10:26" x14ac:dyDescent="0.25">
      <c r="Z69"/>
    </row>
    <row r="70" spans="10:26" x14ac:dyDescent="0.25">
      <c r="Z70"/>
    </row>
    <row r="71" spans="10:26" x14ac:dyDescent="0.25">
      <c r="Z71"/>
    </row>
    <row r="72" spans="10:26" x14ac:dyDescent="0.25">
      <c r="Z72"/>
    </row>
    <row r="73" spans="10:26" x14ac:dyDescent="0.25">
      <c r="J73" s="25"/>
      <c r="Z73"/>
    </row>
    <row r="74" spans="10:26" x14ac:dyDescent="0.25">
      <c r="J74" s="25"/>
      <c r="Z74"/>
    </row>
    <row r="75" spans="10:26" x14ac:dyDescent="0.25">
      <c r="J75" s="25"/>
      <c r="Z75"/>
    </row>
    <row r="76" spans="10:26" x14ac:dyDescent="0.25">
      <c r="J76" s="25"/>
      <c r="Z76"/>
    </row>
    <row r="77" spans="10:26" x14ac:dyDescent="0.25">
      <c r="J77" s="25"/>
      <c r="Z77"/>
    </row>
  </sheetData>
  <sortState xmlns:xlrd2="http://schemas.microsoft.com/office/spreadsheetml/2017/richdata2" ref="A14:J51">
    <sortCondition descending="1" ref="J18"/>
  </sortState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C134B-AC39-45ED-AF8A-59D8853588FE}">
  <sheetPr codeName="Feuil2"/>
  <dimension ref="A1:EX92"/>
  <sheetViews>
    <sheetView topLeftCell="CD13" zoomScale="68" zoomScaleNormal="70" workbookViewId="0">
      <selection activeCell="CH39" sqref="CH39"/>
    </sheetView>
  </sheetViews>
  <sheetFormatPr baseColWidth="10" defaultRowHeight="15" x14ac:dyDescent="0.25"/>
  <cols>
    <col min="1" max="1" width="8.7109375" style="105" customWidth="1"/>
    <col min="2" max="2" width="19.7109375" style="105" customWidth="1"/>
    <col min="3" max="3" width="10.7109375" style="105" customWidth="1"/>
    <col min="4" max="5" width="14.85546875" style="105" customWidth="1"/>
    <col min="6" max="18" width="7.140625" style="105" customWidth="1"/>
    <col min="19" max="20" width="11.42578125" style="105" customWidth="1"/>
    <col min="21" max="21" width="27.5703125" style="105" customWidth="1"/>
    <col min="22" max="22" width="11.42578125" style="105"/>
    <col min="23" max="23" width="11" style="105" customWidth="1"/>
    <col min="24" max="24" width="21.28515625" style="105" customWidth="1"/>
    <col min="25" max="37" width="7.140625" style="105" customWidth="1"/>
    <col min="38" max="39" width="11.42578125" style="105" customWidth="1"/>
    <col min="40" max="40" width="27.5703125" style="105" customWidth="1"/>
    <col min="41" max="41" width="11.42578125" style="105"/>
    <col min="42" max="42" width="11" style="105" customWidth="1"/>
    <col min="43" max="43" width="21.28515625" style="105" customWidth="1"/>
    <col min="44" max="56" width="7.140625" style="105" customWidth="1"/>
    <col min="57" max="58" width="11.42578125" style="105"/>
    <col min="59" max="59" width="27.5703125" style="105" customWidth="1"/>
    <col min="60" max="63" width="11.42578125" style="105"/>
    <col min="64" max="79" width="7.140625" style="105" customWidth="1"/>
    <col min="80" max="80" width="11.42578125" style="105"/>
    <col min="81" max="81" width="17.5703125" style="105" bestFit="1" customWidth="1"/>
    <col min="82" max="82" width="11.42578125" style="105"/>
    <col min="83" max="83" width="8.7109375" style="105" customWidth="1"/>
    <col min="84" max="84" width="19.7109375" style="105" customWidth="1"/>
    <col min="85" max="85" width="10.7109375" style="105" customWidth="1"/>
    <col min="86" max="87" width="14.85546875" style="105" customWidth="1"/>
    <col min="88" max="98" width="7.140625" style="105" customWidth="1"/>
    <col min="99" max="99" width="11.42578125" style="105"/>
    <col min="100" max="100" width="18.140625" style="105" bestFit="1" customWidth="1"/>
    <col min="101" max="102" width="11.42578125" style="105"/>
    <col min="103" max="103" width="27.5703125" style="105" customWidth="1"/>
    <col min="104" max="104" width="11.42578125" style="105"/>
    <col min="105" max="105" width="11" style="105" customWidth="1"/>
    <col min="106" max="106" width="21.28515625" style="105" customWidth="1"/>
    <col min="107" max="117" width="7.140625" style="105" customWidth="1"/>
    <col min="118" max="118" width="11.42578125" style="105"/>
    <col min="119" max="119" width="18.140625" style="105" bestFit="1" customWidth="1"/>
    <col min="120" max="121" width="11.42578125" style="105"/>
    <col min="122" max="122" width="27.5703125" style="105" customWidth="1"/>
    <col min="123" max="123" width="11.42578125" style="105"/>
    <col min="124" max="124" width="11" style="105" customWidth="1"/>
    <col min="125" max="125" width="21.28515625" style="105" customWidth="1"/>
    <col min="126" max="136" width="7.140625" style="105" customWidth="1"/>
    <col min="137" max="137" width="11.42578125" style="105"/>
    <col min="138" max="138" width="24.5703125" style="105" bestFit="1" customWidth="1"/>
    <col min="139" max="140" width="11.42578125" style="105"/>
    <col min="141" max="141" width="27.5703125" style="105" customWidth="1"/>
    <col min="142" max="145" width="11.42578125" style="105"/>
    <col min="146" max="157" width="7.140625" style="105" customWidth="1"/>
    <col min="158" max="16384" width="11.42578125" style="105"/>
  </cols>
  <sheetData>
    <row r="1" spans="1:154" ht="20.25" x14ac:dyDescent="0.25">
      <c r="A1" s="104" t="s">
        <v>0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T1" s="104" t="s">
        <v>1</v>
      </c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  <c r="AJ1" s="104"/>
      <c r="AK1" s="104"/>
      <c r="AM1" s="104" t="s">
        <v>2</v>
      </c>
      <c r="AN1" s="104"/>
      <c r="AO1" s="104"/>
      <c r="AP1" s="104"/>
      <c r="AQ1" s="104"/>
      <c r="AR1" s="104"/>
      <c r="AS1" s="104"/>
      <c r="AT1" s="104"/>
      <c r="AU1" s="104"/>
      <c r="AV1" s="104"/>
      <c r="AW1" s="104"/>
      <c r="AX1" s="104"/>
      <c r="AY1" s="104"/>
      <c r="AZ1" s="104"/>
      <c r="BA1" s="104"/>
      <c r="BB1" s="104"/>
      <c r="BC1" s="104"/>
      <c r="BD1" s="104"/>
      <c r="BF1" s="104" t="s">
        <v>3</v>
      </c>
      <c r="BG1" s="104"/>
      <c r="BH1" s="104"/>
      <c r="BI1" s="104"/>
      <c r="BJ1" s="104"/>
      <c r="BK1" s="104"/>
      <c r="BL1" s="104"/>
      <c r="BM1" s="104"/>
      <c r="BN1" s="104"/>
      <c r="BO1" s="104"/>
      <c r="BP1" s="104"/>
      <c r="BQ1" s="104"/>
      <c r="BR1" s="104"/>
      <c r="BS1" s="104"/>
      <c r="BT1" s="104"/>
      <c r="BU1" s="104"/>
      <c r="BV1" s="104"/>
      <c r="BW1" s="104"/>
      <c r="BX1" s="106"/>
      <c r="BY1" s="106"/>
      <c r="BZ1" s="106"/>
      <c r="CA1" s="106"/>
      <c r="CB1" s="104" t="s">
        <v>0</v>
      </c>
      <c r="CC1" s="104"/>
      <c r="CD1" s="104"/>
      <c r="CE1" s="104"/>
      <c r="CF1" s="104"/>
      <c r="CG1" s="104"/>
      <c r="CH1" s="104"/>
      <c r="CI1" s="104"/>
      <c r="CJ1" s="104"/>
      <c r="CK1" s="104"/>
      <c r="CL1" s="104"/>
      <c r="CM1" s="104"/>
      <c r="CN1" s="104"/>
      <c r="CO1" s="104"/>
      <c r="CP1" s="104"/>
      <c r="CQ1" s="104"/>
      <c r="CR1" s="104"/>
      <c r="CS1" s="104"/>
      <c r="CU1" s="104" t="s">
        <v>1</v>
      </c>
      <c r="CV1" s="104"/>
      <c r="CW1" s="104"/>
      <c r="CX1" s="104"/>
      <c r="CY1" s="104"/>
      <c r="CZ1" s="104"/>
      <c r="DA1" s="104"/>
      <c r="DB1" s="104"/>
      <c r="DC1" s="104"/>
      <c r="DD1" s="104"/>
      <c r="DE1" s="104"/>
      <c r="DF1" s="104"/>
      <c r="DG1" s="104"/>
      <c r="DH1" s="104"/>
      <c r="DI1" s="104"/>
      <c r="DJ1" s="104"/>
      <c r="DK1" s="104"/>
      <c r="DL1" s="104"/>
      <c r="DN1" s="104" t="s">
        <v>2</v>
      </c>
      <c r="DO1" s="104"/>
      <c r="DP1" s="104"/>
      <c r="DQ1" s="104"/>
      <c r="DR1" s="104"/>
      <c r="DS1" s="104"/>
      <c r="DT1" s="104"/>
      <c r="DU1" s="104"/>
      <c r="DV1" s="104"/>
      <c r="DW1" s="104"/>
      <c r="DX1" s="104"/>
      <c r="DY1" s="104"/>
      <c r="DZ1" s="104"/>
      <c r="EA1" s="104"/>
      <c r="EB1" s="104"/>
      <c r="EC1" s="104"/>
      <c r="ED1" s="104"/>
      <c r="EE1" s="104"/>
      <c r="EG1" s="104" t="s">
        <v>3</v>
      </c>
      <c r="EH1" s="104"/>
      <c r="EI1" s="104"/>
      <c r="EJ1" s="104"/>
      <c r="EK1" s="104"/>
      <c r="EL1" s="104"/>
      <c r="EM1" s="104"/>
      <c r="EN1" s="104"/>
      <c r="EO1" s="104"/>
      <c r="EP1" s="104"/>
      <c r="EQ1" s="104"/>
      <c r="ER1" s="104"/>
      <c r="ES1" s="104"/>
      <c r="ET1" s="104"/>
      <c r="EU1" s="104"/>
      <c r="EV1" s="104"/>
      <c r="EW1" s="104"/>
      <c r="EX1" s="104"/>
    </row>
    <row r="3" spans="1:154" ht="20.25" x14ac:dyDescent="0.25">
      <c r="A3" s="104" t="s">
        <v>4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T3" s="104" t="s">
        <v>4</v>
      </c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  <c r="AH3" s="104"/>
      <c r="AI3" s="104"/>
      <c r="AJ3" s="104"/>
      <c r="AK3" s="104"/>
      <c r="AM3" s="104" t="s">
        <v>4</v>
      </c>
      <c r="AN3" s="104"/>
      <c r="AO3" s="104"/>
      <c r="AP3" s="104"/>
      <c r="AQ3" s="104"/>
      <c r="AR3" s="104"/>
      <c r="AS3" s="104"/>
      <c r="AT3" s="104"/>
      <c r="AU3" s="104"/>
      <c r="AV3" s="104"/>
      <c r="AW3" s="104"/>
      <c r="AX3" s="104"/>
      <c r="AY3" s="104"/>
      <c r="AZ3" s="104"/>
      <c r="BA3" s="104"/>
      <c r="BB3" s="104"/>
      <c r="BC3" s="104"/>
      <c r="BD3" s="104"/>
      <c r="BF3" s="104" t="s">
        <v>5</v>
      </c>
      <c r="BG3" s="104"/>
      <c r="BH3" s="104"/>
      <c r="BI3" s="104"/>
      <c r="BJ3" s="104"/>
      <c r="BK3" s="104"/>
      <c r="BL3" s="104"/>
      <c r="BM3" s="104"/>
      <c r="BN3" s="104"/>
      <c r="BO3" s="104"/>
      <c r="BP3" s="104"/>
      <c r="BQ3" s="104"/>
      <c r="BR3" s="104"/>
      <c r="BS3" s="104"/>
      <c r="BT3" s="104"/>
      <c r="BU3" s="104"/>
      <c r="BV3" s="104"/>
      <c r="BW3" s="104"/>
      <c r="BX3" s="106"/>
      <c r="BY3" s="106"/>
      <c r="BZ3" s="106"/>
      <c r="CA3" s="106"/>
      <c r="CB3" s="104" t="s">
        <v>6</v>
      </c>
      <c r="CC3" s="104"/>
      <c r="CD3" s="104"/>
      <c r="CE3" s="104"/>
      <c r="CF3" s="104"/>
      <c r="CG3" s="104"/>
      <c r="CH3" s="104"/>
      <c r="CI3" s="104"/>
      <c r="CJ3" s="104"/>
      <c r="CK3" s="104"/>
      <c r="CL3" s="104"/>
      <c r="CM3" s="104"/>
      <c r="CN3" s="104"/>
      <c r="CO3" s="104"/>
      <c r="CP3" s="104"/>
      <c r="CQ3" s="104"/>
      <c r="CR3" s="104"/>
      <c r="CS3" s="104"/>
      <c r="CU3" s="104" t="s">
        <v>6</v>
      </c>
      <c r="CV3" s="104"/>
      <c r="CW3" s="104"/>
      <c r="CX3" s="104"/>
      <c r="CY3" s="104"/>
      <c r="CZ3" s="104"/>
      <c r="DA3" s="104"/>
      <c r="DB3" s="104"/>
      <c r="DC3" s="104"/>
      <c r="DD3" s="104"/>
      <c r="DE3" s="104"/>
      <c r="DF3" s="104"/>
      <c r="DG3" s="104"/>
      <c r="DH3" s="104"/>
      <c r="DI3" s="104"/>
      <c r="DJ3" s="104"/>
      <c r="DK3" s="104"/>
      <c r="DL3" s="104"/>
      <c r="DN3" s="104" t="s">
        <v>6</v>
      </c>
      <c r="DO3" s="104"/>
      <c r="DP3" s="104"/>
      <c r="DQ3" s="104"/>
      <c r="DR3" s="104"/>
      <c r="DS3" s="104"/>
      <c r="DT3" s="104"/>
      <c r="DU3" s="104"/>
      <c r="DV3" s="104"/>
      <c r="DW3" s="104"/>
      <c r="DX3" s="104"/>
      <c r="DY3" s="104"/>
      <c r="DZ3" s="104"/>
      <c r="EA3" s="104"/>
      <c r="EB3" s="104"/>
      <c r="EC3" s="104"/>
      <c r="ED3" s="104"/>
      <c r="EE3" s="104"/>
      <c r="EG3" s="104" t="s">
        <v>7</v>
      </c>
      <c r="EH3" s="104"/>
      <c r="EI3" s="104"/>
      <c r="EJ3" s="104"/>
      <c r="EK3" s="104"/>
      <c r="EL3" s="104"/>
      <c r="EM3" s="104"/>
      <c r="EN3" s="104"/>
      <c r="EO3" s="104"/>
      <c r="EP3" s="104"/>
      <c r="EQ3" s="104"/>
      <c r="ER3" s="104"/>
      <c r="ES3" s="104"/>
      <c r="ET3" s="104"/>
      <c r="EU3" s="104"/>
      <c r="EV3" s="104"/>
      <c r="EW3" s="104"/>
      <c r="EX3" s="104"/>
    </row>
    <row r="4" spans="1:154" ht="15.75" thickBot="1" x14ac:dyDescent="0.3">
      <c r="C4" s="107"/>
    </row>
    <row r="5" spans="1:154" ht="18.75" thickBot="1" x14ac:dyDescent="0.3">
      <c r="A5" s="108"/>
      <c r="B5" s="190" t="s">
        <v>8</v>
      </c>
      <c r="C5" s="220" t="s">
        <v>75</v>
      </c>
      <c r="D5" s="109" t="s">
        <v>10</v>
      </c>
      <c r="E5" s="110"/>
      <c r="F5" s="197">
        <v>1</v>
      </c>
      <c r="G5" s="111" t="s">
        <v>11</v>
      </c>
      <c r="H5" s="112"/>
      <c r="I5" s="112">
        <v>400</v>
      </c>
      <c r="J5" s="113"/>
      <c r="K5" s="114" t="s">
        <v>12</v>
      </c>
      <c r="L5" s="112"/>
      <c r="M5" s="112">
        <v>855</v>
      </c>
      <c r="N5" s="115"/>
      <c r="O5" s="111" t="s">
        <v>13</v>
      </c>
      <c r="P5" s="112"/>
      <c r="Q5" s="112">
        <v>125</v>
      </c>
      <c r="R5" s="115"/>
      <c r="T5" s="108"/>
      <c r="U5" s="190" t="s">
        <v>8</v>
      </c>
      <c r="V5" s="116" t="s">
        <v>89</v>
      </c>
      <c r="W5" s="109" t="s">
        <v>10</v>
      </c>
      <c r="X5" s="110"/>
      <c r="Y5" s="117">
        <v>1</v>
      </c>
      <c r="Z5" s="111" t="s">
        <v>11</v>
      </c>
      <c r="AA5" s="112"/>
      <c r="AB5" s="112">
        <v>256</v>
      </c>
      <c r="AC5" s="113"/>
      <c r="AD5" s="114" t="s">
        <v>12</v>
      </c>
      <c r="AE5" s="112"/>
      <c r="AF5" s="112">
        <v>190</v>
      </c>
      <c r="AG5" s="115"/>
      <c r="AH5" s="111" t="s">
        <v>13</v>
      </c>
      <c r="AI5" s="112"/>
      <c r="AJ5" s="112">
        <v>544</v>
      </c>
      <c r="AK5" s="115"/>
      <c r="AM5" s="108"/>
      <c r="AN5" s="190" t="s">
        <v>8</v>
      </c>
      <c r="AO5" s="116" t="s">
        <v>95</v>
      </c>
      <c r="AP5" s="109" t="s">
        <v>10</v>
      </c>
      <c r="AQ5" s="110"/>
      <c r="AR5" s="117">
        <v>46</v>
      </c>
      <c r="AS5" s="111" t="s">
        <v>11</v>
      </c>
      <c r="AT5" s="112"/>
      <c r="AU5" s="112">
        <v>550</v>
      </c>
      <c r="AV5" s="113"/>
      <c r="AW5" s="114" t="s">
        <v>12</v>
      </c>
      <c r="AX5" s="112"/>
      <c r="AY5" s="112">
        <v>155</v>
      </c>
      <c r="AZ5" s="115"/>
      <c r="BA5" s="111" t="s">
        <v>13</v>
      </c>
      <c r="BB5" s="112"/>
      <c r="BC5" s="112">
        <v>360</v>
      </c>
      <c r="BD5" s="115"/>
      <c r="BF5" s="108"/>
      <c r="BG5" s="190" t="s">
        <v>8</v>
      </c>
      <c r="BH5" s="116"/>
      <c r="BI5" s="109" t="s">
        <v>10</v>
      </c>
      <c r="BJ5" s="110"/>
      <c r="BK5" s="117">
        <v>1</v>
      </c>
      <c r="BL5" s="111" t="s">
        <v>11</v>
      </c>
      <c r="BM5" s="112"/>
      <c r="BN5" s="112">
        <v>2330</v>
      </c>
      <c r="BO5" s="113"/>
      <c r="BP5" s="114" t="s">
        <v>12</v>
      </c>
      <c r="BQ5" s="112"/>
      <c r="BR5" s="112">
        <v>190</v>
      </c>
      <c r="BS5" s="115"/>
      <c r="BT5" s="111" t="s">
        <v>13</v>
      </c>
      <c r="BU5" s="112"/>
      <c r="BV5" s="112">
        <v>5880</v>
      </c>
      <c r="BW5" s="115"/>
      <c r="BX5" s="51"/>
      <c r="BY5" s="51"/>
      <c r="BZ5" s="51"/>
      <c r="CA5" s="51"/>
      <c r="CB5" s="108"/>
      <c r="CC5" s="190" t="s">
        <v>8</v>
      </c>
      <c r="CD5" s="116" t="s">
        <v>76</v>
      </c>
      <c r="CE5" s="109" t="s">
        <v>10</v>
      </c>
      <c r="CF5" s="110"/>
      <c r="CG5" s="117">
        <v>55</v>
      </c>
      <c r="CH5" s="111" t="s">
        <v>11</v>
      </c>
      <c r="CI5" s="112"/>
      <c r="CJ5" s="112">
        <v>50</v>
      </c>
      <c r="CK5" s="113"/>
      <c r="CL5" s="114" t="s">
        <v>12</v>
      </c>
      <c r="CM5" s="112"/>
      <c r="CN5" s="112">
        <v>120</v>
      </c>
      <c r="CO5" s="115"/>
      <c r="CP5" s="111" t="s">
        <v>13</v>
      </c>
      <c r="CQ5" s="112"/>
      <c r="CR5" s="112">
        <v>689</v>
      </c>
      <c r="CS5" s="115"/>
      <c r="CU5" s="108"/>
      <c r="CV5" s="190" t="s">
        <v>8</v>
      </c>
      <c r="CW5" s="116"/>
      <c r="CX5" s="109" t="s">
        <v>10</v>
      </c>
      <c r="CY5" s="110"/>
      <c r="CZ5" s="117">
        <v>1</v>
      </c>
      <c r="DA5" s="111" t="s">
        <v>11</v>
      </c>
      <c r="DB5" s="112"/>
      <c r="DC5" s="112">
        <v>2330</v>
      </c>
      <c r="DD5" s="113"/>
      <c r="DE5" s="114" t="s">
        <v>12</v>
      </c>
      <c r="DF5" s="112"/>
      <c r="DG5" s="112">
        <v>190</v>
      </c>
      <c r="DH5" s="115"/>
      <c r="DI5" s="111" t="s">
        <v>13</v>
      </c>
      <c r="DJ5" s="112"/>
      <c r="DK5" s="112">
        <v>5880</v>
      </c>
      <c r="DL5" s="115"/>
      <c r="DN5" s="108"/>
      <c r="DO5" s="190" t="s">
        <v>8</v>
      </c>
      <c r="DP5" s="116"/>
      <c r="DQ5" s="109" t="s">
        <v>10</v>
      </c>
      <c r="DR5" s="110"/>
      <c r="DS5" s="117">
        <v>1</v>
      </c>
      <c r="DT5" s="111" t="s">
        <v>11</v>
      </c>
      <c r="DU5" s="112"/>
      <c r="DV5" s="112">
        <v>500</v>
      </c>
      <c r="DW5" s="113"/>
      <c r="DX5" s="114" t="s">
        <v>12</v>
      </c>
      <c r="DY5" s="112"/>
      <c r="DZ5" s="112">
        <v>1200</v>
      </c>
      <c r="EA5" s="115"/>
      <c r="EB5" s="111" t="s">
        <v>13</v>
      </c>
      <c r="EC5" s="112"/>
      <c r="ED5" s="112">
        <v>899</v>
      </c>
      <c r="EE5" s="115"/>
      <c r="EG5" s="108"/>
      <c r="EH5" s="190" t="s">
        <v>8</v>
      </c>
      <c r="EI5" s="116"/>
      <c r="EJ5" s="109" t="s">
        <v>10</v>
      </c>
      <c r="EK5" s="110"/>
      <c r="EL5" s="117">
        <v>1</v>
      </c>
      <c r="EM5" s="111" t="s">
        <v>11</v>
      </c>
      <c r="EN5" s="112"/>
      <c r="EO5" s="112">
        <v>2330</v>
      </c>
      <c r="EP5" s="113"/>
      <c r="EQ5" s="114" t="s">
        <v>12</v>
      </c>
      <c r="ER5" s="112"/>
      <c r="ES5" s="112">
        <v>190</v>
      </c>
      <c r="ET5" s="115"/>
      <c r="EU5" s="111" t="s">
        <v>13</v>
      </c>
      <c r="EV5" s="112"/>
      <c r="EW5" s="112">
        <v>5880</v>
      </c>
      <c r="EX5" s="115"/>
    </row>
    <row r="6" spans="1:154" ht="18" x14ac:dyDescent="0.25">
      <c r="A6" s="118" t="str">
        <f>$M$4&amp;"/"&amp;$C$5</f>
        <v>/A_</v>
      </c>
      <c r="B6" s="118" t="s">
        <v>15</v>
      </c>
      <c r="C6" s="119">
        <f>F5</f>
        <v>1</v>
      </c>
      <c r="D6" s="120">
        <f>M5</f>
        <v>855</v>
      </c>
      <c r="E6" s="121">
        <f>Q5-39</f>
        <v>86</v>
      </c>
      <c r="F6" s="122">
        <v>19</v>
      </c>
      <c r="G6" s="123"/>
      <c r="H6" s="124"/>
      <c r="I6" s="124"/>
      <c r="J6" s="125"/>
      <c r="K6" s="126" t="s">
        <v>16</v>
      </c>
      <c r="L6" s="124"/>
      <c r="M6" s="124" t="s">
        <v>16</v>
      </c>
      <c r="N6" s="127" t="s">
        <v>16</v>
      </c>
      <c r="O6" s="128" t="s">
        <v>16</v>
      </c>
      <c r="P6" s="129" t="s">
        <v>16</v>
      </c>
      <c r="Q6" s="129" t="s">
        <v>16</v>
      </c>
      <c r="R6" s="130" t="s">
        <v>16</v>
      </c>
      <c r="T6" s="118" t="str">
        <f>$M$13&amp;"/"&amp;$C$16</f>
        <v>/5</v>
      </c>
      <c r="U6" s="118" t="s">
        <v>17</v>
      </c>
      <c r="V6" s="119">
        <f>Y5</f>
        <v>1</v>
      </c>
      <c r="W6" s="120">
        <f>AF5</f>
        <v>190</v>
      </c>
      <c r="X6" s="121">
        <f>AJ5-28</f>
        <v>516</v>
      </c>
      <c r="Y6" s="122">
        <v>19</v>
      </c>
      <c r="Z6" s="123"/>
      <c r="AA6" s="124"/>
      <c r="AB6" s="124"/>
      <c r="AC6" s="125"/>
      <c r="AD6" s="126" t="s">
        <v>16</v>
      </c>
      <c r="AE6" s="124"/>
      <c r="AF6" s="124" t="s">
        <v>16</v>
      </c>
      <c r="AG6" s="127" t="s">
        <v>16</v>
      </c>
      <c r="AH6" s="128" t="s">
        <v>16</v>
      </c>
      <c r="AI6" s="129" t="s">
        <v>16</v>
      </c>
      <c r="AJ6" s="129" t="s">
        <v>16</v>
      </c>
      <c r="AK6" s="130" t="s">
        <v>16</v>
      </c>
      <c r="AM6" s="118" t="str">
        <f>$M$13&amp;"/"&amp;$C$16</f>
        <v>/5</v>
      </c>
      <c r="AN6" s="118" t="s">
        <v>17</v>
      </c>
      <c r="AO6" s="119">
        <f>AR5</f>
        <v>46</v>
      </c>
      <c r="AP6" s="120">
        <f>AY5</f>
        <v>155</v>
      </c>
      <c r="AQ6" s="121">
        <f>BC5-20</f>
        <v>340</v>
      </c>
      <c r="AR6" s="122">
        <v>19</v>
      </c>
      <c r="AS6" s="123"/>
      <c r="AT6" s="124"/>
      <c r="AU6" s="124"/>
      <c r="AV6" s="125"/>
      <c r="AW6" s="126" t="s">
        <v>16</v>
      </c>
      <c r="AX6" s="124" t="s">
        <v>16</v>
      </c>
      <c r="AY6" s="124" t="s">
        <v>16</v>
      </c>
      <c r="AZ6" s="127" t="s">
        <v>16</v>
      </c>
      <c r="BA6" s="128" t="s">
        <v>16</v>
      </c>
      <c r="BB6" s="129" t="s">
        <v>16</v>
      </c>
      <c r="BC6" s="129" t="s">
        <v>16</v>
      </c>
      <c r="BD6" s="130" t="s">
        <v>16</v>
      </c>
      <c r="BF6" s="118" t="str">
        <f>$M$13&amp;"/"&amp;$C$16</f>
        <v>/5</v>
      </c>
      <c r="BG6" s="118" t="s">
        <v>18</v>
      </c>
      <c r="BH6" s="119">
        <f>BK5*2</f>
        <v>2</v>
      </c>
      <c r="BI6" s="120">
        <f>BR5-38</f>
        <v>152</v>
      </c>
      <c r="BJ6" s="121">
        <v>120</v>
      </c>
      <c r="BK6" s="122">
        <v>19</v>
      </c>
      <c r="BL6" s="123"/>
      <c r="BM6" s="124"/>
      <c r="BN6" s="124"/>
      <c r="BO6" s="125"/>
      <c r="BP6" s="126" t="s">
        <v>16</v>
      </c>
      <c r="BQ6" s="124" t="s">
        <v>16</v>
      </c>
      <c r="BR6" s="124"/>
      <c r="BS6" s="127"/>
      <c r="BT6" s="128" t="s">
        <v>16</v>
      </c>
      <c r="BU6" s="129" t="s">
        <v>16</v>
      </c>
      <c r="BV6" s="129" t="s">
        <v>16</v>
      </c>
      <c r="BW6" s="130" t="s">
        <v>16</v>
      </c>
      <c r="BX6" s="131"/>
      <c r="BY6" s="131"/>
      <c r="BZ6" s="131"/>
      <c r="CA6" s="131"/>
      <c r="CB6" s="118" t="str">
        <f>$M$13&amp;"/"&amp;$C$16</f>
        <v>/5</v>
      </c>
      <c r="CC6" s="118" t="s">
        <v>17</v>
      </c>
      <c r="CD6" s="119">
        <f>CG5</f>
        <v>55</v>
      </c>
      <c r="CE6" s="120">
        <f>CN5</f>
        <v>120</v>
      </c>
      <c r="CF6" s="121">
        <f>CR5-39</f>
        <v>650</v>
      </c>
      <c r="CG6" s="122">
        <v>19</v>
      </c>
      <c r="CH6" s="123"/>
      <c r="CI6" s="124"/>
      <c r="CJ6" s="124"/>
      <c r="CK6" s="125"/>
      <c r="CL6" s="126" t="s">
        <v>16</v>
      </c>
      <c r="CM6" s="124"/>
      <c r="CN6" s="124" t="s">
        <v>16</v>
      </c>
      <c r="CO6" s="127" t="s">
        <v>16</v>
      </c>
      <c r="CP6" s="128" t="s">
        <v>16</v>
      </c>
      <c r="CQ6" s="129" t="s">
        <v>16</v>
      </c>
      <c r="CR6" s="129" t="s">
        <v>16</v>
      </c>
      <c r="CS6" s="130" t="s">
        <v>16</v>
      </c>
      <c r="CU6" s="118" t="str">
        <f>$M$13&amp;"/"&amp;$C$16</f>
        <v>/5</v>
      </c>
      <c r="CV6" s="118" t="s">
        <v>17</v>
      </c>
      <c r="CW6" s="119">
        <f>CZ5</f>
        <v>1</v>
      </c>
      <c r="CX6" s="120">
        <f>DG5</f>
        <v>190</v>
      </c>
      <c r="CY6" s="121">
        <f>DK5-28</f>
        <v>5852</v>
      </c>
      <c r="CZ6" s="122">
        <v>19</v>
      </c>
      <c r="DA6" s="123"/>
      <c r="DB6" s="124"/>
      <c r="DC6" s="124"/>
      <c r="DD6" s="125"/>
      <c r="DE6" s="126" t="s">
        <v>16</v>
      </c>
      <c r="DF6" s="124"/>
      <c r="DG6" s="124" t="s">
        <v>16</v>
      </c>
      <c r="DH6" s="127" t="s">
        <v>16</v>
      </c>
      <c r="DI6" s="128" t="s">
        <v>16</v>
      </c>
      <c r="DJ6" s="129" t="s">
        <v>16</v>
      </c>
      <c r="DK6" s="129" t="s">
        <v>16</v>
      </c>
      <c r="DL6" s="130" t="s">
        <v>16</v>
      </c>
      <c r="DN6" s="118" t="str">
        <f>$M$13&amp;"/"&amp;$C$16</f>
        <v>/5</v>
      </c>
      <c r="DO6" s="118" t="s">
        <v>17</v>
      </c>
      <c r="DP6" s="119">
        <f>DS5</f>
        <v>1</v>
      </c>
      <c r="DQ6" s="120">
        <f>DZ5</f>
        <v>1200</v>
      </c>
      <c r="DR6" s="121">
        <f>ED5-20</f>
        <v>879</v>
      </c>
      <c r="DS6" s="122">
        <v>19</v>
      </c>
      <c r="DT6" s="123"/>
      <c r="DU6" s="124"/>
      <c r="DV6" s="124"/>
      <c r="DW6" s="125"/>
      <c r="DX6" s="126" t="s">
        <v>16</v>
      </c>
      <c r="DY6" s="124" t="s">
        <v>16</v>
      </c>
      <c r="DZ6" s="124" t="s">
        <v>16</v>
      </c>
      <c r="EA6" s="127" t="s">
        <v>16</v>
      </c>
      <c r="EB6" s="128" t="s">
        <v>16</v>
      </c>
      <c r="EC6" s="129" t="s">
        <v>16</v>
      </c>
      <c r="ED6" s="129" t="s">
        <v>16</v>
      </c>
      <c r="EE6" s="130" t="s">
        <v>16</v>
      </c>
      <c r="EG6" s="118" t="str">
        <f>$M$13&amp;"/"&amp;$C$16</f>
        <v>/5</v>
      </c>
      <c r="EH6" s="118" t="s">
        <v>18</v>
      </c>
      <c r="EI6" s="119">
        <f>EL5*2</f>
        <v>2</v>
      </c>
      <c r="EJ6" s="120">
        <f>ES5-38</f>
        <v>152</v>
      </c>
      <c r="EK6" s="121">
        <v>120</v>
      </c>
      <c r="EL6" s="122">
        <v>19</v>
      </c>
      <c r="EM6" s="123"/>
      <c r="EN6" s="124"/>
      <c r="EO6" s="124"/>
      <c r="EP6" s="125"/>
      <c r="EQ6" s="126" t="s">
        <v>16</v>
      </c>
      <c r="ER6" s="124" t="s">
        <v>16</v>
      </c>
      <c r="ES6" s="124"/>
      <c r="ET6" s="127"/>
      <c r="EU6" s="128" t="s">
        <v>16</v>
      </c>
      <c r="EV6" s="129" t="s">
        <v>16</v>
      </c>
      <c r="EW6" s="129" t="s">
        <v>16</v>
      </c>
      <c r="EX6" s="130" t="s">
        <v>16</v>
      </c>
    </row>
    <row r="7" spans="1:154" ht="18" x14ac:dyDescent="0.25">
      <c r="A7" s="132" t="str">
        <f>$M$4&amp;"/"&amp;$C$5</f>
        <v>/A_</v>
      </c>
      <c r="B7" s="132" t="s">
        <v>19</v>
      </c>
      <c r="C7" s="133">
        <f>F5</f>
        <v>1</v>
      </c>
      <c r="D7" s="134">
        <f>M5</f>
        <v>855</v>
      </c>
      <c r="E7" s="135">
        <f>Q5-39</f>
        <v>86</v>
      </c>
      <c r="F7" s="136">
        <v>19</v>
      </c>
      <c r="G7" s="137"/>
      <c r="H7" s="138"/>
      <c r="I7" s="138"/>
      <c r="J7" s="139"/>
      <c r="K7" s="140" t="s">
        <v>16</v>
      </c>
      <c r="L7" s="138"/>
      <c r="M7" s="138" t="s">
        <v>16</v>
      </c>
      <c r="N7" s="141" t="s">
        <v>16</v>
      </c>
      <c r="O7" s="142" t="s">
        <v>16</v>
      </c>
      <c r="P7" s="143" t="s">
        <v>16</v>
      </c>
      <c r="Q7" s="143" t="s">
        <v>16</v>
      </c>
      <c r="R7" s="144" t="s">
        <v>16</v>
      </c>
      <c r="T7" s="132" t="str">
        <f>$M$13&amp;"/"&amp;$C$16</f>
        <v>/5</v>
      </c>
      <c r="U7" s="132" t="s">
        <v>19</v>
      </c>
      <c r="V7" s="133">
        <f>Y5</f>
        <v>1</v>
      </c>
      <c r="W7" s="134">
        <f>AF5</f>
        <v>190</v>
      </c>
      <c r="X7" s="135">
        <f>AJ5-28</f>
        <v>516</v>
      </c>
      <c r="Y7" s="136">
        <v>19</v>
      </c>
      <c r="Z7" s="137"/>
      <c r="AA7" s="138"/>
      <c r="AB7" s="138"/>
      <c r="AC7" s="139"/>
      <c r="AD7" s="140" t="s">
        <v>16</v>
      </c>
      <c r="AE7" s="138"/>
      <c r="AF7" s="138" t="s">
        <v>16</v>
      </c>
      <c r="AG7" s="141" t="s">
        <v>16</v>
      </c>
      <c r="AH7" s="142" t="s">
        <v>16</v>
      </c>
      <c r="AI7" s="143" t="s">
        <v>16</v>
      </c>
      <c r="AJ7" s="143" t="s">
        <v>16</v>
      </c>
      <c r="AK7" s="144" t="s">
        <v>16</v>
      </c>
      <c r="AM7" s="132" t="str">
        <f>$M$13&amp;"/"&amp;$C$16</f>
        <v>/5</v>
      </c>
      <c r="AN7" s="132" t="s">
        <v>19</v>
      </c>
      <c r="AO7" s="133">
        <f>AR5</f>
        <v>46</v>
      </c>
      <c r="AP7" s="134">
        <f>AY5</f>
        <v>155</v>
      </c>
      <c r="AQ7" s="135">
        <f>BC5-20</f>
        <v>340</v>
      </c>
      <c r="AR7" s="136">
        <v>19</v>
      </c>
      <c r="AS7" s="137"/>
      <c r="AT7" s="138"/>
      <c r="AU7" s="138"/>
      <c r="AV7" s="139"/>
      <c r="AW7" s="140" t="s">
        <v>16</v>
      </c>
      <c r="AX7" s="138" t="s">
        <v>16</v>
      </c>
      <c r="AY7" s="138" t="s">
        <v>16</v>
      </c>
      <c r="AZ7" s="141" t="s">
        <v>16</v>
      </c>
      <c r="BA7" s="142" t="s">
        <v>16</v>
      </c>
      <c r="BB7" s="143" t="s">
        <v>16</v>
      </c>
      <c r="BC7" s="143" t="s">
        <v>16</v>
      </c>
      <c r="BD7" s="144" t="s">
        <v>16</v>
      </c>
      <c r="BF7" s="132" t="str">
        <f>$M$13&amp;"/"&amp;$C$16</f>
        <v>/5</v>
      </c>
      <c r="BG7" s="132" t="s">
        <v>19</v>
      </c>
      <c r="BH7" s="133">
        <f>BK5</f>
        <v>1</v>
      </c>
      <c r="BI7" s="134">
        <f>BR5</f>
        <v>190</v>
      </c>
      <c r="BJ7" s="135">
        <f>BV5-20</f>
        <v>5860</v>
      </c>
      <c r="BK7" s="136">
        <v>19</v>
      </c>
      <c r="BL7" s="137"/>
      <c r="BM7" s="138"/>
      <c r="BN7" s="138"/>
      <c r="BO7" s="139"/>
      <c r="BP7" s="140" t="s">
        <v>16</v>
      </c>
      <c r="BQ7" s="138" t="s">
        <v>16</v>
      </c>
      <c r="BR7" s="138" t="s">
        <v>16</v>
      </c>
      <c r="BS7" s="141" t="s">
        <v>16</v>
      </c>
      <c r="BT7" s="142" t="s">
        <v>16</v>
      </c>
      <c r="BU7" s="143" t="s">
        <v>16</v>
      </c>
      <c r="BV7" s="143" t="s">
        <v>16</v>
      </c>
      <c r="BW7" s="144" t="s">
        <v>16</v>
      </c>
      <c r="BX7" s="131"/>
      <c r="BY7" s="131"/>
      <c r="BZ7" s="131"/>
      <c r="CA7" s="131"/>
      <c r="CB7" s="132" t="str">
        <f>$M$13&amp;"/"&amp;$C$16</f>
        <v>/5</v>
      </c>
      <c r="CC7" s="132" t="s">
        <v>19</v>
      </c>
      <c r="CD7" s="133">
        <f>CG5</f>
        <v>55</v>
      </c>
      <c r="CE7" s="134">
        <f>CN5</f>
        <v>120</v>
      </c>
      <c r="CF7" s="135">
        <f>CR5-39</f>
        <v>650</v>
      </c>
      <c r="CG7" s="136">
        <v>19</v>
      </c>
      <c r="CH7" s="137"/>
      <c r="CI7" s="138"/>
      <c r="CJ7" s="138"/>
      <c r="CK7" s="139"/>
      <c r="CL7" s="140" t="s">
        <v>16</v>
      </c>
      <c r="CM7" s="138"/>
      <c r="CN7" s="138" t="s">
        <v>16</v>
      </c>
      <c r="CO7" s="141" t="s">
        <v>16</v>
      </c>
      <c r="CP7" s="142" t="s">
        <v>16</v>
      </c>
      <c r="CQ7" s="143" t="s">
        <v>16</v>
      </c>
      <c r="CR7" s="143" t="s">
        <v>16</v>
      </c>
      <c r="CS7" s="144" t="s">
        <v>16</v>
      </c>
      <c r="CU7" s="132" t="str">
        <f>$M$13&amp;"/"&amp;$C$16</f>
        <v>/5</v>
      </c>
      <c r="CV7" s="132" t="s">
        <v>19</v>
      </c>
      <c r="CW7" s="133">
        <f>CZ5</f>
        <v>1</v>
      </c>
      <c r="CX7" s="134">
        <f>DG5</f>
        <v>190</v>
      </c>
      <c r="CY7" s="135">
        <f>DK5-28</f>
        <v>5852</v>
      </c>
      <c r="CZ7" s="136">
        <v>19</v>
      </c>
      <c r="DA7" s="137"/>
      <c r="DB7" s="138"/>
      <c r="DC7" s="138"/>
      <c r="DD7" s="139"/>
      <c r="DE7" s="140" t="s">
        <v>16</v>
      </c>
      <c r="DF7" s="138"/>
      <c r="DG7" s="138" t="s">
        <v>16</v>
      </c>
      <c r="DH7" s="141" t="s">
        <v>16</v>
      </c>
      <c r="DI7" s="142" t="s">
        <v>16</v>
      </c>
      <c r="DJ7" s="143" t="s">
        <v>16</v>
      </c>
      <c r="DK7" s="143" t="s">
        <v>16</v>
      </c>
      <c r="DL7" s="144" t="s">
        <v>16</v>
      </c>
      <c r="DN7" s="132" t="str">
        <f>$M$13&amp;"/"&amp;$C$16</f>
        <v>/5</v>
      </c>
      <c r="DO7" s="132" t="s">
        <v>19</v>
      </c>
      <c r="DP7" s="133">
        <f>DS5</f>
        <v>1</v>
      </c>
      <c r="DQ7" s="134">
        <f>DZ5</f>
        <v>1200</v>
      </c>
      <c r="DR7" s="135">
        <f>ED5-20</f>
        <v>879</v>
      </c>
      <c r="DS7" s="136">
        <v>19</v>
      </c>
      <c r="DT7" s="137"/>
      <c r="DU7" s="138"/>
      <c r="DV7" s="138"/>
      <c r="DW7" s="139"/>
      <c r="DX7" s="140" t="s">
        <v>16</v>
      </c>
      <c r="DY7" s="138" t="s">
        <v>16</v>
      </c>
      <c r="DZ7" s="138" t="s">
        <v>16</v>
      </c>
      <c r="EA7" s="141" t="s">
        <v>16</v>
      </c>
      <c r="EB7" s="142" t="s">
        <v>16</v>
      </c>
      <c r="EC7" s="143" t="s">
        <v>16</v>
      </c>
      <c r="ED7" s="143" t="s">
        <v>16</v>
      </c>
      <c r="EE7" s="144" t="s">
        <v>16</v>
      </c>
      <c r="EG7" s="132" t="str">
        <f>$M$13&amp;"/"&amp;$C$16</f>
        <v>/5</v>
      </c>
      <c r="EH7" s="132" t="s">
        <v>19</v>
      </c>
      <c r="EI7" s="133">
        <f>EL5</f>
        <v>1</v>
      </c>
      <c r="EJ7" s="134">
        <f>ES5</f>
        <v>190</v>
      </c>
      <c r="EK7" s="135">
        <f>EW5-20</f>
        <v>5860</v>
      </c>
      <c r="EL7" s="136">
        <v>19</v>
      </c>
      <c r="EM7" s="137"/>
      <c r="EN7" s="138"/>
      <c r="EO7" s="138"/>
      <c r="EP7" s="139"/>
      <c r="EQ7" s="140" t="s">
        <v>16</v>
      </c>
      <c r="ER7" s="138" t="s">
        <v>16</v>
      </c>
      <c r="ES7" s="138" t="s">
        <v>16</v>
      </c>
      <c r="ET7" s="141" t="s">
        <v>16</v>
      </c>
      <c r="EU7" s="142" t="s">
        <v>16</v>
      </c>
      <c r="EV7" s="143" t="s">
        <v>16</v>
      </c>
      <c r="EW7" s="143" t="s">
        <v>16</v>
      </c>
      <c r="EX7" s="144" t="s">
        <v>16</v>
      </c>
    </row>
    <row r="8" spans="1:154" ht="18" x14ac:dyDescent="0.25">
      <c r="A8" s="132" t="str">
        <f>$M$4&amp;"/"&amp;$C$5</f>
        <v>/A_</v>
      </c>
      <c r="B8" s="132" t="s">
        <v>20</v>
      </c>
      <c r="C8" s="133">
        <f>F5*2</f>
        <v>2</v>
      </c>
      <c r="D8" s="134">
        <f>I5-38</f>
        <v>362</v>
      </c>
      <c r="E8" s="135">
        <f>Q5-39</f>
        <v>86</v>
      </c>
      <c r="F8" s="136">
        <v>19</v>
      </c>
      <c r="G8" s="137"/>
      <c r="H8" s="138"/>
      <c r="I8" s="138"/>
      <c r="J8" s="139"/>
      <c r="K8" s="140" t="s">
        <v>16</v>
      </c>
      <c r="L8" s="138"/>
      <c r="M8" s="138"/>
      <c r="N8" s="141"/>
      <c r="O8" s="142" t="s">
        <v>16</v>
      </c>
      <c r="P8" s="143" t="s">
        <v>16</v>
      </c>
      <c r="Q8" s="143" t="s">
        <v>16</v>
      </c>
      <c r="R8" s="144" t="s">
        <v>16</v>
      </c>
      <c r="T8" s="132" t="str">
        <f>$M$13&amp;"/"&amp;$C$16</f>
        <v>/5</v>
      </c>
      <c r="U8" s="132" t="s">
        <v>20</v>
      </c>
      <c r="V8" s="133">
        <f>Y5*2</f>
        <v>2</v>
      </c>
      <c r="W8" s="134">
        <f>AB5-38</f>
        <v>218</v>
      </c>
      <c r="X8" s="135">
        <f>AJ5-28</f>
        <v>516</v>
      </c>
      <c r="Y8" s="136">
        <v>19</v>
      </c>
      <c r="Z8" s="137"/>
      <c r="AA8" s="138"/>
      <c r="AB8" s="138"/>
      <c r="AC8" s="139"/>
      <c r="AD8" s="140" t="s">
        <v>16</v>
      </c>
      <c r="AE8" s="138"/>
      <c r="AF8" s="138"/>
      <c r="AG8" s="141"/>
      <c r="AH8" s="142" t="s">
        <v>16</v>
      </c>
      <c r="AI8" s="143" t="s">
        <v>16</v>
      </c>
      <c r="AJ8" s="143" t="s">
        <v>16</v>
      </c>
      <c r="AK8" s="144" t="s">
        <v>16</v>
      </c>
      <c r="AM8" s="132" t="str">
        <f>$M$13&amp;"/"&amp;$C$16</f>
        <v>/5</v>
      </c>
      <c r="AN8" s="132" t="s">
        <v>20</v>
      </c>
      <c r="AO8" s="133">
        <f>AR5*2</f>
        <v>92</v>
      </c>
      <c r="AP8" s="134">
        <f>AU5-38</f>
        <v>512</v>
      </c>
      <c r="AQ8" s="135">
        <f>BC5-20</f>
        <v>340</v>
      </c>
      <c r="AR8" s="136">
        <v>19</v>
      </c>
      <c r="AS8" s="137"/>
      <c r="AT8" s="138"/>
      <c r="AU8" s="138"/>
      <c r="AV8" s="139"/>
      <c r="AW8" s="140" t="s">
        <v>16</v>
      </c>
      <c r="AX8" s="138" t="s">
        <v>16</v>
      </c>
      <c r="AY8" s="138"/>
      <c r="AZ8" s="141"/>
      <c r="BA8" s="142" t="s">
        <v>16</v>
      </c>
      <c r="BB8" s="143" t="s">
        <v>16</v>
      </c>
      <c r="BC8" s="143" t="s">
        <v>16</v>
      </c>
      <c r="BD8" s="144" t="s">
        <v>16</v>
      </c>
      <c r="BF8" s="132" t="str">
        <f>$M$13&amp;"/"&amp;$C$16</f>
        <v>/5</v>
      </c>
      <c r="BG8" s="132" t="s">
        <v>20</v>
      </c>
      <c r="BH8" s="133">
        <f>BK5*2</f>
        <v>2</v>
      </c>
      <c r="BI8" s="134">
        <f>BN5-19</f>
        <v>2311</v>
      </c>
      <c r="BJ8" s="135">
        <f>BV5-20</f>
        <v>5860</v>
      </c>
      <c r="BK8" s="136">
        <v>19</v>
      </c>
      <c r="BL8" s="137"/>
      <c r="BM8" s="138"/>
      <c r="BN8" s="138"/>
      <c r="BO8" s="139"/>
      <c r="BP8" s="140" t="s">
        <v>16</v>
      </c>
      <c r="BQ8" s="138" t="s">
        <v>16</v>
      </c>
      <c r="BR8" s="138"/>
      <c r="BS8" s="141"/>
      <c r="BT8" s="142" t="s">
        <v>16</v>
      </c>
      <c r="BU8" s="143" t="s">
        <v>16</v>
      </c>
      <c r="BV8" s="143" t="s">
        <v>16</v>
      </c>
      <c r="BW8" s="144" t="s">
        <v>16</v>
      </c>
      <c r="BX8" s="131"/>
      <c r="BY8" s="131"/>
      <c r="BZ8" s="131"/>
      <c r="CA8" s="131"/>
      <c r="CB8" s="132" t="str">
        <f>$M$13&amp;"/"&amp;$C$16</f>
        <v>/5</v>
      </c>
      <c r="CC8" s="132" t="s">
        <v>21</v>
      </c>
      <c r="CD8" s="133">
        <f>CG5*2</f>
        <v>110</v>
      </c>
      <c r="CE8" s="134">
        <f>CJ5-38</f>
        <v>12</v>
      </c>
      <c r="CF8" s="135">
        <f>CR5-39</f>
        <v>650</v>
      </c>
      <c r="CG8" s="136">
        <v>19</v>
      </c>
      <c r="CH8" s="137"/>
      <c r="CI8" s="138"/>
      <c r="CJ8" s="138"/>
      <c r="CK8" s="139"/>
      <c r="CL8" s="140" t="s">
        <v>16</v>
      </c>
      <c r="CM8" s="138"/>
      <c r="CN8" s="138"/>
      <c r="CO8" s="141"/>
      <c r="CP8" s="142" t="s">
        <v>16</v>
      </c>
      <c r="CQ8" s="143" t="s">
        <v>16</v>
      </c>
      <c r="CR8" s="143" t="s">
        <v>16</v>
      </c>
      <c r="CS8" s="144" t="s">
        <v>16</v>
      </c>
      <c r="CU8" s="132" t="str">
        <f>$M$13&amp;"/"&amp;$C$16</f>
        <v>/5</v>
      </c>
      <c r="CV8" s="132" t="s">
        <v>20</v>
      </c>
      <c r="CW8" s="133">
        <f>CZ5*2</f>
        <v>2</v>
      </c>
      <c r="CX8" s="134">
        <f>DC5-38</f>
        <v>2292</v>
      </c>
      <c r="CY8" s="135">
        <f>DK5-28</f>
        <v>5852</v>
      </c>
      <c r="CZ8" s="136">
        <v>19</v>
      </c>
      <c r="DA8" s="137"/>
      <c r="DB8" s="138"/>
      <c r="DC8" s="138"/>
      <c r="DD8" s="139"/>
      <c r="DE8" s="140" t="s">
        <v>16</v>
      </c>
      <c r="DF8" s="138"/>
      <c r="DG8" s="138"/>
      <c r="DH8" s="141"/>
      <c r="DI8" s="142" t="s">
        <v>16</v>
      </c>
      <c r="DJ8" s="143" t="s">
        <v>16</v>
      </c>
      <c r="DK8" s="143" t="s">
        <v>16</v>
      </c>
      <c r="DL8" s="144" t="s">
        <v>16</v>
      </c>
      <c r="DN8" s="132" t="str">
        <f>$M$13&amp;"/"&amp;$C$16</f>
        <v>/5</v>
      </c>
      <c r="DO8" s="132" t="s">
        <v>20</v>
      </c>
      <c r="DP8" s="133">
        <f>DS5*2</f>
        <v>2</v>
      </c>
      <c r="DQ8" s="134">
        <f>DV5-38</f>
        <v>462</v>
      </c>
      <c r="DR8" s="135">
        <f>ED5-20</f>
        <v>879</v>
      </c>
      <c r="DS8" s="136">
        <v>19</v>
      </c>
      <c r="DT8" s="137"/>
      <c r="DU8" s="138"/>
      <c r="DV8" s="138"/>
      <c r="DW8" s="139"/>
      <c r="DX8" s="140" t="s">
        <v>16</v>
      </c>
      <c r="DY8" s="138" t="s">
        <v>16</v>
      </c>
      <c r="DZ8" s="138"/>
      <c r="EA8" s="141"/>
      <c r="EB8" s="142" t="s">
        <v>16</v>
      </c>
      <c r="EC8" s="143" t="s">
        <v>16</v>
      </c>
      <c r="ED8" s="143" t="s">
        <v>16</v>
      </c>
      <c r="EE8" s="144" t="s">
        <v>16</v>
      </c>
      <c r="EG8" s="132" t="str">
        <f>$M$13&amp;"/"&amp;$C$16</f>
        <v>/5</v>
      </c>
      <c r="EH8" s="132" t="s">
        <v>20</v>
      </c>
      <c r="EI8" s="133">
        <f>EL5*2</f>
        <v>2</v>
      </c>
      <c r="EJ8" s="134">
        <f>EO5-19</f>
        <v>2311</v>
      </c>
      <c r="EK8" s="135">
        <f>EW5-20</f>
        <v>5860</v>
      </c>
      <c r="EL8" s="136">
        <v>19</v>
      </c>
      <c r="EM8" s="137"/>
      <c r="EN8" s="138"/>
      <c r="EO8" s="138"/>
      <c r="EP8" s="139"/>
      <c r="EQ8" s="140" t="s">
        <v>16</v>
      </c>
      <c r="ER8" s="138" t="s">
        <v>16</v>
      </c>
      <c r="ES8" s="138"/>
      <c r="ET8" s="141"/>
      <c r="EU8" s="142" t="s">
        <v>16</v>
      </c>
      <c r="EV8" s="143" t="s">
        <v>16</v>
      </c>
      <c r="EW8" s="143" t="s">
        <v>16</v>
      </c>
      <c r="EX8" s="144" t="s">
        <v>16</v>
      </c>
    </row>
    <row r="9" spans="1:154" ht="18" x14ac:dyDescent="0.25">
      <c r="A9" s="132" t="str">
        <f>$M$4&amp;"/"&amp;$C$5</f>
        <v>/A_</v>
      </c>
      <c r="B9" s="132" t="s">
        <v>22</v>
      </c>
      <c r="C9" s="133">
        <f>F5</f>
        <v>1</v>
      </c>
      <c r="D9" s="134">
        <f>I5</f>
        <v>400</v>
      </c>
      <c r="E9" s="135">
        <f>M5</f>
        <v>855</v>
      </c>
      <c r="F9" s="136">
        <v>19</v>
      </c>
      <c r="G9" s="137"/>
      <c r="H9" s="138"/>
      <c r="I9" s="138"/>
      <c r="J9" s="139"/>
      <c r="K9" s="140" t="s">
        <v>16</v>
      </c>
      <c r="L9" s="138" t="s">
        <v>16</v>
      </c>
      <c r="M9" s="138" t="s">
        <v>16</v>
      </c>
      <c r="N9" s="141" t="s">
        <v>16</v>
      </c>
      <c r="O9" s="142" t="s">
        <v>16</v>
      </c>
      <c r="P9" s="143" t="s">
        <v>16</v>
      </c>
      <c r="Q9" s="143" t="s">
        <v>16</v>
      </c>
      <c r="R9" s="144" t="s">
        <v>16</v>
      </c>
      <c r="T9" s="132" t="str">
        <f>$M$13&amp;"/"&amp;$C$16</f>
        <v>/5</v>
      </c>
      <c r="U9" s="132" t="s">
        <v>22</v>
      </c>
      <c r="V9" s="133">
        <f>Y5</f>
        <v>1</v>
      </c>
      <c r="W9" s="134">
        <f>AB5</f>
        <v>256</v>
      </c>
      <c r="X9" s="135">
        <f>AF5</f>
        <v>190</v>
      </c>
      <c r="Y9" s="136">
        <v>8</v>
      </c>
      <c r="Z9" s="137"/>
      <c r="AA9" s="138"/>
      <c r="AB9" s="138"/>
      <c r="AC9" s="139"/>
      <c r="AD9" s="140"/>
      <c r="AE9" s="138"/>
      <c r="AF9" s="138"/>
      <c r="AG9" s="141"/>
      <c r="AH9" s="142" t="s">
        <v>16</v>
      </c>
      <c r="AI9" s="143" t="s">
        <v>16</v>
      </c>
      <c r="AJ9" s="143" t="s">
        <v>16</v>
      </c>
      <c r="AK9" s="144" t="s">
        <v>16</v>
      </c>
      <c r="AM9" s="132" t="str">
        <f>$M$13&amp;"/"&amp;$C$16</f>
        <v>/5</v>
      </c>
      <c r="AN9" s="132" t="s">
        <v>22</v>
      </c>
      <c r="AO9" s="133">
        <f>AR5</f>
        <v>46</v>
      </c>
      <c r="AP9" s="134">
        <f>AU5-38</f>
        <v>512</v>
      </c>
      <c r="AQ9" s="135">
        <f>AY5-38</f>
        <v>117</v>
      </c>
      <c r="AR9" s="136">
        <v>19</v>
      </c>
      <c r="AS9" s="137"/>
      <c r="AT9" s="138"/>
      <c r="AU9" s="138"/>
      <c r="AV9" s="139"/>
      <c r="AW9" s="140"/>
      <c r="AX9" s="138"/>
      <c r="AY9" s="138"/>
      <c r="AZ9" s="141"/>
      <c r="BA9" s="142" t="s">
        <v>16</v>
      </c>
      <c r="BB9" s="143" t="s">
        <v>16</v>
      </c>
      <c r="BC9" s="143" t="s">
        <v>16</v>
      </c>
      <c r="BD9" s="144" t="s">
        <v>16</v>
      </c>
      <c r="BF9" s="132" t="str">
        <f>$M$13&amp;"/"&amp;$C$16</f>
        <v>/5</v>
      </c>
      <c r="BG9" s="132" t="s">
        <v>3</v>
      </c>
      <c r="BH9" s="133">
        <f>BK5</f>
        <v>1</v>
      </c>
      <c r="BI9" s="134">
        <f>BN5-38</f>
        <v>2292</v>
      </c>
      <c r="BJ9" s="135">
        <f>BR5-38-2</f>
        <v>150</v>
      </c>
      <c r="BK9" s="136">
        <v>19</v>
      </c>
      <c r="BL9" s="137"/>
      <c r="BM9" s="138"/>
      <c r="BN9" s="138"/>
      <c r="BO9" s="139"/>
      <c r="BP9" s="140" t="s">
        <v>16</v>
      </c>
      <c r="BQ9" s="138" t="s">
        <v>16</v>
      </c>
      <c r="BR9" s="138"/>
      <c r="BS9" s="141"/>
      <c r="BT9" s="142" t="s">
        <v>16</v>
      </c>
      <c r="BU9" s="143" t="s">
        <v>16</v>
      </c>
      <c r="BV9" s="143" t="s">
        <v>16</v>
      </c>
      <c r="BW9" s="144" t="s">
        <v>16</v>
      </c>
      <c r="BX9" s="131"/>
      <c r="BY9" s="131"/>
      <c r="BZ9" s="131"/>
      <c r="CA9" s="131"/>
      <c r="CB9" s="132" t="str">
        <f>$M$13&amp;"/"&amp;$C$16</f>
        <v>/5</v>
      </c>
      <c r="CC9" s="132" t="s">
        <v>22</v>
      </c>
      <c r="CD9" s="133">
        <f>CG5</f>
        <v>55</v>
      </c>
      <c r="CE9" s="134">
        <f>CJ5</f>
        <v>50</v>
      </c>
      <c r="CF9" s="135">
        <f>CN5</f>
        <v>120</v>
      </c>
      <c r="CG9" s="136">
        <v>19</v>
      </c>
      <c r="CH9" s="137"/>
      <c r="CI9" s="138"/>
      <c r="CJ9" s="138"/>
      <c r="CK9" s="139"/>
      <c r="CL9" s="140" t="s">
        <v>16</v>
      </c>
      <c r="CM9" s="138" t="s">
        <v>16</v>
      </c>
      <c r="CN9" s="138" t="s">
        <v>16</v>
      </c>
      <c r="CO9" s="141" t="s">
        <v>16</v>
      </c>
      <c r="CP9" s="142" t="s">
        <v>16</v>
      </c>
      <c r="CQ9" s="143" t="s">
        <v>16</v>
      </c>
      <c r="CR9" s="143" t="s">
        <v>16</v>
      </c>
      <c r="CS9" s="144" t="s">
        <v>16</v>
      </c>
      <c r="CU9" s="132" t="str">
        <f>$M$13&amp;"/"&amp;$C$16</f>
        <v>/5</v>
      </c>
      <c r="CV9" s="132" t="s">
        <v>22</v>
      </c>
      <c r="CW9" s="133">
        <f>CZ5</f>
        <v>1</v>
      </c>
      <c r="CX9" s="134">
        <f>DC5</f>
        <v>2330</v>
      </c>
      <c r="CY9" s="135">
        <f>DG5</f>
        <v>190</v>
      </c>
      <c r="CZ9" s="136">
        <v>8</v>
      </c>
      <c r="DA9" s="137"/>
      <c r="DB9" s="138"/>
      <c r="DC9" s="138"/>
      <c r="DD9" s="139"/>
      <c r="DE9" s="140"/>
      <c r="DF9" s="138"/>
      <c r="DG9" s="138"/>
      <c r="DH9" s="141"/>
      <c r="DI9" s="142" t="s">
        <v>16</v>
      </c>
      <c r="DJ9" s="143" t="s">
        <v>16</v>
      </c>
      <c r="DK9" s="143" t="s">
        <v>16</v>
      </c>
      <c r="DL9" s="144" t="s">
        <v>16</v>
      </c>
      <c r="DN9" s="132" t="str">
        <f>$M$13&amp;"/"&amp;$C$16</f>
        <v>/5</v>
      </c>
      <c r="DO9" s="132" t="s">
        <v>22</v>
      </c>
      <c r="DP9" s="133">
        <f>DS5</f>
        <v>1</v>
      </c>
      <c r="DQ9" s="134">
        <f>DV5-38</f>
        <v>462</v>
      </c>
      <c r="DR9" s="135">
        <f>DZ5-38</f>
        <v>1162</v>
      </c>
      <c r="DS9" s="136">
        <v>19</v>
      </c>
      <c r="DT9" s="137"/>
      <c r="DU9" s="138"/>
      <c r="DV9" s="138"/>
      <c r="DW9" s="139"/>
      <c r="DX9" s="140"/>
      <c r="DY9" s="138"/>
      <c r="DZ9" s="138"/>
      <c r="EA9" s="141"/>
      <c r="EB9" s="142" t="s">
        <v>16</v>
      </c>
      <c r="EC9" s="143" t="s">
        <v>16</v>
      </c>
      <c r="ED9" s="143" t="s">
        <v>16</v>
      </c>
      <c r="EE9" s="144" t="s">
        <v>16</v>
      </c>
      <c r="EG9" s="132" t="str">
        <f>$M$13&amp;"/"&amp;$C$16</f>
        <v>/5</v>
      </c>
      <c r="EH9" s="132" t="s">
        <v>3</v>
      </c>
      <c r="EI9" s="133">
        <f>EL5</f>
        <v>1</v>
      </c>
      <c r="EJ9" s="134">
        <f>EO5-38</f>
        <v>2292</v>
      </c>
      <c r="EK9" s="135">
        <f>ES5-38-2</f>
        <v>150</v>
      </c>
      <c r="EL9" s="136">
        <v>19</v>
      </c>
      <c r="EM9" s="137"/>
      <c r="EN9" s="138"/>
      <c r="EO9" s="138"/>
      <c r="EP9" s="139"/>
      <c r="EQ9" s="140" t="s">
        <v>16</v>
      </c>
      <c r="ER9" s="138" t="s">
        <v>16</v>
      </c>
      <c r="ES9" s="138"/>
      <c r="ET9" s="141"/>
      <c r="EU9" s="142" t="s">
        <v>16</v>
      </c>
      <c r="EV9" s="143" t="s">
        <v>16</v>
      </c>
      <c r="EW9" s="143" t="s">
        <v>16</v>
      </c>
      <c r="EX9" s="144" t="s">
        <v>16</v>
      </c>
    </row>
    <row r="10" spans="1:154" ht="18.75" thickBot="1" x14ac:dyDescent="0.3">
      <c r="A10" s="145" t="str">
        <f>$M$4&amp;"/"&amp;$C$5</f>
        <v>/A_</v>
      </c>
      <c r="B10" s="145" t="s">
        <v>23</v>
      </c>
      <c r="C10" s="146">
        <v>9</v>
      </c>
      <c r="D10" s="147">
        <f>M5-39</f>
        <v>816</v>
      </c>
      <c r="E10" s="148">
        <f>E6-5</f>
        <v>81</v>
      </c>
      <c r="F10" s="149">
        <v>19</v>
      </c>
      <c r="G10" s="150"/>
      <c r="H10" s="151"/>
      <c r="I10" s="151"/>
      <c r="J10" s="152"/>
      <c r="K10" s="153" t="s">
        <v>16</v>
      </c>
      <c r="L10" s="151"/>
      <c r="M10" s="151"/>
      <c r="N10" s="154"/>
      <c r="O10" s="155" t="s">
        <v>16</v>
      </c>
      <c r="P10" s="156" t="s">
        <v>16</v>
      </c>
      <c r="Q10" s="156" t="s">
        <v>16</v>
      </c>
      <c r="R10" s="157" t="s">
        <v>16</v>
      </c>
      <c r="T10" s="145" t="str">
        <f>$M$13&amp;"/"&amp;$C$16</f>
        <v>/5</v>
      </c>
      <c r="U10" s="145" t="s">
        <v>23</v>
      </c>
      <c r="V10" s="146">
        <v>0</v>
      </c>
      <c r="W10" s="147">
        <f>AF5-39</f>
        <v>151</v>
      </c>
      <c r="X10" s="148">
        <f>X6-5</f>
        <v>511</v>
      </c>
      <c r="Y10" s="149">
        <v>19</v>
      </c>
      <c r="Z10" s="150"/>
      <c r="AA10" s="151"/>
      <c r="AB10" s="151"/>
      <c r="AC10" s="152"/>
      <c r="AD10" s="153" t="s">
        <v>16</v>
      </c>
      <c r="AE10" s="151"/>
      <c r="AF10" s="151"/>
      <c r="AG10" s="154"/>
      <c r="AH10" s="155" t="s">
        <v>16</v>
      </c>
      <c r="AI10" s="156" t="s">
        <v>16</v>
      </c>
      <c r="AJ10" s="156" t="s">
        <v>16</v>
      </c>
      <c r="AK10" s="157" t="s">
        <v>16</v>
      </c>
      <c r="AM10" s="145" t="str">
        <f>$M$13&amp;"/"&amp;$C$16</f>
        <v>/5</v>
      </c>
      <c r="AN10" s="145" t="s">
        <v>23</v>
      </c>
      <c r="AO10" s="146">
        <v>12</v>
      </c>
      <c r="AP10" s="147">
        <f>AY5-39</f>
        <v>116</v>
      </c>
      <c r="AQ10" s="148">
        <f>BC5-45</f>
        <v>315</v>
      </c>
      <c r="AR10" s="149">
        <v>19</v>
      </c>
      <c r="AS10" s="150"/>
      <c r="AT10" s="151"/>
      <c r="AU10" s="151"/>
      <c r="AV10" s="152"/>
      <c r="AW10" s="153" t="s">
        <v>16</v>
      </c>
      <c r="AX10" s="151"/>
      <c r="AY10" s="151"/>
      <c r="AZ10" s="154"/>
      <c r="BA10" s="155" t="s">
        <v>16</v>
      </c>
      <c r="BB10" s="156" t="s">
        <v>16</v>
      </c>
      <c r="BC10" s="156" t="s">
        <v>16</v>
      </c>
      <c r="BD10" s="157" t="s">
        <v>16</v>
      </c>
      <c r="BF10" s="145" t="str">
        <f>$M$13&amp;"/"&amp;$C$16</f>
        <v>/5</v>
      </c>
      <c r="BG10" s="145" t="s">
        <v>23</v>
      </c>
      <c r="BH10" s="146">
        <v>1</v>
      </c>
      <c r="BI10" s="147">
        <f>BR5-39</f>
        <v>151</v>
      </c>
      <c r="BJ10" s="148">
        <f>BV5-45</f>
        <v>5835</v>
      </c>
      <c r="BK10" s="149">
        <v>19</v>
      </c>
      <c r="BL10" s="150"/>
      <c r="BM10" s="151"/>
      <c r="BN10" s="151"/>
      <c r="BO10" s="152"/>
      <c r="BP10" s="153" t="s">
        <v>16</v>
      </c>
      <c r="BQ10" s="151"/>
      <c r="BR10" s="151"/>
      <c r="BS10" s="154"/>
      <c r="BT10" s="155" t="s">
        <v>16</v>
      </c>
      <c r="BU10" s="156" t="s">
        <v>16</v>
      </c>
      <c r="BV10" s="156" t="s">
        <v>16</v>
      </c>
      <c r="BW10" s="157" t="s">
        <v>16</v>
      </c>
      <c r="BX10" s="131"/>
      <c r="BY10" s="131"/>
      <c r="BZ10" s="131"/>
      <c r="CA10" s="131"/>
      <c r="CB10" s="145" t="str">
        <f>$M$13&amp;"/"&amp;$C$16</f>
        <v>/5</v>
      </c>
      <c r="CC10" s="145" t="s">
        <v>23</v>
      </c>
      <c r="CD10" s="146">
        <v>23</v>
      </c>
      <c r="CE10" s="147">
        <f>CN5-39</f>
        <v>81</v>
      </c>
      <c r="CF10" s="148">
        <f>CF6-5</f>
        <v>645</v>
      </c>
      <c r="CG10" s="149">
        <v>19</v>
      </c>
      <c r="CH10" s="150"/>
      <c r="CI10" s="151"/>
      <c r="CJ10" s="151"/>
      <c r="CK10" s="152"/>
      <c r="CL10" s="153" t="s">
        <v>16</v>
      </c>
      <c r="CM10" s="151"/>
      <c r="CN10" s="151"/>
      <c r="CO10" s="154"/>
      <c r="CP10" s="155" t="s">
        <v>16</v>
      </c>
      <c r="CQ10" s="156" t="s">
        <v>16</v>
      </c>
      <c r="CR10" s="156" t="s">
        <v>16</v>
      </c>
      <c r="CS10" s="157" t="s">
        <v>16</v>
      </c>
      <c r="CU10" s="145" t="str">
        <f>$M$13&amp;"/"&amp;$C$16</f>
        <v>/5</v>
      </c>
      <c r="CV10" s="145" t="s">
        <v>23</v>
      </c>
      <c r="CW10" s="146">
        <v>0</v>
      </c>
      <c r="CX10" s="147">
        <f>DG5-39</f>
        <v>151</v>
      </c>
      <c r="CY10" s="148">
        <f>CY6-5</f>
        <v>5847</v>
      </c>
      <c r="CZ10" s="149">
        <v>19</v>
      </c>
      <c r="DA10" s="150"/>
      <c r="DB10" s="151"/>
      <c r="DC10" s="151"/>
      <c r="DD10" s="152"/>
      <c r="DE10" s="153" t="s">
        <v>16</v>
      </c>
      <c r="DF10" s="151"/>
      <c r="DG10" s="151"/>
      <c r="DH10" s="154"/>
      <c r="DI10" s="155" t="s">
        <v>16</v>
      </c>
      <c r="DJ10" s="156" t="s">
        <v>16</v>
      </c>
      <c r="DK10" s="156" t="s">
        <v>16</v>
      </c>
      <c r="DL10" s="157" t="s">
        <v>16</v>
      </c>
      <c r="DN10" s="145" t="str">
        <f>$M$13&amp;"/"&amp;$C$16</f>
        <v>/5</v>
      </c>
      <c r="DO10" s="145" t="s">
        <v>23</v>
      </c>
      <c r="DP10" s="146">
        <v>12</v>
      </c>
      <c r="DQ10" s="147">
        <f>DZ5-39</f>
        <v>1161</v>
      </c>
      <c r="DR10" s="148">
        <f>ED5-45</f>
        <v>854</v>
      </c>
      <c r="DS10" s="149">
        <v>19</v>
      </c>
      <c r="DT10" s="150"/>
      <c r="DU10" s="151"/>
      <c r="DV10" s="151"/>
      <c r="DW10" s="152"/>
      <c r="DX10" s="153" t="s">
        <v>16</v>
      </c>
      <c r="DY10" s="151"/>
      <c r="DZ10" s="151"/>
      <c r="EA10" s="154"/>
      <c r="EB10" s="155" t="s">
        <v>16</v>
      </c>
      <c r="EC10" s="156" t="s">
        <v>16</v>
      </c>
      <c r="ED10" s="156" t="s">
        <v>16</v>
      </c>
      <c r="EE10" s="157" t="s">
        <v>16</v>
      </c>
      <c r="EG10" s="145" t="str">
        <f>$M$13&amp;"/"&amp;$C$16</f>
        <v>/5</v>
      </c>
      <c r="EH10" s="145" t="s">
        <v>23</v>
      </c>
      <c r="EI10" s="146">
        <v>1</v>
      </c>
      <c r="EJ10" s="147">
        <f>ES5-39</f>
        <v>151</v>
      </c>
      <c r="EK10" s="148">
        <f>EW5-45</f>
        <v>5835</v>
      </c>
      <c r="EL10" s="149">
        <v>19</v>
      </c>
      <c r="EM10" s="150"/>
      <c r="EN10" s="151"/>
      <c r="EO10" s="151"/>
      <c r="EP10" s="152"/>
      <c r="EQ10" s="153" t="s">
        <v>16</v>
      </c>
      <c r="ER10" s="151"/>
      <c r="ES10" s="151"/>
      <c r="ET10" s="154"/>
      <c r="EU10" s="155" t="s">
        <v>16</v>
      </c>
      <c r="EV10" s="156" t="s">
        <v>16</v>
      </c>
      <c r="EW10" s="156" t="s">
        <v>16</v>
      </c>
      <c r="EX10" s="157" t="s">
        <v>16</v>
      </c>
    </row>
    <row r="11" spans="1:154" ht="18" x14ac:dyDescent="0.25">
      <c r="A11" s="158"/>
      <c r="B11" s="158"/>
      <c r="C11" s="38"/>
      <c r="D11" s="159"/>
      <c r="E11" s="159"/>
      <c r="F11" s="38"/>
      <c r="G11" s="160"/>
      <c r="H11" s="160"/>
      <c r="I11" s="160"/>
      <c r="J11" s="160"/>
      <c r="K11" s="160"/>
      <c r="L11" s="160"/>
      <c r="M11" s="160"/>
      <c r="N11" s="160"/>
      <c r="O11" s="131"/>
      <c r="P11" s="131"/>
      <c r="Q11" s="131"/>
      <c r="R11" s="131"/>
      <c r="T11" s="158"/>
      <c r="U11" s="158"/>
      <c r="V11" s="38"/>
      <c r="W11" s="159"/>
      <c r="X11" s="159"/>
      <c r="Y11" s="38"/>
      <c r="Z11" s="160"/>
      <c r="AA11" s="160"/>
      <c r="AB11" s="160"/>
      <c r="AC11" s="160"/>
      <c r="AD11" s="160"/>
      <c r="AE11" s="160"/>
      <c r="AF11" s="160"/>
      <c r="AG11" s="160"/>
      <c r="AH11" s="131"/>
      <c r="AI11" s="131"/>
      <c r="AJ11" s="131"/>
      <c r="AK11" s="131"/>
      <c r="AM11" s="158"/>
      <c r="AN11" s="158"/>
      <c r="AO11" s="38"/>
      <c r="AP11" s="159"/>
      <c r="AQ11" s="159"/>
      <c r="AR11" s="38"/>
      <c r="AS11" s="160"/>
      <c r="AT11" s="160"/>
      <c r="AU11" s="160"/>
      <c r="AV11" s="160"/>
      <c r="AW11" s="160"/>
      <c r="AX11" s="160"/>
      <c r="AY11" s="160"/>
      <c r="AZ11" s="160"/>
      <c r="BA11" s="131"/>
      <c r="BB11" s="131"/>
      <c r="BC11" s="131"/>
      <c r="BD11" s="131"/>
      <c r="BF11" s="158"/>
      <c r="BG11" s="158"/>
      <c r="BH11" s="38"/>
      <c r="BI11" s="159"/>
      <c r="BJ11" s="159"/>
      <c r="BK11" s="38"/>
      <c r="BL11" s="160"/>
      <c r="BM11" s="160"/>
      <c r="BN11" s="160"/>
      <c r="BO11" s="160"/>
      <c r="BP11" s="160"/>
      <c r="BQ11" s="160"/>
      <c r="BR11" s="160"/>
      <c r="BS11" s="160"/>
      <c r="BT11" s="131"/>
      <c r="BU11" s="131"/>
      <c r="BV11" s="131"/>
      <c r="BW11" s="131"/>
      <c r="BX11" s="131"/>
      <c r="BY11" s="131"/>
      <c r="BZ11" s="131"/>
      <c r="CA11" s="131"/>
      <c r="CB11" s="158"/>
      <c r="CC11" s="158"/>
      <c r="CD11" s="38"/>
      <c r="CE11" s="159"/>
      <c r="CF11" s="159"/>
      <c r="CG11" s="38"/>
      <c r="CH11" s="160"/>
      <c r="CI11" s="160"/>
      <c r="CJ11" s="160"/>
      <c r="CK11" s="160"/>
      <c r="CL11" s="160"/>
      <c r="CM11" s="160"/>
      <c r="CN11" s="160"/>
      <c r="CO11" s="160"/>
      <c r="CP11" s="131"/>
      <c r="CQ11" s="131"/>
      <c r="CR11" s="131"/>
      <c r="CS11" s="131"/>
      <c r="CU11" s="158"/>
      <c r="CV11" s="158"/>
      <c r="CW11" s="38"/>
      <c r="CX11" s="159"/>
      <c r="CY11" s="159"/>
      <c r="CZ11" s="38"/>
      <c r="DA11" s="160"/>
      <c r="DB11" s="160"/>
      <c r="DC11" s="160"/>
      <c r="DD11" s="160"/>
      <c r="DE11" s="160"/>
      <c r="DF11" s="160"/>
      <c r="DG11" s="160"/>
      <c r="DH11" s="160"/>
      <c r="DI11" s="131"/>
      <c r="DJ11" s="131"/>
      <c r="DK11" s="131"/>
      <c r="DL11" s="131"/>
      <c r="DN11" s="158"/>
      <c r="DO11" s="158"/>
      <c r="DP11" s="38"/>
      <c r="DQ11" s="159"/>
      <c r="DR11" s="159"/>
      <c r="DS11" s="38"/>
      <c r="DT11" s="160"/>
      <c r="DU11" s="160"/>
      <c r="DV11" s="160"/>
      <c r="DW11" s="160"/>
      <c r="DX11" s="160"/>
      <c r="DY11" s="160"/>
      <c r="DZ11" s="160"/>
      <c r="EA11" s="160"/>
      <c r="EB11" s="131"/>
      <c r="EC11" s="131"/>
      <c r="ED11" s="131"/>
      <c r="EE11" s="131"/>
      <c r="EG11" s="158"/>
      <c r="EH11" s="158"/>
      <c r="EI11" s="38"/>
      <c r="EJ11" s="159"/>
      <c r="EK11" s="159"/>
      <c r="EL11" s="38"/>
      <c r="EM11" s="160"/>
      <c r="EN11" s="160"/>
      <c r="EO11" s="160"/>
      <c r="EP11" s="160"/>
      <c r="EQ11" s="160"/>
      <c r="ER11" s="160"/>
      <c r="ES11" s="160"/>
      <c r="ET11" s="160"/>
      <c r="EU11" s="131"/>
      <c r="EV11" s="131"/>
      <c r="EW11" s="131"/>
      <c r="EX11" s="131"/>
    </row>
    <row r="12" spans="1:154" ht="18" x14ac:dyDescent="0.25">
      <c r="A12" s="158"/>
      <c r="B12" s="161"/>
      <c r="C12" s="38"/>
      <c r="D12" s="159"/>
      <c r="E12" s="159"/>
      <c r="F12" s="38"/>
      <c r="G12" s="160"/>
      <c r="H12" s="160"/>
      <c r="I12" s="160"/>
      <c r="J12" s="160"/>
      <c r="K12" s="160"/>
      <c r="L12" s="160"/>
      <c r="M12" s="160"/>
      <c r="N12" s="160"/>
      <c r="O12" s="131"/>
      <c r="P12" s="131"/>
      <c r="Q12" s="131"/>
      <c r="R12" s="131"/>
      <c r="T12" s="158"/>
      <c r="U12" s="161" t="s">
        <v>8</v>
      </c>
      <c r="V12" s="38"/>
      <c r="W12" s="159"/>
      <c r="X12" s="159"/>
      <c r="Y12" s="38"/>
      <c r="Z12" s="160"/>
      <c r="AA12" s="160"/>
      <c r="AB12" s="160"/>
      <c r="AC12" s="160"/>
      <c r="AD12" s="160"/>
      <c r="AE12" s="160"/>
      <c r="AF12" s="160"/>
      <c r="AG12" s="160"/>
      <c r="AH12" s="131"/>
      <c r="AI12" s="131"/>
      <c r="AJ12" s="131"/>
      <c r="AK12" s="131"/>
      <c r="AM12" s="158"/>
      <c r="AN12" s="161" t="s">
        <v>8</v>
      </c>
      <c r="AO12" s="38"/>
      <c r="AP12" s="159"/>
      <c r="AQ12" s="159"/>
      <c r="AR12" s="38"/>
      <c r="AS12" s="160"/>
      <c r="AT12" s="160"/>
      <c r="AU12" s="160"/>
      <c r="AV12" s="160"/>
      <c r="AW12" s="160"/>
      <c r="AX12" s="160"/>
      <c r="AY12" s="160"/>
      <c r="AZ12" s="160"/>
      <c r="BA12" s="131"/>
      <c r="BB12" s="131"/>
      <c r="BC12" s="131"/>
      <c r="BD12" s="131"/>
      <c r="BF12" s="158"/>
      <c r="BG12" s="161" t="s">
        <v>8</v>
      </c>
      <c r="BH12" s="38"/>
      <c r="BI12" s="159"/>
      <c r="BJ12" s="159"/>
      <c r="BK12" s="38"/>
      <c r="BL12" s="160"/>
      <c r="BM12" s="160"/>
      <c r="BN12" s="160"/>
      <c r="BO12" s="160"/>
      <c r="BP12" s="160"/>
      <c r="BQ12" s="160"/>
      <c r="BR12" s="160"/>
      <c r="BS12" s="160"/>
      <c r="BT12" s="131"/>
      <c r="BU12" s="131"/>
      <c r="BV12" s="131"/>
      <c r="BW12" s="131"/>
      <c r="BX12" s="131"/>
      <c r="BY12" s="131"/>
      <c r="BZ12" s="131"/>
      <c r="CA12" s="131"/>
      <c r="CB12" s="158"/>
      <c r="CC12" s="161" t="s">
        <v>8</v>
      </c>
      <c r="CD12" s="38"/>
      <c r="CE12" s="159"/>
      <c r="CF12" s="159"/>
      <c r="CG12" s="38"/>
      <c r="CH12" s="160"/>
      <c r="CI12" s="160"/>
      <c r="CJ12" s="160"/>
      <c r="CK12" s="160"/>
      <c r="CL12" s="160"/>
      <c r="CM12" s="160"/>
      <c r="CN12" s="160"/>
      <c r="CO12" s="160"/>
      <c r="CP12" s="131"/>
      <c r="CQ12" s="131"/>
      <c r="CR12" s="131"/>
      <c r="CS12" s="131"/>
      <c r="CU12" s="158"/>
      <c r="CV12" s="161" t="s">
        <v>8</v>
      </c>
      <c r="CW12" s="38"/>
      <c r="CX12" s="159"/>
      <c r="CY12" s="159"/>
      <c r="CZ12" s="38"/>
      <c r="DA12" s="160"/>
      <c r="DB12" s="160"/>
      <c r="DC12" s="160"/>
      <c r="DD12" s="160"/>
      <c r="DE12" s="160"/>
      <c r="DF12" s="160"/>
      <c r="DG12" s="160"/>
      <c r="DH12" s="160"/>
      <c r="DI12" s="131"/>
      <c r="DJ12" s="131"/>
      <c r="DK12" s="131"/>
      <c r="DL12" s="131"/>
      <c r="DN12" s="158"/>
      <c r="DO12" s="161" t="s">
        <v>8</v>
      </c>
      <c r="DP12" s="38"/>
      <c r="DQ12" s="159"/>
      <c r="DR12" s="159"/>
      <c r="DS12" s="38"/>
      <c r="DT12" s="160"/>
      <c r="DU12" s="160"/>
      <c r="DV12" s="160"/>
      <c r="DW12" s="160"/>
      <c r="DX12" s="160"/>
      <c r="DY12" s="160"/>
      <c r="DZ12" s="160"/>
      <c r="EA12" s="160"/>
      <c r="EB12" s="131"/>
      <c r="EC12" s="131"/>
      <c r="ED12" s="131"/>
      <c r="EE12" s="131"/>
      <c r="EG12" s="158"/>
      <c r="EH12" s="161" t="s">
        <v>8</v>
      </c>
      <c r="EI12" s="38"/>
      <c r="EJ12" s="159"/>
      <c r="EK12" s="159"/>
      <c r="EL12" s="38"/>
      <c r="EM12" s="160"/>
      <c r="EN12" s="160"/>
      <c r="EO12" s="160"/>
      <c r="EP12" s="160"/>
      <c r="EQ12" s="160"/>
      <c r="ER12" s="160"/>
      <c r="ES12" s="160"/>
      <c r="ET12" s="160"/>
      <c r="EU12" s="131"/>
      <c r="EV12" s="131"/>
      <c r="EW12" s="131"/>
      <c r="EX12" s="131"/>
    </row>
    <row r="13" spans="1:154" ht="20.25" x14ac:dyDescent="0.25">
      <c r="A13" s="162" t="s">
        <v>24</v>
      </c>
      <c r="B13" s="162"/>
      <c r="C13" s="162"/>
      <c r="D13" s="162"/>
      <c r="E13" s="162"/>
      <c r="F13" s="162"/>
      <c r="G13" s="162"/>
      <c r="H13" s="162"/>
      <c r="I13" s="162"/>
      <c r="J13" s="162"/>
      <c r="K13" s="162"/>
      <c r="L13" s="162"/>
      <c r="M13" s="162"/>
      <c r="N13" s="162"/>
      <c r="O13" s="162"/>
      <c r="P13" s="162"/>
      <c r="Q13" s="162"/>
      <c r="R13" s="162"/>
      <c r="T13" s="162" t="s">
        <v>24</v>
      </c>
      <c r="U13" s="162"/>
      <c r="V13" s="162"/>
      <c r="W13" s="162"/>
      <c r="X13" s="162"/>
      <c r="Y13" s="162"/>
      <c r="Z13" s="162"/>
      <c r="AA13" s="162"/>
      <c r="AB13" s="162"/>
      <c r="AC13" s="162"/>
      <c r="AD13" s="162"/>
      <c r="AE13" s="162"/>
      <c r="AF13" s="162"/>
      <c r="AG13" s="162"/>
      <c r="AH13" s="162"/>
      <c r="AI13" s="162"/>
      <c r="AJ13" s="162"/>
      <c r="AK13" s="162"/>
      <c r="AM13" s="162" t="s">
        <v>24</v>
      </c>
      <c r="AN13" s="162"/>
      <c r="AO13" s="162"/>
      <c r="AP13" s="162"/>
      <c r="AQ13" s="162"/>
      <c r="AR13" s="162"/>
      <c r="AS13" s="162"/>
      <c r="AT13" s="162"/>
      <c r="AU13" s="162"/>
      <c r="AV13" s="162"/>
      <c r="AW13" s="162"/>
      <c r="AX13" s="162"/>
      <c r="AY13" s="162"/>
      <c r="AZ13" s="162"/>
      <c r="BA13" s="162"/>
      <c r="BB13" s="162"/>
      <c r="BC13" s="162"/>
      <c r="BD13" s="162"/>
      <c r="BF13" s="162" t="s">
        <v>25</v>
      </c>
      <c r="BG13" s="162"/>
      <c r="BH13" s="162"/>
      <c r="BI13" s="162"/>
      <c r="BJ13" s="162"/>
      <c r="BK13" s="162"/>
      <c r="BL13" s="162"/>
      <c r="BM13" s="162"/>
      <c r="BN13" s="162"/>
      <c r="BO13" s="162"/>
      <c r="BP13" s="162"/>
      <c r="BQ13" s="162"/>
      <c r="BR13" s="162"/>
      <c r="BS13" s="162"/>
      <c r="BT13" s="162"/>
      <c r="BU13" s="162"/>
      <c r="BV13" s="162"/>
      <c r="BW13" s="162"/>
      <c r="BX13" s="163"/>
      <c r="BY13" s="163"/>
      <c r="BZ13" s="163"/>
      <c r="CA13" s="163"/>
      <c r="CB13" s="162" t="s">
        <v>26</v>
      </c>
      <c r="CC13" s="162"/>
      <c r="CD13" s="162"/>
      <c r="CE13" s="162"/>
      <c r="CF13" s="162"/>
      <c r="CG13" s="162"/>
      <c r="CH13" s="162"/>
      <c r="CI13" s="162"/>
      <c r="CJ13" s="162"/>
      <c r="CK13" s="162"/>
      <c r="CL13" s="162"/>
      <c r="CM13" s="162"/>
      <c r="CN13" s="162"/>
      <c r="CO13" s="162"/>
      <c r="CP13" s="162"/>
      <c r="CQ13" s="162"/>
      <c r="CR13" s="162"/>
      <c r="CS13" s="162"/>
      <c r="CU13" s="162" t="s">
        <v>26</v>
      </c>
      <c r="CV13" s="162"/>
      <c r="CW13" s="162"/>
      <c r="CX13" s="162"/>
      <c r="CY13" s="162"/>
      <c r="CZ13" s="162"/>
      <c r="DA13" s="162"/>
      <c r="DB13" s="162"/>
      <c r="DC13" s="162"/>
      <c r="DD13" s="162"/>
      <c r="DE13" s="162"/>
      <c r="DF13" s="162"/>
      <c r="DG13" s="162"/>
      <c r="DH13" s="162"/>
      <c r="DI13" s="162"/>
      <c r="DJ13" s="162"/>
      <c r="DK13" s="162"/>
      <c r="DL13" s="162"/>
      <c r="DN13" s="162" t="s">
        <v>26</v>
      </c>
      <c r="DO13" s="162"/>
      <c r="DP13" s="162"/>
      <c r="DQ13" s="162"/>
      <c r="DR13" s="162"/>
      <c r="DS13" s="162"/>
      <c r="DT13" s="162"/>
      <c r="DU13" s="162"/>
      <c r="DV13" s="162"/>
      <c r="DW13" s="162"/>
      <c r="DX13" s="162"/>
      <c r="DY13" s="162"/>
      <c r="DZ13" s="162"/>
      <c r="EA13" s="162"/>
      <c r="EB13" s="162"/>
      <c r="EC13" s="162"/>
      <c r="ED13" s="162"/>
      <c r="EE13" s="162"/>
      <c r="EG13" s="162" t="s">
        <v>27</v>
      </c>
      <c r="EH13" s="162"/>
      <c r="EI13" s="162"/>
      <c r="EJ13" s="162"/>
      <c r="EK13" s="162"/>
      <c r="EL13" s="162"/>
      <c r="EM13" s="162"/>
      <c r="EN13" s="162"/>
      <c r="EO13" s="162"/>
      <c r="EP13" s="162"/>
      <c r="EQ13" s="162"/>
      <c r="ER13" s="162"/>
      <c r="ES13" s="162"/>
      <c r="ET13" s="162"/>
      <c r="EU13" s="162"/>
      <c r="EV13" s="162"/>
      <c r="EW13" s="162"/>
      <c r="EX13" s="162"/>
    </row>
    <row r="14" spans="1:154" ht="15.75" thickBot="1" x14ac:dyDescent="0.3"/>
    <row r="15" spans="1:154" ht="18.75" thickBot="1" x14ac:dyDescent="0.3">
      <c r="A15" s="164"/>
      <c r="B15" s="190" t="s">
        <v>8</v>
      </c>
      <c r="C15" s="220" t="s">
        <v>78</v>
      </c>
      <c r="D15" s="165" t="s">
        <v>10</v>
      </c>
      <c r="E15" s="166"/>
      <c r="F15" s="197">
        <v>5</v>
      </c>
      <c r="G15" s="99" t="s">
        <v>11</v>
      </c>
      <c r="H15" s="111"/>
      <c r="I15" s="113">
        <v>500</v>
      </c>
      <c r="J15" s="99"/>
      <c r="K15" s="98" t="s">
        <v>12</v>
      </c>
      <c r="L15" s="111"/>
      <c r="M15" s="113">
        <v>1200</v>
      </c>
      <c r="N15" s="100"/>
      <c r="O15" s="99" t="s">
        <v>13</v>
      </c>
      <c r="P15" s="111"/>
      <c r="Q15" s="113">
        <v>899</v>
      </c>
      <c r="R15" s="100"/>
      <c r="T15" s="164"/>
      <c r="U15" s="190" t="s">
        <v>8</v>
      </c>
      <c r="V15" s="116" t="s">
        <v>90</v>
      </c>
      <c r="W15" s="165" t="s">
        <v>10</v>
      </c>
      <c r="X15" s="166"/>
      <c r="Y15" s="117">
        <v>6</v>
      </c>
      <c r="Z15" s="99" t="s">
        <v>11</v>
      </c>
      <c r="AA15" s="111"/>
      <c r="AB15" s="113">
        <v>2500</v>
      </c>
      <c r="AC15" s="99"/>
      <c r="AD15" s="98" t="s">
        <v>12</v>
      </c>
      <c r="AE15" s="111"/>
      <c r="AF15" s="113">
        <v>125</v>
      </c>
      <c r="AG15" s="100"/>
      <c r="AH15" s="99" t="s">
        <v>13</v>
      </c>
      <c r="AI15" s="111"/>
      <c r="AJ15" s="113">
        <v>50</v>
      </c>
      <c r="AK15" s="100"/>
      <c r="AM15" s="164"/>
      <c r="AN15" s="190" t="s">
        <v>8</v>
      </c>
      <c r="AO15" s="116" t="s">
        <v>96</v>
      </c>
      <c r="AP15" s="165" t="s">
        <v>10</v>
      </c>
      <c r="AQ15" s="166"/>
      <c r="AR15" s="117">
        <v>55</v>
      </c>
      <c r="AS15" s="99" t="s">
        <v>11</v>
      </c>
      <c r="AT15" s="111"/>
      <c r="AU15" s="113">
        <v>50</v>
      </c>
      <c r="AV15" s="99"/>
      <c r="AW15" s="98" t="s">
        <v>12</v>
      </c>
      <c r="AX15" s="111"/>
      <c r="AY15" s="113">
        <v>120</v>
      </c>
      <c r="AZ15" s="100"/>
      <c r="BA15" s="99" t="s">
        <v>13</v>
      </c>
      <c r="BB15" s="111"/>
      <c r="BC15" s="113">
        <v>689</v>
      </c>
      <c r="BD15" s="100"/>
      <c r="BF15" s="164"/>
      <c r="BG15" s="190" t="s">
        <v>8</v>
      </c>
      <c r="BH15" s="116"/>
      <c r="BI15" s="165" t="s">
        <v>10</v>
      </c>
      <c r="BJ15" s="166"/>
      <c r="BK15" s="117">
        <v>1</v>
      </c>
      <c r="BL15" s="99" t="s">
        <v>11</v>
      </c>
      <c r="BM15" s="111"/>
      <c r="BN15" s="113">
        <v>2330</v>
      </c>
      <c r="BO15" s="99"/>
      <c r="BP15" s="98" t="s">
        <v>12</v>
      </c>
      <c r="BQ15" s="111"/>
      <c r="BR15" s="113">
        <v>190</v>
      </c>
      <c r="BS15" s="100"/>
      <c r="BT15" s="99" t="s">
        <v>13</v>
      </c>
      <c r="BU15" s="111"/>
      <c r="BV15" s="113">
        <v>5880</v>
      </c>
      <c r="BW15" s="100"/>
      <c r="BX15" s="51"/>
      <c r="BY15" s="51"/>
      <c r="BZ15" s="51"/>
      <c r="CA15" s="51"/>
      <c r="CB15" s="164"/>
      <c r="CC15" s="190" t="s">
        <v>8</v>
      </c>
      <c r="CD15" s="116"/>
      <c r="CE15" s="165" t="s">
        <v>10</v>
      </c>
      <c r="CF15" s="166"/>
      <c r="CG15" s="117">
        <v>1</v>
      </c>
      <c r="CH15" s="99" t="s">
        <v>11</v>
      </c>
      <c r="CI15" s="111"/>
      <c r="CJ15" s="113">
        <v>400</v>
      </c>
      <c r="CK15" s="99"/>
      <c r="CL15" s="98" t="s">
        <v>12</v>
      </c>
      <c r="CM15" s="111"/>
      <c r="CN15" s="113">
        <v>855</v>
      </c>
      <c r="CO15" s="100"/>
      <c r="CP15" s="99" t="s">
        <v>13</v>
      </c>
      <c r="CQ15" s="111"/>
      <c r="CR15" s="113">
        <v>400</v>
      </c>
      <c r="CS15" s="100"/>
      <c r="CU15" s="164"/>
      <c r="CV15" s="190" t="s">
        <v>8</v>
      </c>
      <c r="CW15" s="116"/>
      <c r="CX15" s="165" t="s">
        <v>10</v>
      </c>
      <c r="CY15" s="166"/>
      <c r="CZ15" s="117">
        <v>1</v>
      </c>
      <c r="DA15" s="99" t="s">
        <v>11</v>
      </c>
      <c r="DB15" s="111"/>
      <c r="DC15" s="113">
        <v>253</v>
      </c>
      <c r="DD15" s="99"/>
      <c r="DE15" s="98" t="s">
        <v>12</v>
      </c>
      <c r="DF15" s="111"/>
      <c r="DG15" s="113">
        <v>709</v>
      </c>
      <c r="DH15" s="100"/>
      <c r="DI15" s="99" t="s">
        <v>13</v>
      </c>
      <c r="DJ15" s="111"/>
      <c r="DK15" s="113">
        <v>428</v>
      </c>
      <c r="DL15" s="100"/>
      <c r="DN15" s="164"/>
      <c r="DO15" s="190" t="s">
        <v>8</v>
      </c>
      <c r="DP15" s="116"/>
      <c r="DQ15" s="165" t="s">
        <v>10</v>
      </c>
      <c r="DR15" s="166"/>
      <c r="DS15" s="117">
        <v>1</v>
      </c>
      <c r="DT15" s="99" t="s">
        <v>11</v>
      </c>
      <c r="DU15" s="111"/>
      <c r="DV15" s="113">
        <v>500</v>
      </c>
      <c r="DW15" s="99"/>
      <c r="DX15" s="98" t="s">
        <v>12</v>
      </c>
      <c r="DY15" s="111"/>
      <c r="DZ15" s="113">
        <v>1200</v>
      </c>
      <c r="EA15" s="100"/>
      <c r="EB15" s="99" t="s">
        <v>13</v>
      </c>
      <c r="EC15" s="111"/>
      <c r="ED15" s="113">
        <v>899</v>
      </c>
      <c r="EE15" s="100"/>
      <c r="EG15" s="164"/>
      <c r="EH15" s="190" t="s">
        <v>8</v>
      </c>
      <c r="EI15" s="116"/>
      <c r="EJ15" s="165" t="s">
        <v>10</v>
      </c>
      <c r="EK15" s="166"/>
      <c r="EL15" s="117">
        <v>1</v>
      </c>
      <c r="EM15" s="99" t="s">
        <v>11</v>
      </c>
      <c r="EN15" s="111"/>
      <c r="EO15" s="113">
        <v>2330</v>
      </c>
      <c r="EP15" s="99"/>
      <c r="EQ15" s="98" t="s">
        <v>12</v>
      </c>
      <c r="ER15" s="111"/>
      <c r="ES15" s="113">
        <v>190</v>
      </c>
      <c r="ET15" s="100"/>
      <c r="EU15" s="99" t="s">
        <v>13</v>
      </c>
      <c r="EV15" s="111"/>
      <c r="EW15" s="113">
        <v>5880</v>
      </c>
      <c r="EX15" s="100"/>
    </row>
    <row r="16" spans="1:154" ht="18" x14ac:dyDescent="0.25">
      <c r="A16" s="167" t="str">
        <f t="shared" ref="A16:A21" si="0">$M$13&amp;"/"&amp;$C$16</f>
        <v>/5</v>
      </c>
      <c r="B16" s="118" t="s">
        <v>17</v>
      </c>
      <c r="C16" s="119">
        <f>F15</f>
        <v>5</v>
      </c>
      <c r="D16" s="120">
        <f>M15</f>
        <v>1200</v>
      </c>
      <c r="E16" s="121">
        <f>Q15-39</f>
        <v>860</v>
      </c>
      <c r="F16" s="122">
        <v>19</v>
      </c>
      <c r="G16" s="123"/>
      <c r="H16" s="124"/>
      <c r="I16" s="124"/>
      <c r="J16" s="125"/>
      <c r="K16" s="126" t="s">
        <v>16</v>
      </c>
      <c r="L16" s="124"/>
      <c r="M16" s="124" t="s">
        <v>16</v>
      </c>
      <c r="N16" s="127" t="s">
        <v>16</v>
      </c>
      <c r="O16" s="128" t="s">
        <v>16</v>
      </c>
      <c r="P16" s="129" t="s">
        <v>16</v>
      </c>
      <c r="Q16" s="129" t="s">
        <v>16</v>
      </c>
      <c r="R16" s="130" t="s">
        <v>16</v>
      </c>
      <c r="T16" s="167" t="str">
        <f t="shared" ref="T16:T21" si="1">$M$13&amp;"/"&amp;$C$16</f>
        <v>/5</v>
      </c>
      <c r="U16" s="118" t="s">
        <v>17</v>
      </c>
      <c r="V16" s="119">
        <f>Y15</f>
        <v>6</v>
      </c>
      <c r="W16" s="120">
        <f>AF15</f>
        <v>125</v>
      </c>
      <c r="X16" s="121">
        <f>AJ15-28</f>
        <v>22</v>
      </c>
      <c r="Y16" s="122">
        <v>19</v>
      </c>
      <c r="Z16" s="123"/>
      <c r="AA16" s="124"/>
      <c r="AB16" s="124"/>
      <c r="AC16" s="125"/>
      <c r="AD16" s="126" t="s">
        <v>16</v>
      </c>
      <c r="AE16" s="124"/>
      <c r="AF16" s="124" t="s">
        <v>16</v>
      </c>
      <c r="AG16" s="127" t="s">
        <v>16</v>
      </c>
      <c r="AH16" s="128" t="s">
        <v>16</v>
      </c>
      <c r="AI16" s="129" t="s">
        <v>16</v>
      </c>
      <c r="AJ16" s="129" t="s">
        <v>16</v>
      </c>
      <c r="AK16" s="130" t="s">
        <v>16</v>
      </c>
      <c r="AM16" s="167" t="str">
        <f t="shared" ref="AM16:AM21" si="2">$M$13&amp;"/"&amp;$C$16</f>
        <v>/5</v>
      </c>
      <c r="AN16" s="118" t="s">
        <v>17</v>
      </c>
      <c r="AO16" s="119">
        <f>AR15</f>
        <v>55</v>
      </c>
      <c r="AP16" s="120">
        <f>AY15</f>
        <v>120</v>
      </c>
      <c r="AQ16" s="121">
        <f>BC15-20</f>
        <v>669</v>
      </c>
      <c r="AR16" s="122">
        <v>19</v>
      </c>
      <c r="AS16" s="123"/>
      <c r="AT16" s="124"/>
      <c r="AU16" s="124"/>
      <c r="AV16" s="125"/>
      <c r="AW16" s="126" t="s">
        <v>16</v>
      </c>
      <c r="AX16" s="124" t="s">
        <v>16</v>
      </c>
      <c r="AY16" s="124" t="s">
        <v>16</v>
      </c>
      <c r="AZ16" s="127" t="s">
        <v>16</v>
      </c>
      <c r="BA16" s="128" t="s">
        <v>16</v>
      </c>
      <c r="BB16" s="129" t="s">
        <v>16</v>
      </c>
      <c r="BC16" s="129" t="s">
        <v>16</v>
      </c>
      <c r="BD16" s="130" t="s">
        <v>16</v>
      </c>
      <c r="BF16" s="167" t="str">
        <f t="shared" ref="BF16:BF21" si="3">$M$13&amp;"/"&amp;$C$16</f>
        <v>/5</v>
      </c>
      <c r="BG16" s="118" t="s">
        <v>18</v>
      </c>
      <c r="BH16" s="119">
        <f>BK15*2</f>
        <v>2</v>
      </c>
      <c r="BI16" s="120">
        <f>BR15-38</f>
        <v>152</v>
      </c>
      <c r="BJ16" s="121">
        <v>120</v>
      </c>
      <c r="BK16" s="122">
        <v>19</v>
      </c>
      <c r="BL16" s="123"/>
      <c r="BM16" s="124"/>
      <c r="BN16" s="124"/>
      <c r="BO16" s="125"/>
      <c r="BP16" s="126" t="s">
        <v>16</v>
      </c>
      <c r="BQ16" s="124" t="s">
        <v>16</v>
      </c>
      <c r="BR16" s="124"/>
      <c r="BS16" s="127"/>
      <c r="BT16" s="128" t="s">
        <v>16</v>
      </c>
      <c r="BU16" s="129" t="s">
        <v>16</v>
      </c>
      <c r="BV16" s="129" t="s">
        <v>16</v>
      </c>
      <c r="BW16" s="130" t="s">
        <v>16</v>
      </c>
      <c r="BX16" s="131"/>
      <c r="BY16" s="131"/>
      <c r="BZ16" s="131"/>
      <c r="CA16" s="131"/>
      <c r="CB16" s="167" t="str">
        <f t="shared" ref="CB16:CB21" si="4">$M$13&amp;"/"&amp;$C$16</f>
        <v>/5</v>
      </c>
      <c r="CC16" s="118" t="s">
        <v>17</v>
      </c>
      <c r="CD16" s="119">
        <f>CG15</f>
        <v>1</v>
      </c>
      <c r="CE16" s="120">
        <f>CN15</f>
        <v>855</v>
      </c>
      <c r="CF16" s="121">
        <f>CR15-39</f>
        <v>361</v>
      </c>
      <c r="CG16" s="122">
        <v>19</v>
      </c>
      <c r="CH16" s="123"/>
      <c r="CI16" s="124"/>
      <c r="CJ16" s="124"/>
      <c r="CK16" s="125"/>
      <c r="CL16" s="126" t="s">
        <v>16</v>
      </c>
      <c r="CM16" s="124"/>
      <c r="CN16" s="124" t="s">
        <v>16</v>
      </c>
      <c r="CO16" s="127" t="s">
        <v>16</v>
      </c>
      <c r="CP16" s="128" t="s">
        <v>16</v>
      </c>
      <c r="CQ16" s="129" t="s">
        <v>16</v>
      </c>
      <c r="CR16" s="129" t="s">
        <v>16</v>
      </c>
      <c r="CS16" s="130" t="s">
        <v>16</v>
      </c>
      <c r="CU16" s="167" t="str">
        <f t="shared" ref="CU16:CU21" si="5">$M$13&amp;"/"&amp;$C$16</f>
        <v>/5</v>
      </c>
      <c r="CV16" s="118" t="s">
        <v>17</v>
      </c>
      <c r="CW16" s="119">
        <f>CZ15</f>
        <v>1</v>
      </c>
      <c r="CX16" s="120">
        <f>DG15</f>
        <v>709</v>
      </c>
      <c r="CY16" s="121">
        <f>DK15-28</f>
        <v>400</v>
      </c>
      <c r="CZ16" s="122">
        <v>19</v>
      </c>
      <c r="DA16" s="123"/>
      <c r="DB16" s="124"/>
      <c r="DC16" s="124"/>
      <c r="DD16" s="125"/>
      <c r="DE16" s="126" t="s">
        <v>16</v>
      </c>
      <c r="DF16" s="124"/>
      <c r="DG16" s="124" t="s">
        <v>16</v>
      </c>
      <c r="DH16" s="127" t="s">
        <v>16</v>
      </c>
      <c r="DI16" s="128" t="s">
        <v>16</v>
      </c>
      <c r="DJ16" s="129" t="s">
        <v>16</v>
      </c>
      <c r="DK16" s="129" t="s">
        <v>16</v>
      </c>
      <c r="DL16" s="130" t="s">
        <v>16</v>
      </c>
      <c r="DN16" s="167" t="str">
        <f t="shared" ref="DN16:DN21" si="6">$M$13&amp;"/"&amp;$C$16</f>
        <v>/5</v>
      </c>
      <c r="DO16" s="118" t="s">
        <v>17</v>
      </c>
      <c r="DP16" s="119">
        <f>DS15</f>
        <v>1</v>
      </c>
      <c r="DQ16" s="120">
        <f>DZ15</f>
        <v>1200</v>
      </c>
      <c r="DR16" s="121">
        <f>ED15-20</f>
        <v>879</v>
      </c>
      <c r="DS16" s="122">
        <v>19</v>
      </c>
      <c r="DT16" s="123"/>
      <c r="DU16" s="124"/>
      <c r="DV16" s="124"/>
      <c r="DW16" s="125"/>
      <c r="DX16" s="126" t="s">
        <v>16</v>
      </c>
      <c r="DY16" s="124" t="s">
        <v>16</v>
      </c>
      <c r="DZ16" s="124" t="s">
        <v>16</v>
      </c>
      <c r="EA16" s="127" t="s">
        <v>16</v>
      </c>
      <c r="EB16" s="128" t="s">
        <v>16</v>
      </c>
      <c r="EC16" s="129" t="s">
        <v>16</v>
      </c>
      <c r="ED16" s="129" t="s">
        <v>16</v>
      </c>
      <c r="EE16" s="130" t="s">
        <v>16</v>
      </c>
      <c r="EG16" s="167" t="str">
        <f t="shared" ref="EG16:EG21" si="7">$M$13&amp;"/"&amp;$C$16</f>
        <v>/5</v>
      </c>
      <c r="EH16" s="118" t="s">
        <v>18</v>
      </c>
      <c r="EI16" s="119">
        <f>EL15*2</f>
        <v>2</v>
      </c>
      <c r="EJ16" s="120">
        <f>ES15-38</f>
        <v>152</v>
      </c>
      <c r="EK16" s="121">
        <v>120</v>
      </c>
      <c r="EL16" s="122">
        <v>19</v>
      </c>
      <c r="EM16" s="123"/>
      <c r="EN16" s="124"/>
      <c r="EO16" s="124"/>
      <c r="EP16" s="125"/>
      <c r="EQ16" s="126" t="s">
        <v>16</v>
      </c>
      <c r="ER16" s="124" t="s">
        <v>16</v>
      </c>
      <c r="ES16" s="124"/>
      <c r="ET16" s="127"/>
      <c r="EU16" s="128" t="s">
        <v>16</v>
      </c>
      <c r="EV16" s="129" t="s">
        <v>16</v>
      </c>
      <c r="EW16" s="129" t="s">
        <v>16</v>
      </c>
      <c r="EX16" s="130" t="s">
        <v>16</v>
      </c>
    </row>
    <row r="17" spans="1:154" ht="18" x14ac:dyDescent="0.25">
      <c r="A17" s="168" t="str">
        <f t="shared" si="0"/>
        <v>/5</v>
      </c>
      <c r="B17" s="132" t="s">
        <v>19</v>
      </c>
      <c r="C17" s="133">
        <f>F15</f>
        <v>5</v>
      </c>
      <c r="D17" s="134">
        <f>M15</f>
        <v>1200</v>
      </c>
      <c r="E17" s="135">
        <f>Q15-39</f>
        <v>860</v>
      </c>
      <c r="F17" s="136">
        <v>19</v>
      </c>
      <c r="G17" s="137"/>
      <c r="H17" s="138"/>
      <c r="I17" s="138"/>
      <c r="J17" s="139"/>
      <c r="K17" s="140" t="s">
        <v>16</v>
      </c>
      <c r="L17" s="138"/>
      <c r="M17" s="138" t="s">
        <v>16</v>
      </c>
      <c r="N17" s="141" t="s">
        <v>16</v>
      </c>
      <c r="O17" s="142" t="s">
        <v>16</v>
      </c>
      <c r="P17" s="143" t="s">
        <v>16</v>
      </c>
      <c r="Q17" s="143" t="s">
        <v>16</v>
      </c>
      <c r="R17" s="144" t="s">
        <v>16</v>
      </c>
      <c r="T17" s="168" t="str">
        <f t="shared" si="1"/>
        <v>/5</v>
      </c>
      <c r="U17" s="132" t="s">
        <v>19</v>
      </c>
      <c r="V17" s="133">
        <f>Y15</f>
        <v>6</v>
      </c>
      <c r="W17" s="134">
        <f>AF15</f>
        <v>125</v>
      </c>
      <c r="X17" s="135">
        <f>AJ15-28</f>
        <v>22</v>
      </c>
      <c r="Y17" s="136">
        <v>19</v>
      </c>
      <c r="Z17" s="137"/>
      <c r="AA17" s="138"/>
      <c r="AB17" s="138"/>
      <c r="AC17" s="139"/>
      <c r="AD17" s="140" t="s">
        <v>16</v>
      </c>
      <c r="AE17" s="138"/>
      <c r="AF17" s="138" t="s">
        <v>16</v>
      </c>
      <c r="AG17" s="141" t="s">
        <v>16</v>
      </c>
      <c r="AH17" s="142" t="s">
        <v>16</v>
      </c>
      <c r="AI17" s="143" t="s">
        <v>16</v>
      </c>
      <c r="AJ17" s="143" t="s">
        <v>16</v>
      </c>
      <c r="AK17" s="144" t="s">
        <v>16</v>
      </c>
      <c r="AM17" s="168" t="str">
        <f t="shared" si="2"/>
        <v>/5</v>
      </c>
      <c r="AN17" s="132" t="s">
        <v>19</v>
      </c>
      <c r="AO17" s="133">
        <f>AR15</f>
        <v>55</v>
      </c>
      <c r="AP17" s="134">
        <f>AY15</f>
        <v>120</v>
      </c>
      <c r="AQ17" s="135">
        <f>BC15-20</f>
        <v>669</v>
      </c>
      <c r="AR17" s="136">
        <v>19</v>
      </c>
      <c r="AS17" s="137"/>
      <c r="AT17" s="138"/>
      <c r="AU17" s="138"/>
      <c r="AV17" s="139"/>
      <c r="AW17" s="140" t="s">
        <v>16</v>
      </c>
      <c r="AX17" s="138" t="s">
        <v>16</v>
      </c>
      <c r="AY17" s="138" t="s">
        <v>16</v>
      </c>
      <c r="AZ17" s="141" t="s">
        <v>16</v>
      </c>
      <c r="BA17" s="142" t="s">
        <v>16</v>
      </c>
      <c r="BB17" s="143" t="s">
        <v>16</v>
      </c>
      <c r="BC17" s="143" t="s">
        <v>16</v>
      </c>
      <c r="BD17" s="144" t="s">
        <v>16</v>
      </c>
      <c r="BF17" s="168" t="str">
        <f>$M$13&amp;"/"&amp;$C$16</f>
        <v>/5</v>
      </c>
      <c r="BG17" s="132" t="s">
        <v>19</v>
      </c>
      <c r="BH17" s="133">
        <f>BK15</f>
        <v>1</v>
      </c>
      <c r="BI17" s="134">
        <f>BR15</f>
        <v>190</v>
      </c>
      <c r="BJ17" s="135">
        <f>BV15-20</f>
        <v>5860</v>
      </c>
      <c r="BK17" s="136">
        <v>19</v>
      </c>
      <c r="BL17" s="137"/>
      <c r="BM17" s="138"/>
      <c r="BN17" s="138"/>
      <c r="BO17" s="139"/>
      <c r="BP17" s="140" t="s">
        <v>16</v>
      </c>
      <c r="BQ17" s="138" t="s">
        <v>16</v>
      </c>
      <c r="BR17" s="138" t="s">
        <v>16</v>
      </c>
      <c r="BS17" s="141" t="s">
        <v>16</v>
      </c>
      <c r="BT17" s="142" t="s">
        <v>16</v>
      </c>
      <c r="BU17" s="143" t="s">
        <v>16</v>
      </c>
      <c r="BV17" s="143" t="s">
        <v>16</v>
      </c>
      <c r="BW17" s="144" t="s">
        <v>16</v>
      </c>
      <c r="BX17" s="131"/>
      <c r="BY17" s="131"/>
      <c r="BZ17" s="131"/>
      <c r="CA17" s="131"/>
      <c r="CB17" s="168" t="str">
        <f t="shared" si="4"/>
        <v>/5</v>
      </c>
      <c r="CC17" s="132" t="s">
        <v>19</v>
      </c>
      <c r="CD17" s="133">
        <f>CG15</f>
        <v>1</v>
      </c>
      <c r="CE17" s="134">
        <f>CN15</f>
        <v>855</v>
      </c>
      <c r="CF17" s="135">
        <f>CR15-39</f>
        <v>361</v>
      </c>
      <c r="CG17" s="136">
        <v>19</v>
      </c>
      <c r="CH17" s="137"/>
      <c r="CI17" s="138"/>
      <c r="CJ17" s="138"/>
      <c r="CK17" s="139"/>
      <c r="CL17" s="140" t="s">
        <v>16</v>
      </c>
      <c r="CM17" s="138"/>
      <c r="CN17" s="138" t="s">
        <v>16</v>
      </c>
      <c r="CO17" s="141" t="s">
        <v>16</v>
      </c>
      <c r="CP17" s="142" t="s">
        <v>16</v>
      </c>
      <c r="CQ17" s="143" t="s">
        <v>16</v>
      </c>
      <c r="CR17" s="143" t="s">
        <v>16</v>
      </c>
      <c r="CS17" s="144" t="s">
        <v>16</v>
      </c>
      <c r="CU17" s="168" t="str">
        <f t="shared" si="5"/>
        <v>/5</v>
      </c>
      <c r="CV17" s="132" t="s">
        <v>19</v>
      </c>
      <c r="CW17" s="133">
        <f>CZ15</f>
        <v>1</v>
      </c>
      <c r="CX17" s="134">
        <f>DG15</f>
        <v>709</v>
      </c>
      <c r="CY17" s="135">
        <f>DK15-28</f>
        <v>400</v>
      </c>
      <c r="CZ17" s="136">
        <v>19</v>
      </c>
      <c r="DA17" s="137"/>
      <c r="DB17" s="138"/>
      <c r="DC17" s="138"/>
      <c r="DD17" s="139"/>
      <c r="DE17" s="140" t="s">
        <v>16</v>
      </c>
      <c r="DF17" s="138"/>
      <c r="DG17" s="138" t="s">
        <v>16</v>
      </c>
      <c r="DH17" s="141" t="s">
        <v>16</v>
      </c>
      <c r="DI17" s="142" t="s">
        <v>16</v>
      </c>
      <c r="DJ17" s="143" t="s">
        <v>16</v>
      </c>
      <c r="DK17" s="143" t="s">
        <v>16</v>
      </c>
      <c r="DL17" s="144" t="s">
        <v>16</v>
      </c>
      <c r="DN17" s="168" t="str">
        <f t="shared" si="6"/>
        <v>/5</v>
      </c>
      <c r="DO17" s="132" t="s">
        <v>19</v>
      </c>
      <c r="DP17" s="133">
        <f>DS15</f>
        <v>1</v>
      </c>
      <c r="DQ17" s="134">
        <f>DZ15</f>
        <v>1200</v>
      </c>
      <c r="DR17" s="135">
        <f>ED15-20</f>
        <v>879</v>
      </c>
      <c r="DS17" s="136">
        <v>19</v>
      </c>
      <c r="DT17" s="137"/>
      <c r="DU17" s="138"/>
      <c r="DV17" s="138"/>
      <c r="DW17" s="139"/>
      <c r="DX17" s="140" t="s">
        <v>16</v>
      </c>
      <c r="DY17" s="138" t="s">
        <v>16</v>
      </c>
      <c r="DZ17" s="138" t="s">
        <v>16</v>
      </c>
      <c r="EA17" s="141" t="s">
        <v>16</v>
      </c>
      <c r="EB17" s="142" t="s">
        <v>16</v>
      </c>
      <c r="EC17" s="143" t="s">
        <v>16</v>
      </c>
      <c r="ED17" s="143" t="s">
        <v>16</v>
      </c>
      <c r="EE17" s="144" t="s">
        <v>16</v>
      </c>
      <c r="EG17" s="168" t="str">
        <f>$M$13&amp;"/"&amp;$C$16</f>
        <v>/5</v>
      </c>
      <c r="EH17" s="132" t="s">
        <v>19</v>
      </c>
      <c r="EI17" s="133">
        <f>EL15</f>
        <v>1</v>
      </c>
      <c r="EJ17" s="134">
        <f>ES15</f>
        <v>190</v>
      </c>
      <c r="EK17" s="135">
        <f>EW15-20</f>
        <v>5860</v>
      </c>
      <c r="EL17" s="136">
        <v>19</v>
      </c>
      <c r="EM17" s="137"/>
      <c r="EN17" s="138"/>
      <c r="EO17" s="138"/>
      <c r="EP17" s="139"/>
      <c r="EQ17" s="140" t="s">
        <v>16</v>
      </c>
      <c r="ER17" s="138" t="s">
        <v>16</v>
      </c>
      <c r="ES17" s="138" t="s">
        <v>16</v>
      </c>
      <c r="ET17" s="141" t="s">
        <v>16</v>
      </c>
      <c r="EU17" s="142" t="s">
        <v>16</v>
      </c>
      <c r="EV17" s="143" t="s">
        <v>16</v>
      </c>
      <c r="EW17" s="143" t="s">
        <v>16</v>
      </c>
      <c r="EX17" s="144" t="s">
        <v>16</v>
      </c>
    </row>
    <row r="18" spans="1:154" ht="18" x14ac:dyDescent="0.25">
      <c r="A18" s="168" t="str">
        <f t="shared" si="0"/>
        <v>/5</v>
      </c>
      <c r="B18" s="132" t="s">
        <v>20</v>
      </c>
      <c r="C18" s="133">
        <f>F15*2</f>
        <v>10</v>
      </c>
      <c r="D18" s="134">
        <f>I15-38</f>
        <v>462</v>
      </c>
      <c r="E18" s="135">
        <f>Q15-39</f>
        <v>860</v>
      </c>
      <c r="F18" s="136">
        <v>19</v>
      </c>
      <c r="G18" s="137"/>
      <c r="H18" s="138"/>
      <c r="I18" s="138"/>
      <c r="J18" s="139"/>
      <c r="K18" s="140" t="s">
        <v>16</v>
      </c>
      <c r="L18" s="138"/>
      <c r="M18" s="138"/>
      <c r="N18" s="141"/>
      <c r="O18" s="142" t="s">
        <v>16</v>
      </c>
      <c r="P18" s="143" t="s">
        <v>16</v>
      </c>
      <c r="Q18" s="143" t="s">
        <v>16</v>
      </c>
      <c r="R18" s="144" t="s">
        <v>16</v>
      </c>
      <c r="T18" s="168" t="str">
        <f t="shared" si="1"/>
        <v>/5</v>
      </c>
      <c r="U18" s="132" t="s">
        <v>20</v>
      </c>
      <c r="V18" s="133">
        <f>Y15*2</f>
        <v>12</v>
      </c>
      <c r="W18" s="134">
        <f>AB15-38</f>
        <v>2462</v>
      </c>
      <c r="X18" s="135">
        <f>AJ15-28</f>
        <v>22</v>
      </c>
      <c r="Y18" s="136">
        <v>19</v>
      </c>
      <c r="Z18" s="137"/>
      <c r="AA18" s="138"/>
      <c r="AB18" s="138"/>
      <c r="AC18" s="139"/>
      <c r="AD18" s="140" t="s">
        <v>16</v>
      </c>
      <c r="AE18" s="138"/>
      <c r="AF18" s="138"/>
      <c r="AG18" s="141"/>
      <c r="AH18" s="142" t="s">
        <v>16</v>
      </c>
      <c r="AI18" s="143" t="s">
        <v>16</v>
      </c>
      <c r="AJ18" s="143" t="s">
        <v>16</v>
      </c>
      <c r="AK18" s="144" t="s">
        <v>16</v>
      </c>
      <c r="AM18" s="168" t="str">
        <f t="shared" si="2"/>
        <v>/5</v>
      </c>
      <c r="AN18" s="132" t="s">
        <v>20</v>
      </c>
      <c r="AO18" s="133">
        <f>AR15*2</f>
        <v>110</v>
      </c>
      <c r="AP18" s="134">
        <f>AU15-38</f>
        <v>12</v>
      </c>
      <c r="AQ18" s="135">
        <f>BC15-20</f>
        <v>669</v>
      </c>
      <c r="AR18" s="136">
        <v>19</v>
      </c>
      <c r="AS18" s="137"/>
      <c r="AT18" s="138"/>
      <c r="AU18" s="138"/>
      <c r="AV18" s="139"/>
      <c r="AW18" s="140" t="s">
        <v>16</v>
      </c>
      <c r="AX18" s="138" t="s">
        <v>16</v>
      </c>
      <c r="AY18" s="138"/>
      <c r="AZ18" s="141"/>
      <c r="BA18" s="142" t="s">
        <v>16</v>
      </c>
      <c r="BB18" s="143" t="s">
        <v>16</v>
      </c>
      <c r="BC18" s="143" t="s">
        <v>16</v>
      </c>
      <c r="BD18" s="144" t="s">
        <v>16</v>
      </c>
      <c r="BF18" s="168" t="str">
        <f t="shared" si="3"/>
        <v>/5</v>
      </c>
      <c r="BG18" s="132" t="s">
        <v>20</v>
      </c>
      <c r="BH18" s="133">
        <f>BK15*2</f>
        <v>2</v>
      </c>
      <c r="BI18" s="134">
        <f>BN15-19</f>
        <v>2311</v>
      </c>
      <c r="BJ18" s="135">
        <f>BV15-20</f>
        <v>5860</v>
      </c>
      <c r="BK18" s="136">
        <v>19</v>
      </c>
      <c r="BL18" s="137"/>
      <c r="BM18" s="138"/>
      <c r="BN18" s="138"/>
      <c r="BO18" s="139"/>
      <c r="BP18" s="140" t="s">
        <v>16</v>
      </c>
      <c r="BQ18" s="138" t="s">
        <v>16</v>
      </c>
      <c r="BR18" s="138"/>
      <c r="BS18" s="141"/>
      <c r="BT18" s="142" t="s">
        <v>16</v>
      </c>
      <c r="BU18" s="143" t="s">
        <v>16</v>
      </c>
      <c r="BV18" s="143" t="s">
        <v>16</v>
      </c>
      <c r="BW18" s="144" t="s">
        <v>16</v>
      </c>
      <c r="BX18" s="131"/>
      <c r="BY18" s="131"/>
      <c r="BZ18" s="131"/>
      <c r="CA18" s="131"/>
      <c r="CB18" s="168" t="str">
        <f t="shared" si="4"/>
        <v>/5</v>
      </c>
      <c r="CC18" s="132" t="s">
        <v>20</v>
      </c>
      <c r="CD18" s="133">
        <f>CG15*2</f>
        <v>2</v>
      </c>
      <c r="CE18" s="134">
        <f>CJ15-38</f>
        <v>362</v>
      </c>
      <c r="CF18" s="135">
        <f>CR15-39</f>
        <v>361</v>
      </c>
      <c r="CG18" s="136">
        <v>19</v>
      </c>
      <c r="CH18" s="137"/>
      <c r="CI18" s="138"/>
      <c r="CJ18" s="138"/>
      <c r="CK18" s="139"/>
      <c r="CL18" s="140" t="s">
        <v>16</v>
      </c>
      <c r="CM18" s="138"/>
      <c r="CN18" s="138"/>
      <c r="CO18" s="141"/>
      <c r="CP18" s="142" t="s">
        <v>16</v>
      </c>
      <c r="CQ18" s="143" t="s">
        <v>16</v>
      </c>
      <c r="CR18" s="143" t="s">
        <v>16</v>
      </c>
      <c r="CS18" s="144" t="s">
        <v>16</v>
      </c>
      <c r="CU18" s="168" t="str">
        <f t="shared" si="5"/>
        <v>/5</v>
      </c>
      <c r="CV18" s="132" t="s">
        <v>20</v>
      </c>
      <c r="CW18" s="133">
        <f>CZ15*2</f>
        <v>2</v>
      </c>
      <c r="CX18" s="134">
        <f>DC15-38</f>
        <v>215</v>
      </c>
      <c r="CY18" s="135">
        <f>DK15-28</f>
        <v>400</v>
      </c>
      <c r="CZ18" s="136">
        <v>19</v>
      </c>
      <c r="DA18" s="137"/>
      <c r="DB18" s="138"/>
      <c r="DC18" s="138"/>
      <c r="DD18" s="139"/>
      <c r="DE18" s="140" t="s">
        <v>16</v>
      </c>
      <c r="DF18" s="138"/>
      <c r="DG18" s="138"/>
      <c r="DH18" s="141"/>
      <c r="DI18" s="142" t="s">
        <v>16</v>
      </c>
      <c r="DJ18" s="143" t="s">
        <v>16</v>
      </c>
      <c r="DK18" s="143" t="s">
        <v>16</v>
      </c>
      <c r="DL18" s="144" t="s">
        <v>16</v>
      </c>
      <c r="DN18" s="168" t="str">
        <f t="shared" si="6"/>
        <v>/5</v>
      </c>
      <c r="DO18" s="132" t="s">
        <v>20</v>
      </c>
      <c r="DP18" s="133">
        <f>DS15*2</f>
        <v>2</v>
      </c>
      <c r="DQ18" s="134">
        <f>DV15-38</f>
        <v>462</v>
      </c>
      <c r="DR18" s="135">
        <f>ED15-20</f>
        <v>879</v>
      </c>
      <c r="DS18" s="136">
        <v>19</v>
      </c>
      <c r="DT18" s="137"/>
      <c r="DU18" s="138"/>
      <c r="DV18" s="138"/>
      <c r="DW18" s="139"/>
      <c r="DX18" s="140" t="s">
        <v>16</v>
      </c>
      <c r="DY18" s="138" t="s">
        <v>16</v>
      </c>
      <c r="DZ18" s="138"/>
      <c r="EA18" s="141"/>
      <c r="EB18" s="142" t="s">
        <v>16</v>
      </c>
      <c r="EC18" s="143" t="s">
        <v>16</v>
      </c>
      <c r="ED18" s="143" t="s">
        <v>16</v>
      </c>
      <c r="EE18" s="144" t="s">
        <v>16</v>
      </c>
      <c r="EG18" s="168" t="str">
        <f t="shared" si="7"/>
        <v>/5</v>
      </c>
      <c r="EH18" s="132" t="s">
        <v>20</v>
      </c>
      <c r="EI18" s="133">
        <f>EL15*2</f>
        <v>2</v>
      </c>
      <c r="EJ18" s="134">
        <f>EO15-19</f>
        <v>2311</v>
      </c>
      <c r="EK18" s="135">
        <f>EW15-20</f>
        <v>5860</v>
      </c>
      <c r="EL18" s="136">
        <v>19</v>
      </c>
      <c r="EM18" s="137"/>
      <c r="EN18" s="138"/>
      <c r="EO18" s="138"/>
      <c r="EP18" s="139"/>
      <c r="EQ18" s="140" t="s">
        <v>16</v>
      </c>
      <c r="ER18" s="138" t="s">
        <v>16</v>
      </c>
      <c r="ES18" s="138"/>
      <c r="ET18" s="141"/>
      <c r="EU18" s="142" t="s">
        <v>16</v>
      </c>
      <c r="EV18" s="143" t="s">
        <v>16</v>
      </c>
      <c r="EW18" s="143" t="s">
        <v>16</v>
      </c>
      <c r="EX18" s="144" t="s">
        <v>16</v>
      </c>
    </row>
    <row r="19" spans="1:154" ht="18" x14ac:dyDescent="0.25">
      <c r="A19" s="168" t="str">
        <f t="shared" si="0"/>
        <v>/5</v>
      </c>
      <c r="B19" s="132" t="s">
        <v>22</v>
      </c>
      <c r="C19" s="133">
        <f>F15</f>
        <v>5</v>
      </c>
      <c r="D19" s="134">
        <f>I15</f>
        <v>500</v>
      </c>
      <c r="E19" s="135">
        <f>M15</f>
        <v>1200</v>
      </c>
      <c r="F19" s="136">
        <v>19</v>
      </c>
      <c r="G19" s="137"/>
      <c r="H19" s="138"/>
      <c r="I19" s="138"/>
      <c r="J19" s="139"/>
      <c r="K19" s="140" t="s">
        <v>16</v>
      </c>
      <c r="L19" s="138" t="s">
        <v>16</v>
      </c>
      <c r="M19" s="138" t="s">
        <v>16</v>
      </c>
      <c r="N19" s="141" t="s">
        <v>16</v>
      </c>
      <c r="O19" s="142" t="s">
        <v>16</v>
      </c>
      <c r="P19" s="143" t="s">
        <v>16</v>
      </c>
      <c r="Q19" s="143" t="s">
        <v>16</v>
      </c>
      <c r="R19" s="144" t="s">
        <v>16</v>
      </c>
      <c r="T19" s="168" t="str">
        <f t="shared" si="1"/>
        <v>/5</v>
      </c>
      <c r="U19" s="132" t="s">
        <v>22</v>
      </c>
      <c r="V19" s="133">
        <f>Y15</f>
        <v>6</v>
      </c>
      <c r="W19" s="134">
        <f>AB15</f>
        <v>2500</v>
      </c>
      <c r="X19" s="135">
        <f>AF15</f>
        <v>125</v>
      </c>
      <c r="Y19" s="136">
        <v>8</v>
      </c>
      <c r="Z19" s="137"/>
      <c r="AA19" s="138"/>
      <c r="AB19" s="138"/>
      <c r="AC19" s="139"/>
      <c r="AD19" s="140"/>
      <c r="AE19" s="138"/>
      <c r="AF19" s="138"/>
      <c r="AG19" s="141"/>
      <c r="AH19" s="142" t="s">
        <v>16</v>
      </c>
      <c r="AI19" s="143" t="s">
        <v>16</v>
      </c>
      <c r="AJ19" s="143" t="s">
        <v>16</v>
      </c>
      <c r="AK19" s="144" t="s">
        <v>16</v>
      </c>
      <c r="AM19" s="168" t="str">
        <f t="shared" si="2"/>
        <v>/5</v>
      </c>
      <c r="AN19" s="132" t="s">
        <v>22</v>
      </c>
      <c r="AO19" s="133">
        <f>AR15</f>
        <v>55</v>
      </c>
      <c r="AP19" s="134">
        <f>AU15-38</f>
        <v>12</v>
      </c>
      <c r="AQ19" s="135">
        <f>AY15-38</f>
        <v>82</v>
      </c>
      <c r="AR19" s="136">
        <v>19</v>
      </c>
      <c r="AS19" s="137"/>
      <c r="AT19" s="138"/>
      <c r="AU19" s="138"/>
      <c r="AV19" s="139"/>
      <c r="AW19" s="140"/>
      <c r="AX19" s="138"/>
      <c r="AY19" s="138"/>
      <c r="AZ19" s="141"/>
      <c r="BA19" s="142" t="s">
        <v>16</v>
      </c>
      <c r="BB19" s="143" t="s">
        <v>16</v>
      </c>
      <c r="BC19" s="143" t="s">
        <v>16</v>
      </c>
      <c r="BD19" s="144" t="s">
        <v>16</v>
      </c>
      <c r="BF19" s="168" t="str">
        <f t="shared" si="3"/>
        <v>/5</v>
      </c>
      <c r="BG19" s="132" t="s">
        <v>30</v>
      </c>
      <c r="BH19" s="133">
        <f>BK15*2</f>
        <v>2</v>
      </c>
      <c r="BI19" s="134">
        <f>BN15-38</f>
        <v>2292</v>
      </c>
      <c r="BJ19" s="135">
        <f>50</f>
        <v>50</v>
      </c>
      <c r="BK19" s="136">
        <v>19</v>
      </c>
      <c r="BL19" s="137"/>
      <c r="BM19" s="138"/>
      <c r="BN19" s="138"/>
      <c r="BO19" s="139"/>
      <c r="BP19" s="140" t="s">
        <v>16</v>
      </c>
      <c r="BQ19" s="138" t="s">
        <v>16</v>
      </c>
      <c r="BR19" s="138"/>
      <c r="BS19" s="141"/>
      <c r="BT19" s="142" t="s">
        <v>16</v>
      </c>
      <c r="BU19" s="143" t="s">
        <v>16</v>
      </c>
      <c r="BV19" s="143" t="s">
        <v>16</v>
      </c>
      <c r="BW19" s="144" t="s">
        <v>16</v>
      </c>
      <c r="BX19" s="131"/>
      <c r="BY19" s="131"/>
      <c r="BZ19" s="131"/>
      <c r="CA19" s="131"/>
      <c r="CB19" s="168" t="str">
        <f t="shared" si="4"/>
        <v>/5</v>
      </c>
      <c r="CC19" s="132" t="s">
        <v>22</v>
      </c>
      <c r="CD19" s="133">
        <f>CG15</f>
        <v>1</v>
      </c>
      <c r="CE19" s="134">
        <f>CJ15</f>
        <v>400</v>
      </c>
      <c r="CF19" s="135">
        <f>CN15</f>
        <v>855</v>
      </c>
      <c r="CG19" s="136">
        <v>19</v>
      </c>
      <c r="CH19" s="137"/>
      <c r="CI19" s="138"/>
      <c r="CJ19" s="138"/>
      <c r="CK19" s="139"/>
      <c r="CL19" s="140" t="s">
        <v>16</v>
      </c>
      <c r="CM19" s="138" t="s">
        <v>16</v>
      </c>
      <c r="CN19" s="138" t="s">
        <v>16</v>
      </c>
      <c r="CO19" s="141" t="s">
        <v>16</v>
      </c>
      <c r="CP19" s="142" t="s">
        <v>16</v>
      </c>
      <c r="CQ19" s="143" t="s">
        <v>16</v>
      </c>
      <c r="CR19" s="143" t="s">
        <v>16</v>
      </c>
      <c r="CS19" s="144" t="s">
        <v>16</v>
      </c>
      <c r="CU19" s="168" t="str">
        <f t="shared" si="5"/>
        <v>/5</v>
      </c>
      <c r="CV19" s="132" t="s">
        <v>22</v>
      </c>
      <c r="CW19" s="133">
        <f>CZ15</f>
        <v>1</v>
      </c>
      <c r="CX19" s="134">
        <f>DC15</f>
        <v>253</v>
      </c>
      <c r="CY19" s="135">
        <f>DG15</f>
        <v>709</v>
      </c>
      <c r="CZ19" s="136">
        <v>8</v>
      </c>
      <c r="DA19" s="137"/>
      <c r="DB19" s="138"/>
      <c r="DC19" s="138"/>
      <c r="DD19" s="139"/>
      <c r="DE19" s="140"/>
      <c r="DF19" s="138"/>
      <c r="DG19" s="138"/>
      <c r="DH19" s="141"/>
      <c r="DI19" s="142" t="s">
        <v>16</v>
      </c>
      <c r="DJ19" s="143" t="s">
        <v>16</v>
      </c>
      <c r="DK19" s="143" t="s">
        <v>16</v>
      </c>
      <c r="DL19" s="144" t="s">
        <v>16</v>
      </c>
      <c r="DN19" s="168" t="str">
        <f t="shared" si="6"/>
        <v>/5</v>
      </c>
      <c r="DO19" s="132" t="s">
        <v>22</v>
      </c>
      <c r="DP19" s="133">
        <f>DS15</f>
        <v>1</v>
      </c>
      <c r="DQ19" s="134">
        <f>DV15-38</f>
        <v>462</v>
      </c>
      <c r="DR19" s="135">
        <f>DZ15-38</f>
        <v>1162</v>
      </c>
      <c r="DS19" s="136">
        <v>19</v>
      </c>
      <c r="DT19" s="137"/>
      <c r="DU19" s="138"/>
      <c r="DV19" s="138"/>
      <c r="DW19" s="139"/>
      <c r="DX19" s="140"/>
      <c r="DY19" s="138"/>
      <c r="DZ19" s="138"/>
      <c r="EA19" s="141"/>
      <c r="EB19" s="142" t="s">
        <v>16</v>
      </c>
      <c r="EC19" s="143" t="s">
        <v>16</v>
      </c>
      <c r="ED19" s="143" t="s">
        <v>16</v>
      </c>
      <c r="EE19" s="144" t="s">
        <v>16</v>
      </c>
      <c r="EG19" s="168" t="str">
        <f t="shared" si="7"/>
        <v>/5</v>
      </c>
      <c r="EH19" s="132" t="s">
        <v>30</v>
      </c>
      <c r="EI19" s="133">
        <f>EL15*2</f>
        <v>2</v>
      </c>
      <c r="EJ19" s="134">
        <f>EO15-38</f>
        <v>2292</v>
      </c>
      <c r="EK19" s="135">
        <f>50</f>
        <v>50</v>
      </c>
      <c r="EL19" s="136">
        <v>19</v>
      </c>
      <c r="EM19" s="137"/>
      <c r="EN19" s="138"/>
      <c r="EO19" s="138"/>
      <c r="EP19" s="139"/>
      <c r="EQ19" s="140" t="s">
        <v>16</v>
      </c>
      <c r="ER19" s="138" t="s">
        <v>16</v>
      </c>
      <c r="ES19" s="138"/>
      <c r="ET19" s="141"/>
      <c r="EU19" s="142" t="s">
        <v>16</v>
      </c>
      <c r="EV19" s="143" t="s">
        <v>16</v>
      </c>
      <c r="EW19" s="143" t="s">
        <v>16</v>
      </c>
      <c r="EX19" s="144" t="s">
        <v>16</v>
      </c>
    </row>
    <row r="20" spans="1:154" ht="18" x14ac:dyDescent="0.25">
      <c r="A20" s="168" t="str">
        <f t="shared" si="0"/>
        <v>/5</v>
      </c>
      <c r="B20" s="132" t="s">
        <v>23</v>
      </c>
      <c r="C20" s="133">
        <v>75</v>
      </c>
      <c r="D20" s="134">
        <f>M15-39</f>
        <v>1161</v>
      </c>
      <c r="E20" s="135">
        <f>E16-5</f>
        <v>855</v>
      </c>
      <c r="F20" s="136">
        <v>19</v>
      </c>
      <c r="G20" s="137"/>
      <c r="H20" s="138"/>
      <c r="I20" s="138"/>
      <c r="J20" s="139"/>
      <c r="K20" s="140" t="s">
        <v>16</v>
      </c>
      <c r="L20" s="138"/>
      <c r="M20" s="138"/>
      <c r="N20" s="141"/>
      <c r="O20" s="142" t="s">
        <v>16</v>
      </c>
      <c r="P20" s="143" t="s">
        <v>16</v>
      </c>
      <c r="Q20" s="143" t="s">
        <v>16</v>
      </c>
      <c r="R20" s="144" t="s">
        <v>16</v>
      </c>
      <c r="T20" s="168" t="str">
        <f t="shared" si="1"/>
        <v>/5</v>
      </c>
      <c r="U20" s="132" t="s">
        <v>23</v>
      </c>
      <c r="V20" s="133">
        <v>2</v>
      </c>
      <c r="W20" s="134">
        <f>(AF15-60)/2</f>
        <v>32.5</v>
      </c>
      <c r="X20" s="135">
        <f>X16-5</f>
        <v>17</v>
      </c>
      <c r="Y20" s="136">
        <v>19</v>
      </c>
      <c r="Z20" s="137"/>
      <c r="AA20" s="138"/>
      <c r="AB20" s="138"/>
      <c r="AC20" s="139"/>
      <c r="AD20" s="140" t="s">
        <v>16</v>
      </c>
      <c r="AE20" s="138"/>
      <c r="AF20" s="138"/>
      <c r="AG20" s="141"/>
      <c r="AH20" s="142" t="s">
        <v>16</v>
      </c>
      <c r="AI20" s="143" t="s">
        <v>16</v>
      </c>
      <c r="AJ20" s="143" t="s">
        <v>16</v>
      </c>
      <c r="AK20" s="144" t="s">
        <v>16</v>
      </c>
      <c r="AM20" s="168" t="str">
        <f t="shared" si="2"/>
        <v>/5</v>
      </c>
      <c r="AN20" s="132" t="s">
        <v>23</v>
      </c>
      <c r="AO20" s="133">
        <v>7</v>
      </c>
      <c r="AP20" s="134">
        <f>(AY15-60)/2</f>
        <v>30</v>
      </c>
      <c r="AQ20" s="135">
        <f>BC15-45</f>
        <v>644</v>
      </c>
      <c r="AR20" s="136">
        <v>19</v>
      </c>
      <c r="AS20" s="137"/>
      <c r="AT20" s="138"/>
      <c r="AU20" s="138"/>
      <c r="AV20" s="139"/>
      <c r="AW20" s="140" t="s">
        <v>16</v>
      </c>
      <c r="AX20" s="138"/>
      <c r="AY20" s="138"/>
      <c r="AZ20" s="141"/>
      <c r="BA20" s="142" t="s">
        <v>16</v>
      </c>
      <c r="BB20" s="143" t="s">
        <v>16</v>
      </c>
      <c r="BC20" s="143" t="s">
        <v>16</v>
      </c>
      <c r="BD20" s="144" t="s">
        <v>16</v>
      </c>
      <c r="BF20" s="168" t="str">
        <f t="shared" si="3"/>
        <v>/5</v>
      </c>
      <c r="BG20" s="132" t="s">
        <v>3</v>
      </c>
      <c r="BH20" s="133">
        <f>BK15</f>
        <v>1</v>
      </c>
      <c r="BI20" s="134">
        <f>BN15-38</f>
        <v>2292</v>
      </c>
      <c r="BJ20" s="135">
        <f>BR15-38-2</f>
        <v>150</v>
      </c>
      <c r="BK20" s="136">
        <v>19</v>
      </c>
      <c r="BL20" s="137"/>
      <c r="BM20" s="138"/>
      <c r="BN20" s="138"/>
      <c r="BO20" s="139"/>
      <c r="BP20" s="140" t="s">
        <v>16</v>
      </c>
      <c r="BQ20" s="138" t="s">
        <v>16</v>
      </c>
      <c r="BR20" s="138"/>
      <c r="BS20" s="141"/>
      <c r="BT20" s="142" t="s">
        <v>16</v>
      </c>
      <c r="BU20" s="143" t="s">
        <v>16</v>
      </c>
      <c r="BV20" s="143" t="s">
        <v>16</v>
      </c>
      <c r="BW20" s="144" t="s">
        <v>16</v>
      </c>
      <c r="BX20" s="131"/>
      <c r="BY20" s="131"/>
      <c r="BZ20" s="131"/>
      <c r="CA20" s="131"/>
      <c r="CB20" s="168" t="str">
        <f t="shared" si="4"/>
        <v>/5</v>
      </c>
      <c r="CC20" s="132" t="s">
        <v>23</v>
      </c>
      <c r="CD20" s="133">
        <v>9</v>
      </c>
      <c r="CE20" s="134">
        <f>CN15-39</f>
        <v>816</v>
      </c>
      <c r="CF20" s="135">
        <f>CF16-5</f>
        <v>356</v>
      </c>
      <c r="CG20" s="136">
        <v>19</v>
      </c>
      <c r="CH20" s="137"/>
      <c r="CI20" s="138"/>
      <c r="CJ20" s="138"/>
      <c r="CK20" s="139"/>
      <c r="CL20" s="140" t="s">
        <v>16</v>
      </c>
      <c r="CM20" s="138"/>
      <c r="CN20" s="138"/>
      <c r="CO20" s="141"/>
      <c r="CP20" s="142" t="s">
        <v>16</v>
      </c>
      <c r="CQ20" s="143" t="s">
        <v>16</v>
      </c>
      <c r="CR20" s="143" t="s">
        <v>16</v>
      </c>
      <c r="CS20" s="144" t="s">
        <v>16</v>
      </c>
      <c r="CU20" s="168" t="str">
        <f t="shared" si="5"/>
        <v>/5</v>
      </c>
      <c r="CV20" s="132" t="s">
        <v>23</v>
      </c>
      <c r="CW20" s="133">
        <v>2</v>
      </c>
      <c r="CX20" s="134">
        <f>(DG15-60)/2</f>
        <v>324.5</v>
      </c>
      <c r="CY20" s="135">
        <f>CY16-5</f>
        <v>395</v>
      </c>
      <c r="CZ20" s="136">
        <v>19</v>
      </c>
      <c r="DA20" s="137"/>
      <c r="DB20" s="138"/>
      <c r="DC20" s="138"/>
      <c r="DD20" s="139"/>
      <c r="DE20" s="140" t="s">
        <v>16</v>
      </c>
      <c r="DF20" s="138"/>
      <c r="DG20" s="138"/>
      <c r="DH20" s="141"/>
      <c r="DI20" s="142" t="s">
        <v>16</v>
      </c>
      <c r="DJ20" s="143" t="s">
        <v>16</v>
      </c>
      <c r="DK20" s="143" t="s">
        <v>16</v>
      </c>
      <c r="DL20" s="144" t="s">
        <v>16</v>
      </c>
      <c r="DN20" s="168" t="str">
        <f t="shared" si="6"/>
        <v>/5</v>
      </c>
      <c r="DO20" s="132" t="s">
        <v>23</v>
      </c>
      <c r="DP20" s="133">
        <v>7</v>
      </c>
      <c r="DQ20" s="134">
        <f>(DZ15-60)/2</f>
        <v>570</v>
      </c>
      <c r="DR20" s="135">
        <f>ED15-45</f>
        <v>854</v>
      </c>
      <c r="DS20" s="136">
        <v>19</v>
      </c>
      <c r="DT20" s="137"/>
      <c r="DU20" s="138"/>
      <c r="DV20" s="138"/>
      <c r="DW20" s="139"/>
      <c r="DX20" s="140" t="s">
        <v>16</v>
      </c>
      <c r="DY20" s="138"/>
      <c r="DZ20" s="138"/>
      <c r="EA20" s="141"/>
      <c r="EB20" s="142" t="s">
        <v>16</v>
      </c>
      <c r="EC20" s="143" t="s">
        <v>16</v>
      </c>
      <c r="ED20" s="143" t="s">
        <v>16</v>
      </c>
      <c r="EE20" s="144" t="s">
        <v>16</v>
      </c>
      <c r="EG20" s="168" t="str">
        <f t="shared" si="7"/>
        <v>/5</v>
      </c>
      <c r="EH20" s="132" t="s">
        <v>3</v>
      </c>
      <c r="EI20" s="133">
        <f>EL15</f>
        <v>1</v>
      </c>
      <c r="EJ20" s="134">
        <f>EO15-38</f>
        <v>2292</v>
      </c>
      <c r="EK20" s="135">
        <f>ES15-38-2</f>
        <v>150</v>
      </c>
      <c r="EL20" s="136">
        <v>19</v>
      </c>
      <c r="EM20" s="137"/>
      <c r="EN20" s="138"/>
      <c r="EO20" s="138"/>
      <c r="EP20" s="139"/>
      <c r="EQ20" s="140" t="s">
        <v>16</v>
      </c>
      <c r="ER20" s="138" t="s">
        <v>16</v>
      </c>
      <c r="ES20" s="138"/>
      <c r="ET20" s="141"/>
      <c r="EU20" s="142" t="s">
        <v>16</v>
      </c>
      <c r="EV20" s="143" t="s">
        <v>16</v>
      </c>
      <c r="EW20" s="143" t="s">
        <v>16</v>
      </c>
      <c r="EX20" s="144" t="s">
        <v>16</v>
      </c>
    </row>
    <row r="21" spans="1:154" ht="18.75" thickBot="1" x14ac:dyDescent="0.3">
      <c r="A21" s="169" t="str">
        <f t="shared" si="0"/>
        <v>/5</v>
      </c>
      <c r="B21" s="145" t="s">
        <v>31</v>
      </c>
      <c r="C21" s="146">
        <v>56</v>
      </c>
      <c r="D21" s="147">
        <f>I15-38</f>
        <v>462</v>
      </c>
      <c r="E21" s="148">
        <f>Q15-39</f>
        <v>860</v>
      </c>
      <c r="F21" s="149">
        <v>19</v>
      </c>
      <c r="G21" s="150"/>
      <c r="H21" s="151"/>
      <c r="I21" s="151"/>
      <c r="J21" s="152"/>
      <c r="K21" s="153" t="s">
        <v>16</v>
      </c>
      <c r="L21" s="151"/>
      <c r="M21" s="151"/>
      <c r="N21" s="154"/>
      <c r="O21" s="155" t="s">
        <v>16</v>
      </c>
      <c r="P21" s="156" t="s">
        <v>16</v>
      </c>
      <c r="Q21" s="156" t="s">
        <v>16</v>
      </c>
      <c r="R21" s="157" t="s">
        <v>16</v>
      </c>
      <c r="T21" s="169" t="str">
        <f t="shared" si="1"/>
        <v>/5</v>
      </c>
      <c r="U21" s="145" t="s">
        <v>31</v>
      </c>
      <c r="V21" s="146">
        <v>1</v>
      </c>
      <c r="W21" s="147">
        <f>AB15-38</f>
        <v>2462</v>
      </c>
      <c r="X21" s="148">
        <f>AJ15-28</f>
        <v>22</v>
      </c>
      <c r="Y21" s="149">
        <v>19</v>
      </c>
      <c r="Z21" s="150"/>
      <c r="AA21" s="151"/>
      <c r="AB21" s="151"/>
      <c r="AC21" s="152"/>
      <c r="AD21" s="153" t="s">
        <v>16</v>
      </c>
      <c r="AE21" s="151"/>
      <c r="AF21" s="151"/>
      <c r="AG21" s="154"/>
      <c r="AH21" s="155" t="s">
        <v>16</v>
      </c>
      <c r="AI21" s="156" t="s">
        <v>16</v>
      </c>
      <c r="AJ21" s="156" t="s">
        <v>16</v>
      </c>
      <c r="AK21" s="157" t="s">
        <v>16</v>
      </c>
      <c r="AM21" s="169" t="str">
        <f t="shared" si="2"/>
        <v>/5</v>
      </c>
      <c r="AN21" s="145" t="s">
        <v>31</v>
      </c>
      <c r="AO21" s="146">
        <v>5</v>
      </c>
      <c r="AP21" s="147">
        <f>AU15-38</f>
        <v>12</v>
      </c>
      <c r="AQ21" s="148">
        <f>AQ16-20</f>
        <v>649</v>
      </c>
      <c r="AR21" s="149">
        <v>19</v>
      </c>
      <c r="AS21" s="150"/>
      <c r="AT21" s="151"/>
      <c r="AU21" s="151"/>
      <c r="AV21" s="152"/>
      <c r="AW21" s="153" t="s">
        <v>16</v>
      </c>
      <c r="AX21" s="151"/>
      <c r="AY21" s="151"/>
      <c r="AZ21" s="154"/>
      <c r="BA21" s="155" t="s">
        <v>16</v>
      </c>
      <c r="BB21" s="156" t="s">
        <v>16</v>
      </c>
      <c r="BC21" s="156" t="s">
        <v>16</v>
      </c>
      <c r="BD21" s="157" t="s">
        <v>16</v>
      </c>
      <c r="BF21" s="169" t="str">
        <f t="shared" si="3"/>
        <v>/5</v>
      </c>
      <c r="BG21" s="145" t="s">
        <v>23</v>
      </c>
      <c r="BH21" s="146">
        <v>0</v>
      </c>
      <c r="BI21" s="147">
        <f>BR15-39</f>
        <v>151</v>
      </c>
      <c r="BJ21" s="148">
        <f>BV15-45</f>
        <v>5835</v>
      </c>
      <c r="BK21" s="149">
        <v>19</v>
      </c>
      <c r="BL21" s="150"/>
      <c r="BM21" s="151"/>
      <c r="BN21" s="151"/>
      <c r="BO21" s="152"/>
      <c r="BP21" s="153" t="s">
        <v>16</v>
      </c>
      <c r="BQ21" s="151"/>
      <c r="BR21" s="151"/>
      <c r="BS21" s="154"/>
      <c r="BT21" s="155" t="s">
        <v>16</v>
      </c>
      <c r="BU21" s="156" t="s">
        <v>16</v>
      </c>
      <c r="BV21" s="156" t="s">
        <v>16</v>
      </c>
      <c r="BW21" s="157" t="s">
        <v>16</v>
      </c>
      <c r="BX21" s="131"/>
      <c r="BY21" s="131"/>
      <c r="BZ21" s="131"/>
      <c r="CA21" s="131"/>
      <c r="CB21" s="169" t="str">
        <f t="shared" si="4"/>
        <v>/5</v>
      </c>
      <c r="CC21" s="145" t="s">
        <v>31</v>
      </c>
      <c r="CD21" s="146">
        <v>5</v>
      </c>
      <c r="CE21" s="147">
        <f>CJ15-38</f>
        <v>362</v>
      </c>
      <c r="CF21" s="148">
        <f>CR15-39</f>
        <v>361</v>
      </c>
      <c r="CG21" s="149">
        <v>19</v>
      </c>
      <c r="CH21" s="150"/>
      <c r="CI21" s="151"/>
      <c r="CJ21" s="151"/>
      <c r="CK21" s="152"/>
      <c r="CL21" s="153" t="s">
        <v>16</v>
      </c>
      <c r="CM21" s="151"/>
      <c r="CN21" s="151"/>
      <c r="CO21" s="154"/>
      <c r="CP21" s="155" t="s">
        <v>16</v>
      </c>
      <c r="CQ21" s="156" t="s">
        <v>16</v>
      </c>
      <c r="CR21" s="156" t="s">
        <v>16</v>
      </c>
      <c r="CS21" s="157" t="s">
        <v>16</v>
      </c>
      <c r="CU21" s="169" t="str">
        <f t="shared" si="5"/>
        <v>/5</v>
      </c>
      <c r="CV21" s="145" t="s">
        <v>31</v>
      </c>
      <c r="CW21" s="146">
        <v>1</v>
      </c>
      <c r="CX21" s="147">
        <f>DC15-38</f>
        <v>215</v>
      </c>
      <c r="CY21" s="148">
        <f>DK15-28</f>
        <v>400</v>
      </c>
      <c r="CZ21" s="149">
        <v>19</v>
      </c>
      <c r="DA21" s="150"/>
      <c r="DB21" s="151"/>
      <c r="DC21" s="151"/>
      <c r="DD21" s="152"/>
      <c r="DE21" s="153" t="s">
        <v>16</v>
      </c>
      <c r="DF21" s="151"/>
      <c r="DG21" s="151"/>
      <c r="DH21" s="154"/>
      <c r="DI21" s="155" t="s">
        <v>16</v>
      </c>
      <c r="DJ21" s="156" t="s">
        <v>16</v>
      </c>
      <c r="DK21" s="156" t="s">
        <v>16</v>
      </c>
      <c r="DL21" s="157" t="s">
        <v>16</v>
      </c>
      <c r="DN21" s="169" t="str">
        <f t="shared" si="6"/>
        <v>/5</v>
      </c>
      <c r="DO21" s="145" t="s">
        <v>31</v>
      </c>
      <c r="DP21" s="146">
        <v>5</v>
      </c>
      <c r="DQ21" s="147">
        <f>DV15-38</f>
        <v>462</v>
      </c>
      <c r="DR21" s="148">
        <f>DR16-20</f>
        <v>859</v>
      </c>
      <c r="DS21" s="149">
        <v>19</v>
      </c>
      <c r="DT21" s="150"/>
      <c r="DU21" s="151"/>
      <c r="DV21" s="151"/>
      <c r="DW21" s="152"/>
      <c r="DX21" s="153" t="s">
        <v>16</v>
      </c>
      <c r="DY21" s="151"/>
      <c r="DZ21" s="151"/>
      <c r="EA21" s="154"/>
      <c r="EB21" s="155" t="s">
        <v>16</v>
      </c>
      <c r="EC21" s="156" t="s">
        <v>16</v>
      </c>
      <c r="ED21" s="156" t="s">
        <v>16</v>
      </c>
      <c r="EE21" s="157" t="s">
        <v>16</v>
      </c>
      <c r="EG21" s="169" t="str">
        <f t="shared" si="7"/>
        <v>/5</v>
      </c>
      <c r="EH21" s="145" t="s">
        <v>23</v>
      </c>
      <c r="EI21" s="146">
        <v>0</v>
      </c>
      <c r="EJ21" s="147">
        <f>ES15-39</f>
        <v>151</v>
      </c>
      <c r="EK21" s="148">
        <f>EW15-45</f>
        <v>5835</v>
      </c>
      <c r="EL21" s="149">
        <v>19</v>
      </c>
      <c r="EM21" s="150"/>
      <c r="EN21" s="151"/>
      <c r="EO21" s="151"/>
      <c r="EP21" s="152"/>
      <c r="EQ21" s="153" t="s">
        <v>16</v>
      </c>
      <c r="ER21" s="151"/>
      <c r="ES21" s="151"/>
      <c r="ET21" s="154"/>
      <c r="EU21" s="155" t="s">
        <v>16</v>
      </c>
      <c r="EV21" s="156" t="s">
        <v>16</v>
      </c>
      <c r="EW21" s="156" t="s">
        <v>16</v>
      </c>
      <c r="EX21" s="157" t="s">
        <v>16</v>
      </c>
    </row>
    <row r="22" spans="1:154" ht="18" x14ac:dyDescent="0.25">
      <c r="A22" s="158"/>
      <c r="B22" s="158"/>
      <c r="C22" s="38"/>
      <c r="D22" s="159"/>
      <c r="E22" s="159"/>
      <c r="F22" s="38"/>
      <c r="G22" s="160"/>
      <c r="H22" s="160"/>
      <c r="I22" s="160"/>
      <c r="J22" s="160"/>
      <c r="K22" s="160"/>
      <c r="L22" s="160"/>
      <c r="M22" s="160"/>
      <c r="N22" s="160"/>
      <c r="O22" s="131"/>
      <c r="P22" s="131"/>
      <c r="Q22" s="131"/>
      <c r="R22" s="131"/>
      <c r="T22" s="158"/>
      <c r="U22" s="158"/>
      <c r="V22" s="38"/>
      <c r="W22" s="159"/>
      <c r="X22" s="159"/>
      <c r="Y22" s="38"/>
      <c r="Z22" s="160"/>
      <c r="AA22" s="160"/>
      <c r="AB22" s="160"/>
      <c r="AC22" s="160"/>
      <c r="AD22" s="160"/>
      <c r="AE22" s="160"/>
      <c r="AF22" s="160"/>
      <c r="AG22" s="160"/>
      <c r="AH22" s="131"/>
      <c r="AI22" s="131"/>
      <c r="AJ22" s="131"/>
      <c r="AK22" s="131"/>
      <c r="AM22" s="158"/>
      <c r="AN22" s="158"/>
      <c r="AO22" s="38"/>
      <c r="AP22" s="159"/>
      <c r="AQ22" s="159"/>
      <c r="AR22" s="38"/>
      <c r="AS22" s="160"/>
      <c r="AT22" s="160"/>
      <c r="AU22" s="160"/>
      <c r="AV22" s="160"/>
      <c r="AW22" s="160"/>
      <c r="AX22" s="160"/>
      <c r="AY22" s="160"/>
      <c r="AZ22" s="160"/>
      <c r="BA22" s="131"/>
      <c r="BB22" s="131"/>
      <c r="BC22" s="131"/>
      <c r="BD22" s="131"/>
      <c r="BF22" s="158"/>
      <c r="BG22" s="158"/>
      <c r="BH22" s="38"/>
      <c r="BI22" s="159"/>
      <c r="BJ22" s="159"/>
      <c r="BK22" s="38"/>
      <c r="BL22" s="160"/>
      <c r="BM22" s="160"/>
      <c r="BN22" s="160"/>
      <c r="BO22" s="160"/>
      <c r="BP22" s="160"/>
      <c r="BQ22" s="160"/>
      <c r="BR22" s="160"/>
      <c r="BS22" s="160"/>
      <c r="BT22" s="131"/>
      <c r="BU22" s="131"/>
      <c r="BV22" s="131"/>
      <c r="BW22" s="131"/>
      <c r="BX22" s="131"/>
      <c r="BY22" s="131"/>
      <c r="BZ22" s="131"/>
      <c r="CA22" s="131"/>
      <c r="CB22" s="158"/>
      <c r="CC22" s="158"/>
      <c r="CD22" s="38"/>
      <c r="CE22" s="159"/>
      <c r="CF22" s="159"/>
      <c r="CG22" s="38"/>
      <c r="CH22" s="160"/>
      <c r="CI22" s="160"/>
      <c r="CJ22" s="160"/>
      <c r="CK22" s="160"/>
      <c r="CL22" s="160"/>
      <c r="CM22" s="160"/>
      <c r="CN22" s="160"/>
      <c r="CO22" s="160"/>
      <c r="CP22" s="131"/>
      <c r="CQ22" s="131"/>
      <c r="CR22" s="131"/>
      <c r="CS22" s="131"/>
      <c r="CU22" s="158"/>
      <c r="CV22" s="158"/>
      <c r="CW22" s="38"/>
      <c r="CX22" s="159"/>
      <c r="CY22" s="159"/>
      <c r="CZ22" s="38"/>
      <c r="DA22" s="160"/>
      <c r="DB22" s="160"/>
      <c r="DC22" s="160"/>
      <c r="DD22" s="160"/>
      <c r="DE22" s="160"/>
      <c r="DF22" s="160"/>
      <c r="DG22" s="160"/>
      <c r="DH22" s="160"/>
      <c r="DI22" s="131"/>
      <c r="DJ22" s="131"/>
      <c r="DK22" s="131"/>
      <c r="DL22" s="131"/>
      <c r="DN22" s="158"/>
      <c r="DO22" s="158"/>
      <c r="DP22" s="38"/>
      <c r="DQ22" s="159"/>
      <c r="DR22" s="159"/>
      <c r="DS22" s="38"/>
      <c r="DT22" s="160"/>
      <c r="DU22" s="160"/>
      <c r="DV22" s="160"/>
      <c r="DW22" s="160"/>
      <c r="DX22" s="160"/>
      <c r="DY22" s="160"/>
      <c r="DZ22" s="160"/>
      <c r="EA22" s="160"/>
      <c r="EB22" s="131"/>
      <c r="EC22" s="131"/>
      <c r="ED22" s="131"/>
      <c r="EE22" s="131"/>
      <c r="EG22" s="158"/>
      <c r="EH22" s="158"/>
      <c r="EI22" s="38"/>
      <c r="EJ22" s="159"/>
      <c r="EK22" s="159"/>
      <c r="EL22" s="38"/>
      <c r="EM22" s="160"/>
      <c r="EN22" s="160"/>
      <c r="EO22" s="160"/>
      <c r="EP22" s="160"/>
      <c r="EQ22" s="160"/>
      <c r="ER22" s="160"/>
      <c r="ES22" s="160"/>
      <c r="ET22" s="160"/>
      <c r="EU22" s="131"/>
      <c r="EV22" s="131"/>
      <c r="EW22" s="131"/>
      <c r="EX22" s="131"/>
    </row>
    <row r="23" spans="1:154" ht="18" x14ac:dyDescent="0.25">
      <c r="A23" s="158"/>
      <c r="B23" s="161" t="s">
        <v>8</v>
      </c>
      <c r="C23" s="38"/>
      <c r="D23" s="159"/>
      <c r="E23" s="159"/>
      <c r="F23" s="38"/>
      <c r="G23" s="160"/>
      <c r="H23" s="160"/>
      <c r="I23" s="160"/>
      <c r="J23" s="160"/>
      <c r="K23" s="160"/>
      <c r="L23" s="160"/>
      <c r="M23" s="160"/>
      <c r="N23" s="160"/>
      <c r="O23" s="131"/>
      <c r="P23" s="131"/>
      <c r="Q23" s="131"/>
      <c r="R23" s="131"/>
      <c r="T23" s="158"/>
      <c r="U23" s="161" t="s">
        <v>8</v>
      </c>
      <c r="V23" s="38"/>
      <c r="W23" s="159"/>
      <c r="X23" s="159"/>
      <c r="Y23" s="38"/>
      <c r="Z23" s="160"/>
      <c r="AA23" s="160"/>
      <c r="AB23" s="160"/>
      <c r="AC23" s="160"/>
      <c r="AD23" s="160"/>
      <c r="AE23" s="160"/>
      <c r="AF23" s="160"/>
      <c r="AG23" s="160"/>
      <c r="AH23" s="131"/>
      <c r="AI23" s="131"/>
      <c r="AJ23" s="131"/>
      <c r="AK23" s="131"/>
      <c r="AM23" s="158"/>
      <c r="AN23" s="161" t="s">
        <v>8</v>
      </c>
      <c r="AO23" s="38"/>
      <c r="AP23" s="159"/>
      <c r="AQ23" s="159"/>
      <c r="AR23" s="38"/>
      <c r="AS23" s="160"/>
      <c r="AT23" s="160"/>
      <c r="AU23" s="160"/>
      <c r="AV23" s="160"/>
      <c r="AW23" s="160"/>
      <c r="AX23" s="160"/>
      <c r="AY23" s="160"/>
      <c r="AZ23" s="160"/>
      <c r="BA23" s="131"/>
      <c r="BB23" s="131"/>
      <c r="BC23" s="131"/>
      <c r="BD23" s="131"/>
      <c r="BF23" s="158"/>
      <c r="BG23" s="158"/>
      <c r="BH23" s="38"/>
      <c r="BI23" s="159"/>
      <c r="BJ23" s="159"/>
      <c r="BK23" s="38"/>
      <c r="BL23" s="160"/>
      <c r="BM23" s="160"/>
      <c r="BN23" s="160"/>
      <c r="BO23" s="160"/>
      <c r="BP23" s="160"/>
      <c r="BQ23" s="160"/>
      <c r="BR23" s="160"/>
      <c r="BS23" s="160"/>
      <c r="BT23" s="131"/>
      <c r="BU23" s="131"/>
      <c r="BV23" s="131"/>
      <c r="BW23" s="131"/>
      <c r="BX23" s="131"/>
      <c r="BY23" s="131"/>
      <c r="BZ23" s="131"/>
      <c r="CA23" s="131"/>
      <c r="CB23" s="158"/>
      <c r="CC23" s="161"/>
      <c r="CD23" s="38"/>
      <c r="CE23" s="159"/>
      <c r="CF23" s="159"/>
      <c r="CG23" s="38"/>
      <c r="CH23" s="160"/>
      <c r="CI23" s="160"/>
      <c r="CJ23" s="160"/>
      <c r="CK23" s="160"/>
      <c r="CL23" s="160"/>
      <c r="CM23" s="160"/>
      <c r="CN23" s="160"/>
      <c r="CO23" s="160"/>
      <c r="CP23" s="131"/>
      <c r="CQ23" s="131"/>
      <c r="CR23" s="131"/>
      <c r="CS23" s="131"/>
      <c r="CU23" s="158"/>
      <c r="CV23" s="161"/>
      <c r="CW23" s="38"/>
      <c r="CX23" s="159"/>
      <c r="CY23" s="159"/>
      <c r="CZ23" s="38"/>
      <c r="DA23" s="160"/>
      <c r="DB23" s="160"/>
      <c r="DC23" s="160"/>
      <c r="DD23" s="160"/>
      <c r="DE23" s="160"/>
      <c r="DF23" s="160"/>
      <c r="DG23" s="160"/>
      <c r="DH23" s="160"/>
      <c r="DI23" s="131"/>
      <c r="DJ23" s="131"/>
      <c r="DK23" s="131"/>
      <c r="DL23" s="131"/>
      <c r="DN23" s="158"/>
      <c r="DO23" s="161"/>
      <c r="DP23" s="38"/>
      <c r="DQ23" s="159"/>
      <c r="DR23" s="159"/>
      <c r="DS23" s="38"/>
      <c r="DT23" s="160"/>
      <c r="DU23" s="160"/>
      <c r="DV23" s="160"/>
      <c r="DW23" s="160"/>
      <c r="DX23" s="160"/>
      <c r="DY23" s="160"/>
      <c r="DZ23" s="160"/>
      <c r="EA23" s="160"/>
      <c r="EB23" s="131"/>
      <c r="EC23" s="131"/>
      <c r="ED23" s="131"/>
      <c r="EE23" s="131"/>
      <c r="EG23" s="158"/>
      <c r="EH23" s="158"/>
      <c r="EI23" s="38"/>
      <c r="EJ23" s="159"/>
      <c r="EK23" s="159"/>
      <c r="EL23" s="38"/>
      <c r="EM23" s="160"/>
      <c r="EN23" s="160"/>
      <c r="EO23" s="160"/>
      <c r="EP23" s="160"/>
      <c r="EQ23" s="160"/>
      <c r="ER23" s="160"/>
      <c r="ES23" s="160"/>
      <c r="ET23" s="160"/>
      <c r="EU23" s="131"/>
      <c r="EV23" s="131"/>
      <c r="EW23" s="131"/>
      <c r="EX23" s="131"/>
    </row>
    <row r="24" spans="1:154" ht="20.25" x14ac:dyDescent="0.25">
      <c r="A24" s="104" t="s">
        <v>32</v>
      </c>
      <c r="B24" s="104"/>
      <c r="C24" s="104"/>
      <c r="D24" s="104"/>
      <c r="E24" s="104"/>
      <c r="F24" s="104"/>
      <c r="G24" s="104"/>
      <c r="H24" s="104"/>
      <c r="I24" s="104"/>
      <c r="J24" s="104"/>
      <c r="K24" s="104"/>
      <c r="L24" s="104"/>
      <c r="M24" s="104"/>
      <c r="N24" s="104"/>
      <c r="O24" s="104"/>
      <c r="P24" s="104"/>
      <c r="Q24" s="104"/>
      <c r="R24" s="104"/>
      <c r="T24" s="104" t="s">
        <v>32</v>
      </c>
      <c r="U24" s="104"/>
      <c r="V24" s="104"/>
      <c r="W24" s="104"/>
      <c r="X24" s="104"/>
      <c r="Y24" s="104"/>
      <c r="Z24" s="104"/>
      <c r="AA24" s="104"/>
      <c r="AB24" s="104"/>
      <c r="AC24" s="104"/>
      <c r="AD24" s="104"/>
      <c r="AE24" s="104"/>
      <c r="AF24" s="104"/>
      <c r="AG24" s="104"/>
      <c r="AH24" s="104"/>
      <c r="AI24" s="104"/>
      <c r="AJ24" s="104"/>
      <c r="AK24" s="104"/>
      <c r="AM24" s="104" t="s">
        <v>32</v>
      </c>
      <c r="AN24" s="104"/>
      <c r="AO24" s="104"/>
      <c r="AP24" s="104"/>
      <c r="AQ24" s="104"/>
      <c r="AR24" s="104"/>
      <c r="AS24" s="104"/>
      <c r="AT24" s="104"/>
      <c r="AU24" s="104"/>
      <c r="AV24" s="104"/>
      <c r="AW24" s="104"/>
      <c r="AX24" s="104"/>
      <c r="AY24" s="104"/>
      <c r="AZ24" s="104"/>
      <c r="BA24" s="104"/>
      <c r="BB24" s="104"/>
      <c r="BC24" s="104"/>
      <c r="BD24" s="104"/>
      <c r="BF24" s="158"/>
      <c r="BG24" s="161" t="s">
        <v>8</v>
      </c>
      <c r="BH24" s="38"/>
      <c r="BI24" s="159"/>
      <c r="BJ24" s="159"/>
      <c r="BK24" s="38"/>
      <c r="BL24" s="160"/>
      <c r="BM24" s="160"/>
      <c r="BN24" s="160"/>
      <c r="BO24" s="160"/>
      <c r="BP24" s="160"/>
      <c r="BQ24" s="160"/>
      <c r="BR24" s="160"/>
      <c r="BS24" s="160"/>
      <c r="BT24" s="131"/>
      <c r="BU24" s="131"/>
      <c r="BV24" s="131"/>
      <c r="BW24" s="131"/>
      <c r="BX24" s="131"/>
      <c r="BY24" s="131"/>
      <c r="BZ24" s="131"/>
      <c r="CA24" s="131"/>
      <c r="CB24" s="104" t="s">
        <v>33</v>
      </c>
      <c r="CC24" s="104"/>
      <c r="CD24" s="104"/>
      <c r="CE24" s="104"/>
      <c r="CF24" s="104"/>
      <c r="CG24" s="104"/>
      <c r="CH24" s="104"/>
      <c r="CI24" s="104"/>
      <c r="CJ24" s="104"/>
      <c r="CK24" s="104"/>
      <c r="CL24" s="104"/>
      <c r="CM24" s="104"/>
      <c r="CN24" s="104"/>
      <c r="CO24" s="104"/>
      <c r="CP24" s="104"/>
      <c r="CQ24" s="104"/>
      <c r="CR24" s="104"/>
      <c r="CS24" s="104"/>
      <c r="CU24" s="104" t="s">
        <v>33</v>
      </c>
      <c r="CV24" s="104"/>
      <c r="CW24" s="104"/>
      <c r="CX24" s="104"/>
      <c r="CY24" s="104"/>
      <c r="CZ24" s="104"/>
      <c r="DA24" s="104"/>
      <c r="DB24" s="104"/>
      <c r="DC24" s="104"/>
      <c r="DD24" s="104"/>
      <c r="DE24" s="104"/>
      <c r="DF24" s="104"/>
      <c r="DG24" s="104"/>
      <c r="DH24" s="104"/>
      <c r="DI24" s="104"/>
      <c r="DJ24" s="104"/>
      <c r="DK24" s="104"/>
      <c r="DL24" s="104"/>
      <c r="DN24" s="104" t="s">
        <v>33</v>
      </c>
      <c r="DO24" s="104"/>
      <c r="DP24" s="104"/>
      <c r="DQ24" s="104"/>
      <c r="DR24" s="104"/>
      <c r="DS24" s="104"/>
      <c r="DT24" s="104"/>
      <c r="DU24" s="104"/>
      <c r="DV24" s="104"/>
      <c r="DW24" s="104"/>
      <c r="DX24" s="104"/>
      <c r="DY24" s="104"/>
      <c r="DZ24" s="104"/>
      <c r="EA24" s="104"/>
      <c r="EB24" s="104"/>
      <c r="EC24" s="104"/>
      <c r="ED24" s="104"/>
      <c r="EE24" s="104"/>
      <c r="EG24" s="158"/>
      <c r="EH24" s="161" t="s">
        <v>8</v>
      </c>
      <c r="EI24" s="38"/>
      <c r="EJ24" s="159"/>
      <c r="EK24" s="159"/>
      <c r="EL24" s="38"/>
      <c r="EM24" s="160"/>
      <c r="EN24" s="160"/>
      <c r="EO24" s="160"/>
      <c r="EP24" s="160"/>
      <c r="EQ24" s="160"/>
      <c r="ER24" s="160"/>
      <c r="ES24" s="160"/>
      <c r="ET24" s="160"/>
      <c r="EU24" s="131"/>
      <c r="EV24" s="131"/>
      <c r="EW24" s="131"/>
      <c r="EX24" s="131"/>
    </row>
    <row r="25" spans="1:154" ht="21" thickBot="1" x14ac:dyDescent="0.3">
      <c r="BF25" s="104" t="s">
        <v>34</v>
      </c>
      <c r="BG25" s="104"/>
      <c r="BH25" s="104"/>
      <c r="BI25" s="104"/>
      <c r="BJ25" s="104"/>
      <c r="BK25" s="104"/>
      <c r="BL25" s="104"/>
      <c r="BM25" s="104"/>
      <c r="BN25" s="104"/>
      <c r="BO25" s="104"/>
      <c r="BP25" s="104"/>
      <c r="BQ25" s="104"/>
      <c r="BR25" s="104"/>
      <c r="BS25" s="104"/>
      <c r="BT25" s="104"/>
      <c r="BU25" s="104"/>
      <c r="BV25" s="104"/>
      <c r="BW25" s="104"/>
      <c r="BX25" s="106"/>
      <c r="BY25" s="106"/>
      <c r="BZ25" s="106"/>
      <c r="CA25" s="106"/>
      <c r="EG25" s="104" t="s">
        <v>35</v>
      </c>
      <c r="EH25" s="104"/>
      <c r="EI25" s="104"/>
      <c r="EJ25" s="104"/>
      <c r="EK25" s="104"/>
      <c r="EL25" s="104"/>
      <c r="EM25" s="104"/>
      <c r="EN25" s="104"/>
      <c r="EO25" s="104"/>
      <c r="EP25" s="104"/>
      <c r="EQ25" s="104"/>
      <c r="ER25" s="104"/>
      <c r="ES25" s="104"/>
      <c r="ET25" s="104"/>
      <c r="EU25" s="104"/>
      <c r="EV25" s="104"/>
      <c r="EW25" s="104"/>
      <c r="EX25" s="104"/>
    </row>
    <row r="26" spans="1:154" ht="18.75" thickBot="1" x14ac:dyDescent="0.3">
      <c r="A26" s="108"/>
      <c r="B26" s="190" t="s">
        <v>8</v>
      </c>
      <c r="C26" s="220" t="s">
        <v>85</v>
      </c>
      <c r="D26" s="109" t="s">
        <v>10</v>
      </c>
      <c r="E26" s="110"/>
      <c r="F26" s="197">
        <v>8</v>
      </c>
      <c r="G26" s="111" t="s">
        <v>11</v>
      </c>
      <c r="H26" s="112"/>
      <c r="I26" s="112">
        <v>350</v>
      </c>
      <c r="J26" s="113"/>
      <c r="K26" s="114" t="s">
        <v>12</v>
      </c>
      <c r="L26" s="112"/>
      <c r="M26" s="112">
        <v>1500</v>
      </c>
      <c r="N26" s="115"/>
      <c r="O26" s="111" t="s">
        <v>13</v>
      </c>
      <c r="P26" s="112"/>
      <c r="Q26" s="112">
        <v>588</v>
      </c>
      <c r="R26" s="115"/>
      <c r="T26" s="108"/>
      <c r="U26" s="190" t="s">
        <v>8</v>
      </c>
      <c r="V26" s="116" t="s">
        <v>91</v>
      </c>
      <c r="W26" s="109" t="s">
        <v>10</v>
      </c>
      <c r="X26" s="110"/>
      <c r="Y26" s="117">
        <v>7</v>
      </c>
      <c r="Z26" s="111" t="s">
        <v>11</v>
      </c>
      <c r="AA26" s="112"/>
      <c r="AB26" s="112">
        <v>400</v>
      </c>
      <c r="AC26" s="113"/>
      <c r="AD26" s="114" t="s">
        <v>12</v>
      </c>
      <c r="AE26" s="112"/>
      <c r="AF26" s="112">
        <v>855</v>
      </c>
      <c r="AG26" s="115"/>
      <c r="AH26" s="111" t="s">
        <v>13</v>
      </c>
      <c r="AI26" s="112"/>
      <c r="AJ26" s="112">
        <v>125</v>
      </c>
      <c r="AK26" s="115"/>
      <c r="AM26" s="108"/>
      <c r="AN26" s="190" t="s">
        <v>8</v>
      </c>
      <c r="AO26" s="116" t="s">
        <v>97</v>
      </c>
      <c r="AP26" s="109" t="s">
        <v>10</v>
      </c>
      <c r="AQ26" s="110"/>
      <c r="AR26" s="117">
        <v>3</v>
      </c>
      <c r="AS26" s="111" t="s">
        <v>11</v>
      </c>
      <c r="AT26" s="112"/>
      <c r="AU26" s="112">
        <v>256</v>
      </c>
      <c r="AV26" s="113"/>
      <c r="AW26" s="114" t="s">
        <v>12</v>
      </c>
      <c r="AX26" s="112"/>
      <c r="AY26" s="112">
        <v>190</v>
      </c>
      <c r="AZ26" s="115"/>
      <c r="BA26" s="111" t="s">
        <v>13</v>
      </c>
      <c r="BB26" s="112"/>
      <c r="BC26" s="112">
        <v>544</v>
      </c>
      <c r="BD26" s="115"/>
      <c r="CB26" s="108"/>
      <c r="CC26" s="190" t="s">
        <v>8</v>
      </c>
      <c r="CD26" s="116"/>
      <c r="CE26" s="109" t="s">
        <v>10</v>
      </c>
      <c r="CF26" s="110"/>
      <c r="CG26" s="117">
        <v>1</v>
      </c>
      <c r="CH26" s="111" t="s">
        <v>11</v>
      </c>
      <c r="CI26" s="112"/>
      <c r="CJ26" s="112">
        <v>500</v>
      </c>
      <c r="CK26" s="113"/>
      <c r="CL26" s="114" t="s">
        <v>12</v>
      </c>
      <c r="CM26" s="112"/>
      <c r="CN26" s="112">
        <v>1200</v>
      </c>
      <c r="CO26" s="115"/>
      <c r="CP26" s="111" t="s">
        <v>13</v>
      </c>
      <c r="CQ26" s="112"/>
      <c r="CR26" s="112">
        <v>899</v>
      </c>
      <c r="CS26" s="115"/>
      <c r="CU26" s="108"/>
      <c r="CV26" s="190" t="s">
        <v>8</v>
      </c>
      <c r="CW26" s="116"/>
      <c r="CX26" s="109" t="s">
        <v>10</v>
      </c>
      <c r="CY26" s="110"/>
      <c r="CZ26" s="117">
        <v>1</v>
      </c>
      <c r="DA26" s="111" t="s">
        <v>11</v>
      </c>
      <c r="DB26" s="112"/>
      <c r="DC26" s="112">
        <v>33</v>
      </c>
      <c r="DD26" s="113"/>
      <c r="DE26" s="114" t="s">
        <v>12</v>
      </c>
      <c r="DF26" s="112"/>
      <c r="DG26" s="112">
        <v>899</v>
      </c>
      <c r="DH26" s="115"/>
      <c r="DI26" s="111" t="s">
        <v>13</v>
      </c>
      <c r="DJ26" s="112"/>
      <c r="DK26" s="112">
        <v>588</v>
      </c>
      <c r="DL26" s="115"/>
      <c r="DN26" s="108"/>
      <c r="DO26" s="190" t="s">
        <v>8</v>
      </c>
      <c r="DP26" s="116"/>
      <c r="DQ26" s="109" t="s">
        <v>10</v>
      </c>
      <c r="DR26" s="110"/>
      <c r="DS26" s="117">
        <v>1</v>
      </c>
      <c r="DT26" s="111" t="s">
        <v>11</v>
      </c>
      <c r="DU26" s="112"/>
      <c r="DV26" s="112">
        <v>350</v>
      </c>
      <c r="DW26" s="113"/>
      <c r="DX26" s="114" t="s">
        <v>12</v>
      </c>
      <c r="DY26" s="112"/>
      <c r="DZ26" s="112">
        <v>1500</v>
      </c>
      <c r="EA26" s="115"/>
      <c r="EB26" s="111" t="s">
        <v>13</v>
      </c>
      <c r="EC26" s="112"/>
      <c r="ED26" s="112">
        <v>588</v>
      </c>
      <c r="EE26" s="115"/>
    </row>
    <row r="27" spans="1:154" ht="18.75" thickBot="1" x14ac:dyDescent="0.3">
      <c r="A27" s="118" t="str">
        <f>$M$13&amp;"/"&amp;$C$16</f>
        <v>/5</v>
      </c>
      <c r="B27" s="118" t="s">
        <v>18</v>
      </c>
      <c r="C27" s="119">
        <f>F26*2</f>
        <v>16</v>
      </c>
      <c r="D27" s="120">
        <f>M26-38</f>
        <v>1462</v>
      </c>
      <c r="E27" s="121">
        <v>120</v>
      </c>
      <c r="F27" s="122">
        <v>19</v>
      </c>
      <c r="G27" s="123"/>
      <c r="H27" s="124"/>
      <c r="I27" s="124"/>
      <c r="J27" s="125"/>
      <c r="K27" s="126" t="s">
        <v>16</v>
      </c>
      <c r="L27" s="124" t="s">
        <v>16</v>
      </c>
      <c r="M27" s="124"/>
      <c r="N27" s="127"/>
      <c r="O27" s="128" t="s">
        <v>16</v>
      </c>
      <c r="P27" s="129" t="s">
        <v>16</v>
      </c>
      <c r="Q27" s="129" t="s">
        <v>16</v>
      </c>
      <c r="R27" s="130" t="s">
        <v>16</v>
      </c>
      <c r="T27" s="118" t="str">
        <f>$M$13&amp;"/"&amp;$C$16</f>
        <v>/5</v>
      </c>
      <c r="U27" s="118" t="s">
        <v>18</v>
      </c>
      <c r="V27" s="119">
        <f>Y26*2</f>
        <v>14</v>
      </c>
      <c r="W27" s="120">
        <f>AF26-38</f>
        <v>817</v>
      </c>
      <c r="X27" s="121">
        <v>120</v>
      </c>
      <c r="Y27" s="122">
        <v>19</v>
      </c>
      <c r="Z27" s="123"/>
      <c r="AA27" s="124"/>
      <c r="AB27" s="124"/>
      <c r="AC27" s="125"/>
      <c r="AD27" s="126" t="s">
        <v>16</v>
      </c>
      <c r="AE27" s="124" t="s">
        <v>16</v>
      </c>
      <c r="AF27" s="124"/>
      <c r="AG27" s="127"/>
      <c r="AH27" s="128" t="s">
        <v>16</v>
      </c>
      <c r="AI27" s="129" t="s">
        <v>16</v>
      </c>
      <c r="AJ27" s="129" t="s">
        <v>16</v>
      </c>
      <c r="AK27" s="130" t="s">
        <v>16</v>
      </c>
      <c r="AM27" s="118" t="str">
        <f>$M$13&amp;"/"&amp;$C$16</f>
        <v>/5</v>
      </c>
      <c r="AN27" s="118" t="s">
        <v>18</v>
      </c>
      <c r="AO27" s="119">
        <f>AR26*2</f>
        <v>6</v>
      </c>
      <c r="AP27" s="120">
        <f>AY26-38</f>
        <v>152</v>
      </c>
      <c r="AQ27" s="121">
        <v>120</v>
      </c>
      <c r="AR27" s="122">
        <v>19</v>
      </c>
      <c r="AS27" s="123"/>
      <c r="AT27" s="124"/>
      <c r="AU27" s="124"/>
      <c r="AV27" s="125"/>
      <c r="AW27" s="126" t="s">
        <v>16</v>
      </c>
      <c r="AX27" s="124" t="s">
        <v>16</v>
      </c>
      <c r="AY27" s="124"/>
      <c r="AZ27" s="127"/>
      <c r="BA27" s="128" t="s">
        <v>16</v>
      </c>
      <c r="BB27" s="129" t="s">
        <v>16</v>
      </c>
      <c r="BC27" s="129" t="s">
        <v>16</v>
      </c>
      <c r="BD27" s="130" t="s">
        <v>16</v>
      </c>
      <c r="BF27" s="164"/>
      <c r="BG27" s="190" t="s">
        <v>8</v>
      </c>
      <c r="BH27" s="116"/>
      <c r="BI27" s="109" t="s">
        <v>10</v>
      </c>
      <c r="BJ27" s="110"/>
      <c r="BK27" s="117">
        <v>1</v>
      </c>
      <c r="BL27" s="111" t="s">
        <v>11</v>
      </c>
      <c r="BM27" s="112"/>
      <c r="BN27" s="112">
        <v>350</v>
      </c>
      <c r="BO27" s="113"/>
      <c r="BP27" s="114" t="s">
        <v>12</v>
      </c>
      <c r="BQ27" s="112"/>
      <c r="BR27" s="112">
        <v>1500</v>
      </c>
      <c r="BS27" s="115"/>
      <c r="BT27" s="111" t="s">
        <v>13</v>
      </c>
      <c r="BU27" s="112"/>
      <c r="BV27" s="112">
        <v>588</v>
      </c>
      <c r="BW27" s="115"/>
      <c r="BX27" s="51"/>
      <c r="BY27" s="51"/>
      <c r="BZ27" s="51"/>
      <c r="CA27" s="51"/>
      <c r="CB27" s="118" t="str">
        <f>$M$13&amp;"/"&amp;$C$16</f>
        <v>/5</v>
      </c>
      <c r="CC27" s="118" t="s">
        <v>18</v>
      </c>
      <c r="CD27" s="119">
        <f>CG26*2</f>
        <v>2</v>
      </c>
      <c r="CE27" s="120">
        <f>CN26-38</f>
        <v>1162</v>
      </c>
      <c r="CF27" s="121">
        <v>120</v>
      </c>
      <c r="CG27" s="122">
        <v>19</v>
      </c>
      <c r="CH27" s="123"/>
      <c r="CI27" s="124"/>
      <c r="CJ27" s="124"/>
      <c r="CK27" s="125"/>
      <c r="CL27" s="126" t="s">
        <v>16</v>
      </c>
      <c r="CM27" s="124" t="s">
        <v>16</v>
      </c>
      <c r="CN27" s="124"/>
      <c r="CO27" s="127"/>
      <c r="CP27" s="128" t="s">
        <v>16</v>
      </c>
      <c r="CQ27" s="129" t="s">
        <v>16</v>
      </c>
      <c r="CR27" s="129" t="s">
        <v>16</v>
      </c>
      <c r="CS27" s="130" t="s">
        <v>16</v>
      </c>
      <c r="CU27" s="118" t="str">
        <f>$M$13&amp;"/"&amp;$C$16</f>
        <v>/5</v>
      </c>
      <c r="CV27" s="118" t="s">
        <v>18</v>
      </c>
      <c r="CW27" s="119">
        <f>CZ26*2</f>
        <v>2</v>
      </c>
      <c r="CX27" s="120">
        <f>DG26-38</f>
        <v>861</v>
      </c>
      <c r="CY27" s="121">
        <v>120</v>
      </c>
      <c r="CZ27" s="122">
        <v>19</v>
      </c>
      <c r="DA27" s="123"/>
      <c r="DB27" s="124"/>
      <c r="DC27" s="124"/>
      <c r="DD27" s="125"/>
      <c r="DE27" s="126" t="s">
        <v>16</v>
      </c>
      <c r="DF27" s="124" t="s">
        <v>16</v>
      </c>
      <c r="DG27" s="124"/>
      <c r="DH27" s="127"/>
      <c r="DI27" s="128" t="s">
        <v>16</v>
      </c>
      <c r="DJ27" s="129" t="s">
        <v>16</v>
      </c>
      <c r="DK27" s="129" t="s">
        <v>16</v>
      </c>
      <c r="DL27" s="130" t="s">
        <v>16</v>
      </c>
      <c r="DN27" s="118" t="str">
        <f>$M$13&amp;"/"&amp;$C$16</f>
        <v>/5</v>
      </c>
      <c r="DO27" s="118" t="s">
        <v>18</v>
      </c>
      <c r="DP27" s="119">
        <f>DS26*2</f>
        <v>2</v>
      </c>
      <c r="DQ27" s="120">
        <f>DZ26-38</f>
        <v>1462</v>
      </c>
      <c r="DR27" s="121">
        <v>120</v>
      </c>
      <c r="DS27" s="122">
        <v>19</v>
      </c>
      <c r="DT27" s="123"/>
      <c r="DU27" s="124"/>
      <c r="DV27" s="124"/>
      <c r="DW27" s="125"/>
      <c r="DX27" s="126" t="s">
        <v>16</v>
      </c>
      <c r="DY27" s="124" t="s">
        <v>16</v>
      </c>
      <c r="DZ27" s="124"/>
      <c r="EA27" s="127"/>
      <c r="EB27" s="128" t="s">
        <v>16</v>
      </c>
      <c r="EC27" s="129" t="s">
        <v>16</v>
      </c>
      <c r="ED27" s="129" t="s">
        <v>16</v>
      </c>
      <c r="EE27" s="130" t="s">
        <v>16</v>
      </c>
      <c r="EG27" s="164"/>
      <c r="EH27" s="190" t="s">
        <v>8</v>
      </c>
      <c r="EI27" s="116" t="s">
        <v>79</v>
      </c>
      <c r="EJ27" s="109" t="s">
        <v>10</v>
      </c>
      <c r="EK27" s="110"/>
      <c r="EL27" s="117">
        <v>20</v>
      </c>
      <c r="EM27" s="111" t="s">
        <v>11</v>
      </c>
      <c r="EN27" s="112"/>
      <c r="EO27" s="112">
        <v>500</v>
      </c>
      <c r="EP27" s="113"/>
      <c r="EQ27" s="114" t="s">
        <v>12</v>
      </c>
      <c r="ER27" s="112"/>
      <c r="ES27" s="112">
        <v>1200</v>
      </c>
      <c r="ET27" s="115"/>
      <c r="EU27" s="111" t="s">
        <v>13</v>
      </c>
      <c r="EV27" s="112"/>
      <c r="EW27" s="112">
        <v>899</v>
      </c>
      <c r="EX27" s="115"/>
    </row>
    <row r="28" spans="1:154" ht="18" x14ac:dyDescent="0.25">
      <c r="A28" s="132" t="str">
        <f>$M$13&amp;"/"&amp;$C$16</f>
        <v>/5</v>
      </c>
      <c r="B28" s="132" t="s">
        <v>19</v>
      </c>
      <c r="C28" s="133">
        <f>F26</f>
        <v>8</v>
      </c>
      <c r="D28" s="134">
        <f>M26</f>
        <v>1500</v>
      </c>
      <c r="E28" s="135">
        <f>Q26-38</f>
        <v>550</v>
      </c>
      <c r="F28" s="136">
        <v>19</v>
      </c>
      <c r="G28" s="137"/>
      <c r="H28" s="138"/>
      <c r="I28" s="138"/>
      <c r="J28" s="139"/>
      <c r="K28" s="140" t="s">
        <v>16</v>
      </c>
      <c r="L28" s="138"/>
      <c r="M28" s="138" t="s">
        <v>16</v>
      </c>
      <c r="N28" s="141" t="s">
        <v>16</v>
      </c>
      <c r="O28" s="142" t="s">
        <v>16</v>
      </c>
      <c r="P28" s="143" t="s">
        <v>16</v>
      </c>
      <c r="Q28" s="143" t="s">
        <v>16</v>
      </c>
      <c r="R28" s="144" t="s">
        <v>16</v>
      </c>
      <c r="T28" s="132" t="str">
        <f>$M$13&amp;"/"&amp;$C$16</f>
        <v>/5</v>
      </c>
      <c r="U28" s="132" t="s">
        <v>19</v>
      </c>
      <c r="V28" s="133">
        <f>Y26</f>
        <v>7</v>
      </c>
      <c r="W28" s="134">
        <f>AF26</f>
        <v>855</v>
      </c>
      <c r="X28" s="135">
        <f>AJ26-28</f>
        <v>97</v>
      </c>
      <c r="Y28" s="136">
        <v>19</v>
      </c>
      <c r="Z28" s="137"/>
      <c r="AA28" s="138"/>
      <c r="AB28" s="138"/>
      <c r="AC28" s="139"/>
      <c r="AD28" s="140" t="s">
        <v>16</v>
      </c>
      <c r="AE28" s="138"/>
      <c r="AF28" s="138" t="s">
        <v>16</v>
      </c>
      <c r="AG28" s="141" t="s">
        <v>16</v>
      </c>
      <c r="AH28" s="142" t="s">
        <v>16</v>
      </c>
      <c r="AI28" s="143" t="s">
        <v>16</v>
      </c>
      <c r="AJ28" s="143" t="s">
        <v>16</v>
      </c>
      <c r="AK28" s="144" t="s">
        <v>16</v>
      </c>
      <c r="AM28" s="132" t="str">
        <f>$M$13&amp;"/"&amp;$C$16</f>
        <v>/5</v>
      </c>
      <c r="AN28" s="132" t="s">
        <v>19</v>
      </c>
      <c r="AO28" s="133">
        <f>AR26</f>
        <v>3</v>
      </c>
      <c r="AP28" s="134">
        <f>AY26</f>
        <v>190</v>
      </c>
      <c r="AQ28" s="135">
        <f>BC26-20</f>
        <v>524</v>
      </c>
      <c r="AR28" s="136">
        <v>19</v>
      </c>
      <c r="AS28" s="137"/>
      <c r="AT28" s="138"/>
      <c r="AU28" s="138"/>
      <c r="AV28" s="139"/>
      <c r="AW28" s="140" t="s">
        <v>16</v>
      </c>
      <c r="AX28" s="138" t="s">
        <v>16</v>
      </c>
      <c r="AY28" s="138" t="s">
        <v>16</v>
      </c>
      <c r="AZ28" s="141" t="s">
        <v>16</v>
      </c>
      <c r="BA28" s="142" t="s">
        <v>16</v>
      </c>
      <c r="BB28" s="143" t="s">
        <v>16</v>
      </c>
      <c r="BC28" s="143" t="s">
        <v>16</v>
      </c>
      <c r="BD28" s="144" t="s">
        <v>16</v>
      </c>
      <c r="BF28" s="167" t="str">
        <f t="shared" ref="BF28:BF34" si="8">$M$13&amp;"/"&amp;$C$16</f>
        <v>/5</v>
      </c>
      <c r="BG28" s="118" t="s">
        <v>18</v>
      </c>
      <c r="BH28" s="119">
        <f>BK27*2</f>
        <v>2</v>
      </c>
      <c r="BI28" s="120">
        <f>BR27-38</f>
        <v>1462</v>
      </c>
      <c r="BJ28" s="121">
        <v>120</v>
      </c>
      <c r="BK28" s="122">
        <v>19</v>
      </c>
      <c r="BL28" s="123"/>
      <c r="BM28" s="124"/>
      <c r="BN28" s="124"/>
      <c r="BO28" s="125"/>
      <c r="BP28" s="126" t="s">
        <v>16</v>
      </c>
      <c r="BQ28" s="124" t="s">
        <v>16</v>
      </c>
      <c r="BR28" s="124"/>
      <c r="BS28" s="127"/>
      <c r="BT28" s="128" t="s">
        <v>16</v>
      </c>
      <c r="BU28" s="129" t="s">
        <v>16</v>
      </c>
      <c r="BV28" s="129" t="s">
        <v>16</v>
      </c>
      <c r="BW28" s="130" t="s">
        <v>16</v>
      </c>
      <c r="BX28" s="131"/>
      <c r="BY28" s="131"/>
      <c r="BZ28" s="131"/>
      <c r="CA28" s="131"/>
      <c r="CB28" s="132" t="str">
        <f>$M$13&amp;"/"&amp;$C$16</f>
        <v>/5</v>
      </c>
      <c r="CC28" s="132" t="s">
        <v>19</v>
      </c>
      <c r="CD28" s="133">
        <f>CG26</f>
        <v>1</v>
      </c>
      <c r="CE28" s="134">
        <f>CN26</f>
        <v>1200</v>
      </c>
      <c r="CF28" s="135">
        <f>CR26-38</f>
        <v>861</v>
      </c>
      <c r="CG28" s="136">
        <v>19</v>
      </c>
      <c r="CH28" s="137"/>
      <c r="CI28" s="138"/>
      <c r="CJ28" s="138"/>
      <c r="CK28" s="139"/>
      <c r="CL28" s="140" t="s">
        <v>16</v>
      </c>
      <c r="CM28" s="138"/>
      <c r="CN28" s="138" t="s">
        <v>16</v>
      </c>
      <c r="CO28" s="141" t="s">
        <v>16</v>
      </c>
      <c r="CP28" s="142" t="s">
        <v>16</v>
      </c>
      <c r="CQ28" s="143" t="s">
        <v>16</v>
      </c>
      <c r="CR28" s="143" t="s">
        <v>16</v>
      </c>
      <c r="CS28" s="144" t="s">
        <v>16</v>
      </c>
      <c r="CU28" s="132" t="str">
        <f>$M$13&amp;"/"&amp;$C$16</f>
        <v>/5</v>
      </c>
      <c r="CV28" s="132" t="s">
        <v>19</v>
      </c>
      <c r="CW28" s="133">
        <f>CZ26</f>
        <v>1</v>
      </c>
      <c r="CX28" s="134">
        <f>DG26</f>
        <v>899</v>
      </c>
      <c r="CY28" s="135">
        <f>DK26-28</f>
        <v>560</v>
      </c>
      <c r="CZ28" s="136">
        <v>19</v>
      </c>
      <c r="DA28" s="137"/>
      <c r="DB28" s="138"/>
      <c r="DC28" s="138"/>
      <c r="DD28" s="139"/>
      <c r="DE28" s="140" t="s">
        <v>16</v>
      </c>
      <c r="DF28" s="138"/>
      <c r="DG28" s="138" t="s">
        <v>16</v>
      </c>
      <c r="DH28" s="141" t="s">
        <v>16</v>
      </c>
      <c r="DI28" s="142" t="s">
        <v>16</v>
      </c>
      <c r="DJ28" s="143" t="s">
        <v>16</v>
      </c>
      <c r="DK28" s="143" t="s">
        <v>16</v>
      </c>
      <c r="DL28" s="144" t="s">
        <v>16</v>
      </c>
      <c r="DN28" s="132" t="str">
        <f>$M$13&amp;"/"&amp;$C$16</f>
        <v>/5</v>
      </c>
      <c r="DO28" s="132" t="s">
        <v>19</v>
      </c>
      <c r="DP28" s="133">
        <f>DS26</f>
        <v>1</v>
      </c>
      <c r="DQ28" s="134">
        <f>DZ26</f>
        <v>1500</v>
      </c>
      <c r="DR28" s="135">
        <f>ED26-20</f>
        <v>568</v>
      </c>
      <c r="DS28" s="136">
        <v>19</v>
      </c>
      <c r="DT28" s="137"/>
      <c r="DU28" s="138"/>
      <c r="DV28" s="138"/>
      <c r="DW28" s="139"/>
      <c r="DX28" s="140" t="s">
        <v>16</v>
      </c>
      <c r="DY28" s="138" t="s">
        <v>16</v>
      </c>
      <c r="DZ28" s="138" t="s">
        <v>16</v>
      </c>
      <c r="EA28" s="141" t="s">
        <v>16</v>
      </c>
      <c r="EB28" s="142" t="s">
        <v>16</v>
      </c>
      <c r="EC28" s="143" t="s">
        <v>16</v>
      </c>
      <c r="ED28" s="143" t="s">
        <v>16</v>
      </c>
      <c r="EE28" s="144" t="s">
        <v>16</v>
      </c>
      <c r="EG28" s="167" t="str">
        <f t="shared" ref="EG28:EG34" si="9">$M$13&amp;"/"&amp;$C$16</f>
        <v>/5</v>
      </c>
      <c r="EH28" s="118" t="s">
        <v>18</v>
      </c>
      <c r="EI28" s="119">
        <f>EL27*2</f>
        <v>40</v>
      </c>
      <c r="EJ28" s="120">
        <f>ES27-38</f>
        <v>1162</v>
      </c>
      <c r="EK28" s="121">
        <v>120</v>
      </c>
      <c r="EL28" s="122">
        <v>19</v>
      </c>
      <c r="EM28" s="123"/>
      <c r="EN28" s="124"/>
      <c r="EO28" s="124"/>
      <c r="EP28" s="125"/>
      <c r="EQ28" s="126" t="s">
        <v>16</v>
      </c>
      <c r="ER28" s="124" t="s">
        <v>16</v>
      </c>
      <c r="ES28" s="124"/>
      <c r="ET28" s="127"/>
      <c r="EU28" s="128" t="s">
        <v>16</v>
      </c>
      <c r="EV28" s="129" t="s">
        <v>16</v>
      </c>
      <c r="EW28" s="129" t="s">
        <v>16</v>
      </c>
      <c r="EX28" s="130" t="s">
        <v>16</v>
      </c>
    </row>
    <row r="29" spans="1:154" ht="18" x14ac:dyDescent="0.25">
      <c r="A29" s="132" t="str">
        <f>$M$13&amp;"/"&amp;$C$16</f>
        <v>/5</v>
      </c>
      <c r="B29" s="132" t="s">
        <v>20</v>
      </c>
      <c r="C29" s="133">
        <f>F26*2</f>
        <v>16</v>
      </c>
      <c r="D29" s="134">
        <f>I26-19</f>
        <v>331</v>
      </c>
      <c r="E29" s="135">
        <f>Q26-28</f>
        <v>560</v>
      </c>
      <c r="F29" s="136">
        <v>19</v>
      </c>
      <c r="G29" s="137"/>
      <c r="H29" s="138"/>
      <c r="I29" s="138"/>
      <c r="J29" s="139"/>
      <c r="K29" s="140" t="s">
        <v>16</v>
      </c>
      <c r="L29" s="138"/>
      <c r="M29" s="138"/>
      <c r="N29" s="141"/>
      <c r="O29" s="142" t="s">
        <v>16</v>
      </c>
      <c r="P29" s="143" t="s">
        <v>16</v>
      </c>
      <c r="Q29" s="143" t="s">
        <v>16</v>
      </c>
      <c r="R29" s="144" t="s">
        <v>16</v>
      </c>
      <c r="T29" s="132" t="str">
        <f>$M$13&amp;"/"&amp;$C$16</f>
        <v>/5</v>
      </c>
      <c r="U29" s="132" t="s">
        <v>20</v>
      </c>
      <c r="V29" s="133">
        <f>Y26*2</f>
        <v>14</v>
      </c>
      <c r="W29" s="134">
        <f>AB26-19</f>
        <v>381</v>
      </c>
      <c r="X29" s="135">
        <f>AJ26-28</f>
        <v>97</v>
      </c>
      <c r="Y29" s="136">
        <v>19</v>
      </c>
      <c r="Z29" s="137"/>
      <c r="AA29" s="138"/>
      <c r="AB29" s="138"/>
      <c r="AC29" s="139"/>
      <c r="AD29" s="140" t="s">
        <v>16</v>
      </c>
      <c r="AE29" s="138"/>
      <c r="AF29" s="138"/>
      <c r="AG29" s="141"/>
      <c r="AH29" s="142" t="s">
        <v>16</v>
      </c>
      <c r="AI29" s="143" t="s">
        <v>16</v>
      </c>
      <c r="AJ29" s="143" t="s">
        <v>16</v>
      </c>
      <c r="AK29" s="144" t="s">
        <v>16</v>
      </c>
      <c r="AM29" s="132" t="str">
        <f>$M$13&amp;"/"&amp;$C$16</f>
        <v>/5</v>
      </c>
      <c r="AN29" s="132" t="s">
        <v>20</v>
      </c>
      <c r="AO29" s="133">
        <f>AR26*2</f>
        <v>6</v>
      </c>
      <c r="AP29" s="134">
        <f>AU26-19</f>
        <v>237</v>
      </c>
      <c r="AQ29" s="135">
        <f>BC26-20</f>
        <v>524</v>
      </c>
      <c r="AR29" s="136">
        <v>19</v>
      </c>
      <c r="AS29" s="137"/>
      <c r="AT29" s="138"/>
      <c r="AU29" s="138"/>
      <c r="AV29" s="139"/>
      <c r="AW29" s="140" t="s">
        <v>16</v>
      </c>
      <c r="AX29" s="138" t="s">
        <v>16</v>
      </c>
      <c r="AY29" s="138"/>
      <c r="AZ29" s="141"/>
      <c r="BA29" s="142" t="s">
        <v>16</v>
      </c>
      <c r="BB29" s="143" t="s">
        <v>16</v>
      </c>
      <c r="BC29" s="143" t="s">
        <v>16</v>
      </c>
      <c r="BD29" s="144" t="s">
        <v>16</v>
      </c>
      <c r="BF29" s="168" t="str">
        <f>$M$13&amp;"/"&amp;$C$16</f>
        <v>/5</v>
      </c>
      <c r="BG29" s="132" t="s">
        <v>19</v>
      </c>
      <c r="BH29" s="133">
        <f>BK27</f>
        <v>1</v>
      </c>
      <c r="BI29" s="134">
        <f>BR27</f>
        <v>1500</v>
      </c>
      <c r="BJ29" s="135">
        <f>BV27-20</f>
        <v>568</v>
      </c>
      <c r="BK29" s="136">
        <v>19</v>
      </c>
      <c r="BL29" s="137"/>
      <c r="BM29" s="138"/>
      <c r="BN29" s="138"/>
      <c r="BO29" s="139"/>
      <c r="BP29" s="140" t="s">
        <v>16</v>
      </c>
      <c r="BQ29" s="138" t="s">
        <v>16</v>
      </c>
      <c r="BR29" s="138" t="s">
        <v>16</v>
      </c>
      <c r="BS29" s="141" t="s">
        <v>16</v>
      </c>
      <c r="BT29" s="142" t="s">
        <v>16</v>
      </c>
      <c r="BU29" s="143" t="s">
        <v>16</v>
      </c>
      <c r="BV29" s="143" t="s">
        <v>16</v>
      </c>
      <c r="BW29" s="144" t="s">
        <v>16</v>
      </c>
      <c r="BX29" s="131"/>
      <c r="BY29" s="131"/>
      <c r="BZ29" s="131"/>
      <c r="CA29" s="131"/>
      <c r="CB29" s="132" t="str">
        <f>$M$13&amp;"/"&amp;$C$16</f>
        <v>/5</v>
      </c>
      <c r="CC29" s="132" t="s">
        <v>20</v>
      </c>
      <c r="CD29" s="133">
        <f>CG26*2</f>
        <v>2</v>
      </c>
      <c r="CE29" s="134">
        <f>CJ26-19</f>
        <v>481</v>
      </c>
      <c r="CF29" s="135">
        <f>CR26-28</f>
        <v>871</v>
      </c>
      <c r="CG29" s="136">
        <v>19</v>
      </c>
      <c r="CH29" s="137"/>
      <c r="CI29" s="138"/>
      <c r="CJ29" s="138"/>
      <c r="CK29" s="139"/>
      <c r="CL29" s="140" t="s">
        <v>16</v>
      </c>
      <c r="CM29" s="138"/>
      <c r="CN29" s="138"/>
      <c r="CO29" s="141"/>
      <c r="CP29" s="142" t="s">
        <v>16</v>
      </c>
      <c r="CQ29" s="143" t="s">
        <v>16</v>
      </c>
      <c r="CR29" s="143" t="s">
        <v>16</v>
      </c>
      <c r="CS29" s="144" t="s">
        <v>16</v>
      </c>
      <c r="CU29" s="132" t="str">
        <f>$M$13&amp;"/"&amp;$C$16</f>
        <v>/5</v>
      </c>
      <c r="CV29" s="132" t="s">
        <v>20</v>
      </c>
      <c r="CW29" s="133">
        <f>CZ26*2</f>
        <v>2</v>
      </c>
      <c r="CX29" s="134">
        <f>DC26-19</f>
        <v>14</v>
      </c>
      <c r="CY29" s="135">
        <f>DK26-28</f>
        <v>560</v>
      </c>
      <c r="CZ29" s="136">
        <v>19</v>
      </c>
      <c r="DA29" s="137"/>
      <c r="DB29" s="138"/>
      <c r="DC29" s="138"/>
      <c r="DD29" s="139"/>
      <c r="DE29" s="140" t="s">
        <v>16</v>
      </c>
      <c r="DF29" s="138"/>
      <c r="DG29" s="138"/>
      <c r="DH29" s="141"/>
      <c r="DI29" s="142" t="s">
        <v>16</v>
      </c>
      <c r="DJ29" s="143" t="s">
        <v>16</v>
      </c>
      <c r="DK29" s="143" t="s">
        <v>16</v>
      </c>
      <c r="DL29" s="144" t="s">
        <v>16</v>
      </c>
      <c r="DN29" s="132" t="str">
        <f>$M$13&amp;"/"&amp;$C$16</f>
        <v>/5</v>
      </c>
      <c r="DO29" s="132" t="s">
        <v>20</v>
      </c>
      <c r="DP29" s="133">
        <f>DS26*2</f>
        <v>2</v>
      </c>
      <c r="DQ29" s="134">
        <f>DV26-19</f>
        <v>331</v>
      </c>
      <c r="DR29" s="135">
        <f>ED26-20</f>
        <v>568</v>
      </c>
      <c r="DS29" s="136">
        <v>19</v>
      </c>
      <c r="DT29" s="137"/>
      <c r="DU29" s="138"/>
      <c r="DV29" s="138"/>
      <c r="DW29" s="139"/>
      <c r="DX29" s="140" t="s">
        <v>16</v>
      </c>
      <c r="DY29" s="138" t="s">
        <v>16</v>
      </c>
      <c r="DZ29" s="138"/>
      <c r="EA29" s="141"/>
      <c r="EB29" s="142" t="s">
        <v>16</v>
      </c>
      <c r="EC29" s="143" t="s">
        <v>16</v>
      </c>
      <c r="ED29" s="143" t="s">
        <v>16</v>
      </c>
      <c r="EE29" s="144" t="s">
        <v>16</v>
      </c>
      <c r="EG29" s="168" t="str">
        <f>$M$13&amp;"/"&amp;$C$16</f>
        <v>/5</v>
      </c>
      <c r="EH29" s="132" t="s">
        <v>19</v>
      </c>
      <c r="EI29" s="133">
        <f>EL27</f>
        <v>20</v>
      </c>
      <c r="EJ29" s="134">
        <f>ES27</f>
        <v>1200</v>
      </c>
      <c r="EK29" s="135">
        <f>EW27-20</f>
        <v>879</v>
      </c>
      <c r="EL29" s="136">
        <v>19</v>
      </c>
      <c r="EM29" s="137"/>
      <c r="EN29" s="138"/>
      <c r="EO29" s="138"/>
      <c r="EP29" s="139"/>
      <c r="EQ29" s="140" t="s">
        <v>16</v>
      </c>
      <c r="ER29" s="138" t="s">
        <v>16</v>
      </c>
      <c r="ES29" s="138" t="s">
        <v>16</v>
      </c>
      <c r="ET29" s="141" t="s">
        <v>16</v>
      </c>
      <c r="EU29" s="142" t="s">
        <v>16</v>
      </c>
      <c r="EV29" s="143" t="s">
        <v>16</v>
      </c>
      <c r="EW29" s="143" t="s">
        <v>16</v>
      </c>
      <c r="EX29" s="144" t="s">
        <v>16</v>
      </c>
    </row>
    <row r="30" spans="1:154" ht="18" x14ac:dyDescent="0.25">
      <c r="A30" s="132" t="str">
        <f>$M$13&amp;"/"&amp;$C$16</f>
        <v>/5</v>
      </c>
      <c r="B30" s="132" t="s">
        <v>22</v>
      </c>
      <c r="C30" s="133">
        <f>F26</f>
        <v>8</v>
      </c>
      <c r="D30" s="134">
        <f>I26</f>
        <v>350</v>
      </c>
      <c r="E30" s="135">
        <f>M26</f>
        <v>1500</v>
      </c>
      <c r="F30" s="136">
        <v>19</v>
      </c>
      <c r="G30" s="137"/>
      <c r="H30" s="138"/>
      <c r="I30" s="138"/>
      <c r="J30" s="139"/>
      <c r="K30" s="140" t="s">
        <v>16</v>
      </c>
      <c r="L30" s="138" t="s">
        <v>16</v>
      </c>
      <c r="M30" s="138" t="s">
        <v>16</v>
      </c>
      <c r="N30" s="141" t="s">
        <v>16</v>
      </c>
      <c r="O30" s="142" t="s">
        <v>16</v>
      </c>
      <c r="P30" s="143" t="s">
        <v>16</v>
      </c>
      <c r="Q30" s="143" t="s">
        <v>16</v>
      </c>
      <c r="R30" s="144" t="s">
        <v>16</v>
      </c>
      <c r="T30" s="132" t="str">
        <f>$M$13&amp;"/"&amp;$C$16</f>
        <v>/5</v>
      </c>
      <c r="U30" s="132" t="s">
        <v>22</v>
      </c>
      <c r="V30" s="133">
        <f>Y26</f>
        <v>7</v>
      </c>
      <c r="W30" s="134">
        <f>AB26</f>
        <v>400</v>
      </c>
      <c r="X30" s="135">
        <f>AF26</f>
        <v>855</v>
      </c>
      <c r="Y30" s="136">
        <v>8</v>
      </c>
      <c r="Z30" s="137"/>
      <c r="AA30" s="138"/>
      <c r="AB30" s="138"/>
      <c r="AC30" s="139"/>
      <c r="AD30" s="140"/>
      <c r="AE30" s="138"/>
      <c r="AF30" s="138"/>
      <c r="AG30" s="141"/>
      <c r="AH30" s="142" t="s">
        <v>16</v>
      </c>
      <c r="AI30" s="143" t="s">
        <v>16</v>
      </c>
      <c r="AJ30" s="143" t="s">
        <v>16</v>
      </c>
      <c r="AK30" s="144" t="s">
        <v>16</v>
      </c>
      <c r="AM30" s="132" t="str">
        <f>$M$13&amp;"/"&amp;$C$16</f>
        <v>/5</v>
      </c>
      <c r="AN30" s="132" t="s">
        <v>22</v>
      </c>
      <c r="AO30" s="133">
        <f>AR26</f>
        <v>3</v>
      </c>
      <c r="AP30" s="134">
        <f>AU26-38</f>
        <v>218</v>
      </c>
      <c r="AQ30" s="135">
        <f>AY26-38</f>
        <v>152</v>
      </c>
      <c r="AR30" s="136">
        <v>19</v>
      </c>
      <c r="AS30" s="137"/>
      <c r="AT30" s="138"/>
      <c r="AU30" s="138"/>
      <c r="AV30" s="139"/>
      <c r="AW30" s="140"/>
      <c r="AX30" s="138"/>
      <c r="AY30" s="138"/>
      <c r="AZ30" s="141"/>
      <c r="BA30" s="142" t="s">
        <v>16</v>
      </c>
      <c r="BB30" s="143" t="s">
        <v>16</v>
      </c>
      <c r="BC30" s="143" t="s">
        <v>16</v>
      </c>
      <c r="BD30" s="144" t="s">
        <v>16</v>
      </c>
      <c r="BF30" s="168" t="str">
        <f t="shared" si="8"/>
        <v>/5</v>
      </c>
      <c r="BG30" s="132" t="s">
        <v>20</v>
      </c>
      <c r="BH30" s="133">
        <f>BK27*2</f>
        <v>2</v>
      </c>
      <c r="BI30" s="134">
        <f>BN27-19</f>
        <v>331</v>
      </c>
      <c r="BJ30" s="135">
        <f>BV27-20</f>
        <v>568</v>
      </c>
      <c r="BK30" s="136">
        <v>19</v>
      </c>
      <c r="BL30" s="137"/>
      <c r="BM30" s="138"/>
      <c r="BN30" s="138"/>
      <c r="BO30" s="139"/>
      <c r="BP30" s="140" t="s">
        <v>16</v>
      </c>
      <c r="BQ30" s="138" t="s">
        <v>16</v>
      </c>
      <c r="BR30" s="138"/>
      <c r="BS30" s="141"/>
      <c r="BT30" s="142" t="s">
        <v>16</v>
      </c>
      <c r="BU30" s="143" t="s">
        <v>16</v>
      </c>
      <c r="BV30" s="143" t="s">
        <v>16</v>
      </c>
      <c r="BW30" s="144" t="s">
        <v>16</v>
      </c>
      <c r="BX30" s="131"/>
      <c r="BY30" s="131"/>
      <c r="BZ30" s="131"/>
      <c r="CA30" s="131"/>
      <c r="CB30" s="132" t="str">
        <f>$M$13&amp;"/"&amp;$C$16</f>
        <v>/5</v>
      </c>
      <c r="CC30" s="132" t="s">
        <v>22</v>
      </c>
      <c r="CD30" s="133">
        <f>CG26</f>
        <v>1</v>
      </c>
      <c r="CE30" s="134">
        <f>CJ26</f>
        <v>500</v>
      </c>
      <c r="CF30" s="135">
        <f>CN26</f>
        <v>1200</v>
      </c>
      <c r="CG30" s="136">
        <v>19</v>
      </c>
      <c r="CH30" s="137"/>
      <c r="CI30" s="138"/>
      <c r="CJ30" s="138"/>
      <c r="CK30" s="139"/>
      <c r="CL30" s="140" t="s">
        <v>16</v>
      </c>
      <c r="CM30" s="138" t="s">
        <v>16</v>
      </c>
      <c r="CN30" s="138" t="s">
        <v>16</v>
      </c>
      <c r="CO30" s="141" t="s">
        <v>16</v>
      </c>
      <c r="CP30" s="142" t="s">
        <v>16</v>
      </c>
      <c r="CQ30" s="143" t="s">
        <v>16</v>
      </c>
      <c r="CR30" s="143" t="s">
        <v>16</v>
      </c>
      <c r="CS30" s="144" t="s">
        <v>16</v>
      </c>
      <c r="CU30" s="132" t="str">
        <f>$M$13&amp;"/"&amp;$C$16</f>
        <v>/5</v>
      </c>
      <c r="CV30" s="132" t="s">
        <v>22</v>
      </c>
      <c r="CW30" s="133">
        <f>CZ26</f>
        <v>1</v>
      </c>
      <c r="CX30" s="134">
        <f>DC26</f>
        <v>33</v>
      </c>
      <c r="CY30" s="135">
        <f>DG26</f>
        <v>899</v>
      </c>
      <c r="CZ30" s="136">
        <v>8</v>
      </c>
      <c r="DA30" s="137"/>
      <c r="DB30" s="138"/>
      <c r="DC30" s="138"/>
      <c r="DD30" s="139"/>
      <c r="DE30" s="140"/>
      <c r="DF30" s="138"/>
      <c r="DG30" s="138"/>
      <c r="DH30" s="141"/>
      <c r="DI30" s="142" t="s">
        <v>16</v>
      </c>
      <c r="DJ30" s="143" t="s">
        <v>16</v>
      </c>
      <c r="DK30" s="143" t="s">
        <v>16</v>
      </c>
      <c r="DL30" s="144" t="s">
        <v>16</v>
      </c>
      <c r="DN30" s="132" t="str">
        <f>$M$13&amp;"/"&amp;$C$16</f>
        <v>/5</v>
      </c>
      <c r="DO30" s="132" t="s">
        <v>22</v>
      </c>
      <c r="DP30" s="133">
        <f>DS26</f>
        <v>1</v>
      </c>
      <c r="DQ30" s="134">
        <f>DV26-38</f>
        <v>312</v>
      </c>
      <c r="DR30" s="135">
        <f>DZ26-38</f>
        <v>1462</v>
      </c>
      <c r="DS30" s="136">
        <v>19</v>
      </c>
      <c r="DT30" s="137"/>
      <c r="DU30" s="138"/>
      <c r="DV30" s="138"/>
      <c r="DW30" s="139"/>
      <c r="DX30" s="140"/>
      <c r="DY30" s="138"/>
      <c r="DZ30" s="138"/>
      <c r="EA30" s="141"/>
      <c r="EB30" s="142" t="s">
        <v>16</v>
      </c>
      <c r="EC30" s="143" t="s">
        <v>16</v>
      </c>
      <c r="ED30" s="143" t="s">
        <v>16</v>
      </c>
      <c r="EE30" s="144" t="s">
        <v>16</v>
      </c>
      <c r="EG30" s="168" t="str">
        <f t="shared" si="9"/>
        <v>/5</v>
      </c>
      <c r="EH30" s="132" t="s">
        <v>20</v>
      </c>
      <c r="EI30" s="133">
        <f>EL27*2</f>
        <v>40</v>
      </c>
      <c r="EJ30" s="134">
        <f>EO27-19</f>
        <v>481</v>
      </c>
      <c r="EK30" s="135">
        <f>EW27-20</f>
        <v>879</v>
      </c>
      <c r="EL30" s="136">
        <v>19</v>
      </c>
      <c r="EM30" s="137"/>
      <c r="EN30" s="138"/>
      <c r="EO30" s="138"/>
      <c r="EP30" s="139"/>
      <c r="EQ30" s="140" t="s">
        <v>16</v>
      </c>
      <c r="ER30" s="138" t="s">
        <v>16</v>
      </c>
      <c r="ES30" s="138"/>
      <c r="ET30" s="141"/>
      <c r="EU30" s="142" t="s">
        <v>16</v>
      </c>
      <c r="EV30" s="143" t="s">
        <v>16</v>
      </c>
      <c r="EW30" s="143" t="s">
        <v>16</v>
      </c>
      <c r="EX30" s="144" t="s">
        <v>16</v>
      </c>
    </row>
    <row r="31" spans="1:154" ht="18.75" thickBot="1" x14ac:dyDescent="0.3">
      <c r="A31" s="145" t="str">
        <f>$M$13&amp;"/"&amp;$C$16</f>
        <v>/5</v>
      </c>
      <c r="B31" s="145" t="s">
        <v>23</v>
      </c>
      <c r="C31" s="146"/>
      <c r="D31" s="147">
        <f>M26-39</f>
        <v>1461</v>
      </c>
      <c r="E31" s="148">
        <f>E28-5</f>
        <v>545</v>
      </c>
      <c r="F31" s="149">
        <v>19</v>
      </c>
      <c r="G31" s="150"/>
      <c r="H31" s="151"/>
      <c r="I31" s="151"/>
      <c r="J31" s="152"/>
      <c r="K31" s="153" t="s">
        <v>16</v>
      </c>
      <c r="L31" s="151"/>
      <c r="M31" s="151"/>
      <c r="N31" s="154"/>
      <c r="O31" s="155" t="s">
        <v>16</v>
      </c>
      <c r="P31" s="156" t="s">
        <v>16</v>
      </c>
      <c r="Q31" s="156" t="s">
        <v>16</v>
      </c>
      <c r="R31" s="157" t="s">
        <v>16</v>
      </c>
      <c r="T31" s="145" t="str">
        <f>$M$13&amp;"/"&amp;$C$16</f>
        <v>/5</v>
      </c>
      <c r="U31" s="145" t="s">
        <v>23</v>
      </c>
      <c r="V31" s="146">
        <v>33</v>
      </c>
      <c r="W31" s="147">
        <f>AF26-39</f>
        <v>816</v>
      </c>
      <c r="X31" s="148">
        <f>X28-5</f>
        <v>92</v>
      </c>
      <c r="Y31" s="149">
        <v>19</v>
      </c>
      <c r="Z31" s="150"/>
      <c r="AA31" s="151"/>
      <c r="AB31" s="151"/>
      <c r="AC31" s="152"/>
      <c r="AD31" s="153" t="s">
        <v>16</v>
      </c>
      <c r="AE31" s="151"/>
      <c r="AF31" s="151"/>
      <c r="AG31" s="154"/>
      <c r="AH31" s="155" t="s">
        <v>16</v>
      </c>
      <c r="AI31" s="156" t="s">
        <v>16</v>
      </c>
      <c r="AJ31" s="156" t="s">
        <v>16</v>
      </c>
      <c r="AK31" s="157" t="s">
        <v>16</v>
      </c>
      <c r="AM31" s="145" t="str">
        <f>$M$13&amp;"/"&amp;$C$16</f>
        <v>/5</v>
      </c>
      <c r="AN31" s="145" t="s">
        <v>23</v>
      </c>
      <c r="AO31" s="146">
        <v>1</v>
      </c>
      <c r="AP31" s="147">
        <f>AY26-39</f>
        <v>151</v>
      </c>
      <c r="AQ31" s="148">
        <f>BC26-45</f>
        <v>499</v>
      </c>
      <c r="AR31" s="149">
        <v>19</v>
      </c>
      <c r="AS31" s="150"/>
      <c r="AT31" s="151"/>
      <c r="AU31" s="151"/>
      <c r="AV31" s="152"/>
      <c r="AW31" s="153" t="s">
        <v>16</v>
      </c>
      <c r="AX31" s="151"/>
      <c r="AY31" s="151"/>
      <c r="AZ31" s="154"/>
      <c r="BA31" s="155" t="s">
        <v>16</v>
      </c>
      <c r="BB31" s="156" t="s">
        <v>16</v>
      </c>
      <c r="BC31" s="156" t="s">
        <v>16</v>
      </c>
      <c r="BD31" s="157" t="s">
        <v>16</v>
      </c>
      <c r="BF31" s="168" t="str">
        <f t="shared" si="8"/>
        <v>/5</v>
      </c>
      <c r="BG31" s="132" t="s">
        <v>3</v>
      </c>
      <c r="BH31" s="133">
        <v>1</v>
      </c>
      <c r="BI31" s="134">
        <f>BN27-38</f>
        <v>312</v>
      </c>
      <c r="BJ31" s="135">
        <f>BR27-38-2</f>
        <v>1460</v>
      </c>
      <c r="BK31" s="136">
        <v>19</v>
      </c>
      <c r="BL31" s="137"/>
      <c r="BM31" s="138"/>
      <c r="BN31" s="138"/>
      <c r="BO31" s="139"/>
      <c r="BP31" s="140" t="s">
        <v>16</v>
      </c>
      <c r="BQ31" s="138" t="s">
        <v>16</v>
      </c>
      <c r="BR31" s="138"/>
      <c r="BS31" s="141"/>
      <c r="BT31" s="142" t="s">
        <v>16</v>
      </c>
      <c r="BU31" s="143" t="s">
        <v>16</v>
      </c>
      <c r="BV31" s="143" t="s">
        <v>16</v>
      </c>
      <c r="BW31" s="144" t="s">
        <v>16</v>
      </c>
      <c r="BX31" s="131"/>
      <c r="BY31" s="131"/>
      <c r="BZ31" s="131"/>
      <c r="CA31" s="131"/>
      <c r="CB31" s="145" t="str">
        <f>$M$13&amp;"/"&amp;$C$16</f>
        <v>/5</v>
      </c>
      <c r="CC31" s="145" t="s">
        <v>23</v>
      </c>
      <c r="CD31" s="146"/>
      <c r="CE31" s="147">
        <f>CN26-39</f>
        <v>1161</v>
      </c>
      <c r="CF31" s="148">
        <f>CF28-5</f>
        <v>856</v>
      </c>
      <c r="CG31" s="149">
        <v>19</v>
      </c>
      <c r="CH31" s="150"/>
      <c r="CI31" s="151"/>
      <c r="CJ31" s="151"/>
      <c r="CK31" s="152"/>
      <c r="CL31" s="153" t="s">
        <v>16</v>
      </c>
      <c r="CM31" s="151"/>
      <c r="CN31" s="151"/>
      <c r="CO31" s="154"/>
      <c r="CP31" s="155" t="s">
        <v>16</v>
      </c>
      <c r="CQ31" s="156" t="s">
        <v>16</v>
      </c>
      <c r="CR31" s="156" t="s">
        <v>16</v>
      </c>
      <c r="CS31" s="157" t="s">
        <v>16</v>
      </c>
      <c r="CU31" s="145" t="str">
        <f>$M$13&amp;"/"&amp;$C$16</f>
        <v>/5</v>
      </c>
      <c r="CV31" s="145" t="s">
        <v>23</v>
      </c>
      <c r="CW31" s="146">
        <v>33</v>
      </c>
      <c r="CX31" s="147">
        <f>DG26-39</f>
        <v>860</v>
      </c>
      <c r="CY31" s="148">
        <f>CY28-5</f>
        <v>555</v>
      </c>
      <c r="CZ31" s="149">
        <v>19</v>
      </c>
      <c r="DA31" s="150"/>
      <c r="DB31" s="151"/>
      <c r="DC31" s="151"/>
      <c r="DD31" s="152"/>
      <c r="DE31" s="153" t="s">
        <v>16</v>
      </c>
      <c r="DF31" s="151"/>
      <c r="DG31" s="151"/>
      <c r="DH31" s="154"/>
      <c r="DI31" s="155" t="s">
        <v>16</v>
      </c>
      <c r="DJ31" s="156" t="s">
        <v>16</v>
      </c>
      <c r="DK31" s="156" t="s">
        <v>16</v>
      </c>
      <c r="DL31" s="157" t="s">
        <v>16</v>
      </c>
      <c r="DN31" s="145" t="str">
        <f>$M$13&amp;"/"&amp;$C$16</f>
        <v>/5</v>
      </c>
      <c r="DO31" s="145" t="s">
        <v>23</v>
      </c>
      <c r="DP31" s="146">
        <v>1</v>
      </c>
      <c r="DQ31" s="147">
        <f>DZ26-39</f>
        <v>1461</v>
      </c>
      <c r="DR31" s="148">
        <f>ED26-45</f>
        <v>543</v>
      </c>
      <c r="DS31" s="149">
        <v>19</v>
      </c>
      <c r="DT31" s="150"/>
      <c r="DU31" s="151"/>
      <c r="DV31" s="151"/>
      <c r="DW31" s="152"/>
      <c r="DX31" s="153" t="s">
        <v>16</v>
      </c>
      <c r="DY31" s="151"/>
      <c r="DZ31" s="151"/>
      <c r="EA31" s="154"/>
      <c r="EB31" s="155" t="s">
        <v>16</v>
      </c>
      <c r="EC31" s="156" t="s">
        <v>16</v>
      </c>
      <c r="ED31" s="156" t="s">
        <v>16</v>
      </c>
      <c r="EE31" s="157" t="s">
        <v>16</v>
      </c>
      <c r="EG31" s="168" t="str">
        <f t="shared" si="9"/>
        <v>/5</v>
      </c>
      <c r="EH31" s="132" t="s">
        <v>3</v>
      </c>
      <c r="EI31" s="133">
        <v>1</v>
      </c>
      <c r="EJ31" s="134">
        <f>EO27-38</f>
        <v>462</v>
      </c>
      <c r="EK31" s="135">
        <f>ES27-38-2</f>
        <v>1160</v>
      </c>
      <c r="EL31" s="136">
        <v>19</v>
      </c>
      <c r="EM31" s="137"/>
      <c r="EN31" s="138"/>
      <c r="EO31" s="138"/>
      <c r="EP31" s="139"/>
      <c r="EQ31" s="140" t="s">
        <v>16</v>
      </c>
      <c r="ER31" s="138" t="s">
        <v>16</v>
      </c>
      <c r="ES31" s="138"/>
      <c r="ET31" s="141"/>
      <c r="EU31" s="142" t="s">
        <v>16</v>
      </c>
      <c r="EV31" s="143" t="s">
        <v>16</v>
      </c>
      <c r="EW31" s="143" t="s">
        <v>16</v>
      </c>
      <c r="EX31" s="144" t="s">
        <v>16</v>
      </c>
    </row>
    <row r="32" spans="1:154" ht="18" x14ac:dyDescent="0.25">
      <c r="A32" s="158"/>
      <c r="B32" s="158"/>
      <c r="C32" s="38"/>
      <c r="D32" s="159"/>
      <c r="E32" s="159"/>
      <c r="F32" s="38"/>
      <c r="G32" s="160"/>
      <c r="H32" s="160"/>
      <c r="I32" s="160"/>
      <c r="J32" s="160"/>
      <c r="K32" s="160"/>
      <c r="L32" s="160"/>
      <c r="M32" s="160"/>
      <c r="N32" s="160"/>
      <c r="O32" s="131"/>
      <c r="P32" s="131"/>
      <c r="Q32" s="131"/>
      <c r="R32" s="131"/>
      <c r="T32" s="158"/>
      <c r="U32" s="158"/>
      <c r="V32" s="38"/>
      <c r="W32" s="159"/>
      <c r="X32" s="159"/>
      <c r="Y32" s="38"/>
      <c r="Z32" s="160"/>
      <c r="AA32" s="160"/>
      <c r="AB32" s="160"/>
      <c r="AC32" s="160"/>
      <c r="AD32" s="160"/>
      <c r="AE32" s="160"/>
      <c r="AF32" s="160"/>
      <c r="AG32" s="160"/>
      <c r="AH32" s="131"/>
      <c r="AI32" s="131"/>
      <c r="AJ32" s="131"/>
      <c r="AK32" s="131"/>
      <c r="AM32" s="158"/>
      <c r="AN32" s="158"/>
      <c r="AO32" s="38"/>
      <c r="AP32" s="159"/>
      <c r="AQ32" s="159"/>
      <c r="AR32" s="38"/>
      <c r="AS32" s="160"/>
      <c r="AT32" s="160"/>
      <c r="AU32" s="160"/>
      <c r="AV32" s="160"/>
      <c r="AW32" s="160"/>
      <c r="AX32" s="160"/>
      <c r="AY32" s="160"/>
      <c r="AZ32" s="160"/>
      <c r="BA32" s="131"/>
      <c r="BB32" s="131"/>
      <c r="BC32" s="131"/>
      <c r="BD32" s="131"/>
      <c r="BF32" s="168" t="str">
        <f t="shared" si="8"/>
        <v>/5</v>
      </c>
      <c r="BG32" s="132" t="s">
        <v>36</v>
      </c>
      <c r="BH32" s="133">
        <f>(BH34+1)-BH31</f>
        <v>2</v>
      </c>
      <c r="BI32" s="134">
        <f>BN27-38</f>
        <v>312</v>
      </c>
      <c r="BJ32" s="135">
        <f>BR27-38</f>
        <v>1462</v>
      </c>
      <c r="BK32" s="136">
        <v>19</v>
      </c>
      <c r="BL32" s="137"/>
      <c r="BM32" s="138"/>
      <c r="BN32" s="138"/>
      <c r="BO32" s="139"/>
      <c r="BP32" s="140"/>
      <c r="BQ32" s="138"/>
      <c r="BR32" s="138"/>
      <c r="BS32" s="141"/>
      <c r="BT32" s="142" t="s">
        <v>16</v>
      </c>
      <c r="BU32" s="143" t="s">
        <v>16</v>
      </c>
      <c r="BV32" s="143" t="s">
        <v>16</v>
      </c>
      <c r="BW32" s="144" t="s">
        <v>16</v>
      </c>
      <c r="BX32" s="131"/>
      <c r="BY32" s="131"/>
      <c r="BZ32" s="131"/>
      <c r="CA32" s="131"/>
      <c r="CB32" s="158"/>
      <c r="CC32" s="158"/>
      <c r="CD32" s="38"/>
      <c r="CE32" s="159"/>
      <c r="CF32" s="159"/>
      <c r="CG32" s="38"/>
      <c r="CH32" s="160"/>
      <c r="CI32" s="160"/>
      <c r="CJ32" s="160"/>
      <c r="CK32" s="160"/>
      <c r="CL32" s="160"/>
      <c r="CM32" s="160"/>
      <c r="CN32" s="160"/>
      <c r="CO32" s="160"/>
      <c r="CP32" s="131"/>
      <c r="CQ32" s="131"/>
      <c r="CR32" s="131"/>
      <c r="CS32" s="131"/>
      <c r="CU32" s="158"/>
      <c r="CV32" s="158"/>
      <c r="CW32" s="38"/>
      <c r="CX32" s="159"/>
      <c r="CY32" s="159"/>
      <c r="CZ32" s="38"/>
      <c r="DA32" s="160"/>
      <c r="DB32" s="160"/>
      <c r="DC32" s="160"/>
      <c r="DD32" s="160"/>
      <c r="DE32" s="160"/>
      <c r="DF32" s="160"/>
      <c r="DG32" s="160"/>
      <c r="DH32" s="160"/>
      <c r="DI32" s="131"/>
      <c r="DJ32" s="131"/>
      <c r="DK32" s="131"/>
      <c r="DL32" s="131"/>
      <c r="DN32" s="158"/>
      <c r="DO32" s="158"/>
      <c r="DP32" s="38"/>
      <c r="DQ32" s="159"/>
      <c r="DR32" s="159"/>
      <c r="DS32" s="38"/>
      <c r="DT32" s="160"/>
      <c r="DU32" s="160"/>
      <c r="DV32" s="160"/>
      <c r="DW32" s="160"/>
      <c r="DX32" s="160"/>
      <c r="DY32" s="160"/>
      <c r="DZ32" s="160"/>
      <c r="EA32" s="160"/>
      <c r="EB32" s="131"/>
      <c r="EC32" s="131"/>
      <c r="ED32" s="131"/>
      <c r="EE32" s="131"/>
      <c r="EG32" s="168" t="str">
        <f t="shared" si="9"/>
        <v>/5</v>
      </c>
      <c r="EH32" s="132" t="s">
        <v>36</v>
      </c>
      <c r="EI32" s="133">
        <f>(EI34+1)-EI31</f>
        <v>2</v>
      </c>
      <c r="EJ32" s="134">
        <f>EO27-38</f>
        <v>462</v>
      </c>
      <c r="EK32" s="135">
        <f>ES27-38</f>
        <v>1162</v>
      </c>
      <c r="EL32" s="136">
        <v>19</v>
      </c>
      <c r="EM32" s="137"/>
      <c r="EN32" s="138"/>
      <c r="EO32" s="138"/>
      <c r="EP32" s="139"/>
      <c r="EQ32" s="140"/>
      <c r="ER32" s="138"/>
      <c r="ES32" s="138"/>
      <c r="ET32" s="141"/>
      <c r="EU32" s="142" t="s">
        <v>16</v>
      </c>
      <c r="EV32" s="143" t="s">
        <v>16</v>
      </c>
      <c r="EW32" s="143" t="s">
        <v>16</v>
      </c>
      <c r="EX32" s="144" t="s">
        <v>16</v>
      </c>
    </row>
    <row r="33" spans="1:154" ht="18" x14ac:dyDescent="0.25">
      <c r="A33" s="158"/>
      <c r="B33" s="161" t="s">
        <v>8</v>
      </c>
      <c r="C33" s="38"/>
      <c r="D33" s="159"/>
      <c r="E33" s="159"/>
      <c r="F33" s="38"/>
      <c r="G33" s="160"/>
      <c r="H33" s="160"/>
      <c r="I33" s="160"/>
      <c r="J33" s="160"/>
      <c r="K33" s="160"/>
      <c r="L33" s="160"/>
      <c r="M33" s="160"/>
      <c r="N33" s="160"/>
      <c r="O33" s="131"/>
      <c r="P33" s="131"/>
      <c r="Q33" s="131"/>
      <c r="R33" s="131"/>
      <c r="T33" s="158"/>
      <c r="U33" s="161" t="s">
        <v>8</v>
      </c>
      <c r="V33" s="38"/>
      <c r="W33" s="159"/>
      <c r="X33" s="159"/>
      <c r="Y33" s="38"/>
      <c r="Z33" s="160"/>
      <c r="AA33" s="160"/>
      <c r="AB33" s="160"/>
      <c r="AC33" s="160"/>
      <c r="AD33" s="160"/>
      <c r="AE33" s="160"/>
      <c r="AF33" s="160"/>
      <c r="AG33" s="160"/>
      <c r="AH33" s="131"/>
      <c r="AI33" s="131"/>
      <c r="AJ33" s="131"/>
      <c r="AK33" s="131"/>
      <c r="AM33" s="158"/>
      <c r="AN33" s="161" t="s">
        <v>8</v>
      </c>
      <c r="AO33" s="38"/>
      <c r="AP33" s="159"/>
      <c r="AQ33" s="159"/>
      <c r="AR33" s="38"/>
      <c r="AS33" s="160"/>
      <c r="AT33" s="160"/>
      <c r="AU33" s="160"/>
      <c r="AV33" s="160"/>
      <c r="AW33" s="160"/>
      <c r="AX33" s="160"/>
      <c r="AY33" s="160"/>
      <c r="AZ33" s="160"/>
      <c r="BA33" s="131"/>
      <c r="BB33" s="131"/>
      <c r="BC33" s="131"/>
      <c r="BD33" s="131"/>
      <c r="BF33" s="168" t="str">
        <f t="shared" si="8"/>
        <v>/5</v>
      </c>
      <c r="BG33" s="132" t="s">
        <v>23</v>
      </c>
      <c r="BH33" s="133">
        <v>0</v>
      </c>
      <c r="BI33" s="134">
        <f>BR27-39</f>
        <v>1461</v>
      </c>
      <c r="BJ33" s="135">
        <f>BV27-45</f>
        <v>543</v>
      </c>
      <c r="BK33" s="136">
        <v>19</v>
      </c>
      <c r="BL33" s="137"/>
      <c r="BM33" s="138"/>
      <c r="BN33" s="138"/>
      <c r="BO33" s="139"/>
      <c r="BP33" s="140" t="s">
        <v>16</v>
      </c>
      <c r="BQ33" s="138"/>
      <c r="BR33" s="138"/>
      <c r="BS33" s="141"/>
      <c r="BT33" s="142" t="s">
        <v>16</v>
      </c>
      <c r="BU33" s="143" t="s">
        <v>16</v>
      </c>
      <c r="BV33" s="143" t="s">
        <v>16</v>
      </c>
      <c r="BW33" s="144" t="s">
        <v>16</v>
      </c>
      <c r="BX33" s="131"/>
      <c r="BY33" s="131"/>
      <c r="BZ33" s="131"/>
      <c r="CA33" s="131"/>
      <c r="CB33" s="158"/>
      <c r="CC33" s="161" t="s">
        <v>8</v>
      </c>
      <c r="CD33" s="38"/>
      <c r="CE33" s="159"/>
      <c r="CF33" s="159"/>
      <c r="CG33" s="38"/>
      <c r="CH33" s="160"/>
      <c r="CI33" s="160"/>
      <c r="CJ33" s="160"/>
      <c r="CK33" s="160"/>
      <c r="CL33" s="160"/>
      <c r="CM33" s="160"/>
      <c r="CN33" s="160"/>
      <c r="CO33" s="160"/>
      <c r="CP33" s="131"/>
      <c r="CQ33" s="131"/>
      <c r="CR33" s="131"/>
      <c r="CS33" s="131"/>
      <c r="CU33" s="158"/>
      <c r="CV33" s="161" t="s">
        <v>8</v>
      </c>
      <c r="CW33" s="38"/>
      <c r="CX33" s="159"/>
      <c r="CY33" s="159"/>
      <c r="CZ33" s="38"/>
      <c r="DA33" s="160"/>
      <c r="DB33" s="160"/>
      <c r="DC33" s="160"/>
      <c r="DD33" s="160"/>
      <c r="DE33" s="160"/>
      <c r="DF33" s="160"/>
      <c r="DG33" s="160"/>
      <c r="DH33" s="160"/>
      <c r="DI33" s="131"/>
      <c r="DJ33" s="131"/>
      <c r="DK33" s="131"/>
      <c r="DL33" s="131"/>
      <c r="DN33" s="158"/>
      <c r="DO33" s="161" t="s">
        <v>8</v>
      </c>
      <c r="DP33" s="38"/>
      <c r="DQ33" s="159"/>
      <c r="DR33" s="159"/>
      <c r="DS33" s="38"/>
      <c r="DT33" s="160"/>
      <c r="DU33" s="160"/>
      <c r="DV33" s="160"/>
      <c r="DW33" s="160"/>
      <c r="DX33" s="160"/>
      <c r="DY33" s="160"/>
      <c r="DZ33" s="160"/>
      <c r="EA33" s="160"/>
      <c r="EB33" s="131"/>
      <c r="EC33" s="131"/>
      <c r="ED33" s="131"/>
      <c r="EE33" s="131"/>
      <c r="EG33" s="168" t="str">
        <f t="shared" si="9"/>
        <v>/5</v>
      </c>
      <c r="EH33" s="132" t="s">
        <v>23</v>
      </c>
      <c r="EI33" s="133">
        <v>0</v>
      </c>
      <c r="EJ33" s="134">
        <f>ES27-39</f>
        <v>1161</v>
      </c>
      <c r="EK33" s="135">
        <f>EW27-45</f>
        <v>854</v>
      </c>
      <c r="EL33" s="136">
        <v>19</v>
      </c>
      <c r="EM33" s="137"/>
      <c r="EN33" s="138"/>
      <c r="EO33" s="138"/>
      <c r="EP33" s="139"/>
      <c r="EQ33" s="140" t="s">
        <v>16</v>
      </c>
      <c r="ER33" s="138"/>
      <c r="ES33" s="138"/>
      <c r="ET33" s="141"/>
      <c r="EU33" s="142" t="s">
        <v>16</v>
      </c>
      <c r="EV33" s="143" t="s">
        <v>16</v>
      </c>
      <c r="EW33" s="143" t="s">
        <v>16</v>
      </c>
      <c r="EX33" s="144" t="s">
        <v>16</v>
      </c>
    </row>
    <row r="34" spans="1:154" ht="21" thickBot="1" x14ac:dyDescent="0.3">
      <c r="A34" s="162" t="s">
        <v>37</v>
      </c>
      <c r="B34" s="162"/>
      <c r="C34" s="162"/>
      <c r="D34" s="162"/>
      <c r="E34" s="162"/>
      <c r="F34" s="162"/>
      <c r="G34" s="162"/>
      <c r="H34" s="162"/>
      <c r="I34" s="162"/>
      <c r="J34" s="162"/>
      <c r="K34" s="162"/>
      <c r="L34" s="162"/>
      <c r="M34" s="162"/>
      <c r="N34" s="162"/>
      <c r="O34" s="162"/>
      <c r="P34" s="162"/>
      <c r="Q34" s="162"/>
      <c r="R34" s="162"/>
      <c r="T34" s="162" t="s">
        <v>37</v>
      </c>
      <c r="U34" s="162"/>
      <c r="V34" s="162"/>
      <c r="W34" s="162"/>
      <c r="X34" s="162"/>
      <c r="Y34" s="162"/>
      <c r="Z34" s="162"/>
      <c r="AA34" s="162"/>
      <c r="AB34" s="162"/>
      <c r="AC34" s="162"/>
      <c r="AD34" s="162"/>
      <c r="AE34" s="162"/>
      <c r="AF34" s="162"/>
      <c r="AG34" s="162"/>
      <c r="AH34" s="162"/>
      <c r="AI34" s="162"/>
      <c r="AJ34" s="162"/>
      <c r="AK34" s="162"/>
      <c r="AM34" s="162" t="s">
        <v>37</v>
      </c>
      <c r="AN34" s="162"/>
      <c r="AO34" s="162"/>
      <c r="AP34" s="162"/>
      <c r="AQ34" s="162"/>
      <c r="AR34" s="162"/>
      <c r="AS34" s="162"/>
      <c r="AT34" s="162"/>
      <c r="AU34" s="162"/>
      <c r="AV34" s="162"/>
      <c r="AW34" s="162"/>
      <c r="AX34" s="162"/>
      <c r="AY34" s="162"/>
      <c r="AZ34" s="162"/>
      <c r="BA34" s="162"/>
      <c r="BB34" s="162"/>
      <c r="BC34" s="162"/>
      <c r="BD34" s="162"/>
      <c r="BF34" s="169" t="str">
        <f t="shared" si="8"/>
        <v>/5</v>
      </c>
      <c r="BG34" s="145" t="s">
        <v>31</v>
      </c>
      <c r="BH34" s="146">
        <v>2</v>
      </c>
      <c r="BI34" s="147">
        <f>BN27-38</f>
        <v>312</v>
      </c>
      <c r="BJ34" s="148">
        <f>BJ29-20</f>
        <v>548</v>
      </c>
      <c r="BK34" s="149">
        <v>19</v>
      </c>
      <c r="BL34" s="150"/>
      <c r="BM34" s="151"/>
      <c r="BN34" s="151"/>
      <c r="BO34" s="152"/>
      <c r="BP34" s="153" t="s">
        <v>16</v>
      </c>
      <c r="BQ34" s="151"/>
      <c r="BR34" s="151" t="s">
        <v>16</v>
      </c>
      <c r="BS34" s="154"/>
      <c r="BT34" s="155" t="s">
        <v>16</v>
      </c>
      <c r="BU34" s="156" t="s">
        <v>16</v>
      </c>
      <c r="BV34" s="156" t="s">
        <v>16</v>
      </c>
      <c r="BW34" s="157" t="s">
        <v>16</v>
      </c>
      <c r="BX34" s="131"/>
      <c r="BY34" s="131"/>
      <c r="BZ34" s="131"/>
      <c r="CA34" s="131"/>
      <c r="CB34" s="162" t="s">
        <v>38</v>
      </c>
      <c r="CC34" s="162"/>
      <c r="CD34" s="162"/>
      <c r="CE34" s="162"/>
      <c r="CF34" s="162"/>
      <c r="CG34" s="162"/>
      <c r="CH34" s="162"/>
      <c r="CI34" s="162"/>
      <c r="CJ34" s="162"/>
      <c r="CK34" s="162"/>
      <c r="CL34" s="162"/>
      <c r="CM34" s="162"/>
      <c r="CN34" s="162"/>
      <c r="CO34" s="162"/>
      <c r="CP34" s="162"/>
      <c r="CQ34" s="162"/>
      <c r="CR34" s="162"/>
      <c r="CS34" s="162"/>
      <c r="CU34" s="162" t="s">
        <v>38</v>
      </c>
      <c r="CV34" s="162"/>
      <c r="CW34" s="162"/>
      <c r="CX34" s="162"/>
      <c r="CY34" s="162"/>
      <c r="CZ34" s="162"/>
      <c r="DA34" s="162"/>
      <c r="DB34" s="162"/>
      <c r="DC34" s="162"/>
      <c r="DD34" s="162"/>
      <c r="DE34" s="162"/>
      <c r="DF34" s="162"/>
      <c r="DG34" s="162"/>
      <c r="DH34" s="162"/>
      <c r="DI34" s="162"/>
      <c r="DJ34" s="162"/>
      <c r="DK34" s="162"/>
      <c r="DL34" s="162"/>
      <c r="DN34" s="162" t="s">
        <v>38</v>
      </c>
      <c r="DO34" s="162"/>
      <c r="DP34" s="162"/>
      <c r="DQ34" s="162"/>
      <c r="DR34" s="162"/>
      <c r="DS34" s="162"/>
      <c r="DT34" s="162"/>
      <c r="DU34" s="162"/>
      <c r="DV34" s="162"/>
      <c r="DW34" s="162"/>
      <c r="DX34" s="162"/>
      <c r="DY34" s="162"/>
      <c r="DZ34" s="162"/>
      <c r="EA34" s="162"/>
      <c r="EB34" s="162"/>
      <c r="EC34" s="162"/>
      <c r="ED34" s="162"/>
      <c r="EE34" s="162"/>
      <c r="EG34" s="169" t="str">
        <f t="shared" si="9"/>
        <v>/5</v>
      </c>
      <c r="EH34" s="145" t="s">
        <v>31</v>
      </c>
      <c r="EI34" s="146">
        <v>2</v>
      </c>
      <c r="EJ34" s="147">
        <f>EO27-38</f>
        <v>462</v>
      </c>
      <c r="EK34" s="148">
        <f>EK29-20</f>
        <v>859</v>
      </c>
      <c r="EL34" s="149">
        <v>19</v>
      </c>
      <c r="EM34" s="150"/>
      <c r="EN34" s="151"/>
      <c r="EO34" s="151"/>
      <c r="EP34" s="152"/>
      <c r="EQ34" s="153" t="s">
        <v>16</v>
      </c>
      <c r="ER34" s="151"/>
      <c r="ES34" s="151" t="s">
        <v>16</v>
      </c>
      <c r="ET34" s="154"/>
      <c r="EU34" s="155" t="s">
        <v>16</v>
      </c>
      <c r="EV34" s="156" t="s">
        <v>16</v>
      </c>
      <c r="EW34" s="156" t="s">
        <v>16</v>
      </c>
      <c r="EX34" s="157" t="s">
        <v>16</v>
      </c>
    </row>
    <row r="35" spans="1:154" ht="18.75" thickBot="1" x14ac:dyDescent="0.3">
      <c r="BF35" s="158"/>
      <c r="BG35" s="158"/>
      <c r="BH35" s="38"/>
      <c r="BI35" s="159"/>
      <c r="BJ35" s="159"/>
      <c r="BK35" s="38"/>
      <c r="BL35" s="160"/>
      <c r="BM35" s="160"/>
      <c r="BN35" s="160"/>
      <c r="BO35" s="160"/>
      <c r="BP35" s="160"/>
      <c r="BQ35" s="160"/>
      <c r="BR35" s="160"/>
      <c r="BS35" s="160"/>
      <c r="BT35" s="131"/>
      <c r="BU35" s="131"/>
      <c r="BV35" s="131"/>
      <c r="BW35" s="131"/>
      <c r="BX35" s="131"/>
      <c r="BY35" s="131"/>
      <c r="BZ35" s="131"/>
      <c r="CA35" s="131"/>
      <c r="EG35" s="158"/>
      <c r="EH35" s="158"/>
      <c r="EI35" s="38"/>
      <c r="EJ35" s="159"/>
      <c r="EK35" s="159"/>
      <c r="EL35" s="38"/>
      <c r="EM35" s="160"/>
      <c r="EN35" s="160"/>
      <c r="EO35" s="160"/>
      <c r="EP35" s="160"/>
      <c r="EQ35" s="160"/>
      <c r="ER35" s="160"/>
      <c r="ES35" s="160"/>
      <c r="ET35" s="160"/>
      <c r="EU35" s="131"/>
      <c r="EV35" s="131"/>
      <c r="EW35" s="131"/>
      <c r="EX35" s="131"/>
    </row>
    <row r="36" spans="1:154" ht="18.75" thickBot="1" x14ac:dyDescent="0.3">
      <c r="A36" s="164"/>
      <c r="B36" s="190" t="s">
        <v>8</v>
      </c>
      <c r="C36" s="220" t="s">
        <v>86</v>
      </c>
      <c r="D36" s="165" t="s">
        <v>10</v>
      </c>
      <c r="E36" s="166"/>
      <c r="F36" s="197">
        <v>4</v>
      </c>
      <c r="G36" s="99" t="s">
        <v>11</v>
      </c>
      <c r="H36" s="111"/>
      <c r="I36" s="113">
        <v>2330</v>
      </c>
      <c r="J36" s="99"/>
      <c r="K36" s="98" t="s">
        <v>12</v>
      </c>
      <c r="L36" s="111"/>
      <c r="M36" s="113">
        <v>1905</v>
      </c>
      <c r="N36" s="100"/>
      <c r="O36" s="99" t="s">
        <v>13</v>
      </c>
      <c r="P36" s="111"/>
      <c r="Q36" s="113">
        <v>880</v>
      </c>
      <c r="R36" s="100"/>
      <c r="T36" s="164"/>
      <c r="U36" s="190" t="s">
        <v>8</v>
      </c>
      <c r="V36" s="116" t="s">
        <v>92</v>
      </c>
      <c r="W36" s="165" t="s">
        <v>10</v>
      </c>
      <c r="X36" s="166"/>
      <c r="Y36" s="117">
        <v>20</v>
      </c>
      <c r="Z36" s="99" t="s">
        <v>11</v>
      </c>
      <c r="AA36" s="111"/>
      <c r="AB36" s="113">
        <v>500</v>
      </c>
      <c r="AC36" s="99"/>
      <c r="AD36" s="98" t="s">
        <v>12</v>
      </c>
      <c r="AE36" s="111"/>
      <c r="AF36" s="113">
        <v>1200</v>
      </c>
      <c r="AG36" s="100"/>
      <c r="AH36" s="99" t="s">
        <v>13</v>
      </c>
      <c r="AI36" s="111"/>
      <c r="AJ36" s="113">
        <v>899</v>
      </c>
      <c r="AK36" s="100"/>
      <c r="AM36" s="164"/>
      <c r="AN36" s="190" t="s">
        <v>8</v>
      </c>
      <c r="AO36" s="116" t="s">
        <v>98</v>
      </c>
      <c r="AP36" s="165" t="s">
        <v>10</v>
      </c>
      <c r="AQ36" s="166"/>
      <c r="AR36" s="117">
        <v>46</v>
      </c>
      <c r="AS36" s="99" t="s">
        <v>11</v>
      </c>
      <c r="AT36" s="111"/>
      <c r="AU36" s="113">
        <v>550</v>
      </c>
      <c r="AV36" s="99"/>
      <c r="AW36" s="98" t="s">
        <v>12</v>
      </c>
      <c r="AX36" s="111"/>
      <c r="AY36" s="113">
        <v>155</v>
      </c>
      <c r="AZ36" s="100"/>
      <c r="BA36" s="99" t="s">
        <v>13</v>
      </c>
      <c r="BB36" s="111"/>
      <c r="BC36" s="113">
        <v>360</v>
      </c>
      <c r="BD36" s="100"/>
      <c r="BF36" s="158"/>
      <c r="BG36" s="161" t="s">
        <v>8</v>
      </c>
      <c r="BH36" s="38"/>
      <c r="BI36" s="159"/>
      <c r="BJ36" s="159"/>
      <c r="BK36" s="38"/>
      <c r="BL36" s="160"/>
      <c r="BM36" s="160"/>
      <c r="BN36" s="160"/>
      <c r="BO36" s="160"/>
      <c r="BP36" s="160"/>
      <c r="BQ36" s="160"/>
      <c r="BR36" s="160"/>
      <c r="BS36" s="160"/>
      <c r="BT36" s="131"/>
      <c r="BU36" s="131"/>
      <c r="BV36" s="131"/>
      <c r="BW36" s="131"/>
      <c r="BX36" s="131"/>
      <c r="BY36" s="131"/>
      <c r="BZ36" s="131"/>
      <c r="CA36" s="131"/>
      <c r="CB36" s="164"/>
      <c r="CC36" s="190" t="s">
        <v>8</v>
      </c>
      <c r="CD36" s="116"/>
      <c r="CE36" s="165" t="s">
        <v>10</v>
      </c>
      <c r="CF36" s="166"/>
      <c r="CG36" s="117">
        <v>1</v>
      </c>
      <c r="CH36" s="99" t="s">
        <v>11</v>
      </c>
      <c r="CI36" s="111"/>
      <c r="CJ36" s="113">
        <v>253</v>
      </c>
      <c r="CK36" s="99"/>
      <c r="CL36" s="98" t="s">
        <v>12</v>
      </c>
      <c r="CM36" s="111"/>
      <c r="CN36" s="113">
        <v>709</v>
      </c>
      <c r="CO36" s="100"/>
      <c r="CP36" s="99" t="s">
        <v>13</v>
      </c>
      <c r="CQ36" s="111"/>
      <c r="CR36" s="113">
        <v>428</v>
      </c>
      <c r="CS36" s="100"/>
      <c r="CU36" s="164"/>
      <c r="CV36" s="190" t="s">
        <v>8</v>
      </c>
      <c r="CW36" s="116"/>
      <c r="CX36" s="165" t="s">
        <v>10</v>
      </c>
      <c r="CY36" s="166"/>
      <c r="CZ36" s="117">
        <v>1</v>
      </c>
      <c r="DA36" s="99" t="s">
        <v>11</v>
      </c>
      <c r="DB36" s="111"/>
      <c r="DC36" s="113">
        <v>500</v>
      </c>
      <c r="DD36" s="99"/>
      <c r="DE36" s="98" t="s">
        <v>12</v>
      </c>
      <c r="DF36" s="111"/>
      <c r="DG36" s="113">
        <v>1200</v>
      </c>
      <c r="DH36" s="100"/>
      <c r="DI36" s="99" t="s">
        <v>13</v>
      </c>
      <c r="DJ36" s="111"/>
      <c r="DK36" s="113">
        <v>899</v>
      </c>
      <c r="DL36" s="100"/>
      <c r="DN36" s="108"/>
      <c r="DO36" s="190" t="s">
        <v>8</v>
      </c>
      <c r="DP36" s="116"/>
      <c r="DQ36" s="165" t="s">
        <v>10</v>
      </c>
      <c r="DR36" s="166"/>
      <c r="DS36" s="117">
        <v>1</v>
      </c>
      <c r="DT36" s="99" t="s">
        <v>11</v>
      </c>
      <c r="DU36" s="111"/>
      <c r="DV36" s="113">
        <v>500</v>
      </c>
      <c r="DW36" s="99"/>
      <c r="DX36" s="98" t="s">
        <v>12</v>
      </c>
      <c r="DY36" s="111"/>
      <c r="DZ36" s="113">
        <v>1200</v>
      </c>
      <c r="EA36" s="100"/>
      <c r="EB36" s="99" t="s">
        <v>13</v>
      </c>
      <c r="EC36" s="111"/>
      <c r="ED36" s="113">
        <v>899</v>
      </c>
      <c r="EE36" s="100"/>
      <c r="EG36" s="158"/>
      <c r="EH36" s="161" t="s">
        <v>8</v>
      </c>
      <c r="EI36" s="38"/>
      <c r="EJ36" s="159"/>
      <c r="EK36" s="159"/>
      <c r="EL36" s="38"/>
      <c r="EM36" s="160"/>
      <c r="EN36" s="160"/>
      <c r="EO36" s="160"/>
      <c r="EP36" s="160"/>
      <c r="EQ36" s="160"/>
      <c r="ER36" s="160"/>
      <c r="ES36" s="160"/>
      <c r="ET36" s="160"/>
      <c r="EU36" s="131"/>
      <c r="EV36" s="131"/>
      <c r="EW36" s="131"/>
      <c r="EX36" s="131"/>
    </row>
    <row r="37" spans="1:154" ht="20.25" x14ac:dyDescent="0.25">
      <c r="A37" s="167" t="str">
        <f t="shared" ref="A37:A42" si="10">$M$13&amp;"/"&amp;$C$16</f>
        <v>/5</v>
      </c>
      <c r="B37" s="118" t="s">
        <v>18</v>
      </c>
      <c r="C37" s="119">
        <f>F36*2</f>
        <v>8</v>
      </c>
      <c r="D37" s="120">
        <f>M36-38</f>
        <v>1867</v>
      </c>
      <c r="E37" s="121">
        <v>120</v>
      </c>
      <c r="F37" s="122">
        <v>19</v>
      </c>
      <c r="G37" s="123"/>
      <c r="H37" s="124"/>
      <c r="I37" s="124"/>
      <c r="J37" s="125"/>
      <c r="K37" s="126" t="s">
        <v>16</v>
      </c>
      <c r="L37" s="124" t="s">
        <v>16</v>
      </c>
      <c r="M37" s="124"/>
      <c r="N37" s="127"/>
      <c r="O37" s="128" t="s">
        <v>16</v>
      </c>
      <c r="P37" s="129" t="s">
        <v>16</v>
      </c>
      <c r="Q37" s="129" t="s">
        <v>16</v>
      </c>
      <c r="R37" s="130" t="s">
        <v>16</v>
      </c>
      <c r="T37" s="167" t="str">
        <f t="shared" ref="T37:T42" si="11">$M$13&amp;"/"&amp;$C$16</f>
        <v>/5</v>
      </c>
      <c r="U37" s="118" t="s">
        <v>18</v>
      </c>
      <c r="V37" s="119">
        <f>Y36*2</f>
        <v>40</v>
      </c>
      <c r="W37" s="120">
        <f>AF36-38</f>
        <v>1162</v>
      </c>
      <c r="X37" s="121">
        <v>120</v>
      </c>
      <c r="Y37" s="122">
        <v>19</v>
      </c>
      <c r="Z37" s="123"/>
      <c r="AA37" s="124"/>
      <c r="AB37" s="124"/>
      <c r="AC37" s="125"/>
      <c r="AD37" s="126" t="s">
        <v>16</v>
      </c>
      <c r="AE37" s="124" t="s">
        <v>16</v>
      </c>
      <c r="AF37" s="124"/>
      <c r="AG37" s="127"/>
      <c r="AH37" s="128" t="s">
        <v>16</v>
      </c>
      <c r="AI37" s="129" t="s">
        <v>16</v>
      </c>
      <c r="AJ37" s="129" t="s">
        <v>16</v>
      </c>
      <c r="AK37" s="130" t="s">
        <v>16</v>
      </c>
      <c r="AM37" s="167" t="str">
        <f t="shared" ref="AM37:AM42" si="12">$M$13&amp;"/"&amp;$C$16</f>
        <v>/5</v>
      </c>
      <c r="AN37" s="118" t="s">
        <v>18</v>
      </c>
      <c r="AO37" s="119">
        <f>AR36*2</f>
        <v>92</v>
      </c>
      <c r="AP37" s="120">
        <f>AY36-38</f>
        <v>117</v>
      </c>
      <c r="AQ37" s="121">
        <v>120</v>
      </c>
      <c r="AR37" s="122">
        <v>19</v>
      </c>
      <c r="AS37" s="123"/>
      <c r="AT37" s="124"/>
      <c r="AU37" s="124"/>
      <c r="AV37" s="125"/>
      <c r="AW37" s="126" t="s">
        <v>16</v>
      </c>
      <c r="AX37" s="124" t="s">
        <v>16</v>
      </c>
      <c r="AY37" s="124"/>
      <c r="AZ37" s="127"/>
      <c r="BA37" s="128" t="s">
        <v>16</v>
      </c>
      <c r="BB37" s="129" t="s">
        <v>16</v>
      </c>
      <c r="BC37" s="129" t="s">
        <v>16</v>
      </c>
      <c r="BD37" s="130" t="s">
        <v>16</v>
      </c>
      <c r="BF37" s="162" t="s">
        <v>39</v>
      </c>
      <c r="BG37" s="162"/>
      <c r="BH37" s="162"/>
      <c r="BI37" s="162"/>
      <c r="BJ37" s="162"/>
      <c r="BK37" s="162"/>
      <c r="BL37" s="162"/>
      <c r="BM37" s="162"/>
      <c r="BN37" s="162"/>
      <c r="BO37" s="162"/>
      <c r="BP37" s="162"/>
      <c r="BQ37" s="162"/>
      <c r="BR37" s="162"/>
      <c r="BS37" s="162"/>
      <c r="BT37" s="162"/>
      <c r="BU37" s="162"/>
      <c r="BV37" s="162"/>
      <c r="BW37" s="162"/>
      <c r="BX37" s="163"/>
      <c r="BY37" s="163"/>
      <c r="BZ37" s="163"/>
      <c r="CA37" s="163"/>
      <c r="CB37" s="167" t="str">
        <f t="shared" ref="CB37:CB42" si="13">$M$13&amp;"/"&amp;$C$16</f>
        <v>/5</v>
      </c>
      <c r="CC37" s="118" t="s">
        <v>18</v>
      </c>
      <c r="CD37" s="119">
        <f>CG36*2</f>
        <v>2</v>
      </c>
      <c r="CE37" s="120">
        <f>CN36-38</f>
        <v>671</v>
      </c>
      <c r="CF37" s="121">
        <v>120</v>
      </c>
      <c r="CG37" s="122">
        <v>19</v>
      </c>
      <c r="CH37" s="123"/>
      <c r="CI37" s="124"/>
      <c r="CJ37" s="124"/>
      <c r="CK37" s="125"/>
      <c r="CL37" s="126" t="s">
        <v>16</v>
      </c>
      <c r="CM37" s="124" t="s">
        <v>16</v>
      </c>
      <c r="CN37" s="124"/>
      <c r="CO37" s="127"/>
      <c r="CP37" s="128" t="s">
        <v>16</v>
      </c>
      <c r="CQ37" s="129" t="s">
        <v>16</v>
      </c>
      <c r="CR37" s="129" t="s">
        <v>16</v>
      </c>
      <c r="CS37" s="130" t="s">
        <v>16</v>
      </c>
      <c r="CU37" s="167" t="str">
        <f t="shared" ref="CU37:CU42" si="14">$M$13&amp;"/"&amp;$C$16</f>
        <v>/5</v>
      </c>
      <c r="CV37" s="118" t="s">
        <v>18</v>
      </c>
      <c r="CW37" s="119">
        <f>CZ36*2</f>
        <v>2</v>
      </c>
      <c r="CX37" s="120">
        <f>DG36-38</f>
        <v>1162</v>
      </c>
      <c r="CY37" s="121">
        <v>120</v>
      </c>
      <c r="CZ37" s="122">
        <v>19</v>
      </c>
      <c r="DA37" s="123"/>
      <c r="DB37" s="124"/>
      <c r="DC37" s="124"/>
      <c r="DD37" s="125"/>
      <c r="DE37" s="126" t="s">
        <v>16</v>
      </c>
      <c r="DF37" s="124" t="s">
        <v>16</v>
      </c>
      <c r="DG37" s="124"/>
      <c r="DH37" s="127"/>
      <c r="DI37" s="128" t="s">
        <v>16</v>
      </c>
      <c r="DJ37" s="129" t="s">
        <v>16</v>
      </c>
      <c r="DK37" s="129" t="s">
        <v>16</v>
      </c>
      <c r="DL37" s="130" t="s">
        <v>16</v>
      </c>
      <c r="DN37" s="167" t="str">
        <f>$M$13&amp;"/"&amp;$C$16</f>
        <v>/5</v>
      </c>
      <c r="DO37" s="118" t="s">
        <v>18</v>
      </c>
      <c r="DP37" s="119">
        <f>DS36*2</f>
        <v>2</v>
      </c>
      <c r="DQ37" s="120">
        <f>DZ36-38</f>
        <v>1162</v>
      </c>
      <c r="DR37" s="121">
        <v>120</v>
      </c>
      <c r="DS37" s="122">
        <v>19</v>
      </c>
      <c r="DT37" s="123"/>
      <c r="DU37" s="124"/>
      <c r="DV37" s="124"/>
      <c r="DW37" s="125"/>
      <c r="DX37" s="126" t="s">
        <v>16</v>
      </c>
      <c r="DY37" s="124" t="s">
        <v>16</v>
      </c>
      <c r="DZ37" s="124"/>
      <c r="EA37" s="127"/>
      <c r="EB37" s="128" t="s">
        <v>16</v>
      </c>
      <c r="EC37" s="129" t="s">
        <v>16</v>
      </c>
      <c r="ED37" s="129" t="s">
        <v>16</v>
      </c>
      <c r="EE37" s="130" t="s">
        <v>16</v>
      </c>
      <c r="EG37" s="162" t="s">
        <v>40</v>
      </c>
      <c r="EH37" s="162"/>
      <c r="EI37" s="162"/>
      <c r="EJ37" s="162"/>
      <c r="EK37" s="162"/>
      <c r="EL37" s="162"/>
      <c r="EM37" s="162"/>
      <c r="EN37" s="162"/>
      <c r="EO37" s="162"/>
      <c r="EP37" s="162"/>
      <c r="EQ37" s="162"/>
      <c r="ER37" s="162"/>
      <c r="ES37" s="162"/>
      <c r="ET37" s="162"/>
      <c r="EU37" s="162"/>
      <c r="EV37" s="162"/>
      <c r="EW37" s="162"/>
      <c r="EX37" s="162"/>
    </row>
    <row r="38" spans="1:154" ht="18.75" thickBot="1" x14ac:dyDescent="0.3">
      <c r="A38" s="168" t="str">
        <f>$M$13&amp;"/"&amp;$C$16</f>
        <v>/5</v>
      </c>
      <c r="B38" s="132" t="s">
        <v>19</v>
      </c>
      <c r="C38" s="133">
        <f>F36</f>
        <v>4</v>
      </c>
      <c r="D38" s="134">
        <f>M36</f>
        <v>1905</v>
      </c>
      <c r="E38" s="135">
        <f>Q36-38</f>
        <v>842</v>
      </c>
      <c r="F38" s="136">
        <v>19</v>
      </c>
      <c r="G38" s="137"/>
      <c r="H38" s="138"/>
      <c r="I38" s="138"/>
      <c r="J38" s="139"/>
      <c r="K38" s="140" t="s">
        <v>16</v>
      </c>
      <c r="L38" s="138"/>
      <c r="M38" s="138" t="s">
        <v>16</v>
      </c>
      <c r="N38" s="141" t="s">
        <v>16</v>
      </c>
      <c r="O38" s="142" t="s">
        <v>16</v>
      </c>
      <c r="P38" s="143" t="s">
        <v>16</v>
      </c>
      <c r="Q38" s="143" t="s">
        <v>16</v>
      </c>
      <c r="R38" s="144" t="s">
        <v>16</v>
      </c>
      <c r="T38" s="168" t="str">
        <f>$M$13&amp;"/"&amp;$C$16</f>
        <v>/5</v>
      </c>
      <c r="U38" s="132" t="s">
        <v>19</v>
      </c>
      <c r="V38" s="133">
        <f>Y36</f>
        <v>20</v>
      </c>
      <c r="W38" s="134">
        <f>AF36</f>
        <v>1200</v>
      </c>
      <c r="X38" s="135">
        <f>AJ36-28</f>
        <v>871</v>
      </c>
      <c r="Y38" s="136">
        <v>19</v>
      </c>
      <c r="Z38" s="137"/>
      <c r="AA38" s="138"/>
      <c r="AB38" s="138"/>
      <c r="AC38" s="139"/>
      <c r="AD38" s="140" t="s">
        <v>16</v>
      </c>
      <c r="AE38" s="138"/>
      <c r="AF38" s="138" t="s">
        <v>16</v>
      </c>
      <c r="AG38" s="141" t="s">
        <v>16</v>
      </c>
      <c r="AH38" s="142" t="s">
        <v>16</v>
      </c>
      <c r="AI38" s="143" t="s">
        <v>16</v>
      </c>
      <c r="AJ38" s="143" t="s">
        <v>16</v>
      </c>
      <c r="AK38" s="144" t="s">
        <v>16</v>
      </c>
      <c r="AM38" s="168" t="str">
        <f>$M$13&amp;"/"&amp;$C$16</f>
        <v>/5</v>
      </c>
      <c r="AN38" s="132" t="s">
        <v>19</v>
      </c>
      <c r="AO38" s="133">
        <f>AR36</f>
        <v>46</v>
      </c>
      <c r="AP38" s="134">
        <f>AY36</f>
        <v>155</v>
      </c>
      <c r="AQ38" s="135">
        <f>BC36-20</f>
        <v>340</v>
      </c>
      <c r="AR38" s="136">
        <v>19</v>
      </c>
      <c r="AS38" s="137"/>
      <c r="AT38" s="138"/>
      <c r="AU38" s="138"/>
      <c r="AV38" s="139"/>
      <c r="AW38" s="140" t="s">
        <v>16</v>
      </c>
      <c r="AX38" s="138" t="s">
        <v>16</v>
      </c>
      <c r="AY38" s="138" t="s">
        <v>16</v>
      </c>
      <c r="AZ38" s="141" t="s">
        <v>16</v>
      </c>
      <c r="BA38" s="142" t="s">
        <v>16</v>
      </c>
      <c r="BB38" s="143" t="s">
        <v>16</v>
      </c>
      <c r="BC38" s="143" t="s">
        <v>16</v>
      </c>
      <c r="BD38" s="144" t="s">
        <v>16</v>
      </c>
      <c r="CB38" s="168" t="str">
        <f>$M$13&amp;"/"&amp;$C$16</f>
        <v>/5</v>
      </c>
      <c r="CC38" s="132" t="s">
        <v>19</v>
      </c>
      <c r="CD38" s="133">
        <f>CG36</f>
        <v>1</v>
      </c>
      <c r="CE38" s="134">
        <f>CN36</f>
        <v>709</v>
      </c>
      <c r="CF38" s="135">
        <f>CR36-38</f>
        <v>390</v>
      </c>
      <c r="CG38" s="136">
        <v>19</v>
      </c>
      <c r="CH38" s="137"/>
      <c r="CI38" s="138"/>
      <c r="CJ38" s="138"/>
      <c r="CK38" s="139"/>
      <c r="CL38" s="140" t="s">
        <v>16</v>
      </c>
      <c r="CM38" s="138"/>
      <c r="CN38" s="138" t="s">
        <v>16</v>
      </c>
      <c r="CO38" s="141" t="s">
        <v>16</v>
      </c>
      <c r="CP38" s="142" t="s">
        <v>16</v>
      </c>
      <c r="CQ38" s="143" t="s">
        <v>16</v>
      </c>
      <c r="CR38" s="143" t="s">
        <v>16</v>
      </c>
      <c r="CS38" s="144" t="s">
        <v>16</v>
      </c>
      <c r="CU38" s="168" t="str">
        <f>$M$13&amp;"/"&amp;$C$16</f>
        <v>/5</v>
      </c>
      <c r="CV38" s="132" t="s">
        <v>19</v>
      </c>
      <c r="CW38" s="133">
        <f>CZ36</f>
        <v>1</v>
      </c>
      <c r="CX38" s="134">
        <f>DG36</f>
        <v>1200</v>
      </c>
      <c r="CY38" s="135">
        <f>DK36-28</f>
        <v>871</v>
      </c>
      <c r="CZ38" s="136">
        <v>19</v>
      </c>
      <c r="DA38" s="137"/>
      <c r="DB38" s="138"/>
      <c r="DC38" s="138"/>
      <c r="DD38" s="139"/>
      <c r="DE38" s="140" t="s">
        <v>16</v>
      </c>
      <c r="DF38" s="138"/>
      <c r="DG38" s="138" t="s">
        <v>16</v>
      </c>
      <c r="DH38" s="141" t="s">
        <v>16</v>
      </c>
      <c r="DI38" s="142" t="s">
        <v>16</v>
      </c>
      <c r="DJ38" s="143" t="s">
        <v>16</v>
      </c>
      <c r="DK38" s="143" t="s">
        <v>16</v>
      </c>
      <c r="DL38" s="144" t="s">
        <v>16</v>
      </c>
      <c r="DN38" s="168" t="str">
        <f>$M$13&amp;"/"&amp;$C$16</f>
        <v>/5</v>
      </c>
      <c r="DO38" s="132" t="s">
        <v>19</v>
      </c>
      <c r="DP38" s="133">
        <f>DS36</f>
        <v>1</v>
      </c>
      <c r="DQ38" s="134">
        <f>DZ36</f>
        <v>1200</v>
      </c>
      <c r="DR38" s="135">
        <f>ED36-20</f>
        <v>879</v>
      </c>
      <c r="DS38" s="136">
        <v>19</v>
      </c>
      <c r="DT38" s="137"/>
      <c r="DU38" s="138"/>
      <c r="DV38" s="138"/>
      <c r="DW38" s="139"/>
      <c r="DX38" s="140" t="s">
        <v>16</v>
      </c>
      <c r="DY38" s="138" t="s">
        <v>16</v>
      </c>
      <c r="DZ38" s="138" t="s">
        <v>16</v>
      </c>
      <c r="EA38" s="141" t="s">
        <v>16</v>
      </c>
      <c r="EB38" s="142" t="s">
        <v>16</v>
      </c>
      <c r="EC38" s="143" t="s">
        <v>16</v>
      </c>
      <c r="ED38" s="143" t="s">
        <v>16</v>
      </c>
      <c r="EE38" s="144" t="s">
        <v>16</v>
      </c>
    </row>
    <row r="39" spans="1:154" ht="18.75" thickBot="1" x14ac:dyDescent="0.3">
      <c r="A39" s="168" t="str">
        <f t="shared" si="10"/>
        <v>/5</v>
      </c>
      <c r="B39" s="132" t="s">
        <v>20</v>
      </c>
      <c r="C39" s="133">
        <f>F36*2</f>
        <v>8</v>
      </c>
      <c r="D39" s="134">
        <f>I36-19</f>
        <v>2311</v>
      </c>
      <c r="E39" s="135">
        <f>Q36-38</f>
        <v>842</v>
      </c>
      <c r="F39" s="136">
        <v>19</v>
      </c>
      <c r="G39" s="137"/>
      <c r="H39" s="138"/>
      <c r="I39" s="138"/>
      <c r="J39" s="139"/>
      <c r="K39" s="140" t="s">
        <v>16</v>
      </c>
      <c r="L39" s="138"/>
      <c r="M39" s="138"/>
      <c r="N39" s="141"/>
      <c r="O39" s="142" t="s">
        <v>16</v>
      </c>
      <c r="P39" s="143" t="s">
        <v>16</v>
      </c>
      <c r="Q39" s="143" t="s">
        <v>16</v>
      </c>
      <c r="R39" s="144" t="s">
        <v>16</v>
      </c>
      <c r="T39" s="168" t="str">
        <f t="shared" si="11"/>
        <v>/5</v>
      </c>
      <c r="U39" s="132" t="s">
        <v>20</v>
      </c>
      <c r="V39" s="133">
        <f>Y36*2</f>
        <v>40</v>
      </c>
      <c r="W39" s="134">
        <f>AB36-19</f>
        <v>481</v>
      </c>
      <c r="X39" s="135">
        <f>AJ36-28</f>
        <v>871</v>
      </c>
      <c r="Y39" s="136">
        <v>19</v>
      </c>
      <c r="Z39" s="137"/>
      <c r="AA39" s="138"/>
      <c r="AB39" s="138"/>
      <c r="AC39" s="139"/>
      <c r="AD39" s="140" t="s">
        <v>16</v>
      </c>
      <c r="AE39" s="138"/>
      <c r="AF39" s="138"/>
      <c r="AG39" s="141"/>
      <c r="AH39" s="142" t="s">
        <v>16</v>
      </c>
      <c r="AI39" s="143" t="s">
        <v>16</v>
      </c>
      <c r="AJ39" s="143" t="s">
        <v>16</v>
      </c>
      <c r="AK39" s="144" t="s">
        <v>16</v>
      </c>
      <c r="AM39" s="168" t="str">
        <f t="shared" si="12"/>
        <v>/5</v>
      </c>
      <c r="AN39" s="132" t="s">
        <v>20</v>
      </c>
      <c r="AO39" s="133">
        <f>AR36*2</f>
        <v>92</v>
      </c>
      <c r="AP39" s="134">
        <f>AU36-19</f>
        <v>531</v>
      </c>
      <c r="AQ39" s="135">
        <f>BC36-20</f>
        <v>340</v>
      </c>
      <c r="AR39" s="136">
        <v>19</v>
      </c>
      <c r="AS39" s="137"/>
      <c r="AT39" s="138"/>
      <c r="AU39" s="138"/>
      <c r="AV39" s="139"/>
      <c r="AW39" s="140" t="s">
        <v>16</v>
      </c>
      <c r="AX39" s="138" t="s">
        <v>16</v>
      </c>
      <c r="AY39" s="138"/>
      <c r="AZ39" s="141"/>
      <c r="BA39" s="142" t="s">
        <v>16</v>
      </c>
      <c r="BB39" s="143" t="s">
        <v>16</v>
      </c>
      <c r="BC39" s="143" t="s">
        <v>16</v>
      </c>
      <c r="BD39" s="144" t="s">
        <v>16</v>
      </c>
      <c r="BF39" s="108"/>
      <c r="BG39" s="191" t="s">
        <v>8</v>
      </c>
      <c r="BH39" s="170" t="s">
        <v>81</v>
      </c>
      <c r="BI39" s="166" t="s">
        <v>10</v>
      </c>
      <c r="BJ39" s="110"/>
      <c r="BK39" s="171">
        <v>7</v>
      </c>
      <c r="BL39" s="114" t="s">
        <v>11</v>
      </c>
      <c r="BM39" s="112"/>
      <c r="BN39" s="112">
        <v>400</v>
      </c>
      <c r="BO39" s="115"/>
      <c r="BP39" s="111" t="s">
        <v>12</v>
      </c>
      <c r="BQ39" s="112"/>
      <c r="BR39" s="112">
        <v>855</v>
      </c>
      <c r="BS39" s="113"/>
      <c r="BT39" s="114" t="s">
        <v>13</v>
      </c>
      <c r="BU39" s="112"/>
      <c r="BV39" s="112">
        <v>125</v>
      </c>
      <c r="BW39" s="115"/>
      <c r="BX39" s="51"/>
      <c r="BY39" s="51"/>
      <c r="BZ39" s="51"/>
      <c r="CA39" s="51"/>
      <c r="CB39" s="168" t="str">
        <f t="shared" si="13"/>
        <v>/5</v>
      </c>
      <c r="CC39" s="132" t="s">
        <v>20</v>
      </c>
      <c r="CD39" s="133">
        <f>CG36*2</f>
        <v>2</v>
      </c>
      <c r="CE39" s="134">
        <f>CJ36-19</f>
        <v>234</v>
      </c>
      <c r="CF39" s="135">
        <f>CR36-38</f>
        <v>390</v>
      </c>
      <c r="CG39" s="136">
        <v>19</v>
      </c>
      <c r="CH39" s="137"/>
      <c r="CI39" s="138"/>
      <c r="CJ39" s="138"/>
      <c r="CK39" s="139"/>
      <c r="CL39" s="140" t="s">
        <v>16</v>
      </c>
      <c r="CM39" s="138"/>
      <c r="CN39" s="138"/>
      <c r="CO39" s="141"/>
      <c r="CP39" s="142" t="s">
        <v>16</v>
      </c>
      <c r="CQ39" s="143" t="s">
        <v>16</v>
      </c>
      <c r="CR39" s="143" t="s">
        <v>16</v>
      </c>
      <c r="CS39" s="144" t="s">
        <v>16</v>
      </c>
      <c r="CU39" s="168" t="str">
        <f t="shared" si="14"/>
        <v>/5</v>
      </c>
      <c r="CV39" s="132" t="s">
        <v>20</v>
      </c>
      <c r="CW39" s="133">
        <f>CZ36*2</f>
        <v>2</v>
      </c>
      <c r="CX39" s="134">
        <f>DC36-19</f>
        <v>481</v>
      </c>
      <c r="CY39" s="135">
        <f>DK36-28</f>
        <v>871</v>
      </c>
      <c r="CZ39" s="136">
        <v>19</v>
      </c>
      <c r="DA39" s="137"/>
      <c r="DB39" s="138"/>
      <c r="DC39" s="138"/>
      <c r="DD39" s="139"/>
      <c r="DE39" s="140" t="s">
        <v>16</v>
      </c>
      <c r="DF39" s="138"/>
      <c r="DG39" s="138"/>
      <c r="DH39" s="141"/>
      <c r="DI39" s="142" t="s">
        <v>16</v>
      </c>
      <c r="DJ39" s="143" t="s">
        <v>16</v>
      </c>
      <c r="DK39" s="143" t="s">
        <v>16</v>
      </c>
      <c r="DL39" s="144" t="s">
        <v>16</v>
      </c>
      <c r="DN39" s="168" t="str">
        <f>$M$13&amp;"/"&amp;$C$16</f>
        <v>/5</v>
      </c>
      <c r="DO39" s="132" t="s">
        <v>20</v>
      </c>
      <c r="DP39" s="133">
        <f>DS36*2</f>
        <v>2</v>
      </c>
      <c r="DQ39" s="134">
        <f>DV36-19</f>
        <v>481</v>
      </c>
      <c r="DR39" s="135">
        <f>ED36-20</f>
        <v>879</v>
      </c>
      <c r="DS39" s="136">
        <v>19</v>
      </c>
      <c r="DT39" s="137"/>
      <c r="DU39" s="138"/>
      <c r="DV39" s="138"/>
      <c r="DW39" s="139"/>
      <c r="DX39" s="140" t="s">
        <v>16</v>
      </c>
      <c r="DY39" s="138" t="s">
        <v>16</v>
      </c>
      <c r="DZ39" s="138"/>
      <c r="EA39" s="141"/>
      <c r="EB39" s="142" t="s">
        <v>16</v>
      </c>
      <c r="EC39" s="143" t="s">
        <v>16</v>
      </c>
      <c r="ED39" s="143" t="s">
        <v>16</v>
      </c>
      <c r="EE39" s="144" t="s">
        <v>16</v>
      </c>
      <c r="EG39" s="108"/>
      <c r="EH39" s="191" t="s">
        <v>8</v>
      </c>
      <c r="EI39" s="170"/>
      <c r="EJ39" s="166" t="s">
        <v>10</v>
      </c>
      <c r="EK39" s="110"/>
      <c r="EL39" s="171">
        <v>1</v>
      </c>
      <c r="EM39" s="114" t="s">
        <v>11</v>
      </c>
      <c r="EN39" s="112"/>
      <c r="EO39" s="112">
        <v>2330</v>
      </c>
      <c r="EP39" s="115"/>
      <c r="EQ39" s="111" t="s">
        <v>12</v>
      </c>
      <c r="ER39" s="112"/>
      <c r="ES39" s="112">
        <v>190</v>
      </c>
      <c r="ET39" s="113"/>
      <c r="EU39" s="114" t="s">
        <v>13</v>
      </c>
      <c r="EV39" s="112"/>
      <c r="EW39" s="112">
        <v>5880</v>
      </c>
      <c r="EX39" s="115"/>
    </row>
    <row r="40" spans="1:154" ht="18" x14ac:dyDescent="0.25">
      <c r="A40" s="168" t="str">
        <f t="shared" si="10"/>
        <v>/5</v>
      </c>
      <c r="B40" s="132" t="s">
        <v>22</v>
      </c>
      <c r="C40" s="133">
        <f>F36</f>
        <v>4</v>
      </c>
      <c r="D40" s="134">
        <f>I36</f>
        <v>2330</v>
      </c>
      <c r="E40" s="135">
        <f>M36</f>
        <v>1905</v>
      </c>
      <c r="F40" s="136">
        <v>19</v>
      </c>
      <c r="G40" s="137"/>
      <c r="H40" s="138"/>
      <c r="I40" s="138"/>
      <c r="J40" s="139"/>
      <c r="K40" s="140" t="s">
        <v>16</v>
      </c>
      <c r="L40" s="138" t="s">
        <v>16</v>
      </c>
      <c r="M40" s="138" t="s">
        <v>16</v>
      </c>
      <c r="N40" s="141" t="s">
        <v>16</v>
      </c>
      <c r="O40" s="142" t="s">
        <v>16</v>
      </c>
      <c r="P40" s="143" t="s">
        <v>16</v>
      </c>
      <c r="Q40" s="143" t="s">
        <v>16</v>
      </c>
      <c r="R40" s="144" t="s">
        <v>16</v>
      </c>
      <c r="T40" s="168" t="str">
        <f t="shared" si="11"/>
        <v>/5</v>
      </c>
      <c r="U40" s="132" t="s">
        <v>22</v>
      </c>
      <c r="V40" s="133">
        <f>Y36</f>
        <v>20</v>
      </c>
      <c r="W40" s="134">
        <f>AB36</f>
        <v>500</v>
      </c>
      <c r="X40" s="135">
        <f>AF36</f>
        <v>1200</v>
      </c>
      <c r="Y40" s="136">
        <v>8</v>
      </c>
      <c r="Z40" s="137"/>
      <c r="AA40" s="138"/>
      <c r="AB40" s="138"/>
      <c r="AC40" s="139"/>
      <c r="AD40" s="140"/>
      <c r="AE40" s="138"/>
      <c r="AF40" s="138"/>
      <c r="AG40" s="141"/>
      <c r="AH40" s="142" t="s">
        <v>16</v>
      </c>
      <c r="AI40" s="143" t="s">
        <v>16</v>
      </c>
      <c r="AJ40" s="143" t="s">
        <v>16</v>
      </c>
      <c r="AK40" s="144" t="s">
        <v>16</v>
      </c>
      <c r="AM40" s="168" t="str">
        <f t="shared" si="12"/>
        <v>/5</v>
      </c>
      <c r="AN40" s="132" t="s">
        <v>22</v>
      </c>
      <c r="AO40" s="133">
        <f>AR36</f>
        <v>46</v>
      </c>
      <c r="AP40" s="134">
        <f>AU36-38</f>
        <v>512</v>
      </c>
      <c r="AQ40" s="135">
        <f>AY36-38</f>
        <v>117</v>
      </c>
      <c r="AR40" s="136">
        <v>19</v>
      </c>
      <c r="AS40" s="137"/>
      <c r="AT40" s="138"/>
      <c r="AU40" s="138"/>
      <c r="AV40" s="139"/>
      <c r="AW40" s="140"/>
      <c r="AX40" s="138"/>
      <c r="AY40" s="138"/>
      <c r="AZ40" s="141"/>
      <c r="BA40" s="142" t="s">
        <v>16</v>
      </c>
      <c r="BB40" s="143" t="s">
        <v>16</v>
      </c>
      <c r="BC40" s="143" t="s">
        <v>16</v>
      </c>
      <c r="BD40" s="144" t="s">
        <v>16</v>
      </c>
      <c r="BF40" s="118" t="str">
        <f t="shared" ref="BF40:BF47" si="15">$M$13&amp;"/"&amp;$C$16</f>
        <v>/5</v>
      </c>
      <c r="BG40" s="172" t="s">
        <v>18</v>
      </c>
      <c r="BH40" s="173">
        <f>BK39*2</f>
        <v>14</v>
      </c>
      <c r="BI40" s="174">
        <f>BR39-38</f>
        <v>817</v>
      </c>
      <c r="BJ40" s="121">
        <v>120</v>
      </c>
      <c r="BK40" s="175">
        <v>19</v>
      </c>
      <c r="BL40" s="126"/>
      <c r="BM40" s="124"/>
      <c r="BN40" s="124"/>
      <c r="BO40" s="127"/>
      <c r="BP40" s="123" t="s">
        <v>16</v>
      </c>
      <c r="BQ40" s="124" t="s">
        <v>16</v>
      </c>
      <c r="BR40" s="124"/>
      <c r="BS40" s="125"/>
      <c r="BT40" s="176" t="s">
        <v>16</v>
      </c>
      <c r="BU40" s="129" t="s">
        <v>16</v>
      </c>
      <c r="BV40" s="129" t="s">
        <v>16</v>
      </c>
      <c r="BW40" s="130" t="s">
        <v>16</v>
      </c>
      <c r="BX40" s="131"/>
      <c r="BY40" s="131"/>
      <c r="BZ40" s="131"/>
      <c r="CA40" s="131"/>
      <c r="CB40" s="168" t="str">
        <f t="shared" si="13"/>
        <v>/5</v>
      </c>
      <c r="CC40" s="132" t="s">
        <v>22</v>
      </c>
      <c r="CD40" s="133">
        <f>CG36</f>
        <v>1</v>
      </c>
      <c r="CE40" s="134">
        <f>CJ36</f>
        <v>253</v>
      </c>
      <c r="CF40" s="135">
        <f>CN36</f>
        <v>709</v>
      </c>
      <c r="CG40" s="136">
        <v>19</v>
      </c>
      <c r="CH40" s="137"/>
      <c r="CI40" s="138"/>
      <c r="CJ40" s="138"/>
      <c r="CK40" s="139"/>
      <c r="CL40" s="140" t="s">
        <v>16</v>
      </c>
      <c r="CM40" s="138" t="s">
        <v>16</v>
      </c>
      <c r="CN40" s="138" t="s">
        <v>16</v>
      </c>
      <c r="CO40" s="141" t="s">
        <v>16</v>
      </c>
      <c r="CP40" s="142" t="s">
        <v>16</v>
      </c>
      <c r="CQ40" s="143" t="s">
        <v>16</v>
      </c>
      <c r="CR40" s="143" t="s">
        <v>16</v>
      </c>
      <c r="CS40" s="144" t="s">
        <v>16</v>
      </c>
      <c r="CU40" s="168" t="str">
        <f t="shared" si="14"/>
        <v>/5</v>
      </c>
      <c r="CV40" s="132" t="s">
        <v>22</v>
      </c>
      <c r="CW40" s="133">
        <f>CZ36</f>
        <v>1</v>
      </c>
      <c r="CX40" s="134">
        <f>DC36</f>
        <v>500</v>
      </c>
      <c r="CY40" s="135">
        <f>DG36</f>
        <v>1200</v>
      </c>
      <c r="CZ40" s="136">
        <v>8</v>
      </c>
      <c r="DA40" s="137"/>
      <c r="DB40" s="138"/>
      <c r="DC40" s="138"/>
      <c r="DD40" s="139"/>
      <c r="DE40" s="140"/>
      <c r="DF40" s="138"/>
      <c r="DG40" s="138"/>
      <c r="DH40" s="141"/>
      <c r="DI40" s="142" t="s">
        <v>16</v>
      </c>
      <c r="DJ40" s="143" t="s">
        <v>16</v>
      </c>
      <c r="DK40" s="143" t="s">
        <v>16</v>
      </c>
      <c r="DL40" s="144" t="s">
        <v>16</v>
      </c>
      <c r="DN40" s="168" t="str">
        <f>$M$13&amp;"/"&amp;$C$16</f>
        <v>/5</v>
      </c>
      <c r="DO40" s="132" t="s">
        <v>22</v>
      </c>
      <c r="DP40" s="133">
        <v>111</v>
      </c>
      <c r="DQ40" s="134">
        <f>DV36-38</f>
        <v>462</v>
      </c>
      <c r="DR40" s="135">
        <f>DZ36-38</f>
        <v>1162</v>
      </c>
      <c r="DS40" s="136">
        <v>19</v>
      </c>
      <c r="DT40" s="137"/>
      <c r="DU40" s="138"/>
      <c r="DV40" s="138"/>
      <c r="DW40" s="139"/>
      <c r="DX40" s="140"/>
      <c r="DY40" s="138"/>
      <c r="DZ40" s="138"/>
      <c r="EA40" s="141"/>
      <c r="EB40" s="142" t="s">
        <v>16</v>
      </c>
      <c r="EC40" s="143" t="s">
        <v>16</v>
      </c>
      <c r="ED40" s="143" t="s">
        <v>16</v>
      </c>
      <c r="EE40" s="144" t="s">
        <v>16</v>
      </c>
      <c r="EG40" s="118" t="str">
        <f t="shared" ref="EG40:EG47" si="16">$M$13&amp;"/"&amp;$C$16</f>
        <v>/5</v>
      </c>
      <c r="EH40" s="172" t="s">
        <v>18</v>
      </c>
      <c r="EI40" s="173">
        <f>EL39*2</f>
        <v>2</v>
      </c>
      <c r="EJ40" s="174">
        <f>ES39-38</f>
        <v>152</v>
      </c>
      <c r="EK40" s="121">
        <v>120</v>
      </c>
      <c r="EL40" s="175">
        <v>19</v>
      </c>
      <c r="EM40" s="126"/>
      <c r="EN40" s="124"/>
      <c r="EO40" s="124"/>
      <c r="EP40" s="127"/>
      <c r="EQ40" s="123" t="s">
        <v>16</v>
      </c>
      <c r="ER40" s="124" t="s">
        <v>16</v>
      </c>
      <c r="ES40" s="124"/>
      <c r="ET40" s="125"/>
      <c r="EU40" s="176" t="s">
        <v>16</v>
      </c>
      <c r="EV40" s="129" t="s">
        <v>16</v>
      </c>
      <c r="EW40" s="129" t="s">
        <v>16</v>
      </c>
      <c r="EX40" s="130" t="s">
        <v>16</v>
      </c>
    </row>
    <row r="41" spans="1:154" ht="18" x14ac:dyDescent="0.25">
      <c r="A41" s="168" t="str">
        <f t="shared" si="10"/>
        <v>/5</v>
      </c>
      <c r="B41" s="132" t="s">
        <v>23</v>
      </c>
      <c r="C41" s="133">
        <v>0</v>
      </c>
      <c r="D41" s="134">
        <f>(M36-60)/2</f>
        <v>922.5</v>
      </c>
      <c r="E41" s="135">
        <f>E38-5</f>
        <v>837</v>
      </c>
      <c r="F41" s="136">
        <v>19</v>
      </c>
      <c r="G41" s="137"/>
      <c r="H41" s="138"/>
      <c r="I41" s="138"/>
      <c r="J41" s="139"/>
      <c r="K41" s="140" t="s">
        <v>16</v>
      </c>
      <c r="L41" s="138"/>
      <c r="M41" s="138"/>
      <c r="N41" s="141"/>
      <c r="O41" s="142" t="s">
        <v>16</v>
      </c>
      <c r="P41" s="143" t="s">
        <v>16</v>
      </c>
      <c r="Q41" s="143" t="s">
        <v>16</v>
      </c>
      <c r="R41" s="144" t="s">
        <v>16</v>
      </c>
      <c r="T41" s="168" t="str">
        <f t="shared" si="11"/>
        <v>/5</v>
      </c>
      <c r="U41" s="132" t="s">
        <v>23</v>
      </c>
      <c r="V41" s="133">
        <v>3</v>
      </c>
      <c r="W41" s="134">
        <f>(AF36-60)/2</f>
        <v>570</v>
      </c>
      <c r="X41" s="135">
        <f>X38-5</f>
        <v>866</v>
      </c>
      <c r="Y41" s="136">
        <v>19</v>
      </c>
      <c r="Z41" s="137"/>
      <c r="AA41" s="138"/>
      <c r="AB41" s="138"/>
      <c r="AC41" s="139"/>
      <c r="AD41" s="140" t="s">
        <v>16</v>
      </c>
      <c r="AE41" s="138"/>
      <c r="AF41" s="138"/>
      <c r="AG41" s="141"/>
      <c r="AH41" s="142" t="s">
        <v>16</v>
      </c>
      <c r="AI41" s="143" t="s">
        <v>16</v>
      </c>
      <c r="AJ41" s="143" t="s">
        <v>16</v>
      </c>
      <c r="AK41" s="144" t="s">
        <v>16</v>
      </c>
      <c r="AM41" s="168" t="str">
        <f t="shared" si="12"/>
        <v>/5</v>
      </c>
      <c r="AN41" s="132" t="s">
        <v>23</v>
      </c>
      <c r="AO41" s="133">
        <v>0</v>
      </c>
      <c r="AP41" s="134">
        <f>AY36-39</f>
        <v>116</v>
      </c>
      <c r="AQ41" s="135">
        <f>BC36-45</f>
        <v>315</v>
      </c>
      <c r="AR41" s="136">
        <v>19</v>
      </c>
      <c r="AS41" s="137"/>
      <c r="AT41" s="138"/>
      <c r="AU41" s="138"/>
      <c r="AV41" s="139"/>
      <c r="AW41" s="140" t="s">
        <v>16</v>
      </c>
      <c r="AX41" s="138"/>
      <c r="AY41" s="138"/>
      <c r="AZ41" s="141"/>
      <c r="BA41" s="142" t="s">
        <v>16</v>
      </c>
      <c r="BB41" s="143" t="s">
        <v>16</v>
      </c>
      <c r="BC41" s="143" t="s">
        <v>16</v>
      </c>
      <c r="BD41" s="144" t="s">
        <v>16</v>
      </c>
      <c r="BF41" s="132" t="str">
        <f>$M$13&amp;"/"&amp;$C$16</f>
        <v>/5</v>
      </c>
      <c r="BG41" s="177" t="s">
        <v>19</v>
      </c>
      <c r="BH41" s="178">
        <f>BK39</f>
        <v>7</v>
      </c>
      <c r="BI41" s="179">
        <f>BR39</f>
        <v>855</v>
      </c>
      <c r="BJ41" s="135">
        <f>BV39-20</f>
        <v>105</v>
      </c>
      <c r="BK41" s="180">
        <v>19</v>
      </c>
      <c r="BL41" s="140"/>
      <c r="BM41" s="138"/>
      <c r="BN41" s="138"/>
      <c r="BO41" s="141"/>
      <c r="BP41" s="137" t="s">
        <v>16</v>
      </c>
      <c r="BQ41" s="138" t="s">
        <v>16</v>
      </c>
      <c r="BR41" s="138" t="s">
        <v>16</v>
      </c>
      <c r="BS41" s="139" t="s">
        <v>16</v>
      </c>
      <c r="BT41" s="181" t="s">
        <v>16</v>
      </c>
      <c r="BU41" s="143" t="s">
        <v>16</v>
      </c>
      <c r="BV41" s="143" t="s">
        <v>16</v>
      </c>
      <c r="BW41" s="144" t="s">
        <v>16</v>
      </c>
      <c r="BX41" s="131"/>
      <c r="BY41" s="131"/>
      <c r="BZ41" s="131"/>
      <c r="CA41" s="131"/>
      <c r="CB41" s="168" t="str">
        <f t="shared" si="13"/>
        <v>/5</v>
      </c>
      <c r="CC41" s="132" t="s">
        <v>23</v>
      </c>
      <c r="CD41" s="133">
        <v>33</v>
      </c>
      <c r="CE41" s="134">
        <f>(CN36-60)/2</f>
        <v>324.5</v>
      </c>
      <c r="CF41" s="135">
        <f>CF38-5</f>
        <v>385</v>
      </c>
      <c r="CG41" s="136">
        <v>19</v>
      </c>
      <c r="CH41" s="137"/>
      <c r="CI41" s="138"/>
      <c r="CJ41" s="138"/>
      <c r="CK41" s="139"/>
      <c r="CL41" s="140" t="s">
        <v>16</v>
      </c>
      <c r="CM41" s="138"/>
      <c r="CN41" s="138"/>
      <c r="CO41" s="141"/>
      <c r="CP41" s="142" t="s">
        <v>16</v>
      </c>
      <c r="CQ41" s="143" t="s">
        <v>16</v>
      </c>
      <c r="CR41" s="143" t="s">
        <v>16</v>
      </c>
      <c r="CS41" s="144" t="s">
        <v>16</v>
      </c>
      <c r="CU41" s="168" t="str">
        <f t="shared" si="14"/>
        <v>/5</v>
      </c>
      <c r="CV41" s="132" t="s">
        <v>23</v>
      </c>
      <c r="CW41" s="133">
        <v>3</v>
      </c>
      <c r="CX41" s="134">
        <f>(DG36-60)/2</f>
        <v>570</v>
      </c>
      <c r="CY41" s="135">
        <f>CY38-5</f>
        <v>866</v>
      </c>
      <c r="CZ41" s="136">
        <v>19</v>
      </c>
      <c r="DA41" s="137"/>
      <c r="DB41" s="138"/>
      <c r="DC41" s="138"/>
      <c r="DD41" s="139"/>
      <c r="DE41" s="140" t="s">
        <v>16</v>
      </c>
      <c r="DF41" s="138"/>
      <c r="DG41" s="138"/>
      <c r="DH41" s="141"/>
      <c r="DI41" s="142" t="s">
        <v>16</v>
      </c>
      <c r="DJ41" s="143" t="s">
        <v>16</v>
      </c>
      <c r="DK41" s="143" t="s">
        <v>16</v>
      </c>
      <c r="DL41" s="144" t="s">
        <v>16</v>
      </c>
      <c r="DN41" s="168" t="str">
        <f>$M$13&amp;"/"&amp;$C$16</f>
        <v>/5</v>
      </c>
      <c r="DO41" s="132" t="s">
        <v>23</v>
      </c>
      <c r="DP41" s="133">
        <v>0</v>
      </c>
      <c r="DQ41" s="134">
        <f>DZ36-39</f>
        <v>1161</v>
      </c>
      <c r="DR41" s="135">
        <f>ED36-45</f>
        <v>854</v>
      </c>
      <c r="DS41" s="136">
        <v>19</v>
      </c>
      <c r="DT41" s="137"/>
      <c r="DU41" s="138"/>
      <c r="DV41" s="138"/>
      <c r="DW41" s="139"/>
      <c r="DX41" s="140" t="s">
        <v>16</v>
      </c>
      <c r="DY41" s="138"/>
      <c r="DZ41" s="138"/>
      <c r="EA41" s="141"/>
      <c r="EB41" s="142" t="s">
        <v>16</v>
      </c>
      <c r="EC41" s="143" t="s">
        <v>16</v>
      </c>
      <c r="ED41" s="143" t="s">
        <v>16</v>
      </c>
      <c r="EE41" s="144" t="s">
        <v>16</v>
      </c>
      <c r="EG41" s="132" t="str">
        <f>$M$13&amp;"/"&amp;$C$16</f>
        <v>/5</v>
      </c>
      <c r="EH41" s="177" t="s">
        <v>19</v>
      </c>
      <c r="EI41" s="178">
        <f>EL39</f>
        <v>1</v>
      </c>
      <c r="EJ41" s="179">
        <f>ES39</f>
        <v>190</v>
      </c>
      <c r="EK41" s="135">
        <f>EW39-20</f>
        <v>5860</v>
      </c>
      <c r="EL41" s="180">
        <v>19</v>
      </c>
      <c r="EM41" s="140"/>
      <c r="EN41" s="138"/>
      <c r="EO41" s="138"/>
      <c r="EP41" s="141"/>
      <c r="EQ41" s="137" t="s">
        <v>16</v>
      </c>
      <c r="ER41" s="138" t="s">
        <v>16</v>
      </c>
      <c r="ES41" s="138" t="s">
        <v>16</v>
      </c>
      <c r="ET41" s="139" t="s">
        <v>16</v>
      </c>
      <c r="EU41" s="181" t="s">
        <v>16</v>
      </c>
      <c r="EV41" s="143" t="s">
        <v>16</v>
      </c>
      <c r="EW41" s="143" t="s">
        <v>16</v>
      </c>
      <c r="EX41" s="144" t="s">
        <v>16</v>
      </c>
    </row>
    <row r="42" spans="1:154" ht="18.75" thickBot="1" x14ac:dyDescent="0.3">
      <c r="A42" s="169" t="str">
        <f t="shared" si="10"/>
        <v>/5</v>
      </c>
      <c r="B42" s="145" t="s">
        <v>31</v>
      </c>
      <c r="C42" s="146">
        <v>9</v>
      </c>
      <c r="D42" s="147">
        <f>I36-38</f>
        <v>2292</v>
      </c>
      <c r="E42" s="148">
        <f>Q36-38</f>
        <v>842</v>
      </c>
      <c r="F42" s="149">
        <v>19</v>
      </c>
      <c r="G42" s="150"/>
      <c r="H42" s="151"/>
      <c r="I42" s="151"/>
      <c r="J42" s="152"/>
      <c r="K42" s="153" t="s">
        <v>16</v>
      </c>
      <c r="L42" s="151"/>
      <c r="M42" s="151" t="s">
        <v>16</v>
      </c>
      <c r="N42" s="154"/>
      <c r="O42" s="155" t="s">
        <v>16</v>
      </c>
      <c r="P42" s="156" t="s">
        <v>16</v>
      </c>
      <c r="Q42" s="156" t="s">
        <v>16</v>
      </c>
      <c r="R42" s="157" t="s">
        <v>16</v>
      </c>
      <c r="T42" s="169" t="str">
        <f t="shared" si="11"/>
        <v>/5</v>
      </c>
      <c r="U42" s="145" t="s">
        <v>31</v>
      </c>
      <c r="V42" s="146">
        <v>0</v>
      </c>
      <c r="W42" s="147">
        <f>AB36-38</f>
        <v>462</v>
      </c>
      <c r="X42" s="148">
        <f>AJ36-28</f>
        <v>871</v>
      </c>
      <c r="Y42" s="149">
        <v>19</v>
      </c>
      <c r="Z42" s="150"/>
      <c r="AA42" s="151"/>
      <c r="AB42" s="151"/>
      <c r="AC42" s="152"/>
      <c r="AD42" s="153" t="s">
        <v>16</v>
      </c>
      <c r="AE42" s="151"/>
      <c r="AF42" s="151" t="s">
        <v>16</v>
      </c>
      <c r="AG42" s="154"/>
      <c r="AH42" s="155" t="s">
        <v>16</v>
      </c>
      <c r="AI42" s="156" t="s">
        <v>16</v>
      </c>
      <c r="AJ42" s="156" t="s">
        <v>16</v>
      </c>
      <c r="AK42" s="157" t="s">
        <v>16</v>
      </c>
      <c r="AM42" s="169" t="str">
        <f t="shared" si="12"/>
        <v>/5</v>
      </c>
      <c r="AN42" s="145" t="s">
        <v>31</v>
      </c>
      <c r="AO42" s="146">
        <v>45</v>
      </c>
      <c r="AP42" s="147">
        <f>AU36-38</f>
        <v>512</v>
      </c>
      <c r="AQ42" s="148">
        <f>AQ38-20</f>
        <v>320</v>
      </c>
      <c r="AR42" s="149">
        <v>19</v>
      </c>
      <c r="AS42" s="150"/>
      <c r="AT42" s="151"/>
      <c r="AU42" s="151"/>
      <c r="AV42" s="152"/>
      <c r="AW42" s="153" t="s">
        <v>16</v>
      </c>
      <c r="AX42" s="151"/>
      <c r="AY42" s="151" t="s">
        <v>16</v>
      </c>
      <c r="AZ42" s="154"/>
      <c r="BA42" s="155" t="s">
        <v>16</v>
      </c>
      <c r="BB42" s="156" t="s">
        <v>16</v>
      </c>
      <c r="BC42" s="156" t="s">
        <v>16</v>
      </c>
      <c r="BD42" s="157" t="s">
        <v>16</v>
      </c>
      <c r="BF42" s="132" t="str">
        <f t="shared" si="15"/>
        <v>/5</v>
      </c>
      <c r="BG42" s="177" t="s">
        <v>20</v>
      </c>
      <c r="BH42" s="178">
        <f>BK39*2</f>
        <v>14</v>
      </c>
      <c r="BI42" s="179">
        <f>BN39-19</f>
        <v>381</v>
      </c>
      <c r="BJ42" s="135">
        <f>BV39-20</f>
        <v>105</v>
      </c>
      <c r="BK42" s="180">
        <v>19</v>
      </c>
      <c r="BL42" s="140"/>
      <c r="BM42" s="138"/>
      <c r="BN42" s="138"/>
      <c r="BO42" s="141"/>
      <c r="BP42" s="137" t="s">
        <v>16</v>
      </c>
      <c r="BQ42" s="138" t="s">
        <v>16</v>
      </c>
      <c r="BR42" s="138"/>
      <c r="BS42" s="139"/>
      <c r="BT42" s="181" t="s">
        <v>16</v>
      </c>
      <c r="BU42" s="143" t="s">
        <v>16</v>
      </c>
      <c r="BV42" s="143" t="s">
        <v>16</v>
      </c>
      <c r="BW42" s="144" t="s">
        <v>16</v>
      </c>
      <c r="BX42" s="131"/>
      <c r="BY42" s="131"/>
      <c r="BZ42" s="131"/>
      <c r="CA42" s="131"/>
      <c r="CB42" s="169" t="str">
        <f t="shared" si="13"/>
        <v>/5</v>
      </c>
      <c r="CC42" s="145" t="s">
        <v>31</v>
      </c>
      <c r="CD42" s="146">
        <v>44</v>
      </c>
      <c r="CE42" s="147">
        <f>CJ36-38</f>
        <v>215</v>
      </c>
      <c r="CF42" s="148">
        <f>CR36-38</f>
        <v>390</v>
      </c>
      <c r="CG42" s="149">
        <v>19</v>
      </c>
      <c r="CH42" s="150"/>
      <c r="CI42" s="151"/>
      <c r="CJ42" s="151"/>
      <c r="CK42" s="152"/>
      <c r="CL42" s="153" t="s">
        <v>16</v>
      </c>
      <c r="CM42" s="151"/>
      <c r="CN42" s="151" t="s">
        <v>16</v>
      </c>
      <c r="CO42" s="154"/>
      <c r="CP42" s="155" t="s">
        <v>16</v>
      </c>
      <c r="CQ42" s="156" t="s">
        <v>16</v>
      </c>
      <c r="CR42" s="156" t="s">
        <v>16</v>
      </c>
      <c r="CS42" s="157" t="s">
        <v>16</v>
      </c>
      <c r="CU42" s="169" t="str">
        <f t="shared" si="14"/>
        <v>/5</v>
      </c>
      <c r="CV42" s="145" t="s">
        <v>31</v>
      </c>
      <c r="CW42" s="146">
        <v>0</v>
      </c>
      <c r="CX42" s="147">
        <f>DC36-38</f>
        <v>462</v>
      </c>
      <c r="CY42" s="148">
        <f>DK36-28</f>
        <v>871</v>
      </c>
      <c r="CZ42" s="149">
        <v>19</v>
      </c>
      <c r="DA42" s="150"/>
      <c r="DB42" s="151"/>
      <c r="DC42" s="151"/>
      <c r="DD42" s="152"/>
      <c r="DE42" s="153" t="s">
        <v>16</v>
      </c>
      <c r="DF42" s="151"/>
      <c r="DG42" s="151" t="s">
        <v>16</v>
      </c>
      <c r="DH42" s="154"/>
      <c r="DI42" s="155" t="s">
        <v>16</v>
      </c>
      <c r="DJ42" s="156" t="s">
        <v>16</v>
      </c>
      <c r="DK42" s="156" t="s">
        <v>16</v>
      </c>
      <c r="DL42" s="157" t="s">
        <v>16</v>
      </c>
      <c r="DN42" s="169"/>
      <c r="DO42" s="145"/>
      <c r="DP42" s="146"/>
      <c r="DQ42" s="147"/>
      <c r="DR42" s="148"/>
      <c r="DS42" s="149"/>
      <c r="DT42" s="150"/>
      <c r="DU42" s="151"/>
      <c r="DV42" s="151"/>
      <c r="DW42" s="152"/>
      <c r="DX42" s="153"/>
      <c r="DY42" s="151"/>
      <c r="DZ42" s="151"/>
      <c r="EA42" s="154"/>
      <c r="EB42" s="155"/>
      <c r="EC42" s="156"/>
      <c r="ED42" s="156"/>
      <c r="EE42" s="157"/>
      <c r="EG42" s="132" t="str">
        <f t="shared" si="16"/>
        <v>/5</v>
      </c>
      <c r="EH42" s="177" t="s">
        <v>20</v>
      </c>
      <c r="EI42" s="178">
        <f>EL39*2</f>
        <v>2</v>
      </c>
      <c r="EJ42" s="179">
        <f>EO39-19</f>
        <v>2311</v>
      </c>
      <c r="EK42" s="135">
        <f>EW39-20</f>
        <v>5860</v>
      </c>
      <c r="EL42" s="180">
        <v>19</v>
      </c>
      <c r="EM42" s="140"/>
      <c r="EN42" s="138"/>
      <c r="EO42" s="138"/>
      <c r="EP42" s="141"/>
      <c r="EQ42" s="137" t="s">
        <v>16</v>
      </c>
      <c r="ER42" s="138" t="s">
        <v>16</v>
      </c>
      <c r="ES42" s="138"/>
      <c r="ET42" s="139"/>
      <c r="EU42" s="181" t="s">
        <v>16</v>
      </c>
      <c r="EV42" s="143" t="s">
        <v>16</v>
      </c>
      <c r="EW42" s="143" t="s">
        <v>16</v>
      </c>
      <c r="EX42" s="144" t="s">
        <v>16</v>
      </c>
    </row>
    <row r="43" spans="1:154" ht="18" x14ac:dyDescent="0.25">
      <c r="A43" s="158"/>
      <c r="B43" s="158"/>
      <c r="C43" s="38"/>
      <c r="D43" s="159"/>
      <c r="E43" s="159"/>
      <c r="F43" s="38"/>
      <c r="G43" s="160"/>
      <c r="H43" s="160"/>
      <c r="I43" s="160"/>
      <c r="J43" s="160"/>
      <c r="K43" s="160"/>
      <c r="L43" s="160"/>
      <c r="M43" s="160"/>
      <c r="N43" s="160"/>
      <c r="O43" s="131"/>
      <c r="P43" s="131"/>
      <c r="Q43" s="131"/>
      <c r="R43" s="131"/>
      <c r="T43" s="158"/>
      <c r="U43" s="158"/>
      <c r="V43" s="38"/>
      <c r="W43" s="159"/>
      <c r="X43" s="159"/>
      <c r="Y43" s="38"/>
      <c r="Z43" s="160"/>
      <c r="AA43" s="160"/>
      <c r="AB43" s="160"/>
      <c r="AC43" s="160"/>
      <c r="AD43" s="160"/>
      <c r="AE43" s="160"/>
      <c r="AF43" s="160"/>
      <c r="AG43" s="160"/>
      <c r="AH43" s="131"/>
      <c r="AI43" s="131"/>
      <c r="AJ43" s="131"/>
      <c r="AK43" s="131"/>
      <c r="AM43" s="158"/>
      <c r="AN43" s="158"/>
      <c r="AO43" s="38"/>
      <c r="AP43" s="159"/>
      <c r="AQ43" s="159"/>
      <c r="AR43" s="38"/>
      <c r="AS43" s="160"/>
      <c r="AT43" s="160"/>
      <c r="AU43" s="160"/>
      <c r="AV43" s="160"/>
      <c r="AW43" s="160"/>
      <c r="AX43" s="160"/>
      <c r="AY43" s="160"/>
      <c r="AZ43" s="160"/>
      <c r="BA43" s="131"/>
      <c r="BB43" s="131"/>
      <c r="BC43" s="131"/>
      <c r="BD43" s="131"/>
      <c r="BF43" s="132" t="str">
        <f t="shared" si="15"/>
        <v>/5</v>
      </c>
      <c r="BG43" s="177" t="s">
        <v>30</v>
      </c>
      <c r="BH43" s="178">
        <f>BK39*2</f>
        <v>14</v>
      </c>
      <c r="BI43" s="179">
        <f>BN39-38</f>
        <v>362</v>
      </c>
      <c r="BJ43" s="135">
        <f>50</f>
        <v>50</v>
      </c>
      <c r="BK43" s="180">
        <v>19</v>
      </c>
      <c r="BL43" s="140"/>
      <c r="BM43" s="138"/>
      <c r="BN43" s="138"/>
      <c r="BO43" s="141"/>
      <c r="BP43" s="137" t="s">
        <v>16</v>
      </c>
      <c r="BQ43" s="138" t="s">
        <v>16</v>
      </c>
      <c r="BR43" s="138"/>
      <c r="BS43" s="139"/>
      <c r="BT43" s="181" t="s">
        <v>16</v>
      </c>
      <c r="BU43" s="143" t="s">
        <v>16</v>
      </c>
      <c r="BV43" s="143" t="s">
        <v>16</v>
      </c>
      <c r="BW43" s="144" t="s">
        <v>16</v>
      </c>
      <c r="BX43" s="131"/>
      <c r="BY43" s="131"/>
      <c r="BZ43" s="131"/>
      <c r="CA43" s="131"/>
      <c r="CB43" s="158"/>
      <c r="CC43" s="158"/>
      <c r="CD43" s="38"/>
      <c r="CE43" s="159"/>
      <c r="CF43" s="159"/>
      <c r="CG43" s="38"/>
      <c r="CH43" s="160"/>
      <c r="CI43" s="160"/>
      <c r="CJ43" s="160"/>
      <c r="CK43" s="160"/>
      <c r="CL43" s="160"/>
      <c r="CM43" s="160"/>
      <c r="CN43" s="160"/>
      <c r="CO43" s="160"/>
      <c r="CP43" s="131"/>
      <c r="CQ43" s="131"/>
      <c r="CR43" s="131"/>
      <c r="CS43" s="131"/>
      <c r="CU43" s="158"/>
      <c r="CV43" s="158"/>
      <c r="CW43" s="38"/>
      <c r="CX43" s="159"/>
      <c r="CY43" s="159"/>
      <c r="CZ43" s="38"/>
      <c r="DA43" s="160"/>
      <c r="DB43" s="160"/>
      <c r="DC43" s="160"/>
      <c r="DD43" s="160"/>
      <c r="DE43" s="160"/>
      <c r="DF43" s="160"/>
      <c r="DG43" s="160"/>
      <c r="DH43" s="160"/>
      <c r="DI43" s="131"/>
      <c r="DJ43" s="131"/>
      <c r="DK43" s="131"/>
      <c r="DL43" s="131"/>
      <c r="DN43" s="158"/>
      <c r="DO43" s="158"/>
      <c r="DP43" s="38"/>
      <c r="DQ43" s="159"/>
      <c r="DR43" s="159"/>
      <c r="DS43" s="38"/>
      <c r="DT43" s="160"/>
      <c r="DU43" s="160"/>
      <c r="DV43" s="160"/>
      <c r="DW43" s="160"/>
      <c r="DX43" s="160"/>
      <c r="DY43" s="160"/>
      <c r="DZ43" s="160"/>
      <c r="EA43" s="160"/>
      <c r="EB43" s="131"/>
      <c r="EC43" s="131"/>
      <c r="ED43" s="131"/>
      <c r="EE43" s="131"/>
      <c r="EG43" s="132" t="str">
        <f t="shared" si="16"/>
        <v>/5</v>
      </c>
      <c r="EH43" s="177" t="s">
        <v>30</v>
      </c>
      <c r="EI43" s="178">
        <f>EL39*2</f>
        <v>2</v>
      </c>
      <c r="EJ43" s="179">
        <f>EO39-38</f>
        <v>2292</v>
      </c>
      <c r="EK43" s="135">
        <f>50</f>
        <v>50</v>
      </c>
      <c r="EL43" s="180">
        <v>19</v>
      </c>
      <c r="EM43" s="140"/>
      <c r="EN43" s="138"/>
      <c r="EO43" s="138"/>
      <c r="EP43" s="141"/>
      <c r="EQ43" s="137" t="s">
        <v>16</v>
      </c>
      <c r="ER43" s="138" t="s">
        <v>16</v>
      </c>
      <c r="ES43" s="138"/>
      <c r="ET43" s="139"/>
      <c r="EU43" s="181" t="s">
        <v>16</v>
      </c>
      <c r="EV43" s="143" t="s">
        <v>16</v>
      </c>
      <c r="EW43" s="143" t="s">
        <v>16</v>
      </c>
      <c r="EX43" s="144" t="s">
        <v>16</v>
      </c>
    </row>
    <row r="44" spans="1:154" ht="18" x14ac:dyDescent="0.25">
      <c r="A44" s="158"/>
      <c r="B44" s="161" t="s">
        <v>8</v>
      </c>
      <c r="C44" s="38"/>
      <c r="D44" s="159"/>
      <c r="E44" s="159"/>
      <c r="F44" s="38"/>
      <c r="G44" s="160"/>
      <c r="H44" s="160"/>
      <c r="I44" s="160"/>
      <c r="J44" s="160"/>
      <c r="K44" s="160"/>
      <c r="L44" s="160"/>
      <c r="M44" s="160"/>
      <c r="N44" s="160"/>
      <c r="O44" s="131"/>
      <c r="P44" s="131"/>
      <c r="Q44" s="131"/>
      <c r="R44" s="131"/>
      <c r="T44" s="158"/>
      <c r="U44" s="161" t="s">
        <v>8</v>
      </c>
      <c r="V44" s="38"/>
      <c r="W44" s="159"/>
      <c r="X44" s="159"/>
      <c r="Y44" s="38"/>
      <c r="Z44" s="160"/>
      <c r="AA44" s="160"/>
      <c r="AB44" s="160"/>
      <c r="AC44" s="160"/>
      <c r="AD44" s="160"/>
      <c r="AE44" s="160"/>
      <c r="AF44" s="160"/>
      <c r="AG44" s="160"/>
      <c r="AH44" s="131"/>
      <c r="AI44" s="131"/>
      <c r="AJ44" s="131"/>
      <c r="AK44" s="131"/>
      <c r="AM44" s="158"/>
      <c r="AN44" s="161" t="s">
        <v>8</v>
      </c>
      <c r="AO44" s="38"/>
      <c r="AP44" s="159"/>
      <c r="AQ44" s="159"/>
      <c r="AR44" s="38"/>
      <c r="AS44" s="160"/>
      <c r="AT44" s="160"/>
      <c r="AU44" s="160"/>
      <c r="AV44" s="160"/>
      <c r="AW44" s="160"/>
      <c r="AX44" s="160"/>
      <c r="AY44" s="160"/>
      <c r="AZ44" s="160"/>
      <c r="BA44" s="131"/>
      <c r="BB44" s="131"/>
      <c r="BC44" s="131"/>
      <c r="BD44" s="131"/>
      <c r="BF44" s="132" t="str">
        <f t="shared" si="15"/>
        <v>/5</v>
      </c>
      <c r="BG44" s="177" t="s">
        <v>3</v>
      </c>
      <c r="BH44" s="178">
        <f>BK39</f>
        <v>7</v>
      </c>
      <c r="BI44" s="179">
        <f>BN39-38</f>
        <v>362</v>
      </c>
      <c r="BJ44" s="135">
        <f>BR39-38-2</f>
        <v>815</v>
      </c>
      <c r="BK44" s="180">
        <v>19</v>
      </c>
      <c r="BL44" s="140"/>
      <c r="BM44" s="138"/>
      <c r="BN44" s="138"/>
      <c r="BO44" s="141"/>
      <c r="BP44" s="137" t="s">
        <v>16</v>
      </c>
      <c r="BQ44" s="138" t="s">
        <v>16</v>
      </c>
      <c r="BR44" s="138"/>
      <c r="BS44" s="139"/>
      <c r="BT44" s="181" t="s">
        <v>16</v>
      </c>
      <c r="BU44" s="143" t="s">
        <v>16</v>
      </c>
      <c r="BV44" s="143" t="s">
        <v>16</v>
      </c>
      <c r="BW44" s="144" t="s">
        <v>16</v>
      </c>
      <c r="BX44" s="131"/>
      <c r="BY44" s="131"/>
      <c r="BZ44" s="131"/>
      <c r="CA44" s="131"/>
      <c r="CB44" s="158"/>
      <c r="CC44" s="161" t="s">
        <v>8</v>
      </c>
      <c r="CD44" s="38"/>
      <c r="CE44" s="159"/>
      <c r="CF44" s="159"/>
      <c r="CG44" s="38"/>
      <c r="CH44" s="160"/>
      <c r="CI44" s="160"/>
      <c r="CJ44" s="160"/>
      <c r="CK44" s="160"/>
      <c r="CL44" s="160"/>
      <c r="CM44" s="160"/>
      <c r="CN44" s="160"/>
      <c r="CO44" s="160"/>
      <c r="CP44" s="131"/>
      <c r="CQ44" s="131"/>
      <c r="CR44" s="131"/>
      <c r="CS44" s="131"/>
      <c r="CU44" s="158"/>
      <c r="CV44" s="161" t="s">
        <v>8</v>
      </c>
      <c r="CW44" s="38"/>
      <c r="CX44" s="159"/>
      <c r="CY44" s="159"/>
      <c r="CZ44" s="38"/>
      <c r="DA44" s="160"/>
      <c r="DB44" s="160"/>
      <c r="DC44" s="160"/>
      <c r="DD44" s="160"/>
      <c r="DE44" s="160"/>
      <c r="DF44" s="160"/>
      <c r="DG44" s="160"/>
      <c r="DH44" s="160"/>
      <c r="DI44" s="131"/>
      <c r="DJ44" s="131"/>
      <c r="DK44" s="131"/>
      <c r="DL44" s="131"/>
      <c r="DN44" s="158"/>
      <c r="DO44" s="161" t="s">
        <v>8</v>
      </c>
      <c r="DP44" s="38"/>
      <c r="DQ44" s="159"/>
      <c r="DR44" s="159"/>
      <c r="DS44" s="38"/>
      <c r="DT44" s="160"/>
      <c r="DU44" s="160"/>
      <c r="DV44" s="160"/>
      <c r="DW44" s="160"/>
      <c r="DX44" s="160"/>
      <c r="DY44" s="160"/>
      <c r="DZ44" s="160"/>
      <c r="EA44" s="160"/>
      <c r="EB44" s="131"/>
      <c r="EC44" s="131"/>
      <c r="ED44" s="131"/>
      <c r="EE44" s="131"/>
      <c r="EG44" s="132" t="str">
        <f t="shared" si="16"/>
        <v>/5</v>
      </c>
      <c r="EH44" s="177" t="s">
        <v>3</v>
      </c>
      <c r="EI44" s="178">
        <f>EL39</f>
        <v>1</v>
      </c>
      <c r="EJ44" s="179">
        <f>EO39-38</f>
        <v>2292</v>
      </c>
      <c r="EK44" s="135">
        <f>ES39-38-2</f>
        <v>150</v>
      </c>
      <c r="EL44" s="180">
        <v>19</v>
      </c>
      <c r="EM44" s="140"/>
      <c r="EN44" s="138"/>
      <c r="EO44" s="138"/>
      <c r="EP44" s="141"/>
      <c r="EQ44" s="137" t="s">
        <v>16</v>
      </c>
      <c r="ER44" s="138" t="s">
        <v>16</v>
      </c>
      <c r="ES44" s="138"/>
      <c r="ET44" s="139"/>
      <c r="EU44" s="181" t="s">
        <v>16</v>
      </c>
      <c r="EV44" s="143" t="s">
        <v>16</v>
      </c>
      <c r="EW44" s="143" t="s">
        <v>16</v>
      </c>
      <c r="EX44" s="144" t="s">
        <v>16</v>
      </c>
    </row>
    <row r="45" spans="1:154" ht="20.25" x14ac:dyDescent="0.25">
      <c r="A45" s="104" t="s">
        <v>41</v>
      </c>
      <c r="B45" s="104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T45" s="104" t="s">
        <v>42</v>
      </c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04"/>
      <c r="AF45" s="104"/>
      <c r="AG45" s="104"/>
      <c r="AH45" s="104"/>
      <c r="AI45" s="104"/>
      <c r="AJ45" s="104"/>
      <c r="AK45" s="104"/>
      <c r="AM45" s="104" t="s">
        <v>42</v>
      </c>
      <c r="AN45" s="104"/>
      <c r="AO45" s="104"/>
      <c r="AP45" s="104"/>
      <c r="AQ45" s="104"/>
      <c r="AR45" s="104"/>
      <c r="AS45" s="104"/>
      <c r="AT45" s="104"/>
      <c r="AU45" s="104"/>
      <c r="AV45" s="104"/>
      <c r="AW45" s="104"/>
      <c r="AX45" s="104"/>
      <c r="AY45" s="104"/>
      <c r="AZ45" s="104"/>
      <c r="BA45" s="104"/>
      <c r="BB45" s="104"/>
      <c r="BC45" s="104"/>
      <c r="BD45" s="104"/>
      <c r="BF45" s="132" t="str">
        <f t="shared" si="15"/>
        <v>/5</v>
      </c>
      <c r="BG45" s="177" t="s">
        <v>36</v>
      </c>
      <c r="BH45" s="178">
        <f>(BH47+1)-BH44</f>
        <v>-5</v>
      </c>
      <c r="BI45" s="179">
        <f>BN39-38</f>
        <v>362</v>
      </c>
      <c r="BJ45" s="135">
        <f>BR39-38</f>
        <v>817</v>
      </c>
      <c r="BK45" s="180">
        <v>19</v>
      </c>
      <c r="BL45" s="140"/>
      <c r="BM45" s="138"/>
      <c r="BN45" s="138"/>
      <c r="BO45" s="141"/>
      <c r="BP45" s="137"/>
      <c r="BQ45" s="138"/>
      <c r="BR45" s="138"/>
      <c r="BS45" s="139"/>
      <c r="BT45" s="181" t="s">
        <v>16</v>
      </c>
      <c r="BU45" s="143" t="s">
        <v>16</v>
      </c>
      <c r="BV45" s="143" t="s">
        <v>16</v>
      </c>
      <c r="BW45" s="144" t="s">
        <v>16</v>
      </c>
      <c r="BX45" s="131"/>
      <c r="BY45" s="131"/>
      <c r="BZ45" s="131"/>
      <c r="CA45" s="131"/>
      <c r="CB45" s="104" t="s">
        <v>43</v>
      </c>
      <c r="CC45" s="104"/>
      <c r="CD45" s="104"/>
      <c r="CE45" s="104"/>
      <c r="CF45" s="104"/>
      <c r="CG45" s="104"/>
      <c r="CH45" s="104"/>
      <c r="CI45" s="104"/>
      <c r="CJ45" s="104"/>
      <c r="CK45" s="104"/>
      <c r="CL45" s="104"/>
      <c r="CM45" s="104"/>
      <c r="CN45" s="104"/>
      <c r="CO45" s="104"/>
      <c r="CP45" s="104"/>
      <c r="CQ45" s="104"/>
      <c r="CR45" s="104"/>
      <c r="CS45" s="104"/>
      <c r="CU45" s="104" t="s">
        <v>44</v>
      </c>
      <c r="CV45" s="104"/>
      <c r="CW45" s="104"/>
      <c r="CX45" s="104"/>
      <c r="CY45" s="104"/>
      <c r="CZ45" s="104"/>
      <c r="DA45" s="104"/>
      <c r="DB45" s="104"/>
      <c r="DC45" s="104"/>
      <c r="DD45" s="104"/>
      <c r="DE45" s="104"/>
      <c r="DF45" s="104"/>
      <c r="DG45" s="104"/>
      <c r="DH45" s="104"/>
      <c r="DI45" s="104"/>
      <c r="DJ45" s="104"/>
      <c r="DK45" s="104"/>
      <c r="DL45" s="104"/>
      <c r="DN45" s="104" t="s">
        <v>45</v>
      </c>
      <c r="DO45" s="104"/>
      <c r="DP45" s="104"/>
      <c r="DQ45" s="104"/>
      <c r="DR45" s="104"/>
      <c r="DS45" s="104"/>
      <c r="DT45" s="104"/>
      <c r="DU45" s="104"/>
      <c r="DV45" s="104"/>
      <c r="DW45" s="104"/>
      <c r="DX45" s="104"/>
      <c r="DY45" s="104"/>
      <c r="DZ45" s="104"/>
      <c r="EA45" s="104"/>
      <c r="EB45" s="104"/>
      <c r="EC45" s="104"/>
      <c r="ED45" s="104"/>
      <c r="EE45" s="104"/>
      <c r="EG45" s="132" t="str">
        <f t="shared" si="16"/>
        <v>/5</v>
      </c>
      <c r="EH45" s="177" t="s">
        <v>36</v>
      </c>
      <c r="EI45" s="178">
        <f>(EI47+1)-EI44</f>
        <v>1</v>
      </c>
      <c r="EJ45" s="179">
        <f>EO39-38</f>
        <v>2292</v>
      </c>
      <c r="EK45" s="135">
        <f>ES39-38</f>
        <v>152</v>
      </c>
      <c r="EL45" s="180">
        <v>19</v>
      </c>
      <c r="EM45" s="140"/>
      <c r="EN45" s="138"/>
      <c r="EO45" s="138"/>
      <c r="EP45" s="141"/>
      <c r="EQ45" s="137"/>
      <c r="ER45" s="138"/>
      <c r="ES45" s="138"/>
      <c r="ET45" s="139"/>
      <c r="EU45" s="181" t="s">
        <v>16</v>
      </c>
      <c r="EV45" s="143" t="s">
        <v>16</v>
      </c>
      <c r="EW45" s="143" t="s">
        <v>16</v>
      </c>
      <c r="EX45" s="144" t="s">
        <v>16</v>
      </c>
    </row>
    <row r="46" spans="1:154" ht="18.75" thickBot="1" x14ac:dyDescent="0.3">
      <c r="BF46" s="132" t="str">
        <f t="shared" si="15"/>
        <v>/5</v>
      </c>
      <c r="BG46" s="177" t="s">
        <v>23</v>
      </c>
      <c r="BH46" s="178">
        <v>6</v>
      </c>
      <c r="BI46" s="179">
        <f>BR39-39</f>
        <v>816</v>
      </c>
      <c r="BJ46" s="135">
        <f>BV39-45</f>
        <v>80</v>
      </c>
      <c r="BK46" s="180">
        <v>19</v>
      </c>
      <c r="BL46" s="140"/>
      <c r="BM46" s="138"/>
      <c r="BN46" s="138"/>
      <c r="BO46" s="141"/>
      <c r="BP46" s="137" t="s">
        <v>16</v>
      </c>
      <c r="BQ46" s="138"/>
      <c r="BR46" s="138"/>
      <c r="BS46" s="139"/>
      <c r="BT46" s="181" t="s">
        <v>16</v>
      </c>
      <c r="BU46" s="143" t="s">
        <v>16</v>
      </c>
      <c r="BV46" s="143" t="s">
        <v>16</v>
      </c>
      <c r="BW46" s="144" t="s">
        <v>16</v>
      </c>
      <c r="BX46" s="131"/>
      <c r="BY46" s="131"/>
      <c r="BZ46" s="131"/>
      <c r="CA46" s="131"/>
      <c r="EG46" s="132" t="str">
        <f t="shared" si="16"/>
        <v>/5</v>
      </c>
      <c r="EH46" s="177" t="s">
        <v>23</v>
      </c>
      <c r="EI46" s="178">
        <v>6</v>
      </c>
      <c r="EJ46" s="179">
        <f>ES39-39</f>
        <v>151</v>
      </c>
      <c r="EK46" s="135">
        <f>EW39-45</f>
        <v>5835</v>
      </c>
      <c r="EL46" s="180">
        <v>19</v>
      </c>
      <c r="EM46" s="140"/>
      <c r="EN46" s="138"/>
      <c r="EO46" s="138"/>
      <c r="EP46" s="141"/>
      <c r="EQ46" s="137" t="s">
        <v>16</v>
      </c>
      <c r="ER46" s="138"/>
      <c r="ES46" s="138"/>
      <c r="ET46" s="139"/>
      <c r="EU46" s="181" t="s">
        <v>16</v>
      </c>
      <c r="EV46" s="143" t="s">
        <v>16</v>
      </c>
      <c r="EW46" s="143" t="s">
        <v>16</v>
      </c>
      <c r="EX46" s="144" t="s">
        <v>16</v>
      </c>
    </row>
    <row r="47" spans="1:154" ht="18.75" thickBot="1" x14ac:dyDescent="0.3">
      <c r="A47" s="164"/>
      <c r="B47" s="190" t="s">
        <v>8</v>
      </c>
      <c r="C47" s="220" t="s">
        <v>87</v>
      </c>
      <c r="D47" s="165" t="s">
        <v>10</v>
      </c>
      <c r="E47" s="166"/>
      <c r="F47" s="197">
        <v>2</v>
      </c>
      <c r="G47" s="99" t="s">
        <v>11</v>
      </c>
      <c r="H47" s="111"/>
      <c r="I47" s="113">
        <v>239</v>
      </c>
      <c r="J47" s="99"/>
      <c r="K47" s="98" t="s">
        <v>12</v>
      </c>
      <c r="L47" s="111"/>
      <c r="M47" s="113">
        <v>151</v>
      </c>
      <c r="N47" s="100"/>
      <c r="O47" s="99" t="s">
        <v>13</v>
      </c>
      <c r="P47" s="111"/>
      <c r="Q47" s="113">
        <v>100</v>
      </c>
      <c r="R47" s="100"/>
      <c r="T47" s="164"/>
      <c r="U47" s="190" t="s">
        <v>8</v>
      </c>
      <c r="V47" s="116" t="s">
        <v>93</v>
      </c>
      <c r="W47" s="165" t="s">
        <v>10</v>
      </c>
      <c r="X47" s="166"/>
      <c r="Y47" s="117">
        <v>10</v>
      </c>
      <c r="Z47" s="99" t="s">
        <v>11</v>
      </c>
      <c r="AA47" s="111"/>
      <c r="AB47" s="113">
        <v>350</v>
      </c>
      <c r="AC47" s="99"/>
      <c r="AD47" s="98" t="s">
        <v>12</v>
      </c>
      <c r="AE47" s="111"/>
      <c r="AF47" s="113">
        <v>1500</v>
      </c>
      <c r="AG47" s="100"/>
      <c r="AH47" s="99" t="s">
        <v>13</v>
      </c>
      <c r="AI47" s="111"/>
      <c r="AJ47" s="113">
        <v>588</v>
      </c>
      <c r="AK47" s="100"/>
      <c r="AM47" s="164"/>
      <c r="AN47" s="190" t="s">
        <v>8</v>
      </c>
      <c r="AO47" s="116" t="s">
        <v>99</v>
      </c>
      <c r="AP47" s="165" t="s">
        <v>10</v>
      </c>
      <c r="AQ47" s="166"/>
      <c r="AR47" s="117">
        <v>55</v>
      </c>
      <c r="AS47" s="99" t="s">
        <v>11</v>
      </c>
      <c r="AT47" s="111"/>
      <c r="AU47" s="113">
        <v>50</v>
      </c>
      <c r="AV47" s="99"/>
      <c r="AW47" s="98" t="s">
        <v>12</v>
      </c>
      <c r="AX47" s="111"/>
      <c r="AY47" s="113">
        <v>120</v>
      </c>
      <c r="AZ47" s="100"/>
      <c r="BA47" s="99" t="s">
        <v>13</v>
      </c>
      <c r="BB47" s="111"/>
      <c r="BC47" s="113">
        <v>689</v>
      </c>
      <c r="BD47" s="100"/>
      <c r="BF47" s="145" t="str">
        <f t="shared" si="15"/>
        <v>/5</v>
      </c>
      <c r="BG47" s="182" t="s">
        <v>31</v>
      </c>
      <c r="BH47" s="183">
        <v>1</v>
      </c>
      <c r="BI47" s="184">
        <f>BN39-38</f>
        <v>362</v>
      </c>
      <c r="BJ47" s="148">
        <f>BJ42-20</f>
        <v>85</v>
      </c>
      <c r="BK47" s="185">
        <v>19</v>
      </c>
      <c r="BL47" s="153"/>
      <c r="BM47" s="151"/>
      <c r="BN47" s="151"/>
      <c r="BO47" s="154"/>
      <c r="BP47" s="150" t="s">
        <v>16</v>
      </c>
      <c r="BQ47" s="151"/>
      <c r="BR47" s="151" t="s">
        <v>16</v>
      </c>
      <c r="BS47" s="152"/>
      <c r="BT47" s="186" t="s">
        <v>16</v>
      </c>
      <c r="BU47" s="156" t="s">
        <v>16</v>
      </c>
      <c r="BV47" s="156" t="s">
        <v>16</v>
      </c>
      <c r="BW47" s="157" t="s">
        <v>16</v>
      </c>
      <c r="BX47" s="131"/>
      <c r="BY47" s="131"/>
      <c r="BZ47" s="131"/>
      <c r="CA47" s="131"/>
      <c r="CB47" s="164"/>
      <c r="CC47" s="190" t="s">
        <v>8</v>
      </c>
      <c r="CD47" s="116" t="s">
        <v>77</v>
      </c>
      <c r="CE47" s="165" t="s">
        <v>10</v>
      </c>
      <c r="CF47" s="166"/>
      <c r="CG47" s="117">
        <v>9</v>
      </c>
      <c r="CH47" s="99" t="s">
        <v>11</v>
      </c>
      <c r="CI47" s="111"/>
      <c r="CJ47" s="113">
        <v>2330</v>
      </c>
      <c r="CK47" s="99"/>
      <c r="CL47" s="98" t="s">
        <v>12</v>
      </c>
      <c r="CM47" s="111"/>
      <c r="CN47" s="113">
        <v>1905</v>
      </c>
      <c r="CO47" s="100"/>
      <c r="CP47" s="99" t="s">
        <v>13</v>
      </c>
      <c r="CQ47" s="111"/>
      <c r="CR47" s="113">
        <v>880</v>
      </c>
      <c r="CS47" s="100"/>
      <c r="CU47" s="164"/>
      <c r="CV47" s="190" t="s">
        <v>8</v>
      </c>
      <c r="CW47" s="116" t="s">
        <v>80</v>
      </c>
      <c r="CX47" s="165" t="s">
        <v>10</v>
      </c>
      <c r="CY47" s="166"/>
      <c r="CZ47" s="117">
        <v>6</v>
      </c>
      <c r="DA47" s="99" t="s">
        <v>11</v>
      </c>
      <c r="DB47" s="111"/>
      <c r="DC47" s="113">
        <v>2500</v>
      </c>
      <c r="DD47" s="99"/>
      <c r="DE47" s="98" t="s">
        <v>12</v>
      </c>
      <c r="DF47" s="111"/>
      <c r="DG47" s="113">
        <v>125</v>
      </c>
      <c r="DH47" s="100"/>
      <c r="DI47" s="99" t="s">
        <v>13</v>
      </c>
      <c r="DJ47" s="111"/>
      <c r="DK47" s="113">
        <v>50</v>
      </c>
      <c r="DL47" s="100"/>
      <c r="DN47" s="164"/>
      <c r="DO47" s="190" t="s">
        <v>8</v>
      </c>
      <c r="DP47" s="116"/>
      <c r="DQ47" s="165" t="s">
        <v>10</v>
      </c>
      <c r="DR47" s="166"/>
      <c r="DS47" s="117">
        <v>1</v>
      </c>
      <c r="DT47" s="99" t="s">
        <v>11</v>
      </c>
      <c r="DU47" s="111"/>
      <c r="DV47" s="113">
        <v>350</v>
      </c>
      <c r="DW47" s="99"/>
      <c r="DX47" s="98" t="s">
        <v>12</v>
      </c>
      <c r="DY47" s="111"/>
      <c r="DZ47" s="113">
        <v>1500</v>
      </c>
      <c r="EA47" s="100"/>
      <c r="EB47" s="99" t="s">
        <v>13</v>
      </c>
      <c r="EC47" s="111"/>
      <c r="ED47" s="113">
        <v>588</v>
      </c>
      <c r="EE47" s="100"/>
      <c r="EG47" s="145" t="str">
        <f t="shared" si="16"/>
        <v>/5</v>
      </c>
      <c r="EH47" s="182" t="s">
        <v>31</v>
      </c>
      <c r="EI47" s="183">
        <v>1</v>
      </c>
      <c r="EJ47" s="184">
        <f>EO39-38</f>
        <v>2292</v>
      </c>
      <c r="EK47" s="148">
        <f>EK42-20</f>
        <v>5840</v>
      </c>
      <c r="EL47" s="185">
        <v>19</v>
      </c>
      <c r="EM47" s="153"/>
      <c r="EN47" s="151"/>
      <c r="EO47" s="151"/>
      <c r="EP47" s="154"/>
      <c r="EQ47" s="150" t="s">
        <v>16</v>
      </c>
      <c r="ER47" s="151"/>
      <c r="ES47" s="151" t="s">
        <v>16</v>
      </c>
      <c r="ET47" s="152"/>
      <c r="EU47" s="186" t="s">
        <v>16</v>
      </c>
      <c r="EV47" s="156" t="s">
        <v>16</v>
      </c>
      <c r="EW47" s="156" t="s">
        <v>16</v>
      </c>
      <c r="EX47" s="157" t="s">
        <v>16</v>
      </c>
    </row>
    <row r="48" spans="1:154" ht="18" x14ac:dyDescent="0.25">
      <c r="A48" s="167" t="str">
        <f t="shared" ref="A48:A53" si="17">$M$13&amp;"/"&amp;$C$16</f>
        <v>/5</v>
      </c>
      <c r="B48" s="118" t="s">
        <v>17</v>
      </c>
      <c r="C48" s="119">
        <f>F47</f>
        <v>2</v>
      </c>
      <c r="D48" s="120">
        <f>M47</f>
        <v>151</v>
      </c>
      <c r="E48" s="121">
        <f>Q47-49</f>
        <v>51</v>
      </c>
      <c r="F48" s="122">
        <v>19</v>
      </c>
      <c r="G48" s="123"/>
      <c r="H48" s="124"/>
      <c r="I48" s="124"/>
      <c r="J48" s="125"/>
      <c r="K48" s="126" t="s">
        <v>16</v>
      </c>
      <c r="L48" s="124"/>
      <c r="M48" s="124" t="s">
        <v>16</v>
      </c>
      <c r="N48" s="127" t="s">
        <v>16</v>
      </c>
      <c r="O48" s="128" t="s">
        <v>16</v>
      </c>
      <c r="P48" s="129" t="s">
        <v>16</v>
      </c>
      <c r="Q48" s="129" t="s">
        <v>16</v>
      </c>
      <c r="R48" s="130" t="s">
        <v>16</v>
      </c>
      <c r="T48" s="167" t="str">
        <f t="shared" ref="T48:T53" si="18">$M$13&amp;"/"&amp;$C$16</f>
        <v>/5</v>
      </c>
      <c r="U48" s="118" t="s">
        <v>17</v>
      </c>
      <c r="V48" s="119">
        <f>Y47</f>
        <v>10</v>
      </c>
      <c r="W48" s="120">
        <f>AF47</f>
        <v>1500</v>
      </c>
      <c r="X48" s="121">
        <f>AJ47-28</f>
        <v>560</v>
      </c>
      <c r="Y48" s="122">
        <v>19</v>
      </c>
      <c r="Z48" s="123"/>
      <c r="AA48" s="124"/>
      <c r="AB48" s="124"/>
      <c r="AC48" s="125"/>
      <c r="AD48" s="126" t="s">
        <v>16</v>
      </c>
      <c r="AE48" s="124"/>
      <c r="AF48" s="124" t="s">
        <v>16</v>
      </c>
      <c r="AG48" s="127" t="s">
        <v>16</v>
      </c>
      <c r="AH48" s="128" t="s">
        <v>16</v>
      </c>
      <c r="AI48" s="129" t="s">
        <v>16</v>
      </c>
      <c r="AJ48" s="129" t="s">
        <v>16</v>
      </c>
      <c r="AK48" s="130" t="s">
        <v>16</v>
      </c>
      <c r="AM48" s="167" t="str">
        <f t="shared" ref="AM48:AM53" si="19">$M$13&amp;"/"&amp;$C$16</f>
        <v>/5</v>
      </c>
      <c r="AN48" s="118" t="s">
        <v>17</v>
      </c>
      <c r="AO48" s="119">
        <f>AR47</f>
        <v>55</v>
      </c>
      <c r="AP48" s="120">
        <f>AY47</f>
        <v>120</v>
      </c>
      <c r="AQ48" s="121">
        <f>BC47-20</f>
        <v>669</v>
      </c>
      <c r="AR48" s="122">
        <v>19</v>
      </c>
      <c r="AS48" s="123"/>
      <c r="AT48" s="124"/>
      <c r="AU48" s="124"/>
      <c r="AV48" s="125"/>
      <c r="AW48" s="126" t="s">
        <v>16</v>
      </c>
      <c r="AX48" s="124" t="s">
        <v>16</v>
      </c>
      <c r="AY48" s="124" t="s">
        <v>16</v>
      </c>
      <c r="AZ48" s="127" t="s">
        <v>16</v>
      </c>
      <c r="BA48" s="128" t="s">
        <v>16</v>
      </c>
      <c r="BB48" s="129" t="s">
        <v>16</v>
      </c>
      <c r="BC48" s="129" t="s">
        <v>16</v>
      </c>
      <c r="BD48" s="130" t="s">
        <v>16</v>
      </c>
      <c r="BF48" s="158"/>
      <c r="BG48" s="158"/>
      <c r="BH48" s="38"/>
      <c r="BI48" s="159"/>
      <c r="BJ48" s="159"/>
      <c r="BK48" s="38"/>
      <c r="BL48" s="160"/>
      <c r="BM48" s="160"/>
      <c r="BN48" s="160"/>
      <c r="BO48" s="160"/>
      <c r="BP48" s="160"/>
      <c r="BQ48" s="160"/>
      <c r="BR48" s="160"/>
      <c r="BS48" s="160"/>
      <c r="BT48" s="131"/>
      <c r="BU48" s="131"/>
      <c r="BV48" s="131"/>
      <c r="BW48" s="131"/>
      <c r="BX48" s="131"/>
      <c r="BY48" s="131"/>
      <c r="BZ48" s="131"/>
      <c r="CA48" s="131"/>
      <c r="CB48" s="167" t="str">
        <f t="shared" ref="CB48:CB53" si="20">$M$13&amp;"/"&amp;$C$16</f>
        <v>/5</v>
      </c>
      <c r="CC48" s="118" t="s">
        <v>17</v>
      </c>
      <c r="CD48" s="119">
        <f>CG47</f>
        <v>9</v>
      </c>
      <c r="CE48" s="120">
        <f>CN47</f>
        <v>1905</v>
      </c>
      <c r="CF48" s="121">
        <f>CR47-49</f>
        <v>831</v>
      </c>
      <c r="CG48" s="122">
        <v>19</v>
      </c>
      <c r="CH48" s="123"/>
      <c r="CI48" s="124"/>
      <c r="CJ48" s="124"/>
      <c r="CK48" s="125"/>
      <c r="CL48" s="126" t="s">
        <v>16</v>
      </c>
      <c r="CM48" s="124"/>
      <c r="CN48" s="124" t="s">
        <v>16</v>
      </c>
      <c r="CO48" s="127" t="s">
        <v>16</v>
      </c>
      <c r="CP48" s="128" t="s">
        <v>16</v>
      </c>
      <c r="CQ48" s="129" t="s">
        <v>16</v>
      </c>
      <c r="CR48" s="129" t="s">
        <v>16</v>
      </c>
      <c r="CS48" s="130" t="s">
        <v>16</v>
      </c>
      <c r="CU48" s="167" t="str">
        <f t="shared" ref="CU48:CU53" si="21">$M$13&amp;"/"&amp;$C$16</f>
        <v>/5</v>
      </c>
      <c r="CV48" s="118" t="s">
        <v>17</v>
      </c>
      <c r="CW48" s="119">
        <f>CZ47</f>
        <v>6</v>
      </c>
      <c r="CX48" s="120">
        <f>DG47</f>
        <v>125</v>
      </c>
      <c r="CY48" s="121">
        <f>DK47-28</f>
        <v>22</v>
      </c>
      <c r="CZ48" s="122">
        <v>19</v>
      </c>
      <c r="DA48" s="123"/>
      <c r="DB48" s="124"/>
      <c r="DC48" s="124"/>
      <c r="DD48" s="125"/>
      <c r="DE48" s="126" t="s">
        <v>16</v>
      </c>
      <c r="DF48" s="124"/>
      <c r="DG48" s="124" t="s">
        <v>16</v>
      </c>
      <c r="DH48" s="127" t="s">
        <v>16</v>
      </c>
      <c r="DI48" s="128" t="s">
        <v>16</v>
      </c>
      <c r="DJ48" s="129" t="s">
        <v>16</v>
      </c>
      <c r="DK48" s="129" t="s">
        <v>16</v>
      </c>
      <c r="DL48" s="130" t="s">
        <v>16</v>
      </c>
      <c r="DN48" s="167" t="str">
        <f t="shared" ref="DN48:DN53" si="22">$M$13&amp;"/"&amp;$C$16</f>
        <v>/5</v>
      </c>
      <c r="DO48" s="118" t="s">
        <v>17</v>
      </c>
      <c r="DP48" s="119">
        <f>DS47</f>
        <v>1</v>
      </c>
      <c r="DQ48" s="120">
        <f>DZ47</f>
        <v>1500</v>
      </c>
      <c r="DR48" s="121">
        <f>ED47-20</f>
        <v>568</v>
      </c>
      <c r="DS48" s="122">
        <v>19</v>
      </c>
      <c r="DT48" s="123"/>
      <c r="DU48" s="124"/>
      <c r="DV48" s="124"/>
      <c r="DW48" s="125"/>
      <c r="DX48" s="126" t="s">
        <v>16</v>
      </c>
      <c r="DY48" s="124" t="s">
        <v>16</v>
      </c>
      <c r="DZ48" s="124" t="s">
        <v>16</v>
      </c>
      <c r="EA48" s="127" t="s">
        <v>16</v>
      </c>
      <c r="EB48" s="128" t="s">
        <v>16</v>
      </c>
      <c r="EC48" s="129" t="s">
        <v>16</v>
      </c>
      <c r="ED48" s="129" t="s">
        <v>16</v>
      </c>
      <c r="EE48" s="130" t="s">
        <v>16</v>
      </c>
      <c r="EG48" s="158"/>
      <c r="EH48" s="158"/>
      <c r="EI48" s="38"/>
      <c r="EJ48" s="159"/>
      <c r="EK48" s="159"/>
      <c r="EL48" s="38"/>
      <c r="EM48" s="160"/>
      <c r="EN48" s="160"/>
      <c r="EO48" s="160"/>
      <c r="EP48" s="160"/>
      <c r="EQ48" s="160"/>
      <c r="ER48" s="160"/>
      <c r="ES48" s="160"/>
      <c r="ET48" s="160"/>
      <c r="EU48" s="131"/>
      <c r="EV48" s="131"/>
      <c r="EW48" s="131"/>
      <c r="EX48" s="131"/>
    </row>
    <row r="49" spans="1:154" ht="18" x14ac:dyDescent="0.25">
      <c r="A49" s="168" t="str">
        <f>$M$13&amp;"/"&amp;$C$16</f>
        <v>/5</v>
      </c>
      <c r="B49" s="132" t="s">
        <v>19</v>
      </c>
      <c r="C49" s="133">
        <f>F47</f>
        <v>2</v>
      </c>
      <c r="D49" s="134">
        <f>M47-38</f>
        <v>113</v>
      </c>
      <c r="E49" s="135">
        <f>Q47-49</f>
        <v>51</v>
      </c>
      <c r="F49" s="136">
        <v>19</v>
      </c>
      <c r="G49" s="137"/>
      <c r="H49" s="138"/>
      <c r="I49" s="138"/>
      <c r="J49" s="139"/>
      <c r="K49" s="140" t="s">
        <v>16</v>
      </c>
      <c r="L49" s="138"/>
      <c r="M49" s="138" t="s">
        <v>16</v>
      </c>
      <c r="N49" s="141" t="s">
        <v>16</v>
      </c>
      <c r="O49" s="142" t="s">
        <v>16</v>
      </c>
      <c r="P49" s="143" t="s">
        <v>16</v>
      </c>
      <c r="Q49" s="143" t="s">
        <v>16</v>
      </c>
      <c r="R49" s="144" t="s">
        <v>16</v>
      </c>
      <c r="T49" s="168" t="str">
        <f t="shared" si="18"/>
        <v>/5</v>
      </c>
      <c r="U49" s="132" t="s">
        <v>19</v>
      </c>
      <c r="V49" s="133">
        <f>Y47</f>
        <v>10</v>
      </c>
      <c r="W49" s="134">
        <f>AF47-38</f>
        <v>1462</v>
      </c>
      <c r="X49" s="135">
        <f>AJ47-28</f>
        <v>560</v>
      </c>
      <c r="Y49" s="136">
        <v>19</v>
      </c>
      <c r="Z49" s="137"/>
      <c r="AA49" s="138"/>
      <c r="AB49" s="138"/>
      <c r="AC49" s="139"/>
      <c r="AD49" s="140" t="s">
        <v>16</v>
      </c>
      <c r="AE49" s="138"/>
      <c r="AF49" s="138" t="s">
        <v>16</v>
      </c>
      <c r="AG49" s="141" t="s">
        <v>16</v>
      </c>
      <c r="AH49" s="142" t="s">
        <v>16</v>
      </c>
      <c r="AI49" s="143" t="s">
        <v>16</v>
      </c>
      <c r="AJ49" s="143" t="s">
        <v>16</v>
      </c>
      <c r="AK49" s="144" t="s">
        <v>16</v>
      </c>
      <c r="AM49" s="168" t="str">
        <f>$M$13&amp;"/"&amp;$C$16</f>
        <v>/5</v>
      </c>
      <c r="AN49" s="132" t="s">
        <v>19</v>
      </c>
      <c r="AO49" s="133">
        <f>AR47</f>
        <v>55</v>
      </c>
      <c r="AP49" s="134">
        <f>AY47-38</f>
        <v>82</v>
      </c>
      <c r="AQ49" s="135">
        <f>BC47-(20+19)</f>
        <v>650</v>
      </c>
      <c r="AR49" s="136">
        <v>19</v>
      </c>
      <c r="AS49" s="137"/>
      <c r="AT49" s="138"/>
      <c r="AU49" s="138"/>
      <c r="AV49" s="139"/>
      <c r="AW49" s="140" t="s">
        <v>16</v>
      </c>
      <c r="AX49" s="138" t="s">
        <v>16</v>
      </c>
      <c r="AY49" s="138" t="s">
        <v>16</v>
      </c>
      <c r="AZ49" s="141" t="s">
        <v>16</v>
      </c>
      <c r="BA49" s="142" t="s">
        <v>16</v>
      </c>
      <c r="BB49" s="143" t="s">
        <v>16</v>
      </c>
      <c r="BC49" s="143" t="s">
        <v>16</v>
      </c>
      <c r="BD49" s="144" t="s">
        <v>16</v>
      </c>
      <c r="BF49" s="158"/>
      <c r="BG49" s="158"/>
      <c r="BH49" s="38"/>
      <c r="BI49" s="159"/>
      <c r="BJ49" s="159"/>
      <c r="BK49" s="38"/>
      <c r="BL49" s="160"/>
      <c r="BM49" s="160"/>
      <c r="BN49" s="160"/>
      <c r="BO49" s="160"/>
      <c r="BP49" s="160"/>
      <c r="BQ49" s="160"/>
      <c r="BR49" s="160"/>
      <c r="BS49" s="160"/>
      <c r="BT49" s="131"/>
      <c r="BU49" s="131"/>
      <c r="BV49" s="131"/>
      <c r="BW49" s="131"/>
      <c r="BX49" s="131"/>
      <c r="BY49" s="131"/>
      <c r="BZ49" s="131"/>
      <c r="CA49" s="131"/>
      <c r="CB49" s="168" t="str">
        <f>$M$13&amp;"/"&amp;$C$16</f>
        <v>/5</v>
      </c>
      <c r="CC49" s="132" t="s">
        <v>19</v>
      </c>
      <c r="CD49" s="133">
        <f>CG47</f>
        <v>9</v>
      </c>
      <c r="CE49" s="134">
        <f>CN47-38</f>
        <v>1867</v>
      </c>
      <c r="CF49" s="135">
        <f>CR47-49</f>
        <v>831</v>
      </c>
      <c r="CG49" s="136">
        <v>19</v>
      </c>
      <c r="CH49" s="137"/>
      <c r="CI49" s="138"/>
      <c r="CJ49" s="138"/>
      <c r="CK49" s="139"/>
      <c r="CL49" s="140" t="s">
        <v>16</v>
      </c>
      <c r="CM49" s="138"/>
      <c r="CN49" s="138" t="s">
        <v>16</v>
      </c>
      <c r="CO49" s="141" t="s">
        <v>16</v>
      </c>
      <c r="CP49" s="142" t="s">
        <v>16</v>
      </c>
      <c r="CQ49" s="143" t="s">
        <v>16</v>
      </c>
      <c r="CR49" s="143" t="s">
        <v>16</v>
      </c>
      <c r="CS49" s="144" t="s">
        <v>16</v>
      </c>
      <c r="CU49" s="168" t="str">
        <f>$M$13&amp;"/"&amp;$C$16</f>
        <v>/5</v>
      </c>
      <c r="CV49" s="132" t="s">
        <v>19</v>
      </c>
      <c r="CW49" s="133">
        <f>CZ47</f>
        <v>6</v>
      </c>
      <c r="CX49" s="134">
        <f>DG47-38</f>
        <v>87</v>
      </c>
      <c r="CY49" s="135">
        <f>DK47-28</f>
        <v>22</v>
      </c>
      <c r="CZ49" s="136">
        <v>19</v>
      </c>
      <c r="DA49" s="137"/>
      <c r="DB49" s="138"/>
      <c r="DC49" s="138"/>
      <c r="DD49" s="139"/>
      <c r="DE49" s="140" t="s">
        <v>16</v>
      </c>
      <c r="DF49" s="138"/>
      <c r="DG49" s="138" t="s">
        <v>16</v>
      </c>
      <c r="DH49" s="141" t="s">
        <v>16</v>
      </c>
      <c r="DI49" s="142" t="s">
        <v>16</v>
      </c>
      <c r="DJ49" s="143" t="s">
        <v>16</v>
      </c>
      <c r="DK49" s="143" t="s">
        <v>16</v>
      </c>
      <c r="DL49" s="144" t="s">
        <v>16</v>
      </c>
      <c r="DN49" s="168" t="str">
        <f>$M$13&amp;"/"&amp;$C$16</f>
        <v>/5</v>
      </c>
      <c r="DO49" s="132" t="s">
        <v>19</v>
      </c>
      <c r="DP49" s="133">
        <f>DS47</f>
        <v>1</v>
      </c>
      <c r="DQ49" s="134">
        <f>DZ47-38</f>
        <v>1462</v>
      </c>
      <c r="DR49" s="135">
        <f>ED47-(20+19)</f>
        <v>549</v>
      </c>
      <c r="DS49" s="136">
        <v>19</v>
      </c>
      <c r="DT49" s="137"/>
      <c r="DU49" s="138"/>
      <c r="DV49" s="138"/>
      <c r="DW49" s="139"/>
      <c r="DX49" s="140" t="s">
        <v>16</v>
      </c>
      <c r="DY49" s="138" t="s">
        <v>16</v>
      </c>
      <c r="DZ49" s="138" t="s">
        <v>16</v>
      </c>
      <c r="EA49" s="141" t="s">
        <v>16</v>
      </c>
      <c r="EB49" s="142" t="s">
        <v>16</v>
      </c>
      <c r="EC49" s="143" t="s">
        <v>16</v>
      </c>
      <c r="ED49" s="143" t="s">
        <v>16</v>
      </c>
      <c r="EE49" s="144" t="s">
        <v>16</v>
      </c>
      <c r="EG49" s="158"/>
      <c r="EH49" s="158"/>
      <c r="EI49" s="38"/>
      <c r="EJ49" s="159"/>
      <c r="EK49" s="159"/>
      <c r="EL49" s="38"/>
      <c r="EM49" s="160"/>
      <c r="EN49" s="160"/>
      <c r="EO49" s="160"/>
      <c r="EP49" s="160"/>
      <c r="EQ49" s="160"/>
      <c r="ER49" s="160"/>
      <c r="ES49" s="160"/>
      <c r="ET49" s="160"/>
      <c r="EU49" s="131"/>
      <c r="EV49" s="131"/>
      <c r="EW49" s="131"/>
      <c r="EX49" s="131"/>
    </row>
    <row r="50" spans="1:154" ht="18" x14ac:dyDescent="0.25">
      <c r="A50" s="168" t="str">
        <f t="shared" si="17"/>
        <v>/5</v>
      </c>
      <c r="B50" s="132" t="s">
        <v>20</v>
      </c>
      <c r="C50" s="133">
        <f>F48</f>
        <v>19</v>
      </c>
      <c r="D50" s="134">
        <f>I47-19</f>
        <v>220</v>
      </c>
      <c r="E50" s="135">
        <f>Q47-49</f>
        <v>51</v>
      </c>
      <c r="F50" s="136">
        <v>19</v>
      </c>
      <c r="G50" s="137"/>
      <c r="H50" s="138"/>
      <c r="I50" s="138"/>
      <c r="J50" s="139"/>
      <c r="K50" s="140" t="s">
        <v>16</v>
      </c>
      <c r="L50" s="138"/>
      <c r="M50" s="138"/>
      <c r="N50" s="141"/>
      <c r="O50" s="142" t="s">
        <v>16</v>
      </c>
      <c r="P50" s="143" t="s">
        <v>16</v>
      </c>
      <c r="Q50" s="143" t="s">
        <v>16</v>
      </c>
      <c r="R50" s="144" t="s">
        <v>16</v>
      </c>
      <c r="T50" s="168" t="str">
        <f t="shared" si="18"/>
        <v>/5</v>
      </c>
      <c r="U50" s="132" t="s">
        <v>20</v>
      </c>
      <c r="V50" s="133">
        <f>Y47*2</f>
        <v>20</v>
      </c>
      <c r="W50" s="134">
        <f>AB47-19</f>
        <v>331</v>
      </c>
      <c r="X50" s="135">
        <f>AJ47-28</f>
        <v>560</v>
      </c>
      <c r="Y50" s="136">
        <v>19</v>
      </c>
      <c r="Z50" s="137"/>
      <c r="AA50" s="138"/>
      <c r="AB50" s="138"/>
      <c r="AC50" s="139"/>
      <c r="AD50" s="140" t="s">
        <v>16</v>
      </c>
      <c r="AE50" s="138"/>
      <c r="AF50" s="138"/>
      <c r="AG50" s="141"/>
      <c r="AH50" s="142" t="s">
        <v>16</v>
      </c>
      <c r="AI50" s="143" t="s">
        <v>16</v>
      </c>
      <c r="AJ50" s="143" t="s">
        <v>16</v>
      </c>
      <c r="AK50" s="144" t="s">
        <v>16</v>
      </c>
      <c r="AM50" s="168" t="str">
        <f t="shared" si="19"/>
        <v>/5</v>
      </c>
      <c r="AN50" s="132" t="s">
        <v>20</v>
      </c>
      <c r="AO50" s="133">
        <f>AR47*2</f>
        <v>110</v>
      </c>
      <c r="AP50" s="134">
        <f>AU47-19</f>
        <v>31</v>
      </c>
      <c r="AQ50" s="135">
        <f>BC47-20</f>
        <v>669</v>
      </c>
      <c r="AR50" s="136">
        <v>19</v>
      </c>
      <c r="AS50" s="137"/>
      <c r="AT50" s="138"/>
      <c r="AU50" s="138"/>
      <c r="AV50" s="139"/>
      <c r="AW50" s="140" t="s">
        <v>16</v>
      </c>
      <c r="AX50" s="138" t="s">
        <v>16</v>
      </c>
      <c r="AY50" s="138"/>
      <c r="AZ50" s="141"/>
      <c r="BA50" s="142" t="s">
        <v>16</v>
      </c>
      <c r="BB50" s="143" t="s">
        <v>16</v>
      </c>
      <c r="BC50" s="143" t="s">
        <v>16</v>
      </c>
      <c r="BD50" s="144" t="s">
        <v>16</v>
      </c>
      <c r="BF50" s="158"/>
      <c r="BG50" s="161" t="s">
        <v>8</v>
      </c>
      <c r="BH50" s="38"/>
      <c r="BI50" s="159"/>
      <c r="BJ50" s="159"/>
      <c r="BK50" s="38"/>
      <c r="BL50" s="160"/>
      <c r="BM50" s="160"/>
      <c r="BN50" s="160"/>
      <c r="BO50" s="160"/>
      <c r="BP50" s="160"/>
      <c r="BQ50" s="160"/>
      <c r="BR50" s="160"/>
      <c r="BS50" s="160"/>
      <c r="BT50" s="131"/>
      <c r="BU50" s="131"/>
      <c r="BV50" s="131"/>
      <c r="BW50" s="131"/>
      <c r="BX50" s="131"/>
      <c r="BY50" s="131"/>
      <c r="BZ50" s="131"/>
      <c r="CA50" s="131"/>
      <c r="CB50" s="168" t="str">
        <f t="shared" si="20"/>
        <v>/5</v>
      </c>
      <c r="CC50" s="132" t="s">
        <v>20</v>
      </c>
      <c r="CD50" s="133">
        <f>CG48</f>
        <v>19</v>
      </c>
      <c r="CE50" s="134">
        <f>CJ47-19</f>
        <v>2311</v>
      </c>
      <c r="CF50" s="135">
        <f>CR47-49</f>
        <v>831</v>
      </c>
      <c r="CG50" s="136">
        <v>19</v>
      </c>
      <c r="CH50" s="137"/>
      <c r="CI50" s="138"/>
      <c r="CJ50" s="138"/>
      <c r="CK50" s="139"/>
      <c r="CL50" s="140" t="s">
        <v>16</v>
      </c>
      <c r="CM50" s="138"/>
      <c r="CN50" s="138"/>
      <c r="CO50" s="141"/>
      <c r="CP50" s="142" t="s">
        <v>16</v>
      </c>
      <c r="CQ50" s="143" t="s">
        <v>16</v>
      </c>
      <c r="CR50" s="143" t="s">
        <v>16</v>
      </c>
      <c r="CS50" s="144" t="s">
        <v>16</v>
      </c>
      <c r="CU50" s="168" t="str">
        <f t="shared" si="21"/>
        <v>/5</v>
      </c>
      <c r="CV50" s="132" t="s">
        <v>20</v>
      </c>
      <c r="CW50" s="133">
        <f>CZ47*2</f>
        <v>12</v>
      </c>
      <c r="CX50" s="134">
        <f>DC47-19</f>
        <v>2481</v>
      </c>
      <c r="CY50" s="135">
        <f>DK47-28</f>
        <v>22</v>
      </c>
      <c r="CZ50" s="136">
        <v>19</v>
      </c>
      <c r="DA50" s="137"/>
      <c r="DB50" s="138"/>
      <c r="DC50" s="138"/>
      <c r="DD50" s="139"/>
      <c r="DE50" s="140" t="s">
        <v>16</v>
      </c>
      <c r="DF50" s="138"/>
      <c r="DG50" s="138"/>
      <c r="DH50" s="141"/>
      <c r="DI50" s="142" t="s">
        <v>16</v>
      </c>
      <c r="DJ50" s="143" t="s">
        <v>16</v>
      </c>
      <c r="DK50" s="143" t="s">
        <v>16</v>
      </c>
      <c r="DL50" s="144" t="s">
        <v>16</v>
      </c>
      <c r="DN50" s="168" t="str">
        <f t="shared" si="22"/>
        <v>/5</v>
      </c>
      <c r="DO50" s="132" t="s">
        <v>20</v>
      </c>
      <c r="DP50" s="133">
        <f>DS47*2</f>
        <v>2</v>
      </c>
      <c r="DQ50" s="134">
        <f>DV47-19</f>
        <v>331</v>
      </c>
      <c r="DR50" s="135">
        <f>ED47-20</f>
        <v>568</v>
      </c>
      <c r="DS50" s="136">
        <v>19</v>
      </c>
      <c r="DT50" s="137"/>
      <c r="DU50" s="138"/>
      <c r="DV50" s="138"/>
      <c r="DW50" s="139"/>
      <c r="DX50" s="140" t="s">
        <v>16</v>
      </c>
      <c r="DY50" s="138" t="s">
        <v>16</v>
      </c>
      <c r="DZ50" s="138"/>
      <c r="EA50" s="141"/>
      <c r="EB50" s="142" t="s">
        <v>16</v>
      </c>
      <c r="EC50" s="143" t="s">
        <v>16</v>
      </c>
      <c r="ED50" s="143" t="s">
        <v>16</v>
      </c>
      <c r="EE50" s="144" t="s">
        <v>16</v>
      </c>
      <c r="EG50" s="158"/>
      <c r="EH50" s="161"/>
      <c r="EI50" s="38"/>
      <c r="EJ50" s="159"/>
      <c r="EK50" s="159"/>
      <c r="EL50" s="38"/>
      <c r="EM50" s="160"/>
      <c r="EN50" s="160"/>
      <c r="EO50" s="160"/>
      <c r="EP50" s="160"/>
      <c r="EQ50" s="160"/>
      <c r="ER50" s="160"/>
      <c r="ES50" s="160"/>
      <c r="ET50" s="160"/>
      <c r="EU50" s="131"/>
      <c r="EV50" s="131"/>
      <c r="EW50" s="131"/>
      <c r="EX50" s="131"/>
    </row>
    <row r="51" spans="1:154" ht="18" x14ac:dyDescent="0.25">
      <c r="A51" s="168" t="str">
        <f t="shared" si="17"/>
        <v>/5</v>
      </c>
      <c r="B51" s="132" t="s">
        <v>22</v>
      </c>
      <c r="C51" s="133">
        <f>F49</f>
        <v>19</v>
      </c>
      <c r="D51" s="134">
        <f>I47</f>
        <v>239</v>
      </c>
      <c r="E51" s="135">
        <f>M47</f>
        <v>151</v>
      </c>
      <c r="F51" s="136">
        <v>19</v>
      </c>
      <c r="G51" s="137"/>
      <c r="H51" s="138"/>
      <c r="I51" s="138"/>
      <c r="J51" s="139"/>
      <c r="K51" s="140" t="s">
        <v>16</v>
      </c>
      <c r="L51" s="138" t="s">
        <v>16</v>
      </c>
      <c r="M51" s="138" t="s">
        <v>16</v>
      </c>
      <c r="N51" s="141" t="s">
        <v>16</v>
      </c>
      <c r="O51" s="142" t="s">
        <v>16</v>
      </c>
      <c r="P51" s="143" t="s">
        <v>16</v>
      </c>
      <c r="Q51" s="143" t="s">
        <v>16</v>
      </c>
      <c r="R51" s="144" t="s">
        <v>16</v>
      </c>
      <c r="T51" s="168" t="str">
        <f t="shared" si="18"/>
        <v>/5</v>
      </c>
      <c r="U51" s="132" t="s">
        <v>22</v>
      </c>
      <c r="V51" s="133">
        <f>Y47</f>
        <v>10</v>
      </c>
      <c r="W51" s="134">
        <f>AB47</f>
        <v>350</v>
      </c>
      <c r="X51" s="135">
        <f>AF47</f>
        <v>1500</v>
      </c>
      <c r="Y51" s="136">
        <v>8</v>
      </c>
      <c r="Z51" s="137"/>
      <c r="AA51" s="138"/>
      <c r="AB51" s="138"/>
      <c r="AC51" s="139"/>
      <c r="AD51" s="140"/>
      <c r="AE51" s="138"/>
      <c r="AF51" s="138"/>
      <c r="AG51" s="141"/>
      <c r="AH51" s="142" t="s">
        <v>16</v>
      </c>
      <c r="AI51" s="143" t="s">
        <v>16</v>
      </c>
      <c r="AJ51" s="143" t="s">
        <v>16</v>
      </c>
      <c r="AK51" s="144" t="s">
        <v>16</v>
      </c>
      <c r="AM51" s="168" t="str">
        <f t="shared" si="19"/>
        <v>/5</v>
      </c>
      <c r="AN51" s="132" t="s">
        <v>22</v>
      </c>
      <c r="AO51" s="133">
        <f>AR47</f>
        <v>55</v>
      </c>
      <c r="AP51" s="134">
        <f>AU47-19</f>
        <v>31</v>
      </c>
      <c r="AQ51" s="135">
        <f>AY47-38</f>
        <v>82</v>
      </c>
      <c r="AR51" s="136">
        <v>19</v>
      </c>
      <c r="AS51" s="137"/>
      <c r="AT51" s="138"/>
      <c r="AU51" s="138"/>
      <c r="AV51" s="139"/>
      <c r="AW51" s="140"/>
      <c r="AX51" s="138"/>
      <c r="AY51" s="138"/>
      <c r="AZ51" s="141"/>
      <c r="BA51" s="142" t="s">
        <v>16</v>
      </c>
      <c r="BB51" s="143" t="s">
        <v>16</v>
      </c>
      <c r="BC51" s="143" t="s">
        <v>16</v>
      </c>
      <c r="BD51" s="144" t="s">
        <v>16</v>
      </c>
      <c r="CB51" s="168" t="str">
        <f t="shared" si="20"/>
        <v>/5</v>
      </c>
      <c r="CC51" s="132" t="s">
        <v>22</v>
      </c>
      <c r="CD51" s="133">
        <f>CG49</f>
        <v>19</v>
      </c>
      <c r="CE51" s="134">
        <f>CJ47</f>
        <v>2330</v>
      </c>
      <c r="CF51" s="135">
        <f>CN47</f>
        <v>1905</v>
      </c>
      <c r="CG51" s="136">
        <v>19</v>
      </c>
      <c r="CH51" s="137"/>
      <c r="CI51" s="138"/>
      <c r="CJ51" s="138"/>
      <c r="CK51" s="139"/>
      <c r="CL51" s="140" t="s">
        <v>16</v>
      </c>
      <c r="CM51" s="138" t="s">
        <v>16</v>
      </c>
      <c r="CN51" s="138" t="s">
        <v>16</v>
      </c>
      <c r="CO51" s="141" t="s">
        <v>16</v>
      </c>
      <c r="CP51" s="142" t="s">
        <v>16</v>
      </c>
      <c r="CQ51" s="143" t="s">
        <v>16</v>
      </c>
      <c r="CR51" s="143" t="s">
        <v>16</v>
      </c>
      <c r="CS51" s="144" t="s">
        <v>16</v>
      </c>
      <c r="CU51" s="168" t="str">
        <f t="shared" si="21"/>
        <v>/5</v>
      </c>
      <c r="CV51" s="132" t="s">
        <v>22</v>
      </c>
      <c r="CW51" s="133">
        <f>CZ47</f>
        <v>6</v>
      </c>
      <c r="CX51" s="134">
        <f>DC47</f>
        <v>2500</v>
      </c>
      <c r="CY51" s="135">
        <f>DG47</f>
        <v>125</v>
      </c>
      <c r="CZ51" s="136">
        <v>8</v>
      </c>
      <c r="DA51" s="137"/>
      <c r="DB51" s="138"/>
      <c r="DC51" s="138"/>
      <c r="DD51" s="139"/>
      <c r="DE51" s="140"/>
      <c r="DF51" s="138"/>
      <c r="DG51" s="138"/>
      <c r="DH51" s="141"/>
      <c r="DI51" s="142" t="s">
        <v>16</v>
      </c>
      <c r="DJ51" s="143" t="s">
        <v>16</v>
      </c>
      <c r="DK51" s="143" t="s">
        <v>16</v>
      </c>
      <c r="DL51" s="144" t="s">
        <v>16</v>
      </c>
      <c r="DN51" s="168" t="str">
        <f t="shared" si="22"/>
        <v>/5</v>
      </c>
      <c r="DO51" s="132" t="s">
        <v>22</v>
      </c>
      <c r="DP51" s="133">
        <f>DS47</f>
        <v>1</v>
      </c>
      <c r="DQ51" s="134">
        <f>DV47-19</f>
        <v>331</v>
      </c>
      <c r="DR51" s="135">
        <f>DZ47-38</f>
        <v>1462</v>
      </c>
      <c r="DS51" s="136">
        <v>19</v>
      </c>
      <c r="DT51" s="137"/>
      <c r="DU51" s="138"/>
      <c r="DV51" s="138"/>
      <c r="DW51" s="139"/>
      <c r="DX51" s="140"/>
      <c r="DY51" s="138"/>
      <c r="DZ51" s="138"/>
      <c r="EA51" s="141"/>
      <c r="EB51" s="142" t="s">
        <v>16</v>
      </c>
      <c r="EC51" s="143" t="s">
        <v>16</v>
      </c>
      <c r="ED51" s="143" t="s">
        <v>16</v>
      </c>
      <c r="EE51" s="144" t="s">
        <v>16</v>
      </c>
    </row>
    <row r="52" spans="1:154" ht="18" x14ac:dyDescent="0.25">
      <c r="A52" s="168" t="str">
        <f t="shared" si="17"/>
        <v>/5</v>
      </c>
      <c r="B52" s="132" t="s">
        <v>23</v>
      </c>
      <c r="C52" s="133">
        <v>7</v>
      </c>
      <c r="D52" s="134">
        <f>M47-39</f>
        <v>112</v>
      </c>
      <c r="E52" s="135">
        <f>E48-5</f>
        <v>46</v>
      </c>
      <c r="F52" s="136">
        <v>19</v>
      </c>
      <c r="G52" s="137"/>
      <c r="H52" s="138"/>
      <c r="I52" s="138"/>
      <c r="J52" s="139"/>
      <c r="K52" s="140" t="s">
        <v>16</v>
      </c>
      <c r="L52" s="138"/>
      <c r="M52" s="138"/>
      <c r="N52" s="141"/>
      <c r="O52" s="142" t="s">
        <v>16</v>
      </c>
      <c r="P52" s="143" t="s">
        <v>16</v>
      </c>
      <c r="Q52" s="143" t="s">
        <v>16</v>
      </c>
      <c r="R52" s="144" t="s">
        <v>16</v>
      </c>
      <c r="T52" s="168" t="str">
        <f t="shared" si="18"/>
        <v>/5</v>
      </c>
      <c r="U52" s="132" t="s">
        <v>23</v>
      </c>
      <c r="V52" s="133">
        <v>77</v>
      </c>
      <c r="W52" s="134">
        <f>AF47-39</f>
        <v>1461</v>
      </c>
      <c r="X52" s="135">
        <f>X48-5</f>
        <v>555</v>
      </c>
      <c r="Y52" s="136">
        <v>19</v>
      </c>
      <c r="Z52" s="137"/>
      <c r="AA52" s="138"/>
      <c r="AB52" s="138"/>
      <c r="AC52" s="139"/>
      <c r="AD52" s="140" t="s">
        <v>16</v>
      </c>
      <c r="AE52" s="138"/>
      <c r="AF52" s="138"/>
      <c r="AG52" s="141"/>
      <c r="AH52" s="142" t="s">
        <v>16</v>
      </c>
      <c r="AI52" s="143" t="s">
        <v>16</v>
      </c>
      <c r="AJ52" s="143" t="s">
        <v>16</v>
      </c>
      <c r="AK52" s="144" t="s">
        <v>16</v>
      </c>
      <c r="AM52" s="168" t="str">
        <f t="shared" si="19"/>
        <v>/5</v>
      </c>
      <c r="AN52" s="132" t="s">
        <v>23</v>
      </c>
      <c r="AO52" s="133">
        <v>4</v>
      </c>
      <c r="AP52" s="134">
        <f>AY47-39</f>
        <v>81</v>
      </c>
      <c r="AQ52" s="135">
        <f>BC47-45</f>
        <v>644</v>
      </c>
      <c r="AR52" s="136">
        <v>19</v>
      </c>
      <c r="AS52" s="137"/>
      <c r="AT52" s="138"/>
      <c r="AU52" s="138"/>
      <c r="AV52" s="139"/>
      <c r="AW52" s="140" t="s">
        <v>16</v>
      </c>
      <c r="AX52" s="138"/>
      <c r="AY52" s="138"/>
      <c r="AZ52" s="141"/>
      <c r="BA52" s="142" t="s">
        <v>16</v>
      </c>
      <c r="BB52" s="143" t="s">
        <v>16</v>
      </c>
      <c r="BC52" s="143" t="s">
        <v>16</v>
      </c>
      <c r="BD52" s="144" t="s">
        <v>16</v>
      </c>
      <c r="CB52" s="168" t="str">
        <f t="shared" si="20"/>
        <v>/5</v>
      </c>
      <c r="CC52" s="132" t="s">
        <v>23</v>
      </c>
      <c r="CD52" s="133">
        <v>7</v>
      </c>
      <c r="CE52" s="134">
        <f>CN47-39</f>
        <v>1866</v>
      </c>
      <c r="CF52" s="135">
        <f>CF48-5</f>
        <v>826</v>
      </c>
      <c r="CG52" s="136">
        <v>19</v>
      </c>
      <c r="CH52" s="137"/>
      <c r="CI52" s="138"/>
      <c r="CJ52" s="138"/>
      <c r="CK52" s="139"/>
      <c r="CL52" s="140" t="s">
        <v>16</v>
      </c>
      <c r="CM52" s="138"/>
      <c r="CN52" s="138"/>
      <c r="CO52" s="141"/>
      <c r="CP52" s="142" t="s">
        <v>16</v>
      </c>
      <c r="CQ52" s="143" t="s">
        <v>16</v>
      </c>
      <c r="CR52" s="143" t="s">
        <v>16</v>
      </c>
      <c r="CS52" s="144" t="s">
        <v>16</v>
      </c>
      <c r="CU52" s="168" t="str">
        <f t="shared" si="21"/>
        <v>/5</v>
      </c>
      <c r="CV52" s="132" t="s">
        <v>23</v>
      </c>
      <c r="CW52" s="133">
        <v>77</v>
      </c>
      <c r="CX52" s="134">
        <f>DG47-39</f>
        <v>86</v>
      </c>
      <c r="CY52" s="135">
        <f>CY48-5</f>
        <v>17</v>
      </c>
      <c r="CZ52" s="136">
        <v>19</v>
      </c>
      <c r="DA52" s="137"/>
      <c r="DB52" s="138"/>
      <c r="DC52" s="138"/>
      <c r="DD52" s="139"/>
      <c r="DE52" s="140" t="s">
        <v>16</v>
      </c>
      <c r="DF52" s="138"/>
      <c r="DG52" s="138"/>
      <c r="DH52" s="141"/>
      <c r="DI52" s="142" t="s">
        <v>16</v>
      </c>
      <c r="DJ52" s="143" t="s">
        <v>16</v>
      </c>
      <c r="DK52" s="143" t="s">
        <v>16</v>
      </c>
      <c r="DL52" s="144" t="s">
        <v>16</v>
      </c>
      <c r="DN52" s="168" t="str">
        <f t="shared" si="22"/>
        <v>/5</v>
      </c>
      <c r="DO52" s="132" t="s">
        <v>23</v>
      </c>
      <c r="DP52" s="133">
        <v>4</v>
      </c>
      <c r="DQ52" s="134">
        <f>DZ47-39</f>
        <v>1461</v>
      </c>
      <c r="DR52" s="135">
        <f>ED47-45</f>
        <v>543</v>
      </c>
      <c r="DS52" s="136">
        <v>19</v>
      </c>
      <c r="DT52" s="137"/>
      <c r="DU52" s="138"/>
      <c r="DV52" s="138"/>
      <c r="DW52" s="139"/>
      <c r="DX52" s="140" t="s">
        <v>16</v>
      </c>
      <c r="DY52" s="138"/>
      <c r="DZ52" s="138"/>
      <c r="EA52" s="141"/>
      <c r="EB52" s="142" t="s">
        <v>16</v>
      </c>
      <c r="EC52" s="143" t="s">
        <v>16</v>
      </c>
      <c r="ED52" s="143" t="s">
        <v>16</v>
      </c>
      <c r="EE52" s="144" t="s">
        <v>16</v>
      </c>
    </row>
    <row r="53" spans="1:154" ht="18.75" thickBot="1" x14ac:dyDescent="0.3">
      <c r="A53" s="169" t="str">
        <f t="shared" si="17"/>
        <v>/5</v>
      </c>
      <c r="B53" s="145" t="s">
        <v>46</v>
      </c>
      <c r="C53" s="146">
        <f>F47</f>
        <v>2</v>
      </c>
      <c r="D53" s="147">
        <f>M47-38</f>
        <v>113</v>
      </c>
      <c r="E53" s="148">
        <f>57</f>
        <v>57</v>
      </c>
      <c r="F53" s="149">
        <v>19</v>
      </c>
      <c r="G53" s="150"/>
      <c r="H53" s="151"/>
      <c r="I53" s="151"/>
      <c r="J53" s="152"/>
      <c r="K53" s="153"/>
      <c r="L53" s="151"/>
      <c r="M53" s="151"/>
      <c r="N53" s="154"/>
      <c r="O53" s="155" t="s">
        <v>16</v>
      </c>
      <c r="P53" s="156" t="s">
        <v>16</v>
      </c>
      <c r="Q53" s="156" t="s">
        <v>16</v>
      </c>
      <c r="R53" s="157" t="s">
        <v>16</v>
      </c>
      <c r="T53" s="169" t="str">
        <f t="shared" si="18"/>
        <v>/5</v>
      </c>
      <c r="U53" s="145" t="s">
        <v>46</v>
      </c>
      <c r="V53" s="146">
        <f>Y47</f>
        <v>10</v>
      </c>
      <c r="W53" s="147">
        <f>AF47-38</f>
        <v>1462</v>
      </c>
      <c r="X53" s="148">
        <f>57</f>
        <v>57</v>
      </c>
      <c r="Y53" s="149">
        <v>19</v>
      </c>
      <c r="Z53" s="150"/>
      <c r="AA53" s="151"/>
      <c r="AB53" s="151"/>
      <c r="AC53" s="152"/>
      <c r="AD53" s="153"/>
      <c r="AE53" s="151"/>
      <c r="AF53" s="151"/>
      <c r="AG53" s="154"/>
      <c r="AH53" s="155" t="s">
        <v>16</v>
      </c>
      <c r="AI53" s="156" t="s">
        <v>16</v>
      </c>
      <c r="AJ53" s="156" t="s">
        <v>16</v>
      </c>
      <c r="AK53" s="157" t="s">
        <v>16</v>
      </c>
      <c r="AM53" s="169" t="str">
        <f t="shared" si="19"/>
        <v>/5</v>
      </c>
      <c r="AN53" s="145" t="s">
        <v>46</v>
      </c>
      <c r="AO53" s="146">
        <f>AR47</f>
        <v>55</v>
      </c>
      <c r="AP53" s="147">
        <f>AY47-38</f>
        <v>82</v>
      </c>
      <c r="AQ53" s="148">
        <f>57</f>
        <v>57</v>
      </c>
      <c r="AR53" s="149">
        <v>19</v>
      </c>
      <c r="AS53" s="150"/>
      <c r="AT53" s="151"/>
      <c r="AU53" s="151"/>
      <c r="AV53" s="152"/>
      <c r="AW53" s="153"/>
      <c r="AX53" s="151"/>
      <c r="AY53" s="151"/>
      <c r="AZ53" s="154"/>
      <c r="BA53" s="155" t="s">
        <v>16</v>
      </c>
      <c r="BB53" s="156" t="s">
        <v>16</v>
      </c>
      <c r="BC53" s="156" t="s">
        <v>16</v>
      </c>
      <c r="BD53" s="157" t="s">
        <v>16</v>
      </c>
      <c r="CB53" s="169" t="str">
        <f t="shared" si="20"/>
        <v>/5</v>
      </c>
      <c r="CC53" s="145" t="s">
        <v>46</v>
      </c>
      <c r="CD53" s="146">
        <f>CG47</f>
        <v>9</v>
      </c>
      <c r="CE53" s="147">
        <f>CN47-38</f>
        <v>1867</v>
      </c>
      <c r="CF53" s="148">
        <f>57</f>
        <v>57</v>
      </c>
      <c r="CG53" s="149">
        <v>19</v>
      </c>
      <c r="CH53" s="150"/>
      <c r="CI53" s="151"/>
      <c r="CJ53" s="151"/>
      <c r="CK53" s="152"/>
      <c r="CL53" s="153"/>
      <c r="CM53" s="151"/>
      <c r="CN53" s="151"/>
      <c r="CO53" s="154"/>
      <c r="CP53" s="155" t="s">
        <v>16</v>
      </c>
      <c r="CQ53" s="156" t="s">
        <v>16</v>
      </c>
      <c r="CR53" s="156" t="s">
        <v>16</v>
      </c>
      <c r="CS53" s="157" t="s">
        <v>16</v>
      </c>
      <c r="CU53" s="169" t="str">
        <f t="shared" si="21"/>
        <v>/5</v>
      </c>
      <c r="CV53" s="145" t="s">
        <v>46</v>
      </c>
      <c r="CW53" s="146">
        <f>CZ47</f>
        <v>6</v>
      </c>
      <c r="CX53" s="147">
        <f>DG47-38</f>
        <v>87</v>
      </c>
      <c r="CY53" s="148">
        <f>57</f>
        <v>57</v>
      </c>
      <c r="CZ53" s="149">
        <v>19</v>
      </c>
      <c r="DA53" s="150"/>
      <c r="DB53" s="151"/>
      <c r="DC53" s="151"/>
      <c r="DD53" s="152"/>
      <c r="DE53" s="153"/>
      <c r="DF53" s="151"/>
      <c r="DG53" s="151"/>
      <c r="DH53" s="154"/>
      <c r="DI53" s="155" t="s">
        <v>16</v>
      </c>
      <c r="DJ53" s="156" t="s">
        <v>16</v>
      </c>
      <c r="DK53" s="156" t="s">
        <v>16</v>
      </c>
      <c r="DL53" s="157" t="s">
        <v>16</v>
      </c>
      <c r="DN53" s="169" t="str">
        <f t="shared" si="22"/>
        <v>/5</v>
      </c>
      <c r="DO53" s="145" t="s">
        <v>46</v>
      </c>
      <c r="DP53" s="146">
        <f>DS47</f>
        <v>1</v>
      </c>
      <c r="DQ53" s="147">
        <f>DZ47-38</f>
        <v>1462</v>
      </c>
      <c r="DR53" s="148">
        <f>57</f>
        <v>57</v>
      </c>
      <c r="DS53" s="149">
        <v>19</v>
      </c>
      <c r="DT53" s="150"/>
      <c r="DU53" s="151"/>
      <c r="DV53" s="151"/>
      <c r="DW53" s="152"/>
      <c r="DX53" s="153"/>
      <c r="DY53" s="151"/>
      <c r="DZ53" s="151"/>
      <c r="EA53" s="154"/>
      <c r="EB53" s="155" t="s">
        <v>16</v>
      </c>
      <c r="EC53" s="156" t="s">
        <v>16</v>
      </c>
      <c r="ED53" s="156" t="s">
        <v>16</v>
      </c>
      <c r="EE53" s="157" t="s">
        <v>16</v>
      </c>
    </row>
    <row r="54" spans="1:154" ht="18" x14ac:dyDescent="0.25">
      <c r="A54" s="158"/>
      <c r="B54" s="158"/>
      <c r="C54" s="38"/>
      <c r="D54" s="159"/>
      <c r="E54" s="159"/>
      <c r="F54" s="38"/>
      <c r="G54" s="160"/>
      <c r="H54" s="160"/>
      <c r="I54" s="160"/>
      <c r="J54" s="160"/>
      <c r="K54" s="160"/>
      <c r="L54" s="160"/>
      <c r="M54" s="160"/>
      <c r="N54" s="160"/>
      <c r="O54" s="131"/>
      <c r="P54" s="131"/>
      <c r="Q54" s="131"/>
      <c r="R54" s="131"/>
      <c r="T54" s="158"/>
      <c r="U54" s="158"/>
      <c r="V54" s="38"/>
      <c r="W54" s="159"/>
      <c r="X54" s="159"/>
      <c r="Y54" s="38"/>
      <c r="Z54" s="160"/>
      <c r="AA54" s="160"/>
      <c r="AB54" s="160"/>
      <c r="AC54" s="160"/>
      <c r="AD54" s="160"/>
      <c r="AE54" s="160"/>
      <c r="AF54" s="160"/>
      <c r="AG54" s="160"/>
      <c r="AH54" s="131"/>
      <c r="AI54" s="131"/>
      <c r="AJ54" s="131"/>
      <c r="AK54" s="131"/>
      <c r="AM54" s="158"/>
      <c r="AN54" s="158"/>
      <c r="AO54" s="38"/>
      <c r="AP54" s="159"/>
      <c r="AQ54" s="159"/>
      <c r="AR54" s="38"/>
      <c r="AS54" s="160"/>
      <c r="AT54" s="160"/>
      <c r="AU54" s="160"/>
      <c r="AV54" s="160"/>
      <c r="AW54" s="160"/>
      <c r="AX54" s="160"/>
      <c r="AY54" s="160"/>
      <c r="AZ54" s="160"/>
      <c r="BA54" s="131"/>
      <c r="BB54" s="131"/>
      <c r="BC54" s="131"/>
      <c r="BD54" s="131"/>
      <c r="CB54" s="158"/>
      <c r="CC54" s="158"/>
      <c r="CD54" s="38"/>
      <c r="CE54" s="159"/>
      <c r="CF54" s="159"/>
      <c r="CG54" s="38"/>
      <c r="CH54" s="160"/>
      <c r="CI54" s="160"/>
      <c r="CJ54" s="160"/>
      <c r="CK54" s="160"/>
      <c r="CL54" s="160"/>
      <c r="CM54" s="160"/>
      <c r="CN54" s="160"/>
      <c r="CO54" s="160"/>
      <c r="CP54" s="131"/>
      <c r="CQ54" s="131"/>
      <c r="CR54" s="131"/>
      <c r="CS54" s="131"/>
      <c r="CU54" s="158"/>
      <c r="CV54" s="158"/>
      <c r="CW54" s="38"/>
      <c r="CX54" s="159"/>
      <c r="CY54" s="159"/>
      <c r="CZ54" s="38"/>
      <c r="DA54" s="160"/>
      <c r="DB54" s="160"/>
      <c r="DC54" s="160"/>
      <c r="DD54" s="160"/>
      <c r="DE54" s="160"/>
      <c r="DF54" s="160"/>
      <c r="DG54" s="160"/>
      <c r="DH54" s="160"/>
      <c r="DI54" s="131"/>
      <c r="DJ54" s="131"/>
      <c r="DK54" s="131"/>
      <c r="DL54" s="131"/>
      <c r="DN54" s="158"/>
      <c r="DO54" s="158"/>
      <c r="DP54" s="38"/>
      <c r="DQ54" s="159"/>
      <c r="DR54" s="159"/>
      <c r="DS54" s="38"/>
      <c r="DT54" s="160"/>
      <c r="DU54" s="160"/>
      <c r="DV54" s="160"/>
      <c r="DW54" s="160"/>
      <c r="DX54" s="160"/>
      <c r="DY54" s="160"/>
      <c r="DZ54" s="160"/>
      <c r="EA54" s="160"/>
      <c r="EB54" s="131"/>
      <c r="EC54" s="131"/>
      <c r="ED54" s="131"/>
      <c r="EE54" s="131"/>
    </row>
    <row r="55" spans="1:154" ht="18" x14ac:dyDescent="0.25">
      <c r="A55" s="158"/>
      <c r="B55" s="161" t="s">
        <v>8</v>
      </c>
      <c r="C55" s="38"/>
      <c r="D55" s="159"/>
      <c r="E55" s="159"/>
      <c r="F55" s="38"/>
      <c r="G55" s="160"/>
      <c r="H55" s="160"/>
      <c r="I55" s="160"/>
      <c r="J55" s="160"/>
      <c r="K55" s="160"/>
      <c r="L55" s="160"/>
      <c r="M55" s="160"/>
      <c r="N55" s="160"/>
      <c r="O55" s="131"/>
      <c r="P55" s="131"/>
      <c r="Q55" s="131"/>
      <c r="R55" s="131"/>
      <c r="T55" s="158"/>
      <c r="U55" s="161" t="s">
        <v>8</v>
      </c>
      <c r="V55" s="38"/>
      <c r="W55" s="159"/>
      <c r="X55" s="159"/>
      <c r="Y55" s="38"/>
      <c r="Z55" s="160"/>
      <c r="AA55" s="160"/>
      <c r="AB55" s="160"/>
      <c r="AC55" s="160"/>
      <c r="AD55" s="160"/>
      <c r="AE55" s="160"/>
      <c r="AF55" s="160"/>
      <c r="AG55" s="160"/>
      <c r="AH55" s="131"/>
      <c r="AI55" s="131"/>
      <c r="AJ55" s="131"/>
      <c r="AK55" s="131"/>
      <c r="AM55" s="158"/>
      <c r="AN55" s="161" t="s">
        <v>8</v>
      </c>
      <c r="AO55" s="38"/>
      <c r="AP55" s="159"/>
      <c r="AQ55" s="159"/>
      <c r="AR55" s="38"/>
      <c r="AS55" s="160"/>
      <c r="AT55" s="160"/>
      <c r="AU55" s="160"/>
      <c r="AV55" s="160"/>
      <c r="AW55" s="160"/>
      <c r="AX55" s="160"/>
      <c r="AY55" s="160"/>
      <c r="AZ55" s="160"/>
      <c r="BA55" s="131"/>
      <c r="BB55" s="131"/>
      <c r="BC55" s="131"/>
      <c r="BD55" s="131"/>
      <c r="CB55" s="158"/>
      <c r="CC55" s="161" t="s">
        <v>8</v>
      </c>
      <c r="CD55" s="38"/>
      <c r="CE55" s="159"/>
      <c r="CF55" s="159"/>
      <c r="CG55" s="38"/>
      <c r="CH55" s="160"/>
      <c r="CI55" s="160"/>
      <c r="CJ55" s="160"/>
      <c r="CK55" s="160"/>
      <c r="CL55" s="160"/>
      <c r="CM55" s="160"/>
      <c r="CN55" s="160"/>
      <c r="CO55" s="160"/>
      <c r="CP55" s="131"/>
      <c r="CQ55" s="131"/>
      <c r="CR55" s="131"/>
      <c r="CS55" s="131"/>
      <c r="CU55" s="158"/>
      <c r="CV55" s="161" t="s">
        <v>8</v>
      </c>
      <c r="CW55" s="38"/>
      <c r="CX55" s="159"/>
      <c r="CY55" s="159"/>
      <c r="CZ55" s="38"/>
      <c r="DA55" s="160"/>
      <c r="DB55" s="160"/>
      <c r="DC55" s="160"/>
      <c r="DD55" s="160"/>
      <c r="DE55" s="160"/>
      <c r="DF55" s="160"/>
      <c r="DG55" s="160"/>
      <c r="DH55" s="160"/>
      <c r="DI55" s="131"/>
      <c r="DJ55" s="131"/>
      <c r="DK55" s="131"/>
      <c r="DL55" s="131"/>
      <c r="DN55" s="158"/>
      <c r="DO55" s="161" t="s">
        <v>8</v>
      </c>
      <c r="DP55" s="38"/>
      <c r="DQ55" s="159"/>
      <c r="DR55" s="159"/>
      <c r="DS55" s="38"/>
      <c r="DT55" s="160"/>
      <c r="DU55" s="160"/>
      <c r="DV55" s="160"/>
      <c r="DW55" s="160"/>
      <c r="DX55" s="160"/>
      <c r="DY55" s="160"/>
      <c r="DZ55" s="160"/>
      <c r="EA55" s="160"/>
      <c r="EB55" s="131"/>
      <c r="EC55" s="131"/>
      <c r="ED55" s="131"/>
      <c r="EE55" s="131"/>
    </row>
    <row r="56" spans="1:154" ht="20.25" x14ac:dyDescent="0.25">
      <c r="A56" s="162" t="s">
        <v>47</v>
      </c>
      <c r="B56" s="162"/>
      <c r="C56" s="162"/>
      <c r="D56" s="162"/>
      <c r="E56" s="162"/>
      <c r="F56" s="162"/>
      <c r="G56" s="162"/>
      <c r="H56" s="162"/>
      <c r="I56" s="162"/>
      <c r="J56" s="162"/>
      <c r="K56" s="162"/>
      <c r="L56" s="162"/>
      <c r="M56" s="162"/>
      <c r="N56" s="162"/>
      <c r="O56" s="162"/>
      <c r="P56" s="162"/>
      <c r="Q56" s="162"/>
      <c r="R56" s="162"/>
      <c r="T56" s="162" t="s">
        <v>47</v>
      </c>
      <c r="U56" s="162"/>
      <c r="V56" s="162"/>
      <c r="W56" s="162"/>
      <c r="X56" s="162"/>
      <c r="Y56" s="162"/>
      <c r="Z56" s="162"/>
      <c r="AA56" s="162"/>
      <c r="AB56" s="162"/>
      <c r="AC56" s="162"/>
      <c r="AD56" s="162"/>
      <c r="AE56" s="162"/>
      <c r="AF56" s="162"/>
      <c r="AG56" s="162"/>
      <c r="AH56" s="162"/>
      <c r="AI56" s="162"/>
      <c r="AJ56" s="162"/>
      <c r="AK56" s="162"/>
      <c r="AM56" s="162" t="s">
        <v>47</v>
      </c>
      <c r="AN56" s="162"/>
      <c r="AO56" s="162"/>
      <c r="AP56" s="162"/>
      <c r="AQ56" s="162"/>
      <c r="AR56" s="162"/>
      <c r="AS56" s="162"/>
      <c r="AT56" s="162"/>
      <c r="AU56" s="162"/>
      <c r="AV56" s="162"/>
      <c r="AW56" s="162"/>
      <c r="AX56" s="162"/>
      <c r="AY56" s="162"/>
      <c r="AZ56" s="162"/>
      <c r="BA56" s="162"/>
      <c r="BB56" s="162"/>
      <c r="BC56" s="162"/>
      <c r="BD56" s="162"/>
      <c r="CB56" s="162" t="s">
        <v>48</v>
      </c>
      <c r="CC56" s="162"/>
      <c r="CD56" s="162"/>
      <c r="CE56" s="162"/>
      <c r="CF56" s="162"/>
      <c r="CG56" s="162"/>
      <c r="CH56" s="162"/>
      <c r="CI56" s="162"/>
      <c r="CJ56" s="162"/>
      <c r="CK56" s="162"/>
      <c r="CL56" s="162"/>
      <c r="CM56" s="162"/>
      <c r="CN56" s="162"/>
      <c r="CO56" s="162"/>
      <c r="CP56" s="162"/>
      <c r="CQ56" s="162"/>
      <c r="CR56" s="162"/>
      <c r="CS56" s="162"/>
      <c r="CU56" s="162" t="s">
        <v>48</v>
      </c>
      <c r="CV56" s="162"/>
      <c r="CW56" s="162"/>
      <c r="CX56" s="162"/>
      <c r="CY56" s="162"/>
      <c r="CZ56" s="162"/>
      <c r="DA56" s="162"/>
      <c r="DB56" s="162"/>
      <c r="DC56" s="162"/>
      <c r="DD56" s="162"/>
      <c r="DE56" s="162"/>
      <c r="DF56" s="162"/>
      <c r="DG56" s="162"/>
      <c r="DH56" s="162"/>
      <c r="DI56" s="162"/>
      <c r="DJ56" s="162"/>
      <c r="DK56" s="162"/>
      <c r="DL56" s="162"/>
      <c r="DN56" s="162" t="s">
        <v>48</v>
      </c>
      <c r="DO56" s="162"/>
      <c r="DP56" s="162"/>
      <c r="DQ56" s="162"/>
      <c r="DR56" s="162"/>
      <c r="DS56" s="162"/>
      <c r="DT56" s="162"/>
      <c r="DU56" s="162"/>
      <c r="DV56" s="162"/>
      <c r="DW56" s="162"/>
      <c r="DX56" s="162"/>
      <c r="DY56" s="162"/>
      <c r="DZ56" s="162"/>
      <c r="EA56" s="162"/>
      <c r="EB56" s="162"/>
      <c r="EC56" s="162"/>
      <c r="ED56" s="162"/>
      <c r="EE56" s="162"/>
    </row>
    <row r="57" spans="1:154" ht="15.75" thickBot="1" x14ac:dyDescent="0.3"/>
    <row r="58" spans="1:154" ht="18.75" thickBot="1" x14ac:dyDescent="0.3">
      <c r="A58" s="164"/>
      <c r="B58" s="190" t="s">
        <v>8</v>
      </c>
      <c r="C58" s="116" t="s">
        <v>88</v>
      </c>
      <c r="D58" s="109" t="s">
        <v>10</v>
      </c>
      <c r="E58" s="110"/>
      <c r="F58" s="117">
        <v>8</v>
      </c>
      <c r="G58" s="111" t="s">
        <v>11</v>
      </c>
      <c r="H58" s="112"/>
      <c r="I58" s="112">
        <v>50</v>
      </c>
      <c r="J58" s="113"/>
      <c r="K58" s="114" t="s">
        <v>12</v>
      </c>
      <c r="L58" s="112"/>
      <c r="M58" s="112">
        <v>120</v>
      </c>
      <c r="N58" s="115"/>
      <c r="O58" s="111" t="s">
        <v>13</v>
      </c>
      <c r="P58" s="112"/>
      <c r="Q58" s="112">
        <v>689</v>
      </c>
      <c r="R58" s="115"/>
      <c r="T58" s="164"/>
      <c r="U58" s="190" t="s">
        <v>8</v>
      </c>
      <c r="V58" s="116" t="s">
        <v>94</v>
      </c>
      <c r="W58" s="109" t="s">
        <v>10</v>
      </c>
      <c r="X58" s="110"/>
      <c r="Y58" s="117">
        <v>9</v>
      </c>
      <c r="Z58" s="111" t="s">
        <v>11</v>
      </c>
      <c r="AA58" s="112"/>
      <c r="AB58" s="112">
        <v>2330</v>
      </c>
      <c r="AC58" s="113"/>
      <c r="AD58" s="114" t="s">
        <v>12</v>
      </c>
      <c r="AE58" s="112"/>
      <c r="AF58" s="112">
        <v>1905</v>
      </c>
      <c r="AG58" s="115"/>
      <c r="AH58" s="111" t="s">
        <v>13</v>
      </c>
      <c r="AI58" s="112"/>
      <c r="AJ58" s="112">
        <v>880</v>
      </c>
      <c r="AK58" s="115"/>
      <c r="AM58" s="164"/>
      <c r="AN58" s="190" t="s">
        <v>8</v>
      </c>
      <c r="AO58" s="116" t="s">
        <v>100</v>
      </c>
      <c r="AP58" s="109" t="s">
        <v>10</v>
      </c>
      <c r="AQ58" s="110"/>
      <c r="AR58" s="117">
        <v>3</v>
      </c>
      <c r="AS58" s="111" t="s">
        <v>11</v>
      </c>
      <c r="AT58" s="112"/>
      <c r="AU58" s="112">
        <v>256</v>
      </c>
      <c r="AV58" s="113"/>
      <c r="AW58" s="114" t="s">
        <v>12</v>
      </c>
      <c r="AX58" s="112"/>
      <c r="AY58" s="112">
        <v>190</v>
      </c>
      <c r="AZ58" s="115"/>
      <c r="BA58" s="111" t="s">
        <v>13</v>
      </c>
      <c r="BB58" s="112"/>
      <c r="BC58" s="112">
        <v>544</v>
      </c>
      <c r="BD58" s="115"/>
      <c r="CB58" s="164"/>
      <c r="CC58" s="190" t="s">
        <v>8</v>
      </c>
      <c r="CD58" s="116"/>
      <c r="CE58" s="109" t="s">
        <v>10</v>
      </c>
      <c r="CF58" s="110"/>
      <c r="CG58" s="117">
        <v>1</v>
      </c>
      <c r="CH58" s="111" t="s">
        <v>11</v>
      </c>
      <c r="CI58" s="112"/>
      <c r="CJ58" s="112">
        <v>350</v>
      </c>
      <c r="CK58" s="113"/>
      <c r="CL58" s="114" t="s">
        <v>12</v>
      </c>
      <c r="CM58" s="112"/>
      <c r="CN58" s="112">
        <v>1500</v>
      </c>
      <c r="CO58" s="115"/>
      <c r="CP58" s="111" t="s">
        <v>13</v>
      </c>
      <c r="CQ58" s="112"/>
      <c r="CR58" s="112">
        <v>588</v>
      </c>
      <c r="CS58" s="115"/>
      <c r="CU58" s="164"/>
      <c r="CV58" s="190" t="s">
        <v>8</v>
      </c>
      <c r="CW58" s="116"/>
      <c r="CX58" s="109" t="s">
        <v>10</v>
      </c>
      <c r="CY58" s="110"/>
      <c r="CZ58" s="117">
        <v>1</v>
      </c>
      <c r="DA58" s="111" t="s">
        <v>11</v>
      </c>
      <c r="DB58" s="112"/>
      <c r="DC58" s="112">
        <v>500</v>
      </c>
      <c r="DD58" s="113"/>
      <c r="DE58" s="114" t="s">
        <v>12</v>
      </c>
      <c r="DF58" s="112"/>
      <c r="DG58" s="112">
        <v>1200</v>
      </c>
      <c r="DH58" s="115"/>
      <c r="DI58" s="111" t="s">
        <v>13</v>
      </c>
      <c r="DJ58" s="112"/>
      <c r="DK58" s="112">
        <v>899</v>
      </c>
      <c r="DL58" s="115"/>
      <c r="DN58" s="164"/>
      <c r="DO58" s="190" t="s">
        <v>8</v>
      </c>
      <c r="DP58" s="116"/>
      <c r="DQ58" s="109" t="s">
        <v>10</v>
      </c>
      <c r="DR58" s="110"/>
      <c r="DS58" s="117">
        <v>1</v>
      </c>
      <c r="DT58" s="111" t="s">
        <v>11</v>
      </c>
      <c r="DU58" s="112"/>
      <c r="DV58" s="112">
        <v>350</v>
      </c>
      <c r="DW58" s="113"/>
      <c r="DX58" s="114" t="s">
        <v>12</v>
      </c>
      <c r="DY58" s="112"/>
      <c r="DZ58" s="112">
        <v>1500</v>
      </c>
      <c r="EA58" s="115"/>
      <c r="EB58" s="111" t="s">
        <v>13</v>
      </c>
      <c r="EC58" s="112"/>
      <c r="ED58" s="112">
        <v>588</v>
      </c>
      <c r="EE58" s="115"/>
    </row>
    <row r="59" spans="1:154" ht="18" x14ac:dyDescent="0.25">
      <c r="A59" s="167" t="str">
        <f t="shared" ref="A59:A65" si="23">$M$13&amp;"/"&amp;$C$16</f>
        <v>/5</v>
      </c>
      <c r="B59" s="118" t="s">
        <v>17</v>
      </c>
      <c r="C59" s="119">
        <f>F58</f>
        <v>8</v>
      </c>
      <c r="D59" s="120">
        <f>M58</f>
        <v>120</v>
      </c>
      <c r="E59" s="121">
        <f>Q58-49</f>
        <v>640</v>
      </c>
      <c r="F59" s="122">
        <v>19</v>
      </c>
      <c r="G59" s="123"/>
      <c r="H59" s="124"/>
      <c r="I59" s="124"/>
      <c r="J59" s="125"/>
      <c r="K59" s="126" t="s">
        <v>16</v>
      </c>
      <c r="L59" s="124"/>
      <c r="M59" s="124" t="s">
        <v>16</v>
      </c>
      <c r="N59" s="127" t="s">
        <v>16</v>
      </c>
      <c r="O59" s="128" t="s">
        <v>16</v>
      </c>
      <c r="P59" s="129" t="s">
        <v>16</v>
      </c>
      <c r="Q59" s="129" t="s">
        <v>16</v>
      </c>
      <c r="R59" s="130" t="s">
        <v>16</v>
      </c>
      <c r="T59" s="167" t="str">
        <f t="shared" ref="T59:T65" si="24">$M$13&amp;"/"&amp;$C$16</f>
        <v>/5</v>
      </c>
      <c r="U59" s="118" t="s">
        <v>17</v>
      </c>
      <c r="V59" s="119">
        <f>Y58</f>
        <v>9</v>
      </c>
      <c r="W59" s="120">
        <f>AF58</f>
        <v>1905</v>
      </c>
      <c r="X59" s="121">
        <f>AJ58-28</f>
        <v>852</v>
      </c>
      <c r="Y59" s="122">
        <v>19</v>
      </c>
      <c r="Z59" s="123"/>
      <c r="AA59" s="124"/>
      <c r="AB59" s="124"/>
      <c r="AC59" s="125"/>
      <c r="AD59" s="126" t="s">
        <v>16</v>
      </c>
      <c r="AE59" s="124"/>
      <c r="AF59" s="124" t="s">
        <v>16</v>
      </c>
      <c r="AG59" s="127" t="s">
        <v>16</v>
      </c>
      <c r="AH59" s="128" t="s">
        <v>16</v>
      </c>
      <c r="AI59" s="129" t="s">
        <v>16</v>
      </c>
      <c r="AJ59" s="129" t="s">
        <v>16</v>
      </c>
      <c r="AK59" s="130" t="s">
        <v>16</v>
      </c>
      <c r="AM59" s="167" t="str">
        <f t="shared" ref="AM59:AM65" si="25">$M$13&amp;"/"&amp;$C$16</f>
        <v>/5</v>
      </c>
      <c r="AN59" s="118" t="s">
        <v>17</v>
      </c>
      <c r="AO59" s="119">
        <f>AR58</f>
        <v>3</v>
      </c>
      <c r="AP59" s="120">
        <f>AY58</f>
        <v>190</v>
      </c>
      <c r="AQ59" s="121">
        <f>BC58-20</f>
        <v>524</v>
      </c>
      <c r="AR59" s="122">
        <v>19</v>
      </c>
      <c r="AS59" s="123"/>
      <c r="AT59" s="124"/>
      <c r="AU59" s="124"/>
      <c r="AV59" s="125"/>
      <c r="AW59" s="126" t="s">
        <v>16</v>
      </c>
      <c r="AX59" s="124" t="s">
        <v>16</v>
      </c>
      <c r="AY59" s="124" t="s">
        <v>16</v>
      </c>
      <c r="AZ59" s="127" t="s">
        <v>16</v>
      </c>
      <c r="BA59" s="128" t="s">
        <v>16</v>
      </c>
      <c r="BB59" s="129" t="s">
        <v>16</v>
      </c>
      <c r="BC59" s="129" t="s">
        <v>16</v>
      </c>
      <c r="BD59" s="130" t="s">
        <v>16</v>
      </c>
      <c r="CB59" s="167" t="str">
        <f t="shared" ref="CB59:CB65" si="26">$M$13&amp;"/"&amp;$C$16</f>
        <v>/5</v>
      </c>
      <c r="CC59" s="118" t="s">
        <v>17</v>
      </c>
      <c r="CD59" s="119">
        <f>CG58</f>
        <v>1</v>
      </c>
      <c r="CE59" s="120">
        <f>CN58</f>
        <v>1500</v>
      </c>
      <c r="CF59" s="121">
        <f>CR58-49</f>
        <v>539</v>
      </c>
      <c r="CG59" s="122">
        <v>19</v>
      </c>
      <c r="CH59" s="123"/>
      <c r="CI59" s="124"/>
      <c r="CJ59" s="124"/>
      <c r="CK59" s="125"/>
      <c r="CL59" s="126" t="s">
        <v>16</v>
      </c>
      <c r="CM59" s="124"/>
      <c r="CN59" s="124" t="s">
        <v>16</v>
      </c>
      <c r="CO59" s="127" t="s">
        <v>16</v>
      </c>
      <c r="CP59" s="128" t="s">
        <v>16</v>
      </c>
      <c r="CQ59" s="129" t="s">
        <v>16</v>
      </c>
      <c r="CR59" s="129" t="s">
        <v>16</v>
      </c>
      <c r="CS59" s="130" t="s">
        <v>16</v>
      </c>
      <c r="CU59" s="167" t="str">
        <f t="shared" ref="CU59:CU65" si="27">$M$13&amp;"/"&amp;$C$16</f>
        <v>/5</v>
      </c>
      <c r="CV59" s="118" t="s">
        <v>17</v>
      </c>
      <c r="CW59" s="119">
        <f>CZ58</f>
        <v>1</v>
      </c>
      <c r="CX59" s="120">
        <f>DG58</f>
        <v>1200</v>
      </c>
      <c r="CY59" s="121">
        <f>DK58-28</f>
        <v>871</v>
      </c>
      <c r="CZ59" s="122">
        <v>19</v>
      </c>
      <c r="DA59" s="123"/>
      <c r="DB59" s="124"/>
      <c r="DC59" s="124"/>
      <c r="DD59" s="125"/>
      <c r="DE59" s="126" t="s">
        <v>16</v>
      </c>
      <c r="DF59" s="124"/>
      <c r="DG59" s="124" t="s">
        <v>16</v>
      </c>
      <c r="DH59" s="127" t="s">
        <v>16</v>
      </c>
      <c r="DI59" s="128" t="s">
        <v>16</v>
      </c>
      <c r="DJ59" s="129" t="s">
        <v>16</v>
      </c>
      <c r="DK59" s="129" t="s">
        <v>16</v>
      </c>
      <c r="DL59" s="130" t="s">
        <v>16</v>
      </c>
      <c r="DN59" s="167" t="str">
        <f t="shared" ref="DN59:DN65" si="28">$M$13&amp;"/"&amp;$C$16</f>
        <v>/5</v>
      </c>
      <c r="DO59" s="118" t="s">
        <v>17</v>
      </c>
      <c r="DP59" s="119">
        <f>DS58</f>
        <v>1</v>
      </c>
      <c r="DQ59" s="120">
        <f>DZ58</f>
        <v>1500</v>
      </c>
      <c r="DR59" s="121">
        <f>ED58-20</f>
        <v>568</v>
      </c>
      <c r="DS59" s="122">
        <v>19</v>
      </c>
      <c r="DT59" s="123"/>
      <c r="DU59" s="124"/>
      <c r="DV59" s="124"/>
      <c r="DW59" s="125"/>
      <c r="DX59" s="126" t="s">
        <v>16</v>
      </c>
      <c r="DY59" s="124" t="s">
        <v>16</v>
      </c>
      <c r="DZ59" s="124" t="s">
        <v>16</v>
      </c>
      <c r="EA59" s="127" t="s">
        <v>16</v>
      </c>
      <c r="EB59" s="128" t="s">
        <v>16</v>
      </c>
      <c r="EC59" s="129" t="s">
        <v>16</v>
      </c>
      <c r="ED59" s="129" t="s">
        <v>16</v>
      </c>
      <c r="EE59" s="130" t="s">
        <v>16</v>
      </c>
    </row>
    <row r="60" spans="1:154" ht="18" x14ac:dyDescent="0.25">
      <c r="A60" s="168" t="str">
        <f t="shared" si="23"/>
        <v>/5</v>
      </c>
      <c r="B60" s="132" t="s">
        <v>19</v>
      </c>
      <c r="C60" s="133">
        <f>F58</f>
        <v>8</v>
      </c>
      <c r="D60" s="134">
        <f>M58-38</f>
        <v>82</v>
      </c>
      <c r="E60" s="135">
        <f>Q58-49</f>
        <v>640</v>
      </c>
      <c r="F60" s="136">
        <v>19</v>
      </c>
      <c r="G60" s="137"/>
      <c r="H60" s="138"/>
      <c r="I60" s="138"/>
      <c r="J60" s="139"/>
      <c r="K60" s="140" t="s">
        <v>16</v>
      </c>
      <c r="L60" s="138"/>
      <c r="M60" s="138" t="s">
        <v>16</v>
      </c>
      <c r="N60" s="141" t="s">
        <v>16</v>
      </c>
      <c r="O60" s="142" t="s">
        <v>16</v>
      </c>
      <c r="P60" s="143" t="s">
        <v>16</v>
      </c>
      <c r="Q60" s="143" t="s">
        <v>16</v>
      </c>
      <c r="R60" s="144" t="s">
        <v>16</v>
      </c>
      <c r="T60" s="168" t="str">
        <f t="shared" si="24"/>
        <v>/5</v>
      </c>
      <c r="U60" s="132" t="s">
        <v>19</v>
      </c>
      <c r="V60" s="133">
        <f>Y58</f>
        <v>9</v>
      </c>
      <c r="W60" s="134">
        <f>AF58-38</f>
        <v>1867</v>
      </c>
      <c r="X60" s="135">
        <f>AJ58-28</f>
        <v>852</v>
      </c>
      <c r="Y60" s="136">
        <v>19</v>
      </c>
      <c r="Z60" s="137"/>
      <c r="AA60" s="138"/>
      <c r="AB60" s="138"/>
      <c r="AC60" s="139"/>
      <c r="AD60" s="140" t="s">
        <v>16</v>
      </c>
      <c r="AE60" s="138"/>
      <c r="AF60" s="138" t="s">
        <v>16</v>
      </c>
      <c r="AG60" s="141" t="s">
        <v>16</v>
      </c>
      <c r="AH60" s="142" t="s">
        <v>16</v>
      </c>
      <c r="AI60" s="143" t="s">
        <v>16</v>
      </c>
      <c r="AJ60" s="143" t="s">
        <v>16</v>
      </c>
      <c r="AK60" s="144" t="s">
        <v>16</v>
      </c>
      <c r="AM60" s="168" t="str">
        <f t="shared" si="25"/>
        <v>/5</v>
      </c>
      <c r="AN60" s="132" t="s">
        <v>19</v>
      </c>
      <c r="AO60" s="133">
        <f>AR58</f>
        <v>3</v>
      </c>
      <c r="AP60" s="134">
        <f>AY58-38</f>
        <v>152</v>
      </c>
      <c r="AQ60" s="135">
        <f>BC58-(20+19)</f>
        <v>505</v>
      </c>
      <c r="AR60" s="136">
        <v>19</v>
      </c>
      <c r="AS60" s="137"/>
      <c r="AT60" s="138"/>
      <c r="AU60" s="138"/>
      <c r="AV60" s="139"/>
      <c r="AW60" s="140" t="s">
        <v>16</v>
      </c>
      <c r="AX60" s="138" t="s">
        <v>16</v>
      </c>
      <c r="AY60" s="138" t="s">
        <v>16</v>
      </c>
      <c r="AZ60" s="141" t="s">
        <v>16</v>
      </c>
      <c r="BA60" s="142" t="s">
        <v>16</v>
      </c>
      <c r="BB60" s="143" t="s">
        <v>16</v>
      </c>
      <c r="BC60" s="143" t="s">
        <v>16</v>
      </c>
      <c r="BD60" s="144" t="s">
        <v>16</v>
      </c>
      <c r="CB60" s="168" t="str">
        <f t="shared" si="26"/>
        <v>/5</v>
      </c>
      <c r="CC60" s="132" t="s">
        <v>19</v>
      </c>
      <c r="CD60" s="133">
        <f>CG58</f>
        <v>1</v>
      </c>
      <c r="CE60" s="134">
        <f>CN58-38</f>
        <v>1462</v>
      </c>
      <c r="CF60" s="135">
        <f>CR58-49</f>
        <v>539</v>
      </c>
      <c r="CG60" s="136">
        <v>19</v>
      </c>
      <c r="CH60" s="137"/>
      <c r="CI60" s="138"/>
      <c r="CJ60" s="138"/>
      <c r="CK60" s="139"/>
      <c r="CL60" s="140" t="s">
        <v>16</v>
      </c>
      <c r="CM60" s="138"/>
      <c r="CN60" s="138" t="s">
        <v>16</v>
      </c>
      <c r="CO60" s="141" t="s">
        <v>16</v>
      </c>
      <c r="CP60" s="142" t="s">
        <v>16</v>
      </c>
      <c r="CQ60" s="143" t="s">
        <v>16</v>
      </c>
      <c r="CR60" s="143" t="s">
        <v>16</v>
      </c>
      <c r="CS60" s="144" t="s">
        <v>16</v>
      </c>
      <c r="CU60" s="168" t="str">
        <f t="shared" si="27"/>
        <v>/5</v>
      </c>
      <c r="CV60" s="132" t="s">
        <v>19</v>
      </c>
      <c r="CW60" s="133">
        <f>CZ58</f>
        <v>1</v>
      </c>
      <c r="CX60" s="134">
        <f>DG58-38</f>
        <v>1162</v>
      </c>
      <c r="CY60" s="135">
        <f>DK58-28</f>
        <v>871</v>
      </c>
      <c r="CZ60" s="136">
        <v>19</v>
      </c>
      <c r="DA60" s="137"/>
      <c r="DB60" s="138"/>
      <c r="DC60" s="138"/>
      <c r="DD60" s="139"/>
      <c r="DE60" s="140" t="s">
        <v>16</v>
      </c>
      <c r="DF60" s="138"/>
      <c r="DG60" s="138" t="s">
        <v>16</v>
      </c>
      <c r="DH60" s="141" t="s">
        <v>16</v>
      </c>
      <c r="DI60" s="142" t="s">
        <v>16</v>
      </c>
      <c r="DJ60" s="143" t="s">
        <v>16</v>
      </c>
      <c r="DK60" s="143" t="s">
        <v>16</v>
      </c>
      <c r="DL60" s="144" t="s">
        <v>16</v>
      </c>
      <c r="DN60" s="168" t="str">
        <f t="shared" si="28"/>
        <v>/5</v>
      </c>
      <c r="DO60" s="132" t="s">
        <v>19</v>
      </c>
      <c r="DP60" s="133">
        <f>DS58</f>
        <v>1</v>
      </c>
      <c r="DQ60" s="134">
        <f>DZ58-38</f>
        <v>1462</v>
      </c>
      <c r="DR60" s="135">
        <f>ED58-(20+19)</f>
        <v>549</v>
      </c>
      <c r="DS60" s="136">
        <v>19</v>
      </c>
      <c r="DT60" s="137"/>
      <c r="DU60" s="138"/>
      <c r="DV60" s="138"/>
      <c r="DW60" s="139"/>
      <c r="DX60" s="140" t="s">
        <v>16</v>
      </c>
      <c r="DY60" s="138" t="s">
        <v>16</v>
      </c>
      <c r="DZ60" s="138" t="s">
        <v>16</v>
      </c>
      <c r="EA60" s="141" t="s">
        <v>16</v>
      </c>
      <c r="EB60" s="142" t="s">
        <v>16</v>
      </c>
      <c r="EC60" s="143" t="s">
        <v>16</v>
      </c>
      <c r="ED60" s="143" t="s">
        <v>16</v>
      </c>
      <c r="EE60" s="144" t="s">
        <v>16</v>
      </c>
    </row>
    <row r="61" spans="1:154" ht="18" x14ac:dyDescent="0.25">
      <c r="A61" s="168" t="str">
        <f>$M$13&amp;"/"&amp;$C$16</f>
        <v>/5</v>
      </c>
      <c r="B61" s="132" t="s">
        <v>20</v>
      </c>
      <c r="C61" s="133">
        <f>F58*2</f>
        <v>16</v>
      </c>
      <c r="D61" s="134">
        <f>I58-19</f>
        <v>31</v>
      </c>
      <c r="E61" s="135">
        <f>Q58-49</f>
        <v>640</v>
      </c>
      <c r="F61" s="136">
        <v>19</v>
      </c>
      <c r="G61" s="137"/>
      <c r="H61" s="138"/>
      <c r="I61" s="138"/>
      <c r="J61" s="139"/>
      <c r="K61" s="140" t="s">
        <v>16</v>
      </c>
      <c r="L61" s="138" t="s">
        <v>16</v>
      </c>
      <c r="M61" s="138"/>
      <c r="N61" s="141"/>
      <c r="O61" s="142" t="s">
        <v>16</v>
      </c>
      <c r="P61" s="143" t="s">
        <v>16</v>
      </c>
      <c r="Q61" s="143" t="s">
        <v>16</v>
      </c>
      <c r="R61" s="144" t="s">
        <v>16</v>
      </c>
      <c r="T61" s="168" t="str">
        <f t="shared" si="24"/>
        <v>/5</v>
      </c>
      <c r="U61" s="132" t="s">
        <v>20</v>
      </c>
      <c r="V61" s="133">
        <f>Y58*2</f>
        <v>18</v>
      </c>
      <c r="W61" s="134">
        <f>AB58-19</f>
        <v>2311</v>
      </c>
      <c r="X61" s="135">
        <f>AJ58-28</f>
        <v>852</v>
      </c>
      <c r="Y61" s="136">
        <v>19</v>
      </c>
      <c r="Z61" s="137"/>
      <c r="AA61" s="138"/>
      <c r="AB61" s="138"/>
      <c r="AC61" s="139"/>
      <c r="AD61" s="140" t="s">
        <v>16</v>
      </c>
      <c r="AE61" s="138" t="s">
        <v>16</v>
      </c>
      <c r="AF61" s="138"/>
      <c r="AG61" s="141"/>
      <c r="AH61" s="142" t="s">
        <v>16</v>
      </c>
      <c r="AI61" s="143" t="s">
        <v>16</v>
      </c>
      <c r="AJ61" s="143" t="s">
        <v>16</v>
      </c>
      <c r="AK61" s="144" t="s">
        <v>16</v>
      </c>
      <c r="AM61" s="168" t="str">
        <f>$M$13&amp;"/"&amp;$C$16</f>
        <v>/5</v>
      </c>
      <c r="AN61" s="132" t="s">
        <v>20</v>
      </c>
      <c r="AO61" s="133">
        <f>AR58*2</f>
        <v>6</v>
      </c>
      <c r="AP61" s="134">
        <f>AU58-19</f>
        <v>237</v>
      </c>
      <c r="AQ61" s="135">
        <f>BC58-20</f>
        <v>524</v>
      </c>
      <c r="AR61" s="136">
        <v>19</v>
      </c>
      <c r="AS61" s="137"/>
      <c r="AT61" s="138"/>
      <c r="AU61" s="138"/>
      <c r="AV61" s="139"/>
      <c r="AW61" s="140" t="s">
        <v>16</v>
      </c>
      <c r="AX61" s="138" t="s">
        <v>16</v>
      </c>
      <c r="AY61" s="138"/>
      <c r="AZ61" s="141"/>
      <c r="BA61" s="142" t="s">
        <v>16</v>
      </c>
      <c r="BB61" s="143" t="s">
        <v>16</v>
      </c>
      <c r="BC61" s="143" t="s">
        <v>16</v>
      </c>
      <c r="BD61" s="144" t="s">
        <v>16</v>
      </c>
      <c r="CB61" s="168" t="str">
        <f>$M$13&amp;"/"&amp;$C$16</f>
        <v>/5</v>
      </c>
      <c r="CC61" s="132" t="s">
        <v>20</v>
      </c>
      <c r="CD61" s="133">
        <f>CG58*2</f>
        <v>2</v>
      </c>
      <c r="CE61" s="134">
        <f>CJ58-19</f>
        <v>331</v>
      </c>
      <c r="CF61" s="135">
        <f>CR58-49</f>
        <v>539</v>
      </c>
      <c r="CG61" s="136">
        <v>19</v>
      </c>
      <c r="CH61" s="137"/>
      <c r="CI61" s="138"/>
      <c r="CJ61" s="138"/>
      <c r="CK61" s="139"/>
      <c r="CL61" s="140" t="s">
        <v>16</v>
      </c>
      <c r="CM61" s="138" t="s">
        <v>16</v>
      </c>
      <c r="CN61" s="138"/>
      <c r="CO61" s="141"/>
      <c r="CP61" s="142" t="s">
        <v>16</v>
      </c>
      <c r="CQ61" s="143" t="s">
        <v>16</v>
      </c>
      <c r="CR61" s="143" t="s">
        <v>16</v>
      </c>
      <c r="CS61" s="144" t="s">
        <v>16</v>
      </c>
      <c r="CU61" s="168" t="str">
        <f>$M$13&amp;"/"&amp;$C$16</f>
        <v>/5</v>
      </c>
      <c r="CV61" s="132" t="s">
        <v>20</v>
      </c>
      <c r="CW61" s="133">
        <f>CZ58*2</f>
        <v>2</v>
      </c>
      <c r="CX61" s="134">
        <f>DC58-19</f>
        <v>481</v>
      </c>
      <c r="CY61" s="135">
        <f>DK58-28</f>
        <v>871</v>
      </c>
      <c r="CZ61" s="136">
        <v>19</v>
      </c>
      <c r="DA61" s="137"/>
      <c r="DB61" s="138"/>
      <c r="DC61" s="138"/>
      <c r="DD61" s="139"/>
      <c r="DE61" s="140" t="s">
        <v>16</v>
      </c>
      <c r="DF61" s="138" t="s">
        <v>16</v>
      </c>
      <c r="DG61" s="138"/>
      <c r="DH61" s="141"/>
      <c r="DI61" s="142" t="s">
        <v>16</v>
      </c>
      <c r="DJ61" s="143" t="s">
        <v>16</v>
      </c>
      <c r="DK61" s="143" t="s">
        <v>16</v>
      </c>
      <c r="DL61" s="144" t="s">
        <v>16</v>
      </c>
      <c r="DN61" s="168" t="str">
        <f>$M$13&amp;"/"&amp;$C$16</f>
        <v>/5</v>
      </c>
      <c r="DO61" s="132" t="s">
        <v>20</v>
      </c>
      <c r="DP61" s="133">
        <f>DS58*2</f>
        <v>2</v>
      </c>
      <c r="DQ61" s="134">
        <f>DV58-19</f>
        <v>331</v>
      </c>
      <c r="DR61" s="135">
        <f>ED58-20</f>
        <v>568</v>
      </c>
      <c r="DS61" s="136">
        <v>19</v>
      </c>
      <c r="DT61" s="137"/>
      <c r="DU61" s="138"/>
      <c r="DV61" s="138"/>
      <c r="DW61" s="139"/>
      <c r="DX61" s="140" t="s">
        <v>16</v>
      </c>
      <c r="DY61" s="138" t="s">
        <v>16</v>
      </c>
      <c r="DZ61" s="138"/>
      <c r="EA61" s="141"/>
      <c r="EB61" s="142" t="s">
        <v>16</v>
      </c>
      <c r="EC61" s="143" t="s">
        <v>16</v>
      </c>
      <c r="ED61" s="143" t="s">
        <v>16</v>
      </c>
      <c r="EE61" s="144" t="s">
        <v>16</v>
      </c>
    </row>
    <row r="62" spans="1:154" ht="18" x14ac:dyDescent="0.25">
      <c r="A62" s="168" t="str">
        <f t="shared" si="23"/>
        <v>/5</v>
      </c>
      <c r="B62" s="132" t="s">
        <v>22</v>
      </c>
      <c r="C62" s="133">
        <f>F58</f>
        <v>8</v>
      </c>
      <c r="D62" s="134">
        <f>I58</f>
        <v>50</v>
      </c>
      <c r="E62" s="135">
        <f>M58</f>
        <v>120</v>
      </c>
      <c r="F62" s="136">
        <v>19</v>
      </c>
      <c r="G62" s="137"/>
      <c r="H62" s="138"/>
      <c r="I62" s="138"/>
      <c r="J62" s="139"/>
      <c r="K62" s="140" t="s">
        <v>16</v>
      </c>
      <c r="L62" s="138" t="s">
        <v>16</v>
      </c>
      <c r="M62" s="138" t="s">
        <v>16</v>
      </c>
      <c r="N62" s="141" t="s">
        <v>16</v>
      </c>
      <c r="O62" s="142" t="s">
        <v>16</v>
      </c>
      <c r="P62" s="143" t="s">
        <v>16</v>
      </c>
      <c r="Q62" s="143" t="s">
        <v>16</v>
      </c>
      <c r="R62" s="144" t="s">
        <v>16</v>
      </c>
      <c r="T62" s="168" t="str">
        <f t="shared" si="24"/>
        <v>/5</v>
      </c>
      <c r="U62" s="132" t="s">
        <v>22</v>
      </c>
      <c r="V62" s="133">
        <f>Y58</f>
        <v>9</v>
      </c>
      <c r="W62" s="134">
        <f>AB58</f>
        <v>2330</v>
      </c>
      <c r="X62" s="135">
        <f>AF58</f>
        <v>1905</v>
      </c>
      <c r="Y62" s="136">
        <v>8</v>
      </c>
      <c r="Z62" s="137"/>
      <c r="AA62" s="138"/>
      <c r="AB62" s="138"/>
      <c r="AC62" s="139"/>
      <c r="AD62" s="140"/>
      <c r="AE62" s="138"/>
      <c r="AF62" s="138"/>
      <c r="AG62" s="141"/>
      <c r="AH62" s="142" t="s">
        <v>16</v>
      </c>
      <c r="AI62" s="143" t="s">
        <v>16</v>
      </c>
      <c r="AJ62" s="143" t="s">
        <v>16</v>
      </c>
      <c r="AK62" s="144" t="s">
        <v>16</v>
      </c>
      <c r="AM62" s="168" t="str">
        <f t="shared" si="25"/>
        <v>/5</v>
      </c>
      <c r="AN62" s="132" t="s">
        <v>22</v>
      </c>
      <c r="AO62" s="133">
        <f>AR58</f>
        <v>3</v>
      </c>
      <c r="AP62" s="134">
        <f>AU58-19</f>
        <v>237</v>
      </c>
      <c r="AQ62" s="135">
        <f>AY58-38</f>
        <v>152</v>
      </c>
      <c r="AR62" s="136">
        <v>19</v>
      </c>
      <c r="AS62" s="137"/>
      <c r="AT62" s="138"/>
      <c r="AU62" s="138"/>
      <c r="AV62" s="139"/>
      <c r="AW62" s="140"/>
      <c r="AX62" s="138"/>
      <c r="AY62" s="138"/>
      <c r="AZ62" s="141"/>
      <c r="BA62" s="142" t="s">
        <v>16</v>
      </c>
      <c r="BB62" s="143" t="s">
        <v>16</v>
      </c>
      <c r="BC62" s="143" t="s">
        <v>16</v>
      </c>
      <c r="BD62" s="144" t="s">
        <v>16</v>
      </c>
      <c r="CB62" s="168" t="str">
        <f t="shared" si="26"/>
        <v>/5</v>
      </c>
      <c r="CC62" s="132" t="s">
        <v>22</v>
      </c>
      <c r="CD62" s="133">
        <f>CG58</f>
        <v>1</v>
      </c>
      <c r="CE62" s="134">
        <f>CJ58</f>
        <v>350</v>
      </c>
      <c r="CF62" s="135">
        <f>CN58</f>
        <v>1500</v>
      </c>
      <c r="CG62" s="136">
        <v>19</v>
      </c>
      <c r="CH62" s="137"/>
      <c r="CI62" s="138"/>
      <c r="CJ62" s="138"/>
      <c r="CK62" s="139"/>
      <c r="CL62" s="140" t="s">
        <v>16</v>
      </c>
      <c r="CM62" s="138" t="s">
        <v>16</v>
      </c>
      <c r="CN62" s="138" t="s">
        <v>16</v>
      </c>
      <c r="CO62" s="141" t="s">
        <v>16</v>
      </c>
      <c r="CP62" s="142" t="s">
        <v>16</v>
      </c>
      <c r="CQ62" s="143" t="s">
        <v>16</v>
      </c>
      <c r="CR62" s="143" t="s">
        <v>16</v>
      </c>
      <c r="CS62" s="144" t="s">
        <v>16</v>
      </c>
      <c r="CU62" s="168" t="str">
        <f t="shared" si="27"/>
        <v>/5</v>
      </c>
      <c r="CV62" s="132" t="s">
        <v>22</v>
      </c>
      <c r="CW62" s="133">
        <f>CZ58</f>
        <v>1</v>
      </c>
      <c r="CX62" s="134">
        <f>DC58</f>
        <v>500</v>
      </c>
      <c r="CY62" s="135">
        <f>DG58</f>
        <v>1200</v>
      </c>
      <c r="CZ62" s="136">
        <v>8</v>
      </c>
      <c r="DA62" s="137"/>
      <c r="DB62" s="138"/>
      <c r="DC62" s="138"/>
      <c r="DD62" s="139"/>
      <c r="DE62" s="140"/>
      <c r="DF62" s="138"/>
      <c r="DG62" s="138"/>
      <c r="DH62" s="141"/>
      <c r="DI62" s="142" t="s">
        <v>16</v>
      </c>
      <c r="DJ62" s="143" t="s">
        <v>16</v>
      </c>
      <c r="DK62" s="143" t="s">
        <v>16</v>
      </c>
      <c r="DL62" s="144" t="s">
        <v>16</v>
      </c>
      <c r="DN62" s="168" t="str">
        <f t="shared" si="28"/>
        <v>/5</v>
      </c>
      <c r="DO62" s="132" t="s">
        <v>22</v>
      </c>
      <c r="DP62" s="133">
        <f>DS58</f>
        <v>1</v>
      </c>
      <c r="DQ62" s="134">
        <f>DV58-19</f>
        <v>331</v>
      </c>
      <c r="DR62" s="135">
        <f>DZ58-38</f>
        <v>1462</v>
      </c>
      <c r="DS62" s="136">
        <v>19</v>
      </c>
      <c r="DT62" s="137"/>
      <c r="DU62" s="138"/>
      <c r="DV62" s="138"/>
      <c r="DW62" s="139"/>
      <c r="DX62" s="140"/>
      <c r="DY62" s="138"/>
      <c r="DZ62" s="138"/>
      <c r="EA62" s="141"/>
      <c r="EB62" s="142" t="s">
        <v>16</v>
      </c>
      <c r="EC62" s="143" t="s">
        <v>16</v>
      </c>
      <c r="ED62" s="143" t="s">
        <v>16</v>
      </c>
      <c r="EE62" s="144" t="s">
        <v>16</v>
      </c>
    </row>
    <row r="63" spans="1:154" ht="18" x14ac:dyDescent="0.25">
      <c r="A63" s="168" t="str">
        <f t="shared" si="23"/>
        <v>/5</v>
      </c>
      <c r="B63" s="132" t="s">
        <v>23</v>
      </c>
      <c r="C63" s="133">
        <v>9</v>
      </c>
      <c r="D63" s="134">
        <f>(M58-60)/2</f>
        <v>30</v>
      </c>
      <c r="E63" s="135">
        <f>E59-5</f>
        <v>635</v>
      </c>
      <c r="F63" s="136">
        <v>19</v>
      </c>
      <c r="G63" s="137"/>
      <c r="H63" s="138"/>
      <c r="I63" s="138"/>
      <c r="J63" s="139"/>
      <c r="K63" s="140" t="s">
        <v>16</v>
      </c>
      <c r="L63" s="138"/>
      <c r="M63" s="138"/>
      <c r="N63" s="141"/>
      <c r="O63" s="142" t="s">
        <v>16</v>
      </c>
      <c r="P63" s="143" t="s">
        <v>16</v>
      </c>
      <c r="Q63" s="143" t="s">
        <v>16</v>
      </c>
      <c r="R63" s="144" t="s">
        <v>16</v>
      </c>
      <c r="T63" s="168" t="str">
        <f t="shared" si="24"/>
        <v>/5</v>
      </c>
      <c r="U63" s="132" t="s">
        <v>23</v>
      </c>
      <c r="V63" s="133">
        <v>6</v>
      </c>
      <c r="W63" s="134">
        <f>(AF58-60)/2</f>
        <v>922.5</v>
      </c>
      <c r="X63" s="135">
        <f>X59-5</f>
        <v>847</v>
      </c>
      <c r="Y63" s="136">
        <v>19</v>
      </c>
      <c r="Z63" s="137"/>
      <c r="AA63" s="138"/>
      <c r="AB63" s="138"/>
      <c r="AC63" s="139"/>
      <c r="AD63" s="140" t="s">
        <v>16</v>
      </c>
      <c r="AE63" s="138"/>
      <c r="AF63" s="138"/>
      <c r="AG63" s="141"/>
      <c r="AH63" s="142" t="s">
        <v>16</v>
      </c>
      <c r="AI63" s="143" t="s">
        <v>16</v>
      </c>
      <c r="AJ63" s="143" t="s">
        <v>16</v>
      </c>
      <c r="AK63" s="144" t="s">
        <v>16</v>
      </c>
      <c r="AM63" s="168" t="str">
        <f t="shared" si="25"/>
        <v>/5</v>
      </c>
      <c r="AN63" s="132" t="s">
        <v>23</v>
      </c>
      <c r="AO63" s="133">
        <v>2</v>
      </c>
      <c r="AP63" s="134">
        <f>(AY58-60)/2</f>
        <v>65</v>
      </c>
      <c r="AQ63" s="135">
        <f>BC58-45</f>
        <v>499</v>
      </c>
      <c r="AR63" s="136">
        <v>19</v>
      </c>
      <c r="AS63" s="137"/>
      <c r="AT63" s="138"/>
      <c r="AU63" s="138"/>
      <c r="AV63" s="139"/>
      <c r="AW63" s="140" t="s">
        <v>16</v>
      </c>
      <c r="AX63" s="138"/>
      <c r="AY63" s="138"/>
      <c r="AZ63" s="141"/>
      <c r="BA63" s="142" t="s">
        <v>16</v>
      </c>
      <c r="BB63" s="143" t="s">
        <v>16</v>
      </c>
      <c r="BC63" s="143" t="s">
        <v>16</v>
      </c>
      <c r="BD63" s="144" t="s">
        <v>16</v>
      </c>
      <c r="CB63" s="168" t="str">
        <f t="shared" si="26"/>
        <v>/5</v>
      </c>
      <c r="CC63" s="132" t="s">
        <v>23</v>
      </c>
      <c r="CD63" s="133"/>
      <c r="CE63" s="134">
        <f>(CN58-60)/2</f>
        <v>720</v>
      </c>
      <c r="CF63" s="135">
        <f>CF59-5</f>
        <v>534</v>
      </c>
      <c r="CG63" s="136">
        <v>19</v>
      </c>
      <c r="CH63" s="137"/>
      <c r="CI63" s="138"/>
      <c r="CJ63" s="138"/>
      <c r="CK63" s="139"/>
      <c r="CL63" s="140" t="s">
        <v>16</v>
      </c>
      <c r="CM63" s="138"/>
      <c r="CN63" s="138"/>
      <c r="CO63" s="141"/>
      <c r="CP63" s="142" t="s">
        <v>16</v>
      </c>
      <c r="CQ63" s="143" t="s">
        <v>16</v>
      </c>
      <c r="CR63" s="143" t="s">
        <v>16</v>
      </c>
      <c r="CS63" s="144" t="s">
        <v>16</v>
      </c>
      <c r="CU63" s="168" t="str">
        <f t="shared" si="27"/>
        <v>/5</v>
      </c>
      <c r="CV63" s="132" t="s">
        <v>23</v>
      </c>
      <c r="CW63" s="133">
        <v>6</v>
      </c>
      <c r="CX63" s="134">
        <f>(DG58-60)/2</f>
        <v>570</v>
      </c>
      <c r="CY63" s="135">
        <f>CY59-5</f>
        <v>866</v>
      </c>
      <c r="CZ63" s="136">
        <v>19</v>
      </c>
      <c r="DA63" s="137"/>
      <c r="DB63" s="138"/>
      <c r="DC63" s="138"/>
      <c r="DD63" s="139"/>
      <c r="DE63" s="140" t="s">
        <v>16</v>
      </c>
      <c r="DF63" s="138"/>
      <c r="DG63" s="138"/>
      <c r="DH63" s="141"/>
      <c r="DI63" s="142" t="s">
        <v>16</v>
      </c>
      <c r="DJ63" s="143" t="s">
        <v>16</v>
      </c>
      <c r="DK63" s="143" t="s">
        <v>16</v>
      </c>
      <c r="DL63" s="144" t="s">
        <v>16</v>
      </c>
      <c r="DN63" s="168" t="str">
        <f t="shared" si="28"/>
        <v>/5</v>
      </c>
      <c r="DO63" s="132" t="s">
        <v>23</v>
      </c>
      <c r="DP63" s="133">
        <v>2</v>
      </c>
      <c r="DQ63" s="134">
        <f>(DZ58-60)/2</f>
        <v>720</v>
      </c>
      <c r="DR63" s="135">
        <f>ED58-45</f>
        <v>543</v>
      </c>
      <c r="DS63" s="136">
        <v>19</v>
      </c>
      <c r="DT63" s="137"/>
      <c r="DU63" s="138"/>
      <c r="DV63" s="138"/>
      <c r="DW63" s="139"/>
      <c r="DX63" s="140" t="s">
        <v>16</v>
      </c>
      <c r="DY63" s="138"/>
      <c r="DZ63" s="138"/>
      <c r="EA63" s="141"/>
      <c r="EB63" s="142" t="s">
        <v>16</v>
      </c>
      <c r="EC63" s="143" t="s">
        <v>16</v>
      </c>
      <c r="ED63" s="143" t="s">
        <v>16</v>
      </c>
      <c r="EE63" s="144" t="s">
        <v>16</v>
      </c>
    </row>
    <row r="64" spans="1:154" ht="18" x14ac:dyDescent="0.25">
      <c r="A64" s="168" t="str">
        <f t="shared" si="23"/>
        <v>/5</v>
      </c>
      <c r="B64" s="132" t="s">
        <v>31</v>
      </c>
      <c r="C64" s="133">
        <v>4</v>
      </c>
      <c r="D64" s="134">
        <f>I58-(57+38)</f>
        <v>-45</v>
      </c>
      <c r="E64" s="135">
        <f>E59</f>
        <v>640</v>
      </c>
      <c r="F64" s="136">
        <v>19</v>
      </c>
      <c r="G64" s="137"/>
      <c r="H64" s="138"/>
      <c r="I64" s="138"/>
      <c r="J64" s="139"/>
      <c r="K64" s="140" t="s">
        <v>16</v>
      </c>
      <c r="L64" s="138"/>
      <c r="M64" s="138"/>
      <c r="N64" s="141"/>
      <c r="O64" s="142" t="s">
        <v>16</v>
      </c>
      <c r="P64" s="143" t="s">
        <v>16</v>
      </c>
      <c r="Q64" s="143" t="s">
        <v>16</v>
      </c>
      <c r="R64" s="144" t="s">
        <v>16</v>
      </c>
      <c r="T64" s="168" t="str">
        <f t="shared" si="24"/>
        <v>/5</v>
      </c>
      <c r="U64" s="132" t="s">
        <v>31</v>
      </c>
      <c r="V64" s="133">
        <v>2</v>
      </c>
      <c r="W64" s="134">
        <f>AB58-(57+38)</f>
        <v>2235</v>
      </c>
      <c r="X64" s="135">
        <f>X59</f>
        <v>852</v>
      </c>
      <c r="Y64" s="136">
        <v>19</v>
      </c>
      <c r="Z64" s="137"/>
      <c r="AA64" s="138"/>
      <c r="AB64" s="138"/>
      <c r="AC64" s="139"/>
      <c r="AD64" s="140" t="s">
        <v>16</v>
      </c>
      <c r="AE64" s="138"/>
      <c r="AF64" s="138"/>
      <c r="AG64" s="141"/>
      <c r="AH64" s="142" t="s">
        <v>16</v>
      </c>
      <c r="AI64" s="143" t="s">
        <v>16</v>
      </c>
      <c r="AJ64" s="143" t="s">
        <v>16</v>
      </c>
      <c r="AK64" s="144" t="s">
        <v>16</v>
      </c>
      <c r="AM64" s="168" t="str">
        <f t="shared" si="25"/>
        <v>/5</v>
      </c>
      <c r="AN64" s="132" t="s">
        <v>31</v>
      </c>
      <c r="AO64" s="133">
        <v>1</v>
      </c>
      <c r="AP64" s="134">
        <f>AU58-(57+38)</f>
        <v>161</v>
      </c>
      <c r="AQ64" s="135">
        <f>AQ59-19</f>
        <v>505</v>
      </c>
      <c r="AR64" s="136">
        <v>19</v>
      </c>
      <c r="AS64" s="137"/>
      <c r="AT64" s="138"/>
      <c r="AU64" s="138"/>
      <c r="AV64" s="139"/>
      <c r="AW64" s="140" t="s">
        <v>16</v>
      </c>
      <c r="AX64" s="138"/>
      <c r="AY64" s="138"/>
      <c r="AZ64" s="141"/>
      <c r="BA64" s="142" t="s">
        <v>16</v>
      </c>
      <c r="BB64" s="143" t="s">
        <v>16</v>
      </c>
      <c r="BC64" s="143" t="s">
        <v>16</v>
      </c>
      <c r="BD64" s="144" t="s">
        <v>16</v>
      </c>
      <c r="CB64" s="168" t="str">
        <f t="shared" si="26"/>
        <v>/5</v>
      </c>
      <c r="CC64" s="132" t="s">
        <v>31</v>
      </c>
      <c r="CD64" s="133"/>
      <c r="CE64" s="134">
        <f>CJ58-(57+38)</f>
        <v>255</v>
      </c>
      <c r="CF64" s="135">
        <f>CF59</f>
        <v>539</v>
      </c>
      <c r="CG64" s="136">
        <v>19</v>
      </c>
      <c r="CH64" s="137"/>
      <c r="CI64" s="138"/>
      <c r="CJ64" s="138"/>
      <c r="CK64" s="139"/>
      <c r="CL64" s="140" t="s">
        <v>16</v>
      </c>
      <c r="CM64" s="138"/>
      <c r="CN64" s="138"/>
      <c r="CO64" s="141"/>
      <c r="CP64" s="142" t="s">
        <v>16</v>
      </c>
      <c r="CQ64" s="143" t="s">
        <v>16</v>
      </c>
      <c r="CR64" s="143" t="s">
        <v>16</v>
      </c>
      <c r="CS64" s="144" t="s">
        <v>16</v>
      </c>
      <c r="CU64" s="168" t="str">
        <f t="shared" si="27"/>
        <v>/5</v>
      </c>
      <c r="CV64" s="132" t="s">
        <v>31</v>
      </c>
      <c r="CW64" s="133">
        <v>2</v>
      </c>
      <c r="CX64" s="134">
        <f>DC58-(57+38)</f>
        <v>405</v>
      </c>
      <c r="CY64" s="135">
        <f>CY59</f>
        <v>871</v>
      </c>
      <c r="CZ64" s="136">
        <v>19</v>
      </c>
      <c r="DA64" s="137"/>
      <c r="DB64" s="138"/>
      <c r="DC64" s="138"/>
      <c r="DD64" s="139"/>
      <c r="DE64" s="140" t="s">
        <v>16</v>
      </c>
      <c r="DF64" s="138"/>
      <c r="DG64" s="138"/>
      <c r="DH64" s="141"/>
      <c r="DI64" s="142" t="s">
        <v>16</v>
      </c>
      <c r="DJ64" s="143" t="s">
        <v>16</v>
      </c>
      <c r="DK64" s="143" t="s">
        <v>16</v>
      </c>
      <c r="DL64" s="144" t="s">
        <v>16</v>
      </c>
      <c r="DN64" s="168" t="str">
        <f t="shared" si="28"/>
        <v>/5</v>
      </c>
      <c r="DO64" s="132" t="s">
        <v>31</v>
      </c>
      <c r="DP64" s="133">
        <v>1</v>
      </c>
      <c r="DQ64" s="134">
        <f>DV58-(57+38)</f>
        <v>255</v>
      </c>
      <c r="DR64" s="135">
        <f>DR59-19</f>
        <v>549</v>
      </c>
      <c r="DS64" s="136">
        <v>19</v>
      </c>
      <c r="DT64" s="137"/>
      <c r="DU64" s="138"/>
      <c r="DV64" s="138"/>
      <c r="DW64" s="139"/>
      <c r="DX64" s="140" t="s">
        <v>16</v>
      </c>
      <c r="DY64" s="138"/>
      <c r="DZ64" s="138"/>
      <c r="EA64" s="141"/>
      <c r="EB64" s="142" t="s">
        <v>16</v>
      </c>
      <c r="EC64" s="143" t="s">
        <v>16</v>
      </c>
      <c r="ED64" s="143" t="s">
        <v>16</v>
      </c>
      <c r="EE64" s="144" t="s">
        <v>16</v>
      </c>
    </row>
    <row r="65" spans="1:138" ht="18.75" thickBot="1" x14ac:dyDescent="0.3">
      <c r="A65" s="169" t="str">
        <f t="shared" si="23"/>
        <v>/5</v>
      </c>
      <c r="B65" s="145" t="s">
        <v>46</v>
      </c>
      <c r="C65" s="146">
        <f>F58</f>
        <v>8</v>
      </c>
      <c r="D65" s="147">
        <f>M58-38</f>
        <v>82</v>
      </c>
      <c r="E65" s="148">
        <f>57</f>
        <v>57</v>
      </c>
      <c r="F65" s="149">
        <v>19</v>
      </c>
      <c r="G65" s="150"/>
      <c r="H65" s="151"/>
      <c r="I65" s="151"/>
      <c r="J65" s="152"/>
      <c r="K65" s="153"/>
      <c r="L65" s="151"/>
      <c r="M65" s="151"/>
      <c r="N65" s="154"/>
      <c r="O65" s="155" t="s">
        <v>16</v>
      </c>
      <c r="P65" s="156" t="s">
        <v>16</v>
      </c>
      <c r="Q65" s="156" t="s">
        <v>16</v>
      </c>
      <c r="R65" s="157" t="s">
        <v>16</v>
      </c>
      <c r="T65" s="169" t="str">
        <f t="shared" si="24"/>
        <v>/5</v>
      </c>
      <c r="U65" s="145" t="s">
        <v>46</v>
      </c>
      <c r="V65" s="146">
        <f>Y58</f>
        <v>9</v>
      </c>
      <c r="W65" s="147">
        <f>AF58-38</f>
        <v>1867</v>
      </c>
      <c r="X65" s="148">
        <f>57</f>
        <v>57</v>
      </c>
      <c r="Y65" s="149">
        <v>19</v>
      </c>
      <c r="Z65" s="150"/>
      <c r="AA65" s="151"/>
      <c r="AB65" s="151"/>
      <c r="AC65" s="152"/>
      <c r="AD65" s="153"/>
      <c r="AE65" s="151"/>
      <c r="AF65" s="151"/>
      <c r="AG65" s="154"/>
      <c r="AH65" s="155" t="s">
        <v>16</v>
      </c>
      <c r="AI65" s="156" t="s">
        <v>16</v>
      </c>
      <c r="AJ65" s="156" t="s">
        <v>16</v>
      </c>
      <c r="AK65" s="157" t="s">
        <v>16</v>
      </c>
      <c r="AM65" s="169" t="str">
        <f t="shared" si="25"/>
        <v>/5</v>
      </c>
      <c r="AN65" s="145" t="s">
        <v>46</v>
      </c>
      <c r="AO65" s="146">
        <f>AR58</f>
        <v>3</v>
      </c>
      <c r="AP65" s="147">
        <f>AY58-38</f>
        <v>152</v>
      </c>
      <c r="AQ65" s="148">
        <f>57</f>
        <v>57</v>
      </c>
      <c r="AR65" s="149">
        <v>19</v>
      </c>
      <c r="AS65" s="150"/>
      <c r="AT65" s="151"/>
      <c r="AU65" s="151"/>
      <c r="AV65" s="152"/>
      <c r="AW65" s="153"/>
      <c r="AX65" s="151"/>
      <c r="AY65" s="151"/>
      <c r="AZ65" s="154"/>
      <c r="BA65" s="155" t="s">
        <v>16</v>
      </c>
      <c r="BB65" s="156" t="s">
        <v>16</v>
      </c>
      <c r="BC65" s="156" t="s">
        <v>16</v>
      </c>
      <c r="BD65" s="157" t="s">
        <v>16</v>
      </c>
      <c r="CB65" s="169" t="str">
        <f t="shared" si="26"/>
        <v>/5</v>
      </c>
      <c r="CC65" s="145" t="s">
        <v>46</v>
      </c>
      <c r="CD65" s="146">
        <f>CG58</f>
        <v>1</v>
      </c>
      <c r="CE65" s="147">
        <f>CN58-38</f>
        <v>1462</v>
      </c>
      <c r="CF65" s="148">
        <f>57</f>
        <v>57</v>
      </c>
      <c r="CG65" s="149">
        <v>19</v>
      </c>
      <c r="CH65" s="150"/>
      <c r="CI65" s="151"/>
      <c r="CJ65" s="151"/>
      <c r="CK65" s="152"/>
      <c r="CL65" s="153"/>
      <c r="CM65" s="151"/>
      <c r="CN65" s="151"/>
      <c r="CO65" s="154"/>
      <c r="CP65" s="155" t="s">
        <v>16</v>
      </c>
      <c r="CQ65" s="156" t="s">
        <v>16</v>
      </c>
      <c r="CR65" s="156" t="s">
        <v>16</v>
      </c>
      <c r="CS65" s="157" t="s">
        <v>16</v>
      </c>
      <c r="CU65" s="169" t="str">
        <f t="shared" si="27"/>
        <v>/5</v>
      </c>
      <c r="CV65" s="145" t="s">
        <v>46</v>
      </c>
      <c r="CW65" s="146">
        <f>CZ58</f>
        <v>1</v>
      </c>
      <c r="CX65" s="147">
        <f>DG58-38</f>
        <v>1162</v>
      </c>
      <c r="CY65" s="148">
        <f>57</f>
        <v>57</v>
      </c>
      <c r="CZ65" s="149">
        <v>19</v>
      </c>
      <c r="DA65" s="150"/>
      <c r="DB65" s="151"/>
      <c r="DC65" s="151"/>
      <c r="DD65" s="152"/>
      <c r="DE65" s="153"/>
      <c r="DF65" s="151"/>
      <c r="DG65" s="151"/>
      <c r="DH65" s="154"/>
      <c r="DI65" s="155" t="s">
        <v>16</v>
      </c>
      <c r="DJ65" s="156" t="s">
        <v>16</v>
      </c>
      <c r="DK65" s="156" t="s">
        <v>16</v>
      </c>
      <c r="DL65" s="157" t="s">
        <v>16</v>
      </c>
      <c r="DN65" s="169" t="str">
        <f t="shared" si="28"/>
        <v>/5</v>
      </c>
      <c r="DO65" s="145" t="s">
        <v>46</v>
      </c>
      <c r="DP65" s="146">
        <f>DS58</f>
        <v>1</v>
      </c>
      <c r="DQ65" s="147">
        <f>DZ58-38</f>
        <v>1462</v>
      </c>
      <c r="DR65" s="148">
        <f>57</f>
        <v>57</v>
      </c>
      <c r="DS65" s="149">
        <v>19</v>
      </c>
      <c r="DT65" s="150"/>
      <c r="DU65" s="151"/>
      <c r="DV65" s="151"/>
      <c r="DW65" s="152"/>
      <c r="DX65" s="153"/>
      <c r="DY65" s="151"/>
      <c r="DZ65" s="151"/>
      <c r="EA65" s="154"/>
      <c r="EB65" s="155" t="s">
        <v>16</v>
      </c>
      <c r="EC65" s="156" t="s">
        <v>16</v>
      </c>
      <c r="ED65" s="156" t="s">
        <v>16</v>
      </c>
      <c r="EE65" s="157" t="s">
        <v>16</v>
      </c>
    </row>
    <row r="66" spans="1:138" ht="18" x14ac:dyDescent="0.25">
      <c r="A66" s="158"/>
      <c r="B66" s="158"/>
      <c r="C66" s="38"/>
      <c r="D66" s="159"/>
      <c r="E66" s="159"/>
      <c r="F66" s="38"/>
      <c r="G66" s="160"/>
      <c r="H66" s="160"/>
      <c r="I66" s="160"/>
      <c r="J66" s="160"/>
      <c r="K66" s="160"/>
      <c r="L66" s="160"/>
      <c r="M66" s="160"/>
      <c r="N66" s="160"/>
      <c r="O66" s="131"/>
      <c r="P66" s="131"/>
      <c r="Q66" s="131"/>
      <c r="R66" s="131"/>
      <c r="T66" s="158"/>
      <c r="U66" s="158"/>
      <c r="V66" s="38"/>
      <c r="W66" s="159"/>
      <c r="X66" s="159"/>
      <c r="Y66" s="38"/>
      <c r="Z66" s="160"/>
      <c r="AA66" s="160"/>
      <c r="AB66" s="160"/>
      <c r="AC66" s="160"/>
      <c r="AD66" s="160"/>
      <c r="AE66" s="160"/>
      <c r="AF66" s="160"/>
      <c r="AG66" s="160"/>
      <c r="AH66" s="131"/>
      <c r="AI66" s="131"/>
      <c r="AJ66" s="131"/>
      <c r="AK66" s="131"/>
      <c r="AM66" s="158"/>
      <c r="AN66" s="158"/>
      <c r="AO66" s="38"/>
      <c r="AP66" s="159"/>
      <c r="AQ66" s="159"/>
      <c r="AR66" s="38"/>
      <c r="AS66" s="160"/>
      <c r="AT66" s="160"/>
      <c r="AU66" s="160"/>
      <c r="AV66" s="160"/>
      <c r="AW66" s="160"/>
      <c r="AX66" s="160"/>
      <c r="AY66" s="160"/>
      <c r="AZ66" s="160"/>
      <c r="BA66" s="131"/>
      <c r="BB66" s="131"/>
      <c r="BC66" s="131"/>
      <c r="BD66" s="131"/>
      <c r="CB66" s="158"/>
      <c r="CC66" s="158"/>
      <c r="CD66" s="38"/>
      <c r="CE66" s="159"/>
      <c r="CF66" s="159"/>
      <c r="CG66" s="38"/>
      <c r="CH66" s="160"/>
      <c r="CI66" s="160"/>
      <c r="CJ66" s="160"/>
      <c r="CK66" s="160"/>
      <c r="CL66" s="160"/>
      <c r="CM66" s="160"/>
      <c r="CN66" s="160"/>
      <c r="CO66" s="160"/>
      <c r="CP66" s="131"/>
      <c r="CQ66" s="131"/>
      <c r="CR66" s="131"/>
      <c r="CS66" s="131"/>
      <c r="CU66" s="158"/>
      <c r="CV66" s="158"/>
      <c r="CW66" s="38"/>
      <c r="CX66" s="159"/>
      <c r="CY66" s="159"/>
      <c r="CZ66" s="38"/>
      <c r="DA66" s="160"/>
      <c r="DB66" s="160"/>
      <c r="DC66" s="160"/>
      <c r="DD66" s="160"/>
      <c r="DE66" s="160"/>
      <c r="DF66" s="160"/>
      <c r="DG66" s="160"/>
      <c r="DH66" s="160"/>
      <c r="DI66" s="131"/>
      <c r="DJ66" s="131"/>
      <c r="DK66" s="131"/>
      <c r="DL66" s="131"/>
      <c r="DN66" s="158"/>
      <c r="DO66" s="158"/>
      <c r="DP66" s="38"/>
      <c r="DQ66" s="159"/>
      <c r="DR66" s="159"/>
      <c r="DS66" s="38"/>
      <c r="DT66" s="160"/>
      <c r="DU66" s="160"/>
      <c r="DV66" s="160"/>
      <c r="DW66" s="160"/>
      <c r="DX66" s="160"/>
      <c r="DY66" s="160"/>
      <c r="DZ66" s="160"/>
      <c r="EA66" s="160"/>
      <c r="EB66" s="131"/>
      <c r="EC66" s="131"/>
      <c r="ED66" s="131"/>
      <c r="EE66" s="131"/>
    </row>
    <row r="67" spans="1:138" ht="18" x14ac:dyDescent="0.25">
      <c r="A67" s="158"/>
      <c r="B67" s="161"/>
      <c r="C67" s="38"/>
      <c r="D67" s="159"/>
      <c r="E67" s="159"/>
      <c r="F67" s="38"/>
      <c r="G67" s="160"/>
      <c r="H67" s="160"/>
      <c r="I67" s="160"/>
      <c r="J67" s="160"/>
      <c r="K67" s="160"/>
      <c r="L67" s="160"/>
      <c r="M67" s="160"/>
      <c r="N67" s="160"/>
      <c r="O67" s="131"/>
      <c r="P67" s="131"/>
      <c r="Q67" s="131"/>
      <c r="R67" s="131"/>
      <c r="T67" s="158"/>
      <c r="U67" s="161"/>
      <c r="V67" s="38"/>
      <c r="W67" s="159"/>
      <c r="X67" s="159"/>
      <c r="Y67" s="38"/>
      <c r="Z67" s="160"/>
      <c r="AA67" s="160"/>
      <c r="AB67" s="160"/>
      <c r="AC67" s="160"/>
      <c r="AD67" s="160"/>
      <c r="AE67" s="160"/>
      <c r="AF67" s="160"/>
      <c r="AG67" s="160"/>
      <c r="AH67" s="131"/>
      <c r="AI67" s="131"/>
      <c r="AJ67" s="131"/>
      <c r="AK67" s="131"/>
      <c r="AM67" s="158"/>
      <c r="AN67" s="161"/>
      <c r="AO67" s="38"/>
      <c r="AP67" s="159"/>
      <c r="AQ67" s="159"/>
      <c r="AR67" s="38"/>
      <c r="AS67" s="160"/>
      <c r="AT67" s="160"/>
      <c r="AU67" s="160"/>
      <c r="AV67" s="160"/>
      <c r="AW67" s="160"/>
      <c r="AX67" s="160"/>
      <c r="AY67" s="160"/>
      <c r="AZ67" s="160"/>
      <c r="BA67" s="131"/>
      <c r="BB67" s="131"/>
      <c r="BC67" s="131"/>
      <c r="BD67" s="131"/>
      <c r="CB67" s="158"/>
      <c r="CC67" s="161"/>
      <c r="CD67" s="38"/>
      <c r="CE67" s="159"/>
      <c r="CF67" s="159"/>
      <c r="CG67" s="38"/>
      <c r="CH67" s="160"/>
      <c r="CI67" s="160"/>
      <c r="CJ67" s="160"/>
      <c r="CK67" s="160"/>
      <c r="CL67" s="160"/>
      <c r="CM67" s="160"/>
      <c r="CN67" s="160"/>
      <c r="CO67" s="160"/>
      <c r="CP67" s="131"/>
      <c r="CQ67" s="131"/>
      <c r="CR67" s="131"/>
      <c r="CS67" s="131"/>
      <c r="CU67" s="158"/>
      <c r="CV67" s="161"/>
      <c r="CW67" s="38"/>
      <c r="CX67" s="159"/>
      <c r="CY67" s="159"/>
      <c r="CZ67" s="38"/>
      <c r="DA67" s="160"/>
      <c r="DB67" s="160"/>
      <c r="DC67" s="160"/>
      <c r="DD67" s="160"/>
      <c r="DE67" s="160"/>
      <c r="DF67" s="160"/>
      <c r="DG67" s="160"/>
      <c r="DH67" s="160"/>
      <c r="DI67" s="131"/>
      <c r="DJ67" s="131"/>
      <c r="DK67" s="131"/>
      <c r="DL67" s="131"/>
      <c r="DN67" s="158"/>
      <c r="DO67" s="161"/>
      <c r="DP67" s="38"/>
      <c r="DQ67" s="159"/>
      <c r="DR67" s="159"/>
      <c r="DS67" s="38"/>
      <c r="DT67" s="160"/>
      <c r="DU67" s="160"/>
      <c r="DV67" s="160"/>
      <c r="DW67" s="160"/>
      <c r="DX67" s="160"/>
      <c r="DY67" s="160"/>
      <c r="DZ67" s="160"/>
      <c r="EA67" s="160"/>
      <c r="EB67" s="131"/>
      <c r="EC67" s="131"/>
      <c r="ED67" s="131"/>
      <c r="EE67" s="131"/>
    </row>
    <row r="68" spans="1:138" ht="18" x14ac:dyDescent="0.25">
      <c r="AM68" s="131"/>
      <c r="AN68" s="131"/>
      <c r="AO68" s="131"/>
      <c r="AP68" s="131"/>
      <c r="AQ68" s="131"/>
      <c r="AR68" s="131"/>
      <c r="AS68" s="131"/>
      <c r="AT68" s="131"/>
      <c r="AU68" s="131"/>
      <c r="AV68" s="131"/>
      <c r="AW68" s="131"/>
      <c r="AX68" s="131"/>
      <c r="AY68" s="131"/>
      <c r="AZ68" s="131"/>
      <c r="BA68" s="131"/>
      <c r="BB68" s="131"/>
      <c r="BC68" s="131"/>
      <c r="BD68" s="131"/>
      <c r="CB68" s="131"/>
      <c r="CU68" s="131"/>
      <c r="DN68" s="131"/>
      <c r="DQ68" s="131"/>
    </row>
    <row r="69" spans="1:138" ht="18" x14ac:dyDescent="0.25">
      <c r="AM69" s="131"/>
      <c r="AN69" s="131"/>
      <c r="AO69" s="131"/>
      <c r="AP69" s="131"/>
      <c r="AQ69" s="131"/>
      <c r="AR69" s="131"/>
      <c r="AS69" s="131"/>
      <c r="AT69" s="131"/>
      <c r="AU69" s="131"/>
      <c r="AV69" s="131"/>
      <c r="AW69" s="131"/>
      <c r="AX69" s="131"/>
      <c r="AY69" s="131"/>
      <c r="AZ69" s="131"/>
      <c r="BA69" s="131"/>
      <c r="BB69" s="131"/>
      <c r="BC69" s="131"/>
      <c r="BD69" s="131"/>
      <c r="CB69" s="131"/>
      <c r="CU69" s="131"/>
      <c r="DN69" s="131"/>
      <c r="DQ69" s="131"/>
    </row>
    <row r="70" spans="1:138" ht="18" x14ac:dyDescent="0.25">
      <c r="U70" s="51"/>
      <c r="V70" s="51"/>
      <c r="W70" s="50"/>
      <c r="X70" s="50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  <c r="AK70" s="51"/>
      <c r="AM70" s="131"/>
      <c r="AN70" s="131"/>
      <c r="AO70" s="131"/>
      <c r="AP70" s="131"/>
      <c r="AQ70" s="131"/>
      <c r="AR70" s="131"/>
      <c r="AS70" s="131"/>
      <c r="AT70" s="131"/>
      <c r="AU70" s="131"/>
      <c r="AV70" s="131"/>
      <c r="AW70" s="131"/>
      <c r="AX70" s="131"/>
      <c r="AY70" s="131"/>
      <c r="AZ70" s="131"/>
      <c r="BA70" s="131"/>
      <c r="BB70" s="131"/>
      <c r="BC70" s="131"/>
      <c r="BD70" s="131"/>
      <c r="CB70" s="131"/>
      <c r="CU70" s="131"/>
      <c r="DN70" s="131"/>
      <c r="DQ70" s="131"/>
    </row>
    <row r="71" spans="1:138" ht="18" x14ac:dyDescent="0.25">
      <c r="T71" s="158"/>
      <c r="U71" s="158"/>
      <c r="V71" s="38"/>
      <c r="W71" s="38"/>
      <c r="X71" s="38"/>
      <c r="Y71" s="38"/>
      <c r="Z71" s="160"/>
      <c r="AA71" s="160"/>
      <c r="AB71" s="160"/>
      <c r="AC71" s="160"/>
      <c r="AD71" s="160"/>
      <c r="AE71" s="160"/>
      <c r="AF71" s="160"/>
      <c r="AG71" s="160"/>
      <c r="AH71" s="131"/>
      <c r="AI71" s="131"/>
      <c r="AJ71" s="131"/>
      <c r="AK71" s="131"/>
      <c r="AM71" s="131"/>
      <c r="AN71" s="131"/>
      <c r="AO71" s="131"/>
      <c r="AP71" s="131"/>
      <c r="AQ71" s="131"/>
      <c r="AR71" s="131"/>
      <c r="AS71" s="131"/>
      <c r="AT71" s="131"/>
      <c r="AU71" s="131"/>
      <c r="AV71" s="131"/>
      <c r="AW71" s="131"/>
      <c r="AX71" s="131"/>
      <c r="AY71" s="131"/>
      <c r="AZ71" s="131"/>
      <c r="BA71" s="131"/>
      <c r="BB71" s="131"/>
      <c r="BC71" s="131"/>
      <c r="BD71" s="131"/>
      <c r="CB71" s="131"/>
      <c r="CU71" s="131"/>
      <c r="CX71" s="158"/>
      <c r="CY71" s="158"/>
      <c r="CZ71" s="38"/>
      <c r="DA71" s="38"/>
      <c r="DB71" s="38"/>
      <c r="DC71" s="38"/>
      <c r="DD71" s="160"/>
      <c r="DE71" s="160"/>
      <c r="DF71" s="160"/>
      <c r="DG71" s="160"/>
      <c r="DH71" s="160"/>
      <c r="DI71" s="160"/>
      <c r="DJ71" s="160"/>
      <c r="DK71" s="160"/>
      <c r="DL71" s="131"/>
      <c r="DM71" s="131"/>
      <c r="DN71" s="131"/>
      <c r="DO71" s="131"/>
      <c r="DQ71" s="131"/>
      <c r="DR71" s="131"/>
      <c r="DS71" s="131"/>
      <c r="DT71" s="131"/>
      <c r="DU71" s="131"/>
      <c r="DV71" s="131"/>
      <c r="DW71" s="131"/>
      <c r="DX71" s="131"/>
      <c r="DY71" s="131"/>
      <c r="DZ71" s="131"/>
      <c r="EA71" s="131"/>
      <c r="EB71" s="131"/>
      <c r="EC71" s="131"/>
      <c r="ED71" s="131"/>
      <c r="EE71" s="131"/>
      <c r="EF71" s="131"/>
      <c r="EH71" s="131"/>
    </row>
    <row r="72" spans="1:138" ht="18" x14ac:dyDescent="0.25">
      <c r="T72" s="158"/>
      <c r="U72" s="158"/>
      <c r="V72" s="38"/>
      <c r="W72" s="38"/>
      <c r="X72" s="38"/>
      <c r="Y72" s="38"/>
      <c r="Z72" s="160"/>
      <c r="AA72" s="160"/>
      <c r="AB72" s="160"/>
      <c r="AC72" s="160"/>
      <c r="AD72" s="160"/>
      <c r="AE72" s="160"/>
      <c r="AF72" s="160"/>
      <c r="AG72" s="160"/>
      <c r="AH72" s="131"/>
      <c r="AI72" s="131"/>
      <c r="AJ72" s="131"/>
      <c r="AK72" s="131"/>
      <c r="AM72" s="131"/>
      <c r="AN72" s="131"/>
      <c r="AO72" s="131"/>
      <c r="AP72" s="131"/>
      <c r="AQ72" s="131"/>
      <c r="AR72" s="131"/>
      <c r="AS72" s="131"/>
      <c r="AT72" s="131"/>
      <c r="AU72" s="131"/>
      <c r="AV72" s="131"/>
      <c r="AW72" s="131"/>
      <c r="AX72" s="131"/>
      <c r="AY72" s="131"/>
      <c r="AZ72" s="131"/>
      <c r="BA72" s="131"/>
      <c r="BB72" s="131"/>
      <c r="BC72" s="131"/>
      <c r="BD72" s="131"/>
      <c r="CB72" s="131"/>
      <c r="CU72" s="131"/>
      <c r="CX72" s="158"/>
      <c r="CY72" s="158"/>
      <c r="CZ72" s="38"/>
      <c r="DA72" s="38"/>
      <c r="DB72" s="38"/>
      <c r="DC72" s="38"/>
      <c r="DD72" s="160"/>
      <c r="DE72" s="160"/>
      <c r="DF72" s="160"/>
      <c r="DG72" s="160"/>
      <c r="DH72" s="160"/>
      <c r="DI72" s="160"/>
      <c r="DJ72" s="160"/>
      <c r="DK72" s="160"/>
      <c r="DL72" s="131"/>
      <c r="DM72" s="131"/>
      <c r="DN72" s="131"/>
      <c r="DO72" s="131"/>
      <c r="DQ72" s="131"/>
      <c r="DR72" s="131"/>
      <c r="DS72" s="131"/>
      <c r="DT72" s="131"/>
      <c r="DU72" s="131"/>
      <c r="DV72" s="131"/>
      <c r="DW72" s="131"/>
      <c r="DX72" s="131"/>
      <c r="DY72" s="131"/>
      <c r="DZ72" s="131"/>
      <c r="EA72" s="131"/>
      <c r="EB72" s="131"/>
      <c r="EC72" s="131"/>
      <c r="ED72" s="131"/>
      <c r="EE72" s="131"/>
      <c r="EF72" s="131"/>
      <c r="EH72" s="131"/>
    </row>
    <row r="73" spans="1:138" ht="18" x14ac:dyDescent="0.25">
      <c r="T73" s="158"/>
      <c r="U73" s="158"/>
      <c r="V73" s="38"/>
      <c r="W73" s="38"/>
      <c r="X73" s="38"/>
      <c r="Y73" s="38"/>
      <c r="Z73" s="160"/>
      <c r="AA73" s="160"/>
      <c r="AB73" s="160"/>
      <c r="AC73" s="160"/>
      <c r="AD73" s="160"/>
      <c r="AE73" s="160"/>
      <c r="AF73" s="160"/>
      <c r="AG73" s="160"/>
      <c r="AH73" s="131"/>
      <c r="AI73" s="131"/>
      <c r="AJ73" s="131"/>
      <c r="AK73" s="131"/>
      <c r="AM73" s="131"/>
      <c r="AN73" s="131"/>
      <c r="AO73" s="131"/>
      <c r="AP73" s="131"/>
      <c r="AQ73" s="131"/>
      <c r="AR73" s="131"/>
      <c r="AS73" s="131"/>
      <c r="AT73" s="131"/>
      <c r="AU73" s="131"/>
      <c r="AV73" s="131"/>
      <c r="AW73" s="131"/>
      <c r="AX73" s="131"/>
      <c r="AY73" s="131"/>
      <c r="AZ73" s="131"/>
      <c r="BA73" s="131"/>
      <c r="BB73" s="131"/>
      <c r="BC73" s="131"/>
      <c r="BD73" s="131"/>
      <c r="CB73" s="131"/>
      <c r="CU73" s="131"/>
      <c r="CX73" s="158"/>
      <c r="CY73" s="158"/>
      <c r="CZ73" s="38"/>
      <c r="DA73" s="38"/>
      <c r="DB73" s="38"/>
      <c r="DC73" s="38"/>
      <c r="DD73" s="160"/>
      <c r="DE73" s="160"/>
      <c r="DF73" s="160"/>
      <c r="DG73" s="160"/>
      <c r="DH73" s="160"/>
      <c r="DI73" s="160"/>
      <c r="DJ73" s="160"/>
      <c r="DK73" s="160"/>
      <c r="DL73" s="131"/>
      <c r="DM73" s="131"/>
      <c r="DN73" s="131"/>
      <c r="DO73" s="131"/>
      <c r="DQ73" s="131"/>
      <c r="DR73" s="131"/>
      <c r="DS73" s="131"/>
      <c r="DT73" s="131"/>
      <c r="DU73" s="131"/>
      <c r="DV73" s="131"/>
      <c r="DW73" s="131"/>
      <c r="DX73" s="131"/>
      <c r="DY73" s="131"/>
      <c r="DZ73" s="131"/>
      <c r="EA73" s="131"/>
      <c r="EB73" s="131"/>
      <c r="EC73" s="131"/>
      <c r="ED73" s="131"/>
      <c r="EE73" s="131"/>
      <c r="EF73" s="131"/>
      <c r="EH73" s="131"/>
    </row>
    <row r="74" spans="1:138" ht="18" x14ac:dyDescent="0.25">
      <c r="T74" s="158"/>
      <c r="U74" s="158"/>
      <c r="V74" s="38"/>
      <c r="W74" s="38"/>
      <c r="X74" s="38"/>
      <c r="Y74" s="38"/>
      <c r="Z74" s="160"/>
      <c r="AA74" s="160"/>
      <c r="AB74" s="160"/>
      <c r="AC74" s="160"/>
      <c r="AD74" s="160"/>
      <c r="AE74" s="160"/>
      <c r="AF74" s="160"/>
      <c r="AG74" s="160"/>
      <c r="AH74" s="131"/>
      <c r="AI74" s="131"/>
      <c r="AJ74" s="131"/>
      <c r="AK74" s="131"/>
      <c r="AM74" s="131"/>
      <c r="AN74" s="131"/>
      <c r="AO74" s="131"/>
      <c r="AP74" s="131"/>
      <c r="AQ74" s="131"/>
      <c r="AR74" s="131"/>
      <c r="AS74" s="131"/>
      <c r="AT74" s="131"/>
      <c r="AU74" s="131"/>
      <c r="AV74" s="131"/>
      <c r="AW74" s="131"/>
      <c r="AX74" s="131"/>
      <c r="AY74" s="131"/>
      <c r="AZ74" s="131"/>
      <c r="BA74" s="131"/>
      <c r="BB74" s="131"/>
      <c r="BC74" s="131"/>
      <c r="BD74" s="131"/>
      <c r="CB74" s="131"/>
      <c r="CU74" s="131"/>
      <c r="CX74" s="158"/>
      <c r="CY74" s="158"/>
      <c r="CZ74" s="38"/>
      <c r="DA74" s="38"/>
      <c r="DB74" s="38"/>
      <c r="DC74" s="38"/>
      <c r="DD74" s="160"/>
      <c r="DE74" s="160"/>
      <c r="DF74" s="160"/>
      <c r="DG74" s="160"/>
      <c r="DH74" s="160"/>
      <c r="DI74" s="160"/>
      <c r="DJ74" s="160"/>
      <c r="DK74" s="160"/>
      <c r="DL74" s="131"/>
      <c r="DM74" s="131"/>
      <c r="DN74" s="131"/>
      <c r="DO74" s="131"/>
      <c r="DQ74" s="131"/>
      <c r="DR74" s="131"/>
      <c r="DS74" s="131"/>
      <c r="DT74" s="131"/>
      <c r="DU74" s="131"/>
      <c r="DV74" s="131"/>
      <c r="DW74" s="131"/>
      <c r="DX74" s="131"/>
      <c r="DY74" s="131"/>
      <c r="DZ74" s="131"/>
      <c r="EA74" s="131"/>
      <c r="EB74" s="131"/>
      <c r="EC74" s="131"/>
      <c r="ED74" s="131"/>
      <c r="EE74" s="131"/>
      <c r="EF74" s="131"/>
      <c r="EH74" s="131"/>
    </row>
    <row r="75" spans="1:138" ht="18" x14ac:dyDescent="0.25">
      <c r="T75" s="158"/>
      <c r="U75" s="158"/>
      <c r="V75" s="38"/>
      <c r="W75" s="159"/>
      <c r="X75" s="38"/>
      <c r="Y75" s="38"/>
      <c r="Z75" s="160"/>
      <c r="AA75" s="160"/>
      <c r="AB75" s="160"/>
      <c r="AC75" s="160"/>
      <c r="AD75" s="160"/>
      <c r="AE75" s="160"/>
      <c r="AF75" s="160"/>
      <c r="AG75" s="160"/>
      <c r="AH75" s="131"/>
      <c r="AI75" s="131"/>
      <c r="AJ75" s="131"/>
      <c r="AK75" s="131"/>
      <c r="AM75" s="131"/>
      <c r="AN75" s="131"/>
      <c r="AO75" s="131"/>
      <c r="AP75" s="131"/>
      <c r="AQ75" s="131"/>
      <c r="AR75" s="131"/>
      <c r="AS75" s="131"/>
      <c r="AT75" s="131"/>
      <c r="AU75" s="131"/>
      <c r="AV75" s="131"/>
      <c r="AW75" s="131"/>
      <c r="AX75" s="131"/>
      <c r="AY75" s="131"/>
      <c r="AZ75" s="131"/>
      <c r="BA75" s="131"/>
      <c r="BB75" s="131"/>
      <c r="BC75" s="131"/>
      <c r="BD75" s="131"/>
      <c r="CB75" s="131"/>
      <c r="CU75" s="131"/>
      <c r="CX75" s="158"/>
      <c r="CY75" s="158"/>
      <c r="CZ75" s="38"/>
      <c r="DA75" s="159"/>
      <c r="DB75" s="38"/>
      <c r="DC75" s="38"/>
      <c r="DD75" s="160"/>
      <c r="DE75" s="160"/>
      <c r="DF75" s="160"/>
      <c r="DG75" s="160"/>
      <c r="DH75" s="160"/>
      <c r="DI75" s="160"/>
      <c r="DJ75" s="160"/>
      <c r="DK75" s="160"/>
      <c r="DL75" s="131"/>
      <c r="DM75" s="131"/>
      <c r="DN75" s="131"/>
      <c r="DO75" s="131"/>
      <c r="DQ75" s="131"/>
      <c r="DR75" s="131"/>
      <c r="DS75" s="131"/>
      <c r="DT75" s="131"/>
      <c r="DU75" s="131"/>
      <c r="DV75" s="131"/>
      <c r="DW75" s="131"/>
      <c r="DX75" s="131"/>
      <c r="DY75" s="131"/>
      <c r="DZ75" s="131"/>
      <c r="EA75" s="131"/>
      <c r="EB75" s="131"/>
      <c r="EC75" s="131"/>
      <c r="ED75" s="131"/>
      <c r="EE75" s="131"/>
      <c r="EF75" s="131"/>
      <c r="EH75" s="131"/>
    </row>
    <row r="76" spans="1:138" ht="18" x14ac:dyDescent="0.25">
      <c r="T76" s="158"/>
      <c r="U76" s="158"/>
      <c r="V76" s="38"/>
      <c r="W76" s="38"/>
      <c r="X76" s="38"/>
      <c r="Y76" s="38"/>
      <c r="Z76" s="160"/>
      <c r="AA76" s="160"/>
      <c r="AB76" s="160"/>
      <c r="AC76" s="160"/>
      <c r="AD76" s="160"/>
      <c r="AE76" s="160"/>
      <c r="AF76" s="160"/>
      <c r="AG76" s="160"/>
      <c r="AH76" s="131"/>
      <c r="AI76" s="131"/>
      <c r="AJ76" s="131"/>
      <c r="AK76" s="131"/>
      <c r="AM76" s="131"/>
      <c r="AN76" s="131"/>
      <c r="AO76" s="131"/>
      <c r="AP76" s="131"/>
      <c r="AQ76" s="131"/>
      <c r="AR76" s="131"/>
      <c r="AS76" s="131"/>
      <c r="AT76" s="131"/>
      <c r="AU76" s="131"/>
      <c r="AV76" s="131"/>
      <c r="AW76" s="131"/>
      <c r="AX76" s="131"/>
      <c r="AY76" s="131"/>
      <c r="AZ76" s="131"/>
      <c r="BA76" s="131"/>
      <c r="BB76" s="131"/>
      <c r="BC76" s="131"/>
      <c r="BD76" s="131"/>
      <c r="CB76" s="131"/>
      <c r="CU76" s="131"/>
      <c r="CX76" s="158"/>
      <c r="CY76" s="158"/>
      <c r="CZ76" s="38"/>
      <c r="DA76" s="38"/>
      <c r="DB76" s="38"/>
      <c r="DC76" s="38"/>
      <c r="DD76" s="160"/>
      <c r="DE76" s="160"/>
      <c r="DF76" s="160"/>
      <c r="DG76" s="160"/>
      <c r="DH76" s="160"/>
      <c r="DI76" s="160"/>
      <c r="DJ76" s="160"/>
      <c r="DK76" s="160"/>
      <c r="DL76" s="131"/>
      <c r="DM76" s="131"/>
      <c r="DN76" s="131"/>
      <c r="DO76" s="131"/>
      <c r="DQ76" s="131"/>
      <c r="DR76" s="131"/>
      <c r="DS76" s="131"/>
      <c r="DT76" s="131"/>
      <c r="DU76" s="131"/>
      <c r="DV76" s="131"/>
      <c r="DW76" s="131"/>
      <c r="DX76" s="131"/>
      <c r="DY76" s="131"/>
      <c r="DZ76" s="131"/>
      <c r="EA76" s="131"/>
      <c r="EB76" s="131"/>
      <c r="EC76" s="131"/>
      <c r="ED76" s="131"/>
      <c r="EE76" s="131"/>
      <c r="EF76" s="131"/>
      <c r="EH76" s="131"/>
    </row>
    <row r="77" spans="1:138" ht="18" x14ac:dyDescent="0.25">
      <c r="T77" s="158"/>
      <c r="U77" s="158"/>
      <c r="V77" s="38"/>
      <c r="W77" s="38"/>
      <c r="X77" s="38"/>
      <c r="Y77" s="38"/>
      <c r="Z77" s="160"/>
      <c r="AA77" s="160"/>
      <c r="AB77" s="160"/>
      <c r="AC77" s="160"/>
      <c r="AD77" s="160"/>
      <c r="AE77" s="160"/>
      <c r="AF77" s="160"/>
      <c r="AG77" s="160"/>
      <c r="AH77" s="131"/>
      <c r="AI77" s="131"/>
      <c r="AJ77" s="131"/>
      <c r="AK77" s="131"/>
      <c r="AM77" s="131"/>
      <c r="AN77" s="131"/>
      <c r="AO77" s="131"/>
      <c r="AP77" s="131"/>
      <c r="AQ77" s="131"/>
      <c r="AR77" s="131"/>
      <c r="AS77" s="131"/>
      <c r="AT77" s="131"/>
      <c r="AU77" s="131"/>
      <c r="AV77" s="131"/>
      <c r="AW77" s="131"/>
      <c r="AX77" s="131"/>
      <c r="AY77" s="131"/>
      <c r="AZ77" s="131"/>
      <c r="BA77" s="131"/>
      <c r="BB77" s="131"/>
      <c r="BC77" s="131"/>
      <c r="BD77" s="131"/>
      <c r="CB77" s="131"/>
      <c r="CU77" s="131"/>
      <c r="CX77" s="158"/>
      <c r="CY77" s="158"/>
      <c r="CZ77" s="38"/>
      <c r="DA77" s="38"/>
      <c r="DB77" s="38"/>
      <c r="DC77" s="38"/>
      <c r="DD77" s="160"/>
      <c r="DE77" s="160"/>
      <c r="DF77" s="160"/>
      <c r="DG77" s="160"/>
      <c r="DH77" s="160"/>
      <c r="DI77" s="160"/>
      <c r="DJ77" s="160"/>
      <c r="DK77" s="160"/>
      <c r="DL77" s="131"/>
      <c r="DM77" s="131"/>
      <c r="DN77" s="131"/>
      <c r="DO77" s="131"/>
      <c r="DQ77" s="131"/>
      <c r="DR77" s="131"/>
      <c r="DS77" s="131"/>
      <c r="DT77" s="131"/>
      <c r="DU77" s="131"/>
      <c r="DV77" s="131"/>
      <c r="DW77" s="131"/>
      <c r="DX77" s="131"/>
      <c r="DY77" s="131"/>
      <c r="DZ77" s="131"/>
      <c r="EA77" s="131"/>
      <c r="EB77" s="131"/>
      <c r="EC77" s="131"/>
      <c r="ED77" s="131"/>
      <c r="EE77" s="131"/>
      <c r="EF77" s="131"/>
      <c r="EH77" s="131"/>
    </row>
    <row r="78" spans="1:138" ht="18" x14ac:dyDescent="0.25">
      <c r="AM78" s="131"/>
      <c r="AN78" s="131"/>
      <c r="AO78" s="131"/>
      <c r="AP78" s="131"/>
      <c r="AQ78" s="131"/>
      <c r="AR78" s="131"/>
      <c r="AS78" s="131"/>
      <c r="AT78" s="131"/>
      <c r="AU78" s="131"/>
      <c r="AV78" s="131"/>
      <c r="AW78" s="131"/>
      <c r="AX78" s="131"/>
      <c r="AY78" s="131"/>
      <c r="AZ78" s="131"/>
      <c r="BA78" s="131"/>
      <c r="BB78" s="131"/>
      <c r="BC78" s="131"/>
      <c r="BD78" s="131"/>
      <c r="CB78" s="131"/>
      <c r="CU78" s="131"/>
      <c r="DN78" s="131"/>
      <c r="DQ78" s="131"/>
      <c r="DR78" s="131"/>
      <c r="DS78" s="131"/>
      <c r="DT78" s="131"/>
      <c r="DU78" s="131"/>
      <c r="DV78" s="131"/>
      <c r="DW78" s="131"/>
      <c r="DX78" s="131"/>
      <c r="DY78" s="131"/>
      <c r="DZ78" s="131"/>
      <c r="EA78" s="131"/>
      <c r="EB78" s="131"/>
      <c r="EC78" s="131"/>
      <c r="ED78" s="131"/>
      <c r="EE78" s="131"/>
      <c r="EF78" s="131"/>
      <c r="EH78" s="131"/>
    </row>
    <row r="79" spans="1:138" ht="18" x14ac:dyDescent="0.25">
      <c r="AM79" s="131"/>
      <c r="AN79" s="131"/>
      <c r="AO79" s="131"/>
      <c r="AP79" s="131"/>
      <c r="AQ79" s="131"/>
      <c r="AR79" s="131"/>
      <c r="AS79" s="131"/>
      <c r="AT79" s="131"/>
      <c r="AU79" s="131"/>
      <c r="AV79" s="131"/>
      <c r="AW79" s="131"/>
      <c r="AX79" s="131"/>
      <c r="AY79" s="131"/>
      <c r="AZ79" s="131"/>
      <c r="BA79" s="131"/>
      <c r="BB79" s="131"/>
      <c r="BC79" s="131"/>
      <c r="BD79" s="131"/>
      <c r="CB79" s="131"/>
      <c r="CU79" s="131"/>
      <c r="DN79" s="131"/>
      <c r="EE79" s="131"/>
      <c r="EF79" s="131"/>
      <c r="EH79" s="131"/>
    </row>
    <row r="80" spans="1:138" ht="18" x14ac:dyDescent="0.25">
      <c r="Y80" s="51"/>
      <c r="Z80" s="51"/>
      <c r="AA80" s="187"/>
      <c r="AB80" s="187"/>
      <c r="AC80" s="51"/>
      <c r="AD80" s="188"/>
      <c r="AE80" s="188"/>
      <c r="AF80" s="188"/>
      <c r="AG80" s="188"/>
      <c r="AH80" s="188"/>
      <c r="AI80" s="188"/>
      <c r="AJ80" s="188"/>
      <c r="AK80" s="188"/>
      <c r="AL80" s="188"/>
      <c r="AM80" s="188"/>
      <c r="AN80" s="188"/>
      <c r="AO80" s="188"/>
      <c r="CB80" s="131"/>
      <c r="CU80" s="131"/>
      <c r="DN80" s="131"/>
    </row>
    <row r="81" spans="24:118" ht="18" x14ac:dyDescent="0.25">
      <c r="X81" s="158"/>
      <c r="Y81" s="158"/>
      <c r="Z81" s="38"/>
      <c r="AA81" s="38"/>
      <c r="AB81" s="38"/>
      <c r="AC81" s="38"/>
      <c r="AD81" s="160"/>
      <c r="AE81" s="160"/>
      <c r="AF81" s="160"/>
      <c r="AG81" s="160"/>
      <c r="AH81" s="160"/>
      <c r="AI81" s="160"/>
      <c r="AJ81" s="160"/>
      <c r="AK81" s="160"/>
      <c r="AL81" s="131"/>
      <c r="AM81" s="131"/>
      <c r="AN81" s="131"/>
      <c r="AO81" s="131"/>
      <c r="CB81" s="131"/>
      <c r="CU81" s="131"/>
      <c r="DN81" s="131"/>
    </row>
    <row r="82" spans="24:118" ht="18" x14ac:dyDescent="0.25">
      <c r="X82" s="158"/>
      <c r="Y82" s="158"/>
      <c r="Z82" s="38"/>
      <c r="AA82" s="38"/>
      <c r="AB82" s="38"/>
      <c r="AC82" s="38"/>
      <c r="AD82" s="160"/>
      <c r="AE82" s="160"/>
      <c r="AF82" s="160"/>
      <c r="AG82" s="160"/>
      <c r="AH82" s="160"/>
      <c r="AI82" s="160"/>
      <c r="AJ82" s="160"/>
      <c r="AK82" s="160"/>
      <c r="AL82" s="131"/>
      <c r="AM82" s="131"/>
      <c r="AN82" s="131"/>
      <c r="AO82" s="131"/>
      <c r="CB82" s="131"/>
      <c r="CU82" s="131"/>
      <c r="DN82" s="131"/>
    </row>
    <row r="83" spans="24:118" ht="18" x14ac:dyDescent="0.25">
      <c r="X83" s="158"/>
      <c r="Y83" s="158"/>
      <c r="Z83" s="38"/>
      <c r="AA83" s="38"/>
      <c r="AB83" s="38"/>
      <c r="AC83" s="38"/>
      <c r="AD83" s="160"/>
      <c r="AE83" s="160"/>
      <c r="AF83" s="160"/>
      <c r="AG83" s="160"/>
      <c r="AH83" s="160"/>
      <c r="AI83" s="160"/>
      <c r="AJ83" s="160"/>
      <c r="AK83" s="160"/>
      <c r="AL83" s="131"/>
      <c r="AM83" s="131"/>
      <c r="AN83" s="131"/>
      <c r="AO83" s="131"/>
      <c r="CB83" s="131"/>
      <c r="CU83" s="131"/>
      <c r="DN83" s="131"/>
    </row>
    <row r="84" spans="24:118" ht="18" x14ac:dyDescent="0.25">
      <c r="X84" s="158"/>
      <c r="Y84" s="158"/>
      <c r="Z84" s="38"/>
      <c r="AA84" s="38"/>
      <c r="AB84" s="38"/>
      <c r="AC84" s="38"/>
      <c r="AD84" s="160"/>
      <c r="AE84" s="160"/>
      <c r="AF84" s="160"/>
      <c r="AG84" s="160"/>
      <c r="AH84" s="160"/>
      <c r="AI84" s="160"/>
      <c r="AJ84" s="160"/>
      <c r="AK84" s="160"/>
      <c r="AL84" s="131"/>
      <c r="AM84" s="131"/>
      <c r="AN84" s="131"/>
      <c r="AO84" s="131"/>
      <c r="AQ84" s="189"/>
      <c r="CB84" s="131"/>
      <c r="CU84" s="131"/>
      <c r="DN84" s="131"/>
    </row>
    <row r="85" spans="24:118" ht="18" x14ac:dyDescent="0.25">
      <c r="X85" s="158"/>
      <c r="Y85" s="158"/>
      <c r="Z85" s="38"/>
      <c r="AA85" s="38"/>
      <c r="AB85" s="38"/>
      <c r="AC85" s="38"/>
      <c r="AD85" s="160"/>
      <c r="AE85" s="160"/>
      <c r="AF85" s="160"/>
      <c r="AG85" s="160"/>
      <c r="AH85" s="160"/>
      <c r="AI85" s="160"/>
      <c r="AJ85" s="160"/>
      <c r="AK85" s="160"/>
      <c r="AL85" s="131"/>
      <c r="AM85" s="131"/>
      <c r="AN85" s="131"/>
      <c r="AO85" s="131"/>
      <c r="AQ85" s="189"/>
      <c r="CB85" s="131"/>
      <c r="CU85" s="131"/>
      <c r="DN85" s="131"/>
    </row>
    <row r="86" spans="24:118" ht="18" x14ac:dyDescent="0.25">
      <c r="X86" s="158"/>
      <c r="Y86" s="158"/>
      <c r="Z86" s="38"/>
      <c r="AA86" s="38"/>
      <c r="AB86" s="38"/>
      <c r="AC86" s="38"/>
      <c r="AD86" s="160"/>
      <c r="AE86" s="160"/>
      <c r="AF86" s="160"/>
      <c r="AG86" s="160"/>
      <c r="AH86" s="160"/>
      <c r="AI86" s="160"/>
      <c r="AJ86" s="160"/>
      <c r="AK86" s="160"/>
      <c r="AL86" s="131"/>
      <c r="AM86" s="131"/>
      <c r="AN86" s="131"/>
      <c r="AO86" s="131"/>
      <c r="CB86" s="131"/>
      <c r="CU86" s="131"/>
      <c r="DN86" s="131"/>
    </row>
    <row r="87" spans="24:118" ht="18" x14ac:dyDescent="0.25">
      <c r="X87" s="158"/>
      <c r="Y87" s="158"/>
      <c r="Z87" s="38"/>
      <c r="AA87" s="38"/>
      <c r="AB87" s="38"/>
      <c r="AC87" s="38"/>
      <c r="AD87" s="160"/>
      <c r="AE87" s="160"/>
      <c r="AF87" s="160"/>
      <c r="AG87" s="160"/>
      <c r="AH87" s="160"/>
      <c r="AI87" s="160"/>
      <c r="AJ87" s="160"/>
      <c r="AK87" s="160"/>
      <c r="AL87" s="131"/>
      <c r="AM87" s="131"/>
      <c r="AN87" s="131"/>
      <c r="AO87" s="131"/>
      <c r="CB87" s="131"/>
      <c r="CU87" s="131"/>
      <c r="DN87" s="131"/>
    </row>
    <row r="88" spans="24:118" ht="18" x14ac:dyDescent="0.25">
      <c r="X88" s="158"/>
      <c r="Y88" s="158"/>
      <c r="Z88" s="38"/>
      <c r="AA88" s="38"/>
      <c r="AB88" s="38"/>
      <c r="AC88" s="38"/>
      <c r="AD88" s="160"/>
      <c r="AE88" s="160"/>
      <c r="AF88" s="160"/>
      <c r="AG88" s="160"/>
      <c r="AH88" s="160"/>
      <c r="AI88" s="160"/>
      <c r="AJ88" s="160"/>
      <c r="AK88" s="160"/>
      <c r="AL88" s="131"/>
      <c r="AM88" s="131"/>
      <c r="AN88" s="131"/>
      <c r="AO88" s="131"/>
      <c r="CB88" s="131"/>
      <c r="CU88" s="131"/>
      <c r="DN88" s="131"/>
    </row>
    <row r="89" spans="24:118" ht="18" x14ac:dyDescent="0.25">
      <c r="X89" s="158"/>
      <c r="Y89" s="158"/>
      <c r="Z89" s="38"/>
      <c r="AA89" s="38"/>
      <c r="AB89" s="38"/>
      <c r="AC89" s="38"/>
      <c r="AD89" s="160"/>
      <c r="AE89" s="160"/>
      <c r="AF89" s="160"/>
      <c r="AG89" s="160"/>
      <c r="AH89" s="160"/>
      <c r="AI89" s="160"/>
      <c r="AJ89" s="160"/>
      <c r="AK89" s="160"/>
      <c r="AL89" s="131"/>
      <c r="AM89" s="131"/>
      <c r="AN89" s="131"/>
      <c r="AO89" s="131"/>
      <c r="CB89" s="131"/>
      <c r="CU89" s="131"/>
      <c r="DN89" s="131"/>
    </row>
    <row r="90" spans="24:118" ht="18" x14ac:dyDescent="0.25">
      <c r="X90" s="158"/>
      <c r="Y90" s="158"/>
      <c r="Z90" s="38"/>
      <c r="AA90" s="38"/>
      <c r="AB90" s="38"/>
      <c r="AC90" s="38"/>
      <c r="AD90" s="160"/>
      <c r="AE90" s="160"/>
      <c r="AF90" s="160"/>
      <c r="AG90" s="160"/>
      <c r="AH90" s="160"/>
      <c r="AI90" s="160"/>
      <c r="AJ90" s="160"/>
      <c r="AK90" s="160"/>
      <c r="AL90" s="131"/>
      <c r="AM90" s="131"/>
      <c r="AN90" s="131"/>
      <c r="AO90" s="131"/>
      <c r="CB90" s="131"/>
      <c r="CU90" s="131"/>
      <c r="DN90" s="131"/>
    </row>
    <row r="91" spans="24:118" ht="18" x14ac:dyDescent="0.25">
      <c r="CB91" s="131"/>
      <c r="CU91" s="131"/>
      <c r="DN91" s="131"/>
    </row>
    <row r="92" spans="24:118" ht="18" x14ac:dyDescent="0.25">
      <c r="CB92" s="131"/>
      <c r="CU92" s="131"/>
      <c r="DN92" s="131"/>
    </row>
  </sheetData>
  <mergeCells count="367">
    <mergeCell ref="D5:E5"/>
    <mergeCell ref="G5:H5"/>
    <mergeCell ref="I5:J5"/>
    <mergeCell ref="K5:L5"/>
    <mergeCell ref="M5:N5"/>
    <mergeCell ref="O5:P5"/>
    <mergeCell ref="DN1:EE1"/>
    <mergeCell ref="EG1:EX1"/>
    <mergeCell ref="A3:R3"/>
    <mergeCell ref="T3:AK3"/>
    <mergeCell ref="AM3:BD3"/>
    <mergeCell ref="BF3:BW3"/>
    <mergeCell ref="CB3:CS3"/>
    <mergeCell ref="CU3:DL3"/>
    <mergeCell ref="DN3:EE3"/>
    <mergeCell ref="EG3:EX3"/>
    <mergeCell ref="A1:R1"/>
    <mergeCell ref="T1:AK1"/>
    <mergeCell ref="AM1:BD1"/>
    <mergeCell ref="BF1:BW1"/>
    <mergeCell ref="CB1:CS1"/>
    <mergeCell ref="CU1:DL1"/>
    <mergeCell ref="AH5:AI5"/>
    <mergeCell ref="AJ5:AK5"/>
    <mergeCell ref="AP5:AQ5"/>
    <mergeCell ref="AS5:AT5"/>
    <mergeCell ref="AU5:AV5"/>
    <mergeCell ref="AW5:AX5"/>
    <mergeCell ref="Q5:R5"/>
    <mergeCell ref="W5:X5"/>
    <mergeCell ref="Z5:AA5"/>
    <mergeCell ref="AB5:AC5"/>
    <mergeCell ref="AD5:AE5"/>
    <mergeCell ref="AF5:AG5"/>
    <mergeCell ref="BP5:BQ5"/>
    <mergeCell ref="BR5:BS5"/>
    <mergeCell ref="BT5:BU5"/>
    <mergeCell ref="BV5:BW5"/>
    <mergeCell ref="CE5:CF5"/>
    <mergeCell ref="CH5:CI5"/>
    <mergeCell ref="AY5:AZ5"/>
    <mergeCell ref="BA5:BB5"/>
    <mergeCell ref="BC5:BD5"/>
    <mergeCell ref="BI5:BJ5"/>
    <mergeCell ref="BL5:BM5"/>
    <mergeCell ref="BN5:BO5"/>
    <mergeCell ref="DE5:DF5"/>
    <mergeCell ref="DG5:DH5"/>
    <mergeCell ref="DI5:DJ5"/>
    <mergeCell ref="DK5:DL5"/>
    <mergeCell ref="CJ5:CK5"/>
    <mergeCell ref="CL5:CM5"/>
    <mergeCell ref="CN5:CO5"/>
    <mergeCell ref="CP5:CQ5"/>
    <mergeCell ref="CR5:CS5"/>
    <mergeCell ref="CX5:CY5"/>
    <mergeCell ref="EU5:EV5"/>
    <mergeCell ref="EW5:EX5"/>
    <mergeCell ref="A13:R13"/>
    <mergeCell ref="T13:AK13"/>
    <mergeCell ref="AM13:BD13"/>
    <mergeCell ref="BF13:BW13"/>
    <mergeCell ref="CB13:CS13"/>
    <mergeCell ref="CU13:DL13"/>
    <mergeCell ref="DN13:EE13"/>
    <mergeCell ref="EG13:EX13"/>
    <mergeCell ref="ED5:EE5"/>
    <mergeCell ref="EJ5:EK5"/>
    <mergeCell ref="EM5:EN5"/>
    <mergeCell ref="EO5:EP5"/>
    <mergeCell ref="EQ5:ER5"/>
    <mergeCell ref="ES5:ET5"/>
    <mergeCell ref="DQ5:DR5"/>
    <mergeCell ref="DT5:DU5"/>
    <mergeCell ref="DV5:DW5"/>
    <mergeCell ref="DX5:DY5"/>
    <mergeCell ref="DZ5:EA5"/>
    <mergeCell ref="EB5:EC5"/>
    <mergeCell ref="DA5:DB5"/>
    <mergeCell ref="DC5:DD5"/>
    <mergeCell ref="Q15:R15"/>
    <mergeCell ref="W15:X15"/>
    <mergeCell ref="Z15:AA15"/>
    <mergeCell ref="AB15:AC15"/>
    <mergeCell ref="AD15:AE15"/>
    <mergeCell ref="AF15:AG15"/>
    <mergeCell ref="D15:E15"/>
    <mergeCell ref="G15:H15"/>
    <mergeCell ref="I15:J15"/>
    <mergeCell ref="K15:L15"/>
    <mergeCell ref="M15:N15"/>
    <mergeCell ref="O15:P15"/>
    <mergeCell ref="AY15:AZ15"/>
    <mergeCell ref="BA15:BB15"/>
    <mergeCell ref="BC15:BD15"/>
    <mergeCell ref="BI15:BJ15"/>
    <mergeCell ref="BL15:BM15"/>
    <mergeCell ref="BN15:BO15"/>
    <mergeCell ref="AH15:AI15"/>
    <mergeCell ref="AJ15:AK15"/>
    <mergeCell ref="AP15:AQ15"/>
    <mergeCell ref="AS15:AT15"/>
    <mergeCell ref="AU15:AV15"/>
    <mergeCell ref="AW15:AX15"/>
    <mergeCell ref="DI15:DJ15"/>
    <mergeCell ref="DK15:DL15"/>
    <mergeCell ref="CJ15:CK15"/>
    <mergeCell ref="CL15:CM15"/>
    <mergeCell ref="CN15:CO15"/>
    <mergeCell ref="CP15:CQ15"/>
    <mergeCell ref="CR15:CS15"/>
    <mergeCell ref="CX15:CY15"/>
    <mergeCell ref="BP15:BQ15"/>
    <mergeCell ref="BR15:BS15"/>
    <mergeCell ref="BT15:BU15"/>
    <mergeCell ref="BV15:BW15"/>
    <mergeCell ref="CE15:CF15"/>
    <mergeCell ref="CH15:CI15"/>
    <mergeCell ref="EU15:EV15"/>
    <mergeCell ref="EW15:EX15"/>
    <mergeCell ref="A24:R24"/>
    <mergeCell ref="T24:AK24"/>
    <mergeCell ref="AM24:BD24"/>
    <mergeCell ref="CB24:CS24"/>
    <mergeCell ref="CU24:DL24"/>
    <mergeCell ref="DN24:EE24"/>
    <mergeCell ref="ED15:EE15"/>
    <mergeCell ref="EJ15:EK15"/>
    <mergeCell ref="EM15:EN15"/>
    <mergeCell ref="EO15:EP15"/>
    <mergeCell ref="EQ15:ER15"/>
    <mergeCell ref="ES15:ET15"/>
    <mergeCell ref="DQ15:DR15"/>
    <mergeCell ref="DT15:DU15"/>
    <mergeCell ref="DV15:DW15"/>
    <mergeCell ref="DX15:DY15"/>
    <mergeCell ref="DZ15:EA15"/>
    <mergeCell ref="EB15:EC15"/>
    <mergeCell ref="DA15:DB15"/>
    <mergeCell ref="DC15:DD15"/>
    <mergeCell ref="DE15:DF15"/>
    <mergeCell ref="DG15:DH15"/>
    <mergeCell ref="Z26:AA26"/>
    <mergeCell ref="AB26:AC26"/>
    <mergeCell ref="AD26:AE26"/>
    <mergeCell ref="AF26:AG26"/>
    <mergeCell ref="AH26:AI26"/>
    <mergeCell ref="AJ26:AK26"/>
    <mergeCell ref="BF25:BW25"/>
    <mergeCell ref="EG25:EX25"/>
    <mergeCell ref="D26:E26"/>
    <mergeCell ref="G26:H26"/>
    <mergeCell ref="I26:J26"/>
    <mergeCell ref="K26:L26"/>
    <mergeCell ref="M26:N26"/>
    <mergeCell ref="O26:P26"/>
    <mergeCell ref="Q26:R26"/>
    <mergeCell ref="W26:X26"/>
    <mergeCell ref="BC26:BD26"/>
    <mergeCell ref="CE26:CF26"/>
    <mergeCell ref="CH26:CI26"/>
    <mergeCell ref="CJ26:CK26"/>
    <mergeCell ref="CL26:CM26"/>
    <mergeCell ref="CN26:CO26"/>
    <mergeCell ref="AP26:AQ26"/>
    <mergeCell ref="AS26:AT26"/>
    <mergeCell ref="AU26:AV26"/>
    <mergeCell ref="AW26:AX26"/>
    <mergeCell ref="AY26:AZ26"/>
    <mergeCell ref="BA26:BB26"/>
    <mergeCell ref="DX26:DY26"/>
    <mergeCell ref="DZ26:EA26"/>
    <mergeCell ref="EB26:EC26"/>
    <mergeCell ref="ED26:EE26"/>
    <mergeCell ref="BI27:BJ27"/>
    <mergeCell ref="BL27:BM27"/>
    <mergeCell ref="BN27:BO27"/>
    <mergeCell ref="BP27:BQ27"/>
    <mergeCell ref="BR27:BS27"/>
    <mergeCell ref="BT27:BU27"/>
    <mergeCell ref="DG26:DH26"/>
    <mergeCell ref="DI26:DJ26"/>
    <mergeCell ref="DK26:DL26"/>
    <mergeCell ref="DQ26:DR26"/>
    <mergeCell ref="DT26:DU26"/>
    <mergeCell ref="DV26:DW26"/>
    <mergeCell ref="CP26:CQ26"/>
    <mergeCell ref="CR26:CS26"/>
    <mergeCell ref="CX26:CY26"/>
    <mergeCell ref="DA26:DB26"/>
    <mergeCell ref="DC26:DD26"/>
    <mergeCell ref="DE26:DF26"/>
    <mergeCell ref="D36:E36"/>
    <mergeCell ref="G36:H36"/>
    <mergeCell ref="I36:J36"/>
    <mergeCell ref="K36:L36"/>
    <mergeCell ref="M36:N36"/>
    <mergeCell ref="O36:P36"/>
    <mergeCell ref="EU27:EV27"/>
    <mergeCell ref="AH36:AI36"/>
    <mergeCell ref="AJ36:AK36"/>
    <mergeCell ref="AP36:AQ36"/>
    <mergeCell ref="AS36:AT36"/>
    <mergeCell ref="AU36:AV36"/>
    <mergeCell ref="AW36:AX36"/>
    <mergeCell ref="Q36:R36"/>
    <mergeCell ref="W36:X36"/>
    <mergeCell ref="Z36:AA36"/>
    <mergeCell ref="AB36:AC36"/>
    <mergeCell ref="AD36:AE36"/>
    <mergeCell ref="AF36:AG36"/>
    <mergeCell ref="CL36:CM36"/>
    <mergeCell ref="CN36:CO36"/>
    <mergeCell ref="CP36:CQ36"/>
    <mergeCell ref="EW27:EX27"/>
    <mergeCell ref="A34:R34"/>
    <mergeCell ref="T34:AK34"/>
    <mergeCell ref="AM34:BD34"/>
    <mergeCell ref="CB34:CS34"/>
    <mergeCell ref="CU34:DL34"/>
    <mergeCell ref="DN34:EE34"/>
    <mergeCell ref="BV27:BW27"/>
    <mergeCell ref="EJ27:EK27"/>
    <mergeCell ref="EM27:EN27"/>
    <mergeCell ref="EO27:EP27"/>
    <mergeCell ref="EQ27:ER27"/>
    <mergeCell ref="ES27:ET27"/>
    <mergeCell ref="CR36:CS36"/>
    <mergeCell ref="CX36:CY36"/>
    <mergeCell ref="DA36:DB36"/>
    <mergeCell ref="AY36:AZ36"/>
    <mergeCell ref="BA36:BB36"/>
    <mergeCell ref="BC36:BD36"/>
    <mergeCell ref="CE36:CF36"/>
    <mergeCell ref="CH36:CI36"/>
    <mergeCell ref="CJ36:CK36"/>
    <mergeCell ref="DT36:DU36"/>
    <mergeCell ref="DV36:DW36"/>
    <mergeCell ref="DX36:DY36"/>
    <mergeCell ref="DZ36:EA36"/>
    <mergeCell ref="EB36:EC36"/>
    <mergeCell ref="ED36:EE36"/>
    <mergeCell ref="DC36:DD36"/>
    <mergeCell ref="DE36:DF36"/>
    <mergeCell ref="DG36:DH36"/>
    <mergeCell ref="DI36:DJ36"/>
    <mergeCell ref="DK36:DL36"/>
    <mergeCell ref="DQ36:DR36"/>
    <mergeCell ref="ES39:ET39"/>
    <mergeCell ref="EU39:EV39"/>
    <mergeCell ref="EW39:EX39"/>
    <mergeCell ref="BF37:BW37"/>
    <mergeCell ref="EG37:EX37"/>
    <mergeCell ref="BI39:BJ39"/>
    <mergeCell ref="BL39:BM39"/>
    <mergeCell ref="BN39:BO39"/>
    <mergeCell ref="BP39:BQ39"/>
    <mergeCell ref="BR39:BS39"/>
    <mergeCell ref="BT39:BU39"/>
    <mergeCell ref="BV39:BW39"/>
    <mergeCell ref="EJ39:EK39"/>
    <mergeCell ref="A45:R45"/>
    <mergeCell ref="T45:AK45"/>
    <mergeCell ref="AM45:BD45"/>
    <mergeCell ref="CB45:CS45"/>
    <mergeCell ref="CU45:DL45"/>
    <mergeCell ref="DN45:EE45"/>
    <mergeCell ref="EM39:EN39"/>
    <mergeCell ref="EO39:EP39"/>
    <mergeCell ref="EQ39:ER39"/>
    <mergeCell ref="Q47:R47"/>
    <mergeCell ref="W47:X47"/>
    <mergeCell ref="Z47:AA47"/>
    <mergeCell ref="AB47:AC47"/>
    <mergeCell ref="AD47:AE47"/>
    <mergeCell ref="AF47:AG47"/>
    <mergeCell ref="D47:E47"/>
    <mergeCell ref="G47:H47"/>
    <mergeCell ref="I47:J47"/>
    <mergeCell ref="K47:L47"/>
    <mergeCell ref="M47:N47"/>
    <mergeCell ref="O47:P47"/>
    <mergeCell ref="AY47:AZ47"/>
    <mergeCell ref="BA47:BB47"/>
    <mergeCell ref="BC47:BD47"/>
    <mergeCell ref="CE47:CF47"/>
    <mergeCell ref="CH47:CI47"/>
    <mergeCell ref="CJ47:CK47"/>
    <mergeCell ref="AH47:AI47"/>
    <mergeCell ref="AJ47:AK47"/>
    <mergeCell ref="AP47:AQ47"/>
    <mergeCell ref="AS47:AT47"/>
    <mergeCell ref="AU47:AV47"/>
    <mergeCell ref="AW47:AX47"/>
    <mergeCell ref="CB56:CS56"/>
    <mergeCell ref="CU56:DL56"/>
    <mergeCell ref="DN56:EE56"/>
    <mergeCell ref="DT47:DU47"/>
    <mergeCell ref="DV47:DW47"/>
    <mergeCell ref="DX47:DY47"/>
    <mergeCell ref="DZ47:EA47"/>
    <mergeCell ref="EB47:EC47"/>
    <mergeCell ref="ED47:EE47"/>
    <mergeCell ref="DC47:DD47"/>
    <mergeCell ref="DE47:DF47"/>
    <mergeCell ref="DG47:DH47"/>
    <mergeCell ref="DI47:DJ47"/>
    <mergeCell ref="DK47:DL47"/>
    <mergeCell ref="DQ47:DR47"/>
    <mergeCell ref="CL47:CM47"/>
    <mergeCell ref="CN47:CO47"/>
    <mergeCell ref="CP47:CQ47"/>
    <mergeCell ref="CR47:CS47"/>
    <mergeCell ref="CX47:CY47"/>
    <mergeCell ref="DA47:DB47"/>
    <mergeCell ref="D58:E58"/>
    <mergeCell ref="G58:H58"/>
    <mergeCell ref="I58:J58"/>
    <mergeCell ref="K58:L58"/>
    <mergeCell ref="M58:N58"/>
    <mergeCell ref="O58:P58"/>
    <mergeCell ref="A56:R56"/>
    <mergeCell ref="T56:AK56"/>
    <mergeCell ref="AM56:BD56"/>
    <mergeCell ref="AS58:AT58"/>
    <mergeCell ref="AU58:AV58"/>
    <mergeCell ref="AW58:AX58"/>
    <mergeCell ref="Q58:R58"/>
    <mergeCell ref="W58:X58"/>
    <mergeCell ref="Z58:AA58"/>
    <mergeCell ref="AB58:AC58"/>
    <mergeCell ref="AD58:AE58"/>
    <mergeCell ref="AF58:AG58"/>
    <mergeCell ref="DX58:DY58"/>
    <mergeCell ref="DZ58:EA58"/>
    <mergeCell ref="EB58:EC58"/>
    <mergeCell ref="ED58:EE58"/>
    <mergeCell ref="DC58:DD58"/>
    <mergeCell ref="DE58:DF58"/>
    <mergeCell ref="DG58:DH58"/>
    <mergeCell ref="DI58:DJ58"/>
    <mergeCell ref="DK58:DL58"/>
    <mergeCell ref="DQ58:DR58"/>
    <mergeCell ref="AN80:AO80"/>
    <mergeCell ref="AA80:AB80"/>
    <mergeCell ref="AD80:AE80"/>
    <mergeCell ref="AF80:AG80"/>
    <mergeCell ref="AH80:AI80"/>
    <mergeCell ref="AJ80:AK80"/>
    <mergeCell ref="AL80:AM80"/>
    <mergeCell ref="DT58:DU58"/>
    <mergeCell ref="DV58:DW58"/>
    <mergeCell ref="CL58:CM58"/>
    <mergeCell ref="CN58:CO58"/>
    <mergeCell ref="CP58:CQ58"/>
    <mergeCell ref="CR58:CS58"/>
    <mergeCell ref="CX58:CY58"/>
    <mergeCell ref="DA58:DB58"/>
    <mergeCell ref="AY58:AZ58"/>
    <mergeCell ref="BA58:BB58"/>
    <mergeCell ref="BC58:BD58"/>
    <mergeCell ref="CE58:CF58"/>
    <mergeCell ref="CH58:CI58"/>
    <mergeCell ref="CJ58:CK58"/>
    <mergeCell ref="AH58:AI58"/>
    <mergeCell ref="AJ58:AK58"/>
    <mergeCell ref="AP58:AQ5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660DC-DCFF-44DE-82DE-C3DDAC884E43}">
  <sheetPr codeName="Feuil4"/>
  <dimension ref="A1:AR136"/>
  <sheetViews>
    <sheetView zoomScale="68" zoomScaleNormal="55" zoomScalePageLayoutView="72" workbookViewId="0">
      <selection activeCell="V16" sqref="V16"/>
    </sheetView>
  </sheetViews>
  <sheetFormatPr baseColWidth="10" defaultRowHeight="15" x14ac:dyDescent="0.25"/>
  <cols>
    <col min="1" max="1" width="8.85546875" customWidth="1"/>
    <col min="2" max="2" width="37.28515625" customWidth="1"/>
    <col min="3" max="3" width="5.7109375" customWidth="1"/>
    <col min="4" max="5" width="12.5703125" customWidth="1"/>
    <col min="6" max="6" width="6.7109375" customWidth="1"/>
    <col min="7" max="18" width="5.7109375" customWidth="1"/>
  </cols>
  <sheetData>
    <row r="1" spans="1:44" ht="24.95" customHeight="1" thickBot="1" x14ac:dyDescent="0.3">
      <c r="A1" s="10"/>
      <c r="B1" s="82" t="s">
        <v>51</v>
      </c>
      <c r="C1" s="83"/>
      <c r="D1" s="84"/>
      <c r="E1" s="11"/>
      <c r="F1" s="11"/>
      <c r="G1" s="11"/>
      <c r="H1" s="11"/>
      <c r="I1" s="11"/>
      <c r="J1" s="11"/>
      <c r="K1" s="11"/>
      <c r="L1" s="11"/>
      <c r="M1" s="85">
        <f ca="1">TODAY()</f>
        <v>45061</v>
      </c>
      <c r="N1" s="86"/>
      <c r="O1" s="86"/>
      <c r="P1" s="86"/>
      <c r="Q1" s="87"/>
      <c r="R1" s="12"/>
    </row>
    <row r="2" spans="1:44" ht="20.100000000000001" customHeight="1" thickBot="1" x14ac:dyDescent="0.3">
      <c r="A2" s="13"/>
      <c r="O2" s="65" t="s">
        <v>52</v>
      </c>
      <c r="P2" s="66"/>
      <c r="Q2" s="70" t="s">
        <v>53</v>
      </c>
      <c r="R2" s="88"/>
      <c r="AA2" s="60" t="s">
        <v>71</v>
      </c>
      <c r="AB2" s="61"/>
      <c r="AC2" s="65" t="s">
        <v>72</v>
      </c>
      <c r="AD2" s="66"/>
      <c r="AE2" s="66"/>
      <c r="AF2" s="67"/>
      <c r="AG2" s="65" t="s">
        <v>73</v>
      </c>
      <c r="AH2" s="66"/>
      <c r="AI2" s="66"/>
      <c r="AJ2" s="67"/>
      <c r="AK2" s="65" t="s">
        <v>73</v>
      </c>
      <c r="AL2" s="66"/>
      <c r="AM2" s="66"/>
      <c r="AN2" s="67"/>
      <c r="AO2" s="65" t="s">
        <v>73</v>
      </c>
      <c r="AP2" s="66"/>
      <c r="AQ2" s="66"/>
      <c r="AR2" s="67"/>
    </row>
    <row r="3" spans="1:44" ht="20.100000000000001" customHeight="1" thickBot="1" x14ac:dyDescent="0.3">
      <c r="A3" s="13"/>
      <c r="B3" s="14" t="s">
        <v>54</v>
      </c>
      <c r="C3" s="89" t="s">
        <v>53</v>
      </c>
      <c r="D3" s="63"/>
      <c r="E3" s="63"/>
      <c r="F3" s="63"/>
      <c r="G3" s="64"/>
      <c r="H3" s="90" t="s">
        <v>55</v>
      </c>
      <c r="I3" s="91"/>
      <c r="J3" s="91"/>
      <c r="K3" s="70" t="s">
        <v>53</v>
      </c>
      <c r="L3" s="71"/>
      <c r="M3" s="71"/>
      <c r="N3" s="71"/>
      <c r="O3" s="71"/>
      <c r="P3" s="71"/>
      <c r="Q3" s="71"/>
      <c r="R3" s="88"/>
      <c r="AA3" s="60" t="s">
        <v>74</v>
      </c>
      <c r="AB3" s="61"/>
      <c r="AC3" s="73">
        <f>SUM(IF(A7="",0,C7*D7*E7),IF(A8="",0,C8*D8*E8),IF(A9="",0,C9*D9*E9),IF(A10="",0,C10*D10*E10),IF(A11="",0,C11*D11*E11),IF(A12="",0,C12*D12*E12),IF(A13="",0,C13*D13*E13),IF(A14="",0,C14*D14*E14),IF(A15="",0,C15*D15*E15),IF(A16="",0,C16*D16*E16),IF(A17="",0,C17*D17*E17),IF(A18="",0,C18*D18*E18),IF(A19="",0,C19*D19*E19),IF(A20="",0,C20*D20*E20),IF(A21="",0,C21*D21*E21),IF(A22="",0,C22*D22*E22),IF(A23="",0,C23*D23*E23),IF(A24="",0,C24*D24*E24),IF(A25="",0,C25*D25*E25),IF(A27="",0,C27*D27*E27))/1000000</f>
        <v>0</v>
      </c>
      <c r="AD3" s="74"/>
      <c r="AE3" s="74"/>
      <c r="AF3" s="75"/>
      <c r="AG3" s="62">
        <f>SUM((IF(G7="x",C7*D7,0))+(IF(H7="x",C7*D7,0))+(IF(I7="x",C7*E7,0))+(IF(J7="x",C7*E7)),(IF(G8="x",C8*D8,0))+(IF(H8="x",C8*D8,0))+(IF(I8="x",C8*E8,0))+(IF(J8="x",C8*E8)),(IF(G9="x",C9*D9,0))+(IF(H9="x",C9*D9,0))+(IF(I9="x",C9*E9,0))+(IF(J9="x",C9*E9)),(IF(G10="x",C10*D10,0))+(IF(H10="x",C10*D10,0))+(IF(I10="x",C10*E10,0))+(IF(J10="x",C10*E10)),(IF(G11="x",C11*D11,0))+(IF(H11="x",C11*D11,0))+(IF(I11="x",C11*E11,0))+(IF(J11="x",C11*E11)),(IF(G12="x",C12*D12,0))+(IF(H12="x",C12*D12,0))+(IF(I12="x",C12*E12,0))+(IF(J12="x",C12*E12)),(IF(G13="x",C13*D13,0))+(IF(H13="x",C13*D13,0))+(IF(I13="x",C13*E13,0))+(IF(J13="x",C13*E13)),(IF(G14="x",C14*D14,0))+(IF(H14="x",C14*D14,0))+(IF(I14="x",C14*E14,0))+(IF(J14="x",C14*E14)),(IF(G15="x",C15*D15,0))+(IF(H15="x",C15*D15,0))+(IF(I15="x",C15*E15,0))+(IF(J15="x",C15*E15)),(IF(G16="x",C16*D16,0))+(IF(H16="x",C16*D16,0))+(IF(I16="x",C16*E16,0))+(IF(J16="x",C16*E16)),(IF(G17="x",C17*D17,0))+(IF(H17="x",C17*D17,0))+(IF(I17="x",C17*E17,0))+(IF(J17="x",C17*E17)),(IF(G18="x",C18*D18,0))+(IF(H18="x",C18*D18,0))+(IF(I18="x",C18*E18,0))+(IF(J18="x",C18*E18)),(IF(G19="x",C19*D19,0))+(IF(H19="x",C19*D19,0))+(IF(I19="x",C19*E19,0))+(IF(J19="x",C19*E19)),(IF(G20="x",C20*D20,0))+(IF(H20="x",C20*D20,0))+(IF(I20="x",C20*E20,0))+(IF(J20="x",C20*E20)),(IF(G21="x",C21*D21,0))+(IF(H21="x",C21*D21,0))+(IF(I21="x",C21*E21,0))+(IF(J21="x",C21*E21)),(IF(G22="x",C22*D22,0))+(IF(H22="x",C22*D22,0))+(IF(I22="x",C22*E22,0))+(IF(J22="x",C22*E22)),(IF(G23="x",C23*D23,0))+(IF(H23="x",C23*D23,0))+(IF(I23="x",C23*E23,0))+(IF(J23="x",C23*E23)),(IF(G24="x",C24*D24,0))+(IF(H24="x",C24*D24,0))+(IF(I24="x",C24*E24,0))+(IF(J24="x",C24*E24)),(IF(G25="x",C25*D25,0))+(IF(H25="x",C25*D25,0))+(IF(I25="x",C25*E25,0))+(IF(J25="x",C25*E25)),(IF(G27="x",C27*D27,0))+(IF(H27="x",C27*D27,0))+(IF(I27="x",C27*E27,0))+(IF(J27="x",C27*E27)))/1000</f>
        <v>0</v>
      </c>
      <c r="AH3" s="63"/>
      <c r="AI3" s="63"/>
      <c r="AJ3" s="64"/>
      <c r="AK3" s="62">
        <f>SUM((IF(K7="x",C7*D7,0))+(IF(L7="x",C7*D7,0))+(IF(M7="x",C7*E7,0))+(IF(N7="x",C7*E7)),(IF(K8="x",C8*D8,0))+(IF(L8="x",C8*D8,0))+(IF(M8="x",C8*E8,0))+(IF(N8="x",C8*E8)),(IF(K9="x",C9*D9,0))+(IF(L9="x",C9*D9,0))+(IF(M9="x",C9*E9,0))+(IF(N9="x",C9*E9)),(IF(K10="x",C10*D10,0))+(IF(L10="x",C10*D10,0))+(IF(M10="x",C10*E10,0))+(IF(N10="x",C10*E10)),(IF(K11="x",C11*D11,0))+(IF(L11="x",C11*D11,0))+(IF(M11="x",C11*E11,0))+(IF(N11="x",C11*E11)),(IF(K12="x",C12*D12,0))+(IF(L12="x",C12*D12,0))+(IF(M12="x",C12*E12,0))+(IF(N12="x",C12*E12)),(IF(K13="x",C13*D13,0))+(IF(L13="x",C13*D13,0))+(IF(M13="x",C13*E13,0))+(IF(N13="x",C13*E13)),(IF(K14="x",C14*D14,0))+(IF(L14="x",C14*D14,0))+(IF(M14="x",C14*E14,0))+(IF(N14="x",C14*E14)),(IF(K15="x",C15*D15,0))+(IF(L15="x",C15*D15,0))+(IF(M15="x",C15*E15,0))+(IF(N15="x",C15*E15)),(IF(K16="x",C16*D16,0))+(IF(L16="x",C16*D16,0))+(IF(M16="x",C16*E16,0))+(IF(N16="x",C16*E16)),(IF(K17="x",C17*D17,0))+(IF(L17="x",C17*D17,0))+(IF(M17="x",C17*E17,0))+(IF(N17="x",C17*E17)),(IF(K18="x",C18*D18,0))+(IF(L18="x",C18*D18,0))+(IF(M18="x",C18*E18,0))+(IF(N18="x",C18*E18)),(IF(K19="x",C19*D19,0))+(IF(L19="x",C19*D19,0))+(IF(M19="x",C19*E19,0))+(IF(N19="x",C19*E19)),(IF(K20="x",C20*D20,0))+(IF(L20="x",C20*D20,0))+(IF(M20="x",C20*E20,0))+(IF(N20="x",C20*E20)),(IF(K21="x",C21*D21,0))+(IF(L21="x",C21*D21,0))+(IF(M21="x",C21*E21,0))+(IF(N21="x",C21*E21)),(IF(K22="x",C22*D22,0))+(IF(L22="x",C22*D22,0))+(IF(M22="x",C22*E22,0))+(IF(N22="x",C22*E22)),(IF(K23="x",C23*D23,0))+(IF(L23="x",C23*D23,0))+(IF(M23="x",C23*E23,0))+(IF(N23="x",C23*E23)),(IF(K24="x",C24*D24,0))+(IF(L24="x",C24*D24,0))+(IF(M24="x",C24*E24,0))+(IF(N24="x",C24*E24)),(IF(K25="x",C25*D25,0))+(IF(L25="x",C25*D25,0))+(IF(M25="x",C25*E25,0))+(IF(N25="x",C25*E25)),(IF(K27="x",C27*D27,0))+(IF(L27="x",C27*D27,0))+(IF(M27="x",C27*E27,0))+(IF(N27="x",C27*E27)))/1000</f>
        <v>0</v>
      </c>
      <c r="AL3" s="63"/>
      <c r="AM3" s="63"/>
      <c r="AN3" s="64"/>
      <c r="AO3" s="62">
        <f>SUM((IF(O7="x",C7*D7,0))+(IF(P7="x",C7*D7,0))+(IF(Q7="x",C7*E7,0))+(IF(R7="x",C7*E7)),(IF(O8="x",C8*D8,0))+(IF(P8="x",C8*D8,0))+(IF(Q8="x",C8*E8,0))+(IF(R8="x",C8*E8)),(IF(O9="x",C9*D9,0))+(IF(P9="x",C9*D9,0))+(IF(Q9="x",C9*E9,0))+(IF(R9="x",C9*E9)),(IF(O10="x",C10*D10,0))+(IF(P10="x",C10*D10,0))+(IF(Q10="x",C10*E10,0))+(IF(R10="x",C10*E10)),(IF(O11="x",C11*D11,0))+(IF(P11="x",C11*D11,0))+(IF(Q11="x",C11*E11,0))+(IF(R11="x",C11*E11)),(IF(O12="x",C12*D12,0))+(IF(P12="x",C12*D12,0))+(IF(Q12="x",C12*E12,0))+(IF(R12="x",C12*E12)),(IF(O13="x",C13*D13,0))+(IF(P13="x",C13*D13,0))+(IF(Q13="x",C13*E13,0))+(IF(R13="x",C13*E13)),(IF(O14="x",C14*D14,0))+(IF(P14="x",C14*D14,0))+(IF(Q14="x",C14*E14,0))+(IF(R14="x",C14*E14)),(IF(O15="x",C15*D15,0))+(IF(P15="x",C15*D15,0))+(IF(Q15="x",C15*E15,0))+(IF(R15="x",C15*E15)),(IF(O16="x",C16*D16,0))+(IF(P16="x",C16*D16,0))+(IF(Q16="x",C16*E16,0))+(IF(R16="x",C16*E16)),(IF(O17="x",C17*D17,0))+(IF(P17="x",C17*D17,0))+(IF(Q17="x",C17*E17,0))+(IF(R17="x",C17*E17)),(IF(O18="x",C18*D18,0))+(IF(P18="x",C18*D18,0))+(IF(Q18="x",C18*E18,0))+(IF(R18="x",C18*E18)),(IF(O19="x",C19*D19,0))+(IF(P19="x",C19*D19,0))+(IF(Q19="x",C19*E19,0))+(IF(R19="x",C19*E19)),(IF(O20="x",C20*D20,0))+(IF(P20="x",C20*D20,0))+(IF(Q20="x",C20*E20,0))+(IF(R20="x",C20*E20)),(IF(O21="x",C21*D21,0))+(IF(P21="x",C21*D21,0))+(IF(Q21="x",C21*E21,0))+(IF(R21="x",C21*E21)),(IF(O22="x",C22*D22,0))+(IF(P22="x",C22*D22,0))+(IF(Q22="x",C22*E22,0))+(IF(R22="x",C22*E22)),(IF(O23="x",C23*D23,0))+(IF(P23="x",C23*D23,0))+(IF(Q23="x",C23*E23,0))+(IF(R23="x",C23*E23)),(IF(O24="x",C24*D24,0))+(IF(P24="x",C24*D24,0))+(IF(Q24="x",C24*E24,0))+(IF(R24="x",C24*E24)),(IF(O25="x",C25*D25,0))+(IF(P25="x",C25*D25,0))+(IF(Q25="x",C25*E25,0))+(IF(R25="x",C25*E25)),(IF(O27="x",C27*D27,0))+(IF(P27="x",C27*D27,0))+(IF(Q27="x",C27*E27,0))+(IF(R27="x",C27*E27)))/1000</f>
        <v>0</v>
      </c>
      <c r="AP3" s="63"/>
      <c r="AQ3" s="63"/>
      <c r="AR3" s="64"/>
    </row>
    <row r="4" spans="1:44" ht="20.100000000000001" customHeight="1" thickBot="1" x14ac:dyDescent="0.3">
      <c r="A4" s="76"/>
      <c r="B4" s="77"/>
      <c r="C4" s="78"/>
      <c r="D4" s="95" t="s">
        <v>56</v>
      </c>
      <c r="E4" s="96"/>
      <c r="F4" s="97"/>
      <c r="G4" s="70"/>
      <c r="H4" s="71"/>
      <c r="I4" s="71"/>
      <c r="J4" s="71"/>
      <c r="K4" s="68" t="s">
        <v>57</v>
      </c>
      <c r="L4" s="69"/>
      <c r="M4" s="70" t="s">
        <v>53</v>
      </c>
      <c r="N4" s="71"/>
      <c r="O4" s="68" t="s">
        <v>58</v>
      </c>
      <c r="P4" s="72"/>
      <c r="Q4" s="70" t="s">
        <v>53</v>
      </c>
      <c r="R4" s="88"/>
    </row>
    <row r="5" spans="1:44" ht="20.100000000000001" customHeight="1" thickBot="1" x14ac:dyDescent="0.3">
      <c r="A5" s="79"/>
      <c r="B5" s="80"/>
      <c r="C5" s="81"/>
      <c r="D5" s="79" t="s">
        <v>59</v>
      </c>
      <c r="E5" s="80"/>
      <c r="F5" s="81"/>
      <c r="G5" s="76" t="s">
        <v>60</v>
      </c>
      <c r="H5" s="77"/>
      <c r="I5" s="77"/>
      <c r="J5" s="78"/>
      <c r="K5" s="92" t="s">
        <v>61</v>
      </c>
      <c r="L5" s="93"/>
      <c r="M5" s="93"/>
      <c r="N5" s="94"/>
      <c r="O5" s="76" t="s">
        <v>62</v>
      </c>
      <c r="P5" s="77"/>
      <c r="Q5" s="77"/>
      <c r="R5" s="78"/>
    </row>
    <row r="6" spans="1:44" ht="44.25" customHeight="1" thickBot="1" x14ac:dyDescent="0.3">
      <c r="A6" s="15" t="s">
        <v>55</v>
      </c>
      <c r="B6" s="16" t="s">
        <v>63</v>
      </c>
      <c r="C6" s="16" t="s">
        <v>64</v>
      </c>
      <c r="D6" s="16" t="s">
        <v>65</v>
      </c>
      <c r="E6" s="16" t="s">
        <v>12</v>
      </c>
      <c r="F6" s="17" t="s">
        <v>66</v>
      </c>
      <c r="G6" s="18" t="s">
        <v>67</v>
      </c>
      <c r="H6" s="19" t="s">
        <v>68</v>
      </c>
      <c r="I6" s="19" t="s">
        <v>69</v>
      </c>
      <c r="J6" s="20" t="s">
        <v>70</v>
      </c>
      <c r="K6" s="18" t="s">
        <v>67</v>
      </c>
      <c r="L6" s="19" t="s">
        <v>68</v>
      </c>
      <c r="M6" s="19" t="s">
        <v>69</v>
      </c>
      <c r="N6" s="20" t="s">
        <v>70</v>
      </c>
      <c r="O6" s="18" t="s">
        <v>67</v>
      </c>
      <c r="P6" s="19" t="s">
        <v>68</v>
      </c>
      <c r="Q6" s="19" t="s">
        <v>69</v>
      </c>
      <c r="R6" s="20" t="s">
        <v>70</v>
      </c>
    </row>
    <row r="7" spans="1:44" ht="20.100000000000001" customHeight="1" x14ac:dyDescent="0.25">
      <c r="A7" s="36"/>
      <c r="B7" s="29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32"/>
      <c r="P7" s="32"/>
      <c r="Q7" s="32"/>
      <c r="R7" s="33"/>
    </row>
    <row r="8" spans="1:44" ht="20.100000000000001" customHeight="1" x14ac:dyDescent="0.25">
      <c r="A8" s="221"/>
      <c r="B8" s="222"/>
      <c r="C8" s="223"/>
      <c r="D8" s="224"/>
      <c r="E8" s="224"/>
      <c r="F8" s="223"/>
      <c r="G8" s="225"/>
      <c r="H8" s="225"/>
      <c r="I8" s="225"/>
      <c r="J8" s="225"/>
      <c r="K8" s="225"/>
      <c r="L8" s="225"/>
      <c r="M8" s="225"/>
      <c r="N8" s="225"/>
      <c r="O8" s="226"/>
      <c r="P8" s="226"/>
      <c r="Q8" s="226"/>
      <c r="R8" s="227"/>
    </row>
    <row r="9" spans="1:44" ht="20.100000000000001" customHeight="1" x14ac:dyDescent="0.25">
      <c r="A9" s="37"/>
      <c r="B9" s="28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34"/>
      <c r="P9" s="34"/>
      <c r="Q9" s="34"/>
      <c r="R9" s="35"/>
    </row>
    <row r="10" spans="1:44" ht="20.100000000000001" customHeight="1" x14ac:dyDescent="0.25">
      <c r="A10" s="37"/>
      <c r="B10" s="28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34"/>
      <c r="P10" s="34"/>
      <c r="Q10" s="34"/>
      <c r="R10" s="35"/>
    </row>
    <row r="11" spans="1:44" ht="20.100000000000001" customHeight="1" x14ac:dyDescent="0.25">
      <c r="A11" s="37"/>
      <c r="B11" s="28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34"/>
      <c r="P11" s="34"/>
      <c r="Q11" s="34"/>
      <c r="R11" s="35"/>
    </row>
    <row r="12" spans="1:44" ht="20.100000000000001" customHeight="1" x14ac:dyDescent="0.25">
      <c r="A12" s="37"/>
      <c r="B12" s="28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34"/>
      <c r="P12" s="34"/>
      <c r="Q12" s="34"/>
      <c r="R12" s="35"/>
    </row>
    <row r="13" spans="1:44" ht="20.100000000000001" customHeight="1" x14ac:dyDescent="0.25">
      <c r="A13" s="37"/>
      <c r="B13" s="28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34"/>
      <c r="P13" s="34"/>
      <c r="Q13" s="34"/>
      <c r="R13" s="35"/>
    </row>
    <row r="14" spans="1:44" ht="20.100000000000001" customHeight="1" x14ac:dyDescent="0.25">
      <c r="A14" s="37"/>
      <c r="B14" s="28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34"/>
      <c r="P14" s="34"/>
      <c r="Q14" s="34"/>
      <c r="R14" s="35"/>
    </row>
    <row r="15" spans="1:44" ht="20.100000000000001" customHeight="1" x14ac:dyDescent="0.25">
      <c r="A15" s="228"/>
      <c r="B15" s="28"/>
      <c r="C15" s="27"/>
      <c r="D15" s="27"/>
      <c r="E15" s="27"/>
      <c r="F15" s="27"/>
      <c r="G15" s="225"/>
      <c r="H15" s="225"/>
      <c r="I15" s="225"/>
      <c r="J15" s="225"/>
      <c r="K15" s="225"/>
      <c r="L15" s="225"/>
      <c r="M15" s="225"/>
      <c r="N15" s="225"/>
      <c r="O15" s="226"/>
      <c r="P15" s="226"/>
      <c r="Q15" s="226"/>
      <c r="R15" s="227"/>
    </row>
    <row r="16" spans="1:44" ht="20.100000000000001" customHeight="1" x14ac:dyDescent="0.25">
      <c r="A16" s="221"/>
      <c r="B16" s="222"/>
      <c r="C16" s="223"/>
      <c r="D16" s="224"/>
      <c r="E16" s="224"/>
      <c r="F16" s="223"/>
      <c r="G16" s="225"/>
      <c r="H16" s="225"/>
      <c r="I16" s="225"/>
      <c r="J16" s="225"/>
      <c r="K16" s="225"/>
      <c r="L16" s="225"/>
      <c r="M16" s="225"/>
      <c r="N16" s="225"/>
      <c r="O16" s="226"/>
      <c r="P16" s="226"/>
      <c r="Q16" s="226"/>
      <c r="R16" s="227"/>
    </row>
    <row r="17" spans="1:18" ht="20.100000000000001" customHeight="1" x14ac:dyDescent="0.25">
      <c r="A17" s="37"/>
      <c r="B17" s="28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34"/>
      <c r="P17" s="34"/>
      <c r="Q17" s="34"/>
      <c r="R17" s="35"/>
    </row>
    <row r="18" spans="1:18" ht="20.100000000000001" customHeight="1" x14ac:dyDescent="0.25">
      <c r="A18" s="37"/>
      <c r="B18" s="28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34"/>
      <c r="P18" s="34"/>
      <c r="Q18" s="34"/>
      <c r="R18" s="35"/>
    </row>
    <row r="19" spans="1:18" ht="20.100000000000001" customHeight="1" x14ac:dyDescent="0.25">
      <c r="A19" s="37"/>
      <c r="B19" s="28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34"/>
      <c r="P19" s="34"/>
      <c r="Q19" s="34"/>
      <c r="R19" s="35"/>
    </row>
    <row r="20" spans="1:18" ht="20.100000000000001" customHeight="1" x14ac:dyDescent="0.25">
      <c r="A20" s="37"/>
      <c r="B20" s="28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34"/>
      <c r="P20" s="34"/>
      <c r="Q20" s="34"/>
      <c r="R20" s="35"/>
    </row>
    <row r="21" spans="1:18" ht="20.100000000000001" customHeight="1" x14ac:dyDescent="0.25">
      <c r="A21" s="37"/>
      <c r="B21" s="28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34"/>
      <c r="P21" s="34"/>
      <c r="Q21" s="34"/>
      <c r="R21" s="35"/>
    </row>
    <row r="22" spans="1:18" ht="20.100000000000001" customHeight="1" x14ac:dyDescent="0.25">
      <c r="A22" s="37"/>
      <c r="B22" s="28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34"/>
      <c r="P22" s="34"/>
      <c r="Q22" s="34"/>
      <c r="R22" s="35"/>
    </row>
    <row r="23" spans="1:18" ht="20.100000000000001" customHeight="1" x14ac:dyDescent="0.25">
      <c r="A23" s="37"/>
      <c r="B23" s="28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34"/>
      <c r="P23" s="34"/>
      <c r="Q23" s="34"/>
      <c r="R23" s="35"/>
    </row>
    <row r="24" spans="1:18" ht="20.100000000000001" customHeight="1" x14ac:dyDescent="0.25">
      <c r="A24" s="37"/>
      <c r="B24" s="222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34"/>
      <c r="P24" s="34"/>
      <c r="Q24" s="34"/>
      <c r="R24" s="35"/>
    </row>
    <row r="25" spans="1:18" ht="20.100000000000001" customHeight="1" x14ac:dyDescent="0.25">
      <c r="A25" s="37"/>
      <c r="B25" s="222"/>
      <c r="C25" s="225"/>
      <c r="D25" s="225"/>
      <c r="E25" s="225"/>
      <c r="F25" s="225"/>
      <c r="G25" s="27"/>
      <c r="H25" s="27"/>
      <c r="I25" s="27"/>
      <c r="J25" s="27"/>
      <c r="K25" s="27"/>
      <c r="L25" s="27"/>
      <c r="M25" s="27"/>
      <c r="N25" s="27"/>
      <c r="O25" s="34"/>
      <c r="P25" s="34"/>
      <c r="Q25" s="34"/>
      <c r="R25" s="35"/>
    </row>
    <row r="26" spans="1:18" ht="20.100000000000001" customHeight="1" x14ac:dyDescent="0.25">
      <c r="A26" s="37"/>
      <c r="B26" s="222"/>
      <c r="C26" s="225"/>
      <c r="D26" s="225"/>
      <c r="E26" s="225"/>
      <c r="F26" s="225"/>
      <c r="G26" s="27"/>
      <c r="H26" s="27"/>
      <c r="I26" s="27"/>
      <c r="J26" s="27"/>
      <c r="K26" s="27"/>
      <c r="L26" s="27"/>
      <c r="M26" s="27"/>
      <c r="N26" s="27"/>
      <c r="O26" s="34"/>
      <c r="P26" s="34"/>
      <c r="Q26" s="34"/>
      <c r="R26" s="35"/>
    </row>
    <row r="27" spans="1:18" ht="18" x14ac:dyDescent="0.25">
      <c r="A27" s="228"/>
      <c r="B27" s="222"/>
      <c r="C27" s="225"/>
      <c r="D27" s="225"/>
      <c r="E27" s="225"/>
      <c r="F27" s="225"/>
      <c r="G27" s="225"/>
      <c r="H27" s="225"/>
      <c r="I27" s="225"/>
      <c r="J27" s="225"/>
      <c r="K27" s="225"/>
      <c r="L27" s="225"/>
      <c r="M27" s="225"/>
      <c r="N27" s="225"/>
      <c r="O27" s="226"/>
      <c r="P27" s="226"/>
      <c r="Q27" s="226"/>
      <c r="R27" s="227"/>
    </row>
    <row r="28" spans="1:18" ht="18" x14ac:dyDescent="0.25">
      <c r="A28" s="229"/>
      <c r="B28" s="230"/>
      <c r="C28" s="231"/>
      <c r="D28" s="231"/>
      <c r="E28" s="231"/>
      <c r="F28" s="231"/>
      <c r="G28" s="231"/>
      <c r="H28" s="231"/>
      <c r="I28" s="231"/>
      <c r="J28" s="231"/>
      <c r="K28" s="231"/>
      <c r="L28" s="231"/>
      <c r="M28" s="231"/>
      <c r="N28" s="231"/>
      <c r="O28" s="232"/>
      <c r="P28" s="232"/>
      <c r="Q28" s="232"/>
      <c r="R28" s="233"/>
    </row>
    <row r="29" spans="1:18" ht="16.5" thickBot="1" x14ac:dyDescent="0.3">
      <c r="A29" s="234"/>
      <c r="B29" s="235"/>
      <c r="C29" s="236"/>
      <c r="D29" s="236"/>
      <c r="E29" s="236"/>
      <c r="F29" s="236"/>
      <c r="G29" s="236"/>
      <c r="H29" s="236"/>
      <c r="I29" s="236"/>
      <c r="J29" s="236"/>
      <c r="K29" s="236"/>
      <c r="L29" s="236"/>
      <c r="M29" s="236"/>
      <c r="N29" s="236"/>
      <c r="O29" s="237"/>
      <c r="P29" s="237"/>
      <c r="Q29" s="237"/>
      <c r="R29" s="238"/>
    </row>
    <row r="30" spans="1:18" ht="18" x14ac:dyDescent="0.25">
      <c r="A30" s="5"/>
      <c r="B30" s="24"/>
      <c r="C30" s="7"/>
      <c r="D30" s="9"/>
      <c r="E30" s="9"/>
      <c r="F30" s="7"/>
      <c r="G30" s="8"/>
      <c r="H30" s="8"/>
      <c r="I30" s="8"/>
      <c r="J30" s="8"/>
      <c r="K30" s="8"/>
      <c r="L30" s="8"/>
      <c r="M30" s="8"/>
      <c r="N30" s="8"/>
      <c r="O30" s="1"/>
      <c r="P30" s="1"/>
      <c r="Q30" s="1"/>
      <c r="R30" s="1"/>
    </row>
    <row r="31" spans="1:18" ht="18" x14ac:dyDescent="0.25">
      <c r="A31" s="5"/>
      <c r="B31" s="6"/>
      <c r="C31" s="7"/>
      <c r="D31" s="9"/>
      <c r="E31" s="9"/>
      <c r="F31" s="7"/>
      <c r="G31" s="8"/>
      <c r="H31" s="8"/>
      <c r="I31" s="8"/>
      <c r="J31" s="8"/>
      <c r="K31" s="8"/>
      <c r="L31" s="8"/>
      <c r="M31" s="8"/>
      <c r="N31" s="8"/>
      <c r="O31" s="1"/>
      <c r="P31" s="1"/>
      <c r="Q31" s="1"/>
      <c r="R31" s="1"/>
    </row>
    <row r="32" spans="1:18" ht="18" x14ac:dyDescent="0.25">
      <c r="A32" s="5"/>
      <c r="B32" s="6"/>
      <c r="C32" s="7"/>
      <c r="D32" s="9"/>
      <c r="E32" s="9"/>
      <c r="F32" s="7"/>
      <c r="G32" s="8"/>
      <c r="H32" s="8"/>
      <c r="I32" s="8"/>
      <c r="J32" s="8"/>
      <c r="K32" s="8"/>
      <c r="L32" s="8"/>
      <c r="M32" s="8"/>
      <c r="N32" s="8"/>
      <c r="O32" s="1"/>
      <c r="P32" s="1"/>
      <c r="Q32" s="1"/>
      <c r="R32" s="1"/>
    </row>
    <row r="33" spans="1:18" ht="18" x14ac:dyDescent="0.25">
      <c r="A33" s="5"/>
      <c r="B33" s="6"/>
      <c r="C33" s="7"/>
      <c r="D33" s="9"/>
      <c r="E33" s="9"/>
      <c r="F33" s="7"/>
      <c r="G33" s="8"/>
      <c r="H33" s="8"/>
      <c r="I33" s="8"/>
      <c r="J33" s="8"/>
      <c r="K33" s="8"/>
      <c r="L33" s="8"/>
      <c r="M33" s="8"/>
      <c r="N33" s="8"/>
      <c r="O33" s="1"/>
      <c r="P33" s="1"/>
      <c r="Q33" s="1"/>
      <c r="R33" s="1"/>
    </row>
    <row r="34" spans="1:18" ht="18" x14ac:dyDescent="0.25">
      <c r="A34" s="2"/>
      <c r="B34" s="6"/>
      <c r="D34" s="4"/>
      <c r="E34" s="4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</row>
    <row r="35" spans="1:18" ht="18" x14ac:dyDescent="0.25">
      <c r="A35" s="5"/>
      <c r="B35" s="6"/>
      <c r="C35" s="7"/>
      <c r="D35" s="9"/>
      <c r="E35" s="9"/>
      <c r="F35" s="7"/>
      <c r="G35" s="8"/>
      <c r="H35" s="8"/>
      <c r="I35" s="8"/>
      <c r="J35" s="8"/>
      <c r="K35" s="8"/>
      <c r="L35" s="8"/>
      <c r="M35" s="8"/>
      <c r="N35" s="8"/>
      <c r="O35" s="1"/>
      <c r="P35" s="1"/>
      <c r="Q35" s="1"/>
      <c r="R35" s="1"/>
    </row>
    <row r="36" spans="1:18" ht="18" x14ac:dyDescent="0.25">
      <c r="A36" s="5"/>
      <c r="B36" s="6"/>
      <c r="C36" s="7"/>
      <c r="D36" s="9"/>
      <c r="E36" s="9"/>
      <c r="F36" s="7"/>
      <c r="G36" s="8"/>
      <c r="H36" s="8"/>
      <c r="I36" s="8"/>
      <c r="J36" s="8"/>
      <c r="K36" s="8"/>
      <c r="L36" s="8"/>
      <c r="M36" s="8"/>
      <c r="N36" s="8"/>
      <c r="O36" s="1"/>
      <c r="P36" s="1"/>
      <c r="Q36" s="1"/>
      <c r="R36" s="1"/>
    </row>
    <row r="37" spans="1:18" ht="18" x14ac:dyDescent="0.25">
      <c r="A37" s="5"/>
      <c r="B37" s="6"/>
      <c r="C37" s="7"/>
      <c r="D37" s="21"/>
      <c r="E37" s="21"/>
      <c r="F37" s="7"/>
      <c r="G37" s="22"/>
      <c r="H37" s="22"/>
      <c r="I37" s="22"/>
      <c r="J37" s="22"/>
      <c r="K37" s="22"/>
      <c r="L37" s="22"/>
      <c r="M37" s="22"/>
      <c r="N37" s="22"/>
      <c r="O37" s="23"/>
      <c r="P37" s="23"/>
      <c r="Q37" s="23"/>
      <c r="R37" s="23"/>
    </row>
    <row r="38" spans="1:18" ht="18" x14ac:dyDescent="0.25">
      <c r="A38" s="5"/>
      <c r="B38" s="24"/>
      <c r="C38" s="7"/>
      <c r="D38" s="9"/>
      <c r="E38" s="9"/>
      <c r="F38" s="7"/>
      <c r="G38" s="8"/>
      <c r="H38" s="8"/>
      <c r="I38" s="8"/>
      <c r="J38" s="8"/>
      <c r="K38" s="8"/>
      <c r="L38" s="8"/>
      <c r="M38" s="8"/>
      <c r="N38" s="8"/>
      <c r="O38" s="1"/>
      <c r="P38" s="1"/>
      <c r="Q38" s="1"/>
      <c r="R38" s="1"/>
    </row>
    <row r="39" spans="1:18" ht="18" x14ac:dyDescent="0.25">
      <c r="A39" s="5"/>
      <c r="B39" s="6"/>
      <c r="C39" s="7"/>
      <c r="D39" s="9"/>
      <c r="E39" s="9"/>
      <c r="F39" s="7"/>
      <c r="G39" s="8"/>
      <c r="H39" s="8"/>
      <c r="I39" s="8"/>
      <c r="J39" s="8"/>
      <c r="K39" s="8"/>
      <c r="L39" s="8"/>
      <c r="M39" s="8"/>
      <c r="N39" s="8"/>
      <c r="O39" s="1"/>
      <c r="P39" s="1"/>
      <c r="Q39" s="1"/>
      <c r="R39" s="1"/>
    </row>
    <row r="40" spans="1:18" ht="18" x14ac:dyDescent="0.25">
      <c r="A40" s="5"/>
      <c r="B40" s="6"/>
      <c r="C40" s="7"/>
      <c r="D40" s="9"/>
      <c r="E40" s="9"/>
      <c r="F40" s="7"/>
      <c r="G40" s="8"/>
      <c r="H40" s="8"/>
      <c r="I40" s="8"/>
      <c r="J40" s="8"/>
      <c r="K40" s="8"/>
      <c r="L40" s="8"/>
      <c r="M40" s="8"/>
      <c r="N40" s="8"/>
      <c r="O40" s="1"/>
      <c r="P40" s="1"/>
      <c r="Q40" s="1"/>
      <c r="R40" s="1"/>
    </row>
    <row r="41" spans="1:18" ht="18" x14ac:dyDescent="0.25">
      <c r="A41" s="5"/>
      <c r="B41" s="6"/>
      <c r="C41" s="7"/>
      <c r="D41" s="9"/>
      <c r="E41" s="9"/>
      <c r="F41" s="7"/>
      <c r="G41" s="8"/>
      <c r="H41" s="8"/>
      <c r="I41" s="8"/>
      <c r="J41" s="8"/>
      <c r="K41" s="8"/>
      <c r="L41" s="8"/>
      <c r="M41" s="8"/>
      <c r="N41" s="8"/>
      <c r="O41" s="1"/>
      <c r="P41" s="1"/>
      <c r="Q41" s="1"/>
      <c r="R41" s="1"/>
    </row>
    <row r="42" spans="1:18" ht="18" x14ac:dyDescent="0.25">
      <c r="A42" s="2"/>
      <c r="B42" s="6"/>
      <c r="D42" s="4"/>
      <c r="E42" s="4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</row>
    <row r="43" spans="1:18" ht="18" x14ac:dyDescent="0.25">
      <c r="A43" s="5"/>
      <c r="B43" s="6"/>
      <c r="C43" s="7"/>
      <c r="D43" s="9"/>
      <c r="E43" s="9"/>
      <c r="F43" s="7"/>
      <c r="G43" s="8"/>
      <c r="H43" s="8"/>
      <c r="I43" s="8"/>
      <c r="J43" s="8"/>
      <c r="K43" s="8"/>
      <c r="L43" s="8"/>
      <c r="M43" s="8"/>
      <c r="N43" s="8"/>
      <c r="O43" s="1"/>
      <c r="P43" s="1"/>
      <c r="Q43" s="1"/>
      <c r="R43" s="1"/>
    </row>
    <row r="44" spans="1:18" ht="18" x14ac:dyDescent="0.25">
      <c r="A44" s="5"/>
      <c r="B44" s="6"/>
      <c r="C44" s="7"/>
      <c r="D44" s="9"/>
      <c r="E44" s="9"/>
      <c r="F44" s="7"/>
      <c r="G44" s="8"/>
      <c r="H44" s="8"/>
      <c r="I44" s="8"/>
      <c r="J44" s="8"/>
      <c r="K44" s="8"/>
      <c r="L44" s="8"/>
      <c r="M44" s="8"/>
      <c r="N44" s="8"/>
      <c r="O44" s="1"/>
      <c r="P44" s="1"/>
      <c r="Q44" s="1"/>
      <c r="R44" s="1"/>
    </row>
    <row r="45" spans="1:18" ht="18" x14ac:dyDescent="0.25">
      <c r="A45" s="5"/>
      <c r="C45" s="7"/>
      <c r="D45" s="9"/>
      <c r="E45" s="9"/>
      <c r="F45" s="7"/>
      <c r="G45" s="8"/>
      <c r="H45" s="8"/>
      <c r="I45" s="8"/>
      <c r="J45" s="8"/>
      <c r="K45" s="8"/>
      <c r="L45" s="8"/>
      <c r="M45" s="8"/>
      <c r="N45" s="8"/>
      <c r="O45" s="1"/>
      <c r="P45" s="1"/>
      <c r="Q45" s="1"/>
      <c r="R45" s="1"/>
    </row>
    <row r="46" spans="1:18" ht="18" x14ac:dyDescent="0.25">
      <c r="A46" s="5"/>
      <c r="B46" s="24"/>
      <c r="C46" s="7"/>
      <c r="D46" s="9"/>
      <c r="E46" s="9"/>
      <c r="F46" s="7"/>
      <c r="G46" s="8"/>
      <c r="H46" s="8"/>
      <c r="I46" s="8"/>
      <c r="J46" s="8"/>
      <c r="K46" s="8"/>
      <c r="L46" s="8"/>
      <c r="M46" s="8"/>
      <c r="N46" s="8"/>
      <c r="O46" s="1"/>
      <c r="P46" s="1"/>
      <c r="Q46" s="1"/>
      <c r="R46" s="1"/>
    </row>
    <row r="47" spans="1:18" ht="18" x14ac:dyDescent="0.25">
      <c r="A47" s="5"/>
      <c r="B47" s="6"/>
      <c r="C47" s="7"/>
      <c r="D47" s="9"/>
      <c r="E47" s="9"/>
      <c r="F47" s="7"/>
      <c r="G47" s="8"/>
      <c r="H47" s="8"/>
      <c r="I47" s="8"/>
      <c r="J47" s="8"/>
      <c r="K47" s="8"/>
      <c r="L47" s="8"/>
      <c r="M47" s="8"/>
      <c r="N47" s="8"/>
      <c r="O47" s="1"/>
      <c r="P47" s="1"/>
      <c r="Q47" s="1"/>
      <c r="R47" s="1"/>
    </row>
    <row r="48" spans="1:18" ht="18" x14ac:dyDescent="0.25">
      <c r="A48" s="5"/>
      <c r="B48" s="6"/>
      <c r="C48" s="7"/>
      <c r="D48" s="9"/>
      <c r="E48" s="9"/>
      <c r="F48" s="7"/>
      <c r="G48" s="8"/>
      <c r="H48" s="8"/>
      <c r="I48" s="8"/>
      <c r="J48" s="8"/>
      <c r="K48" s="8"/>
      <c r="L48" s="8"/>
      <c r="M48" s="8"/>
      <c r="N48" s="8"/>
      <c r="O48" s="1"/>
      <c r="P48" s="1"/>
      <c r="Q48" s="1"/>
      <c r="R48" s="1"/>
    </row>
    <row r="49" spans="1:18" ht="18" x14ac:dyDescent="0.25">
      <c r="B49" s="6"/>
    </row>
    <row r="50" spans="1:18" ht="18" x14ac:dyDescent="0.25">
      <c r="A50" s="2"/>
      <c r="B50" s="6"/>
      <c r="D50" s="4"/>
      <c r="E50" s="4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</row>
    <row r="51" spans="1:18" ht="18" x14ac:dyDescent="0.25">
      <c r="A51" s="5"/>
      <c r="B51" s="6"/>
      <c r="C51" s="7"/>
      <c r="D51" s="9"/>
      <c r="E51" s="9"/>
      <c r="F51" s="7"/>
      <c r="G51" s="8"/>
      <c r="H51" s="8"/>
      <c r="I51" s="8"/>
      <c r="J51" s="8"/>
      <c r="K51" s="8"/>
      <c r="L51" s="8"/>
      <c r="M51" s="8"/>
      <c r="N51" s="8"/>
      <c r="O51" s="1"/>
      <c r="P51" s="1"/>
      <c r="Q51" s="1"/>
      <c r="R51" s="1"/>
    </row>
    <row r="52" spans="1:18" ht="18" x14ac:dyDescent="0.25">
      <c r="A52" s="5"/>
      <c r="C52" s="7"/>
      <c r="D52" s="9"/>
      <c r="E52" s="9"/>
      <c r="F52" s="7"/>
      <c r="G52" s="8"/>
      <c r="H52" s="8"/>
      <c r="I52" s="8"/>
      <c r="J52" s="8"/>
      <c r="K52" s="8"/>
      <c r="L52" s="8"/>
      <c r="M52" s="8"/>
      <c r="N52" s="8"/>
      <c r="O52" s="1"/>
      <c r="P52" s="1"/>
      <c r="Q52" s="1"/>
      <c r="R52" s="1"/>
    </row>
    <row r="53" spans="1:18" ht="18" x14ac:dyDescent="0.25">
      <c r="A53" s="5"/>
      <c r="B53" s="3"/>
      <c r="C53" s="7"/>
      <c r="D53" s="9"/>
      <c r="E53" s="9"/>
      <c r="F53" s="7"/>
      <c r="G53" s="8"/>
      <c r="H53" s="8"/>
      <c r="I53" s="8"/>
      <c r="J53" s="8"/>
      <c r="K53" s="8"/>
      <c r="L53" s="8"/>
      <c r="M53" s="8"/>
      <c r="N53" s="8"/>
      <c r="O53" s="1"/>
      <c r="P53" s="1"/>
      <c r="Q53" s="1"/>
      <c r="R53" s="1"/>
    </row>
    <row r="54" spans="1:18" ht="18" x14ac:dyDescent="0.25">
      <c r="A54" s="5"/>
      <c r="B54" s="6"/>
      <c r="C54" s="7"/>
      <c r="D54" s="9"/>
      <c r="E54" s="9"/>
      <c r="F54" s="7"/>
      <c r="G54" s="8"/>
      <c r="H54" s="8"/>
      <c r="I54" s="8"/>
      <c r="J54" s="8"/>
      <c r="K54" s="8"/>
      <c r="L54" s="8"/>
      <c r="M54" s="8"/>
      <c r="N54" s="8"/>
      <c r="O54" s="1"/>
      <c r="P54" s="1"/>
      <c r="Q54" s="1"/>
      <c r="R54" s="1"/>
    </row>
    <row r="55" spans="1:18" ht="18" x14ac:dyDescent="0.25">
      <c r="A55" s="5"/>
      <c r="B55" s="6"/>
      <c r="C55" s="7"/>
      <c r="D55" s="9"/>
      <c r="E55" s="9"/>
      <c r="F55" s="7"/>
      <c r="G55" s="8"/>
      <c r="H55" s="8"/>
      <c r="I55" s="8"/>
      <c r="J55" s="8"/>
      <c r="K55" s="8"/>
      <c r="L55" s="8"/>
      <c r="M55" s="8"/>
      <c r="N55" s="8"/>
      <c r="O55" s="1"/>
      <c r="P55" s="1"/>
      <c r="Q55" s="1"/>
      <c r="R55" s="1"/>
    </row>
    <row r="56" spans="1:18" ht="18" x14ac:dyDescent="0.25">
      <c r="B56" s="6"/>
    </row>
    <row r="57" spans="1:18" ht="18" x14ac:dyDescent="0.25">
      <c r="A57" s="2"/>
      <c r="B57" s="6"/>
      <c r="D57" s="4"/>
      <c r="E57" s="4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</row>
    <row r="58" spans="1:18" ht="18" x14ac:dyDescent="0.25">
      <c r="A58" s="5"/>
      <c r="B58" s="6"/>
      <c r="C58" s="7"/>
      <c r="D58" s="9"/>
      <c r="E58" s="9"/>
      <c r="F58" s="7"/>
      <c r="G58" s="8"/>
      <c r="H58" s="8"/>
      <c r="I58" s="8"/>
      <c r="J58" s="8"/>
      <c r="K58" s="8"/>
      <c r="L58" s="8"/>
      <c r="M58" s="8"/>
      <c r="N58" s="8"/>
      <c r="O58" s="1"/>
      <c r="P58" s="1"/>
      <c r="Q58" s="1"/>
      <c r="R58" s="1"/>
    </row>
    <row r="59" spans="1:18" ht="18" x14ac:dyDescent="0.25">
      <c r="A59" s="5"/>
      <c r="B59" s="6"/>
      <c r="C59" s="7"/>
      <c r="D59" s="9"/>
      <c r="E59" s="9"/>
      <c r="F59" s="7"/>
      <c r="G59" s="8"/>
      <c r="H59" s="8"/>
      <c r="I59" s="8"/>
      <c r="J59" s="8"/>
      <c r="K59" s="8"/>
      <c r="L59" s="8"/>
      <c r="M59" s="8"/>
      <c r="N59" s="8"/>
      <c r="O59" s="1"/>
      <c r="P59" s="1"/>
      <c r="Q59" s="1"/>
      <c r="R59" s="1"/>
    </row>
    <row r="60" spans="1:18" ht="18" x14ac:dyDescent="0.25">
      <c r="A60" s="5"/>
      <c r="C60" s="7"/>
      <c r="D60" s="9"/>
      <c r="E60" s="9"/>
      <c r="F60" s="7"/>
      <c r="G60" s="8"/>
      <c r="H60" s="8"/>
      <c r="I60" s="8"/>
      <c r="J60" s="8"/>
      <c r="K60" s="8"/>
      <c r="L60" s="8"/>
      <c r="M60" s="8"/>
      <c r="N60" s="8"/>
      <c r="O60" s="1"/>
      <c r="P60" s="1"/>
      <c r="Q60" s="1"/>
      <c r="R60" s="1"/>
    </row>
    <row r="61" spans="1:18" ht="18" x14ac:dyDescent="0.25">
      <c r="A61" s="5"/>
      <c r="B61" s="24"/>
      <c r="C61" s="7"/>
      <c r="D61" s="9"/>
      <c r="E61" s="9"/>
      <c r="F61" s="7"/>
      <c r="G61" s="8"/>
      <c r="H61" s="8"/>
      <c r="I61" s="8"/>
      <c r="J61" s="8"/>
      <c r="K61" s="8"/>
      <c r="L61" s="8"/>
      <c r="M61" s="8"/>
      <c r="N61" s="8"/>
      <c r="O61" s="1"/>
      <c r="P61" s="1"/>
      <c r="Q61" s="1"/>
      <c r="R61" s="1"/>
    </row>
    <row r="62" spans="1:18" ht="18" x14ac:dyDescent="0.25">
      <c r="A62" s="5"/>
      <c r="B62" s="6"/>
      <c r="C62" s="7"/>
      <c r="D62" s="9"/>
      <c r="E62" s="9"/>
      <c r="F62" s="7"/>
      <c r="G62" s="8"/>
      <c r="H62" s="8"/>
      <c r="I62" s="8"/>
      <c r="J62" s="8"/>
      <c r="K62" s="8"/>
      <c r="L62" s="8"/>
      <c r="M62" s="8"/>
      <c r="N62" s="8"/>
      <c r="O62" s="1"/>
      <c r="P62" s="1"/>
      <c r="Q62" s="1"/>
      <c r="R62" s="1"/>
    </row>
    <row r="63" spans="1:18" ht="18" x14ac:dyDescent="0.25">
      <c r="A63" s="5"/>
      <c r="B63" s="6"/>
      <c r="C63" s="7"/>
      <c r="D63" s="9"/>
      <c r="E63" s="9"/>
      <c r="F63" s="7"/>
      <c r="G63" s="8"/>
      <c r="H63" s="8"/>
      <c r="I63" s="8"/>
      <c r="J63" s="8"/>
      <c r="K63" s="8"/>
      <c r="L63" s="8"/>
      <c r="M63" s="8"/>
      <c r="N63" s="8"/>
      <c r="O63" s="1"/>
      <c r="P63" s="1"/>
      <c r="Q63" s="1"/>
      <c r="R63" s="1"/>
    </row>
    <row r="64" spans="1:18" ht="18" x14ac:dyDescent="0.25">
      <c r="B64" s="6"/>
    </row>
    <row r="65" spans="1:18" ht="18" x14ac:dyDescent="0.25">
      <c r="A65" s="2"/>
      <c r="B65" s="6"/>
      <c r="D65" s="4"/>
      <c r="E65" s="4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</row>
    <row r="66" spans="1:18" ht="18" x14ac:dyDescent="0.25">
      <c r="A66" s="5"/>
      <c r="B66" s="6"/>
      <c r="C66" s="7"/>
      <c r="D66" s="9"/>
      <c r="E66" s="9"/>
      <c r="F66" s="7"/>
      <c r="G66" s="8"/>
      <c r="H66" s="8"/>
      <c r="I66" s="8"/>
      <c r="J66" s="8"/>
      <c r="K66" s="8"/>
      <c r="L66" s="8"/>
      <c r="M66" s="8"/>
      <c r="N66" s="8"/>
      <c r="O66" s="1"/>
      <c r="P66" s="1"/>
      <c r="Q66" s="1"/>
      <c r="R66" s="1"/>
    </row>
    <row r="67" spans="1:18" ht="18" x14ac:dyDescent="0.25">
      <c r="A67" s="5"/>
      <c r="B67" s="6"/>
      <c r="C67" s="7"/>
      <c r="D67" s="9"/>
      <c r="E67" s="9"/>
      <c r="F67" s="7"/>
      <c r="G67" s="8"/>
      <c r="H67" s="8"/>
      <c r="I67" s="8"/>
      <c r="J67" s="8"/>
      <c r="K67" s="8"/>
      <c r="L67" s="8"/>
      <c r="M67" s="8"/>
      <c r="N67" s="8"/>
      <c r="O67" s="1"/>
      <c r="P67" s="1"/>
      <c r="Q67" s="1"/>
      <c r="R67" s="1"/>
    </row>
    <row r="68" spans="1:18" ht="18" x14ac:dyDescent="0.25">
      <c r="A68" s="5"/>
      <c r="C68" s="7"/>
      <c r="D68" s="9"/>
      <c r="E68" s="9"/>
      <c r="F68" s="7"/>
      <c r="G68" s="8"/>
      <c r="H68" s="8"/>
      <c r="I68" s="8"/>
      <c r="J68" s="8"/>
      <c r="K68" s="8"/>
      <c r="L68" s="8"/>
      <c r="M68" s="8"/>
      <c r="N68" s="8"/>
      <c r="O68" s="1"/>
      <c r="P68" s="1"/>
      <c r="Q68" s="1"/>
      <c r="R68" s="1"/>
    </row>
    <row r="69" spans="1:18" ht="18" x14ac:dyDescent="0.25">
      <c r="A69" s="5"/>
      <c r="B69" s="24"/>
      <c r="C69" s="7"/>
      <c r="D69" s="9"/>
      <c r="E69" s="9"/>
      <c r="F69" s="7"/>
      <c r="G69" s="8"/>
      <c r="H69" s="8"/>
      <c r="I69" s="8"/>
      <c r="J69" s="8"/>
      <c r="K69" s="8"/>
      <c r="L69" s="8"/>
      <c r="M69" s="8"/>
      <c r="N69" s="8"/>
      <c r="O69" s="1"/>
      <c r="P69" s="1"/>
      <c r="Q69" s="1"/>
      <c r="R69" s="1"/>
    </row>
    <row r="70" spans="1:18" ht="18" x14ac:dyDescent="0.25">
      <c r="A70" s="5"/>
      <c r="B70" s="6"/>
      <c r="C70" s="7"/>
      <c r="D70" s="9"/>
      <c r="E70" s="9"/>
      <c r="F70" s="7"/>
      <c r="G70" s="8"/>
      <c r="H70" s="8"/>
      <c r="I70" s="8"/>
      <c r="J70" s="8"/>
      <c r="K70" s="8"/>
      <c r="L70" s="8"/>
      <c r="M70" s="8"/>
      <c r="N70" s="8"/>
      <c r="O70" s="1"/>
      <c r="P70" s="1"/>
      <c r="Q70" s="1"/>
      <c r="R70" s="1"/>
    </row>
    <row r="71" spans="1:18" ht="18" x14ac:dyDescent="0.25">
      <c r="A71" s="5"/>
      <c r="B71" s="6"/>
      <c r="C71" s="7"/>
      <c r="D71" s="9"/>
      <c r="E71" s="9"/>
      <c r="F71" s="7"/>
      <c r="G71" s="8"/>
      <c r="H71" s="8"/>
      <c r="I71" s="8"/>
      <c r="J71" s="8"/>
      <c r="K71" s="8"/>
      <c r="L71" s="8"/>
      <c r="M71" s="8"/>
      <c r="N71" s="8"/>
      <c r="O71" s="1"/>
      <c r="P71" s="1"/>
      <c r="Q71" s="1"/>
      <c r="R71" s="1"/>
    </row>
    <row r="72" spans="1:18" ht="18" x14ac:dyDescent="0.25">
      <c r="B72" s="6"/>
    </row>
    <row r="73" spans="1:18" ht="18" x14ac:dyDescent="0.25">
      <c r="A73" s="2"/>
      <c r="B73" s="6"/>
      <c r="D73" s="4"/>
      <c r="E73" s="4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</row>
    <row r="74" spans="1:18" ht="18" x14ac:dyDescent="0.25">
      <c r="A74" s="5"/>
      <c r="B74" s="6"/>
      <c r="C74" s="7"/>
      <c r="D74" s="9"/>
      <c r="E74" s="9"/>
      <c r="F74" s="7"/>
      <c r="G74" s="8"/>
      <c r="H74" s="8"/>
      <c r="I74" s="8"/>
      <c r="J74" s="8"/>
      <c r="K74" s="8"/>
      <c r="L74" s="8"/>
      <c r="M74" s="8"/>
      <c r="N74" s="8"/>
      <c r="O74" s="1"/>
      <c r="P74" s="1"/>
      <c r="Q74" s="1"/>
      <c r="R74" s="1"/>
    </row>
    <row r="75" spans="1:18" ht="18" x14ac:dyDescent="0.25">
      <c r="A75" s="5"/>
      <c r="B75" s="6"/>
      <c r="C75" s="7"/>
      <c r="D75" s="9"/>
      <c r="E75" s="9"/>
      <c r="F75" s="7"/>
      <c r="G75" s="8"/>
      <c r="H75" s="8"/>
      <c r="I75" s="8"/>
      <c r="J75" s="8"/>
      <c r="K75" s="8"/>
      <c r="L75" s="8"/>
      <c r="M75" s="8"/>
      <c r="N75" s="8"/>
      <c r="O75" s="1"/>
      <c r="P75" s="1"/>
      <c r="Q75" s="1"/>
      <c r="R75" s="1"/>
    </row>
    <row r="76" spans="1:18" ht="18" x14ac:dyDescent="0.25">
      <c r="A76" s="5"/>
      <c r="B76" s="6"/>
      <c r="C76" s="7"/>
      <c r="D76" s="9"/>
      <c r="E76" s="9"/>
      <c r="F76" s="7"/>
      <c r="G76" s="8"/>
      <c r="H76" s="8"/>
      <c r="I76" s="8"/>
      <c r="J76" s="8"/>
      <c r="K76" s="8"/>
      <c r="L76" s="8"/>
      <c r="M76" s="8"/>
      <c r="N76" s="8"/>
      <c r="O76" s="1"/>
      <c r="P76" s="1"/>
      <c r="Q76" s="1"/>
      <c r="R76" s="1"/>
    </row>
    <row r="77" spans="1:18" ht="18" x14ac:dyDescent="0.25">
      <c r="A77" s="5"/>
      <c r="B77" s="6"/>
      <c r="C77" s="7"/>
      <c r="D77" s="9"/>
      <c r="E77" s="9"/>
      <c r="F77" s="7"/>
      <c r="G77" s="8"/>
      <c r="H77" s="8"/>
      <c r="I77" s="8"/>
      <c r="J77" s="8"/>
      <c r="K77" s="8"/>
      <c r="L77" s="8"/>
      <c r="M77" s="8"/>
      <c r="N77" s="8"/>
      <c r="O77" s="1"/>
      <c r="P77" s="1"/>
      <c r="Q77" s="1"/>
      <c r="R77" s="1"/>
    </row>
    <row r="78" spans="1:18" ht="18" x14ac:dyDescent="0.25">
      <c r="A78" s="5"/>
      <c r="C78" s="7"/>
      <c r="D78" s="9"/>
      <c r="E78" s="9"/>
      <c r="F78" s="7"/>
      <c r="G78" s="8"/>
      <c r="H78" s="8"/>
      <c r="I78" s="8"/>
      <c r="J78" s="8"/>
      <c r="K78" s="8"/>
      <c r="L78" s="8"/>
      <c r="M78" s="8"/>
      <c r="N78" s="8"/>
      <c r="O78" s="1"/>
      <c r="P78" s="1"/>
      <c r="Q78" s="1"/>
      <c r="R78" s="1"/>
    </row>
    <row r="79" spans="1:18" ht="18" x14ac:dyDescent="0.25">
      <c r="A79" s="5"/>
      <c r="B79" s="24"/>
      <c r="C79" s="7"/>
      <c r="D79" s="9"/>
      <c r="E79" s="9"/>
      <c r="F79" s="7"/>
      <c r="G79" s="8"/>
      <c r="H79" s="8"/>
      <c r="I79" s="8"/>
      <c r="J79" s="8"/>
      <c r="K79" s="8"/>
      <c r="L79" s="8"/>
      <c r="M79" s="8"/>
      <c r="N79" s="8"/>
      <c r="O79" s="1"/>
      <c r="P79" s="1"/>
      <c r="Q79" s="1"/>
      <c r="R79" s="1"/>
    </row>
    <row r="80" spans="1:18" ht="18" x14ac:dyDescent="0.25">
      <c r="A80" s="5"/>
      <c r="B80" s="6"/>
      <c r="C80" s="7"/>
      <c r="D80" s="9"/>
      <c r="E80" s="9"/>
      <c r="F80" s="7"/>
      <c r="G80" s="8"/>
      <c r="H80" s="8"/>
      <c r="I80" s="8"/>
      <c r="J80" s="8"/>
      <c r="K80" s="8"/>
      <c r="L80" s="8"/>
      <c r="M80" s="8"/>
      <c r="N80" s="8"/>
      <c r="O80" s="1"/>
      <c r="P80" s="1"/>
      <c r="Q80" s="1"/>
      <c r="R80" s="1"/>
    </row>
    <row r="81" spans="1:18" ht="18" x14ac:dyDescent="0.25">
      <c r="A81" s="5"/>
      <c r="B81" s="6"/>
      <c r="C81" s="7"/>
      <c r="D81" s="9"/>
      <c r="E81" s="9"/>
      <c r="F81" s="7"/>
      <c r="G81" s="8"/>
      <c r="H81" s="8"/>
      <c r="I81" s="8"/>
      <c r="J81" s="8"/>
      <c r="K81" s="8"/>
      <c r="L81" s="8"/>
      <c r="M81" s="8"/>
      <c r="N81" s="8"/>
      <c r="O81" s="1"/>
      <c r="P81" s="1"/>
      <c r="Q81" s="1"/>
      <c r="R81" s="1"/>
    </row>
    <row r="82" spans="1:18" ht="18" x14ac:dyDescent="0.25">
      <c r="B82" s="6"/>
    </row>
    <row r="83" spans="1:18" ht="18" x14ac:dyDescent="0.25">
      <c r="A83" s="2"/>
      <c r="B83" s="6"/>
      <c r="D83" s="4"/>
      <c r="E83" s="4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</row>
    <row r="84" spans="1:18" ht="18" x14ac:dyDescent="0.25">
      <c r="A84" s="5"/>
      <c r="B84" s="6"/>
      <c r="C84" s="7"/>
      <c r="D84" s="9"/>
      <c r="E84" s="9"/>
      <c r="F84" s="7"/>
      <c r="G84" s="8"/>
      <c r="H84" s="8"/>
      <c r="I84" s="8"/>
      <c r="J84" s="8"/>
      <c r="K84" s="8"/>
      <c r="L84" s="8"/>
      <c r="M84" s="8"/>
      <c r="N84" s="8"/>
      <c r="O84" s="1"/>
      <c r="P84" s="1"/>
      <c r="Q84" s="1"/>
      <c r="R84" s="1"/>
    </row>
    <row r="85" spans="1:18" ht="18" x14ac:dyDescent="0.25">
      <c r="A85" s="5"/>
      <c r="B85" s="6"/>
      <c r="C85" s="7"/>
      <c r="D85" s="9"/>
      <c r="E85" s="9"/>
      <c r="F85" s="7"/>
      <c r="G85" s="8"/>
      <c r="H85" s="8"/>
      <c r="I85" s="8"/>
      <c r="J85" s="8"/>
      <c r="K85" s="8"/>
      <c r="L85" s="8"/>
      <c r="M85" s="8"/>
      <c r="N85" s="8"/>
      <c r="O85" s="1"/>
      <c r="P85" s="1"/>
      <c r="Q85" s="1"/>
      <c r="R85" s="1"/>
    </row>
    <row r="86" spans="1:18" ht="18" x14ac:dyDescent="0.25">
      <c r="A86" s="5"/>
      <c r="B86" s="6"/>
      <c r="C86" s="7"/>
      <c r="D86" s="9"/>
      <c r="E86" s="9"/>
      <c r="F86" s="7"/>
      <c r="G86" s="8"/>
      <c r="H86" s="8"/>
      <c r="I86" s="8"/>
      <c r="J86" s="8"/>
      <c r="K86" s="8"/>
      <c r="L86" s="8"/>
      <c r="M86" s="8"/>
      <c r="N86" s="8"/>
      <c r="O86" s="1"/>
      <c r="P86" s="1"/>
      <c r="Q86" s="1"/>
      <c r="R86" s="1"/>
    </row>
    <row r="87" spans="1:18" ht="18" x14ac:dyDescent="0.25">
      <c r="A87" s="5"/>
      <c r="C87" s="7"/>
      <c r="D87" s="9"/>
      <c r="E87" s="9"/>
      <c r="F87" s="7"/>
      <c r="G87" s="8"/>
      <c r="H87" s="8"/>
      <c r="I87" s="8"/>
      <c r="J87" s="8"/>
      <c r="K87" s="8"/>
      <c r="L87" s="8"/>
      <c r="M87" s="8"/>
      <c r="N87" s="8"/>
      <c r="O87" s="1"/>
      <c r="P87" s="1"/>
      <c r="Q87" s="1"/>
      <c r="R87" s="1"/>
    </row>
    <row r="88" spans="1:18" ht="18" x14ac:dyDescent="0.25">
      <c r="A88" s="5"/>
      <c r="B88" s="24"/>
      <c r="C88" s="7"/>
      <c r="D88" s="9"/>
      <c r="E88" s="9"/>
      <c r="F88" s="7"/>
      <c r="G88" s="8"/>
      <c r="H88" s="8"/>
      <c r="I88" s="8"/>
      <c r="J88" s="8"/>
      <c r="K88" s="8"/>
      <c r="L88" s="8"/>
      <c r="M88" s="8"/>
      <c r="N88" s="8"/>
      <c r="O88" s="1"/>
      <c r="P88" s="1"/>
      <c r="Q88" s="1"/>
      <c r="R88" s="1"/>
    </row>
    <row r="89" spans="1:18" ht="18" x14ac:dyDescent="0.25">
      <c r="A89" s="5"/>
      <c r="B89" s="6"/>
      <c r="C89" s="7"/>
      <c r="D89" s="9"/>
      <c r="E89" s="9"/>
      <c r="F89" s="7"/>
      <c r="G89" s="8"/>
      <c r="H89" s="8"/>
      <c r="I89" s="8"/>
      <c r="J89" s="8"/>
      <c r="K89" s="8"/>
      <c r="L89" s="8"/>
      <c r="M89" s="8"/>
      <c r="N89" s="8"/>
      <c r="O89" s="1"/>
      <c r="P89" s="1"/>
      <c r="Q89" s="1"/>
      <c r="R89" s="1"/>
    </row>
    <row r="90" spans="1:18" ht="18" x14ac:dyDescent="0.25">
      <c r="A90" s="5"/>
      <c r="B90" s="6"/>
      <c r="C90" s="7"/>
      <c r="D90" s="9"/>
      <c r="E90" s="9"/>
      <c r="F90" s="7"/>
      <c r="G90" s="8"/>
      <c r="H90" s="8"/>
      <c r="I90" s="8"/>
      <c r="J90" s="8"/>
      <c r="K90" s="8"/>
      <c r="L90" s="8"/>
      <c r="M90" s="8"/>
      <c r="N90" s="8"/>
      <c r="O90" s="1"/>
      <c r="P90" s="1"/>
      <c r="Q90" s="1"/>
      <c r="R90" s="1"/>
    </row>
    <row r="91" spans="1:18" ht="18" x14ac:dyDescent="0.25">
      <c r="B91" s="6"/>
    </row>
    <row r="92" spans="1:18" ht="18" x14ac:dyDescent="0.25">
      <c r="A92" s="2"/>
      <c r="B92" s="6"/>
      <c r="D92" s="4"/>
      <c r="E92" s="4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</row>
    <row r="93" spans="1:18" ht="18" x14ac:dyDescent="0.25">
      <c r="A93" s="5"/>
      <c r="B93" s="6"/>
      <c r="C93" s="7"/>
      <c r="D93" s="9"/>
      <c r="E93" s="9"/>
      <c r="F93" s="7"/>
      <c r="G93" s="8"/>
      <c r="H93" s="8"/>
      <c r="I93" s="8"/>
      <c r="J93" s="8"/>
      <c r="K93" s="8"/>
      <c r="L93" s="8"/>
      <c r="M93" s="8"/>
      <c r="N93" s="8"/>
      <c r="O93" s="1"/>
      <c r="P93" s="1"/>
      <c r="Q93" s="1"/>
      <c r="R93" s="1"/>
    </row>
    <row r="94" spans="1:18" ht="18" x14ac:dyDescent="0.25">
      <c r="A94" s="5"/>
      <c r="C94" s="7"/>
      <c r="D94" s="9"/>
      <c r="E94" s="9"/>
      <c r="F94" s="7"/>
      <c r="G94" s="8"/>
      <c r="H94" s="8"/>
      <c r="I94" s="8"/>
      <c r="J94" s="8"/>
      <c r="K94" s="8"/>
      <c r="L94" s="8"/>
      <c r="M94" s="8"/>
      <c r="N94" s="8"/>
      <c r="O94" s="1"/>
      <c r="P94" s="1"/>
      <c r="Q94" s="1"/>
      <c r="R94" s="1"/>
    </row>
    <row r="95" spans="1:18" ht="18" x14ac:dyDescent="0.25">
      <c r="A95" s="5"/>
      <c r="B95" s="24"/>
      <c r="C95" s="7"/>
      <c r="D95" s="9"/>
      <c r="E95" s="9"/>
      <c r="F95" s="7"/>
      <c r="G95" s="8"/>
      <c r="H95" s="8"/>
      <c r="I95" s="8"/>
      <c r="J95" s="8"/>
      <c r="K95" s="8"/>
      <c r="L95" s="8"/>
      <c r="M95" s="8"/>
      <c r="N95" s="8"/>
      <c r="O95" s="1"/>
      <c r="P95" s="1"/>
      <c r="Q95" s="1"/>
      <c r="R95" s="1"/>
    </row>
    <row r="96" spans="1:18" ht="18" x14ac:dyDescent="0.25">
      <c r="A96" s="5"/>
      <c r="B96" s="6"/>
      <c r="C96" s="7"/>
      <c r="D96" s="9"/>
      <c r="E96" s="9"/>
      <c r="F96" s="7"/>
      <c r="G96" s="8"/>
      <c r="H96" s="8"/>
      <c r="I96" s="8"/>
      <c r="J96" s="8"/>
      <c r="K96" s="8"/>
      <c r="L96" s="8"/>
      <c r="M96" s="8"/>
      <c r="N96" s="8"/>
      <c r="O96" s="1"/>
      <c r="P96" s="1"/>
      <c r="Q96" s="1"/>
      <c r="R96" s="1"/>
    </row>
    <row r="97" spans="1:18" ht="18" x14ac:dyDescent="0.25">
      <c r="A97" s="5"/>
      <c r="B97" s="6"/>
      <c r="C97" s="7"/>
      <c r="D97" s="9"/>
      <c r="E97" s="9"/>
      <c r="F97" s="7"/>
      <c r="G97" s="8"/>
      <c r="H97" s="8"/>
      <c r="I97" s="8"/>
      <c r="J97" s="8"/>
      <c r="K97" s="8"/>
      <c r="L97" s="8"/>
      <c r="M97" s="8"/>
      <c r="N97" s="8"/>
      <c r="O97" s="1"/>
      <c r="P97" s="1"/>
      <c r="Q97" s="1"/>
      <c r="R97" s="1"/>
    </row>
    <row r="98" spans="1:18" ht="18" x14ac:dyDescent="0.25">
      <c r="B98" s="6"/>
    </row>
    <row r="99" spans="1:18" ht="18" x14ac:dyDescent="0.25">
      <c r="A99" s="2"/>
      <c r="B99" s="6"/>
      <c r="D99" s="4"/>
      <c r="E99" s="4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</row>
    <row r="100" spans="1:18" ht="18" x14ac:dyDescent="0.25">
      <c r="A100" s="5"/>
      <c r="B100" s="6"/>
      <c r="C100" s="7"/>
      <c r="D100" s="9"/>
      <c r="E100" s="9"/>
      <c r="F100" s="7"/>
      <c r="G100" s="8"/>
      <c r="H100" s="8"/>
      <c r="I100" s="8"/>
      <c r="J100" s="8"/>
      <c r="K100" s="8"/>
      <c r="L100" s="8"/>
      <c r="M100" s="8"/>
      <c r="N100" s="8"/>
      <c r="O100" s="1"/>
      <c r="P100" s="1"/>
      <c r="Q100" s="1"/>
      <c r="R100" s="1"/>
    </row>
    <row r="101" spans="1:18" ht="18" x14ac:dyDescent="0.25">
      <c r="A101" s="5"/>
      <c r="B101" s="6"/>
      <c r="C101" s="7"/>
      <c r="D101" s="9"/>
      <c r="E101" s="9"/>
      <c r="F101" s="7"/>
      <c r="G101" s="8"/>
      <c r="H101" s="8"/>
      <c r="I101" s="8"/>
      <c r="J101" s="8"/>
      <c r="K101" s="8"/>
      <c r="L101" s="8"/>
      <c r="M101" s="8"/>
      <c r="N101" s="8"/>
      <c r="O101" s="1"/>
      <c r="P101" s="1"/>
      <c r="Q101" s="1"/>
      <c r="R101" s="1"/>
    </row>
    <row r="102" spans="1:18" ht="18" x14ac:dyDescent="0.25">
      <c r="A102" s="5"/>
      <c r="C102" s="7"/>
      <c r="D102" s="9"/>
      <c r="E102" s="9"/>
      <c r="F102" s="7"/>
      <c r="G102" s="8"/>
      <c r="H102" s="8"/>
      <c r="I102" s="8"/>
      <c r="J102" s="8"/>
      <c r="K102" s="8"/>
      <c r="L102" s="8"/>
      <c r="M102" s="8"/>
      <c r="N102" s="8"/>
      <c r="O102" s="1"/>
      <c r="P102" s="1"/>
      <c r="Q102" s="1"/>
      <c r="R102" s="1"/>
    </row>
    <row r="103" spans="1:18" ht="18" x14ac:dyDescent="0.25">
      <c r="A103" s="5"/>
      <c r="B103" s="24"/>
      <c r="C103" s="7"/>
      <c r="D103" s="9"/>
      <c r="E103" s="9"/>
      <c r="F103" s="7"/>
      <c r="G103" s="8"/>
      <c r="H103" s="8"/>
      <c r="I103" s="8"/>
      <c r="J103" s="8"/>
      <c r="K103" s="8"/>
      <c r="L103" s="8"/>
      <c r="M103" s="8"/>
      <c r="N103" s="8"/>
      <c r="O103" s="1"/>
      <c r="P103" s="1"/>
      <c r="Q103" s="1"/>
      <c r="R103" s="1"/>
    </row>
    <row r="104" spans="1:18" ht="18" x14ac:dyDescent="0.25">
      <c r="A104" s="5"/>
      <c r="B104" s="6"/>
      <c r="C104" s="7"/>
      <c r="D104" s="9"/>
      <c r="E104" s="9"/>
      <c r="F104" s="7"/>
      <c r="G104" s="8"/>
      <c r="H104" s="8"/>
      <c r="I104" s="8"/>
      <c r="J104" s="8"/>
      <c r="K104" s="8"/>
      <c r="L104" s="8"/>
      <c r="M104" s="8"/>
      <c r="N104" s="8"/>
      <c r="O104" s="1"/>
      <c r="P104" s="1"/>
      <c r="Q104" s="1"/>
      <c r="R104" s="1"/>
    </row>
    <row r="105" spans="1:18" ht="18" x14ac:dyDescent="0.25">
      <c r="A105" s="5"/>
      <c r="B105" s="6"/>
      <c r="C105" s="7"/>
      <c r="D105" s="9"/>
      <c r="E105" s="9"/>
      <c r="F105" s="7"/>
      <c r="G105" s="8"/>
      <c r="H105" s="8"/>
      <c r="I105" s="8"/>
      <c r="J105" s="8"/>
      <c r="K105" s="8"/>
      <c r="L105" s="8"/>
      <c r="M105" s="8"/>
      <c r="N105" s="8"/>
      <c r="O105" s="1"/>
      <c r="P105" s="1"/>
      <c r="Q105" s="1"/>
      <c r="R105" s="1"/>
    </row>
    <row r="106" spans="1:18" ht="18" x14ac:dyDescent="0.25">
      <c r="B106" s="6"/>
    </row>
    <row r="107" spans="1:18" ht="18" x14ac:dyDescent="0.25">
      <c r="A107" s="2"/>
      <c r="B107" s="6"/>
      <c r="D107" s="4"/>
      <c r="E107" s="4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</row>
    <row r="108" spans="1:18" ht="18" x14ac:dyDescent="0.25">
      <c r="A108" s="5"/>
      <c r="B108" s="6"/>
      <c r="C108" s="7"/>
      <c r="D108" s="9"/>
      <c r="E108" s="9"/>
      <c r="F108" s="7"/>
      <c r="G108" s="8"/>
      <c r="H108" s="8"/>
      <c r="I108" s="8"/>
      <c r="J108" s="8"/>
      <c r="K108" s="8"/>
      <c r="L108" s="8"/>
      <c r="M108" s="8"/>
      <c r="N108" s="8"/>
      <c r="O108" s="1"/>
      <c r="P108" s="1"/>
      <c r="Q108" s="1"/>
      <c r="R108" s="1"/>
    </row>
    <row r="109" spans="1:18" ht="18" x14ac:dyDescent="0.25">
      <c r="A109" s="5"/>
      <c r="B109" s="6"/>
      <c r="C109" s="7"/>
      <c r="D109" s="9"/>
      <c r="E109" s="9"/>
      <c r="F109" s="7"/>
      <c r="G109" s="8"/>
      <c r="H109" s="8"/>
      <c r="I109" s="8"/>
      <c r="J109" s="8"/>
      <c r="K109" s="8"/>
      <c r="L109" s="8"/>
      <c r="M109" s="8"/>
      <c r="N109" s="8"/>
      <c r="O109" s="1"/>
      <c r="P109" s="1"/>
      <c r="Q109" s="1"/>
      <c r="R109" s="1"/>
    </row>
    <row r="110" spans="1:18" ht="18" x14ac:dyDescent="0.25">
      <c r="A110" s="5"/>
      <c r="C110" s="7"/>
      <c r="D110" s="9"/>
      <c r="E110" s="9"/>
      <c r="F110" s="7"/>
      <c r="G110" s="8"/>
      <c r="H110" s="8"/>
      <c r="I110" s="8"/>
      <c r="J110" s="8"/>
      <c r="K110" s="8"/>
      <c r="L110" s="8"/>
      <c r="M110" s="8"/>
      <c r="N110" s="8"/>
      <c r="O110" s="1"/>
      <c r="P110" s="1"/>
      <c r="Q110" s="1"/>
      <c r="R110" s="1"/>
    </row>
    <row r="111" spans="1:18" ht="18" x14ac:dyDescent="0.25">
      <c r="A111" s="5"/>
      <c r="B111" s="24"/>
      <c r="C111" s="7"/>
      <c r="D111" s="9"/>
      <c r="E111" s="9"/>
      <c r="F111" s="7"/>
      <c r="G111" s="8"/>
      <c r="H111" s="8"/>
      <c r="I111" s="8"/>
      <c r="J111" s="8"/>
      <c r="K111" s="8"/>
      <c r="L111" s="8"/>
      <c r="M111" s="8"/>
      <c r="N111" s="8"/>
      <c r="O111" s="1"/>
      <c r="P111" s="1"/>
      <c r="Q111" s="1"/>
      <c r="R111" s="1"/>
    </row>
    <row r="112" spans="1:18" ht="18" x14ac:dyDescent="0.25">
      <c r="A112" s="5"/>
      <c r="B112" s="6"/>
      <c r="C112" s="7"/>
      <c r="D112" s="9"/>
      <c r="E112" s="9"/>
      <c r="F112" s="7"/>
      <c r="G112" s="8"/>
      <c r="H112" s="8"/>
      <c r="I112" s="8"/>
      <c r="J112" s="8"/>
      <c r="K112" s="8"/>
      <c r="L112" s="8"/>
      <c r="M112" s="8"/>
      <c r="N112" s="8"/>
      <c r="O112" s="1"/>
      <c r="P112" s="1"/>
      <c r="Q112" s="1"/>
      <c r="R112" s="1"/>
    </row>
    <row r="113" spans="1:18" ht="18" x14ac:dyDescent="0.25">
      <c r="A113" s="5"/>
      <c r="B113" s="6"/>
      <c r="C113" s="7"/>
      <c r="D113" s="9"/>
      <c r="E113" s="9"/>
      <c r="F113" s="7"/>
      <c r="G113" s="8"/>
      <c r="H113" s="8"/>
      <c r="I113" s="8"/>
      <c r="J113" s="8"/>
      <c r="K113" s="8"/>
      <c r="L113" s="8"/>
      <c r="M113" s="8"/>
      <c r="N113" s="8"/>
      <c r="O113" s="1"/>
      <c r="P113" s="1"/>
      <c r="Q113" s="1"/>
      <c r="R113" s="1"/>
    </row>
    <row r="114" spans="1:18" ht="18" x14ac:dyDescent="0.25">
      <c r="B114" s="6"/>
    </row>
    <row r="115" spans="1:18" ht="18" x14ac:dyDescent="0.25">
      <c r="A115" s="2"/>
      <c r="B115" s="6"/>
      <c r="D115" s="4"/>
      <c r="E115" s="4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</row>
    <row r="116" spans="1:18" ht="18" x14ac:dyDescent="0.25">
      <c r="A116" s="5"/>
      <c r="B116" s="6"/>
      <c r="C116" s="7"/>
      <c r="D116" s="9"/>
      <c r="E116" s="9"/>
      <c r="F116" s="7"/>
      <c r="G116" s="8"/>
      <c r="H116" s="8"/>
      <c r="I116" s="8"/>
      <c r="J116" s="8"/>
      <c r="K116" s="8"/>
      <c r="L116" s="8"/>
      <c r="M116" s="8"/>
      <c r="N116" s="8"/>
      <c r="O116" s="1"/>
      <c r="P116" s="1"/>
      <c r="Q116" s="1"/>
      <c r="R116" s="1"/>
    </row>
    <row r="117" spans="1:18" ht="18" x14ac:dyDescent="0.25">
      <c r="A117" s="5"/>
      <c r="C117" s="7"/>
      <c r="D117" s="9"/>
      <c r="E117" s="9"/>
      <c r="F117" s="7"/>
      <c r="G117" s="8"/>
      <c r="H117" s="8"/>
      <c r="I117" s="8"/>
      <c r="J117" s="8"/>
      <c r="K117" s="8"/>
      <c r="L117" s="8"/>
      <c r="M117" s="8"/>
      <c r="N117" s="8"/>
      <c r="O117" s="1"/>
      <c r="P117" s="1"/>
      <c r="Q117" s="1"/>
      <c r="R117" s="1"/>
    </row>
    <row r="118" spans="1:18" ht="18" x14ac:dyDescent="0.25">
      <c r="A118" s="5"/>
      <c r="B118" s="3"/>
      <c r="C118" s="7"/>
      <c r="D118" s="9"/>
      <c r="E118" s="9"/>
      <c r="F118" s="7"/>
      <c r="G118" s="8"/>
      <c r="H118" s="8"/>
      <c r="I118" s="8"/>
      <c r="J118" s="8"/>
      <c r="K118" s="8"/>
      <c r="L118" s="8"/>
      <c r="M118" s="8"/>
      <c r="N118" s="8"/>
      <c r="O118" s="1"/>
      <c r="P118" s="1"/>
      <c r="Q118" s="1"/>
      <c r="R118" s="1"/>
    </row>
    <row r="119" spans="1:18" ht="18" x14ac:dyDescent="0.25">
      <c r="A119" s="5"/>
      <c r="B119" s="6"/>
      <c r="C119" s="7"/>
      <c r="D119" s="9"/>
      <c r="E119" s="9"/>
      <c r="F119" s="7"/>
      <c r="G119" s="8"/>
      <c r="H119" s="8"/>
      <c r="I119" s="8"/>
      <c r="J119" s="8"/>
      <c r="K119" s="8"/>
      <c r="L119" s="8"/>
      <c r="M119" s="8"/>
      <c r="N119" s="8"/>
      <c r="O119" s="1"/>
      <c r="P119" s="1"/>
      <c r="Q119" s="1"/>
      <c r="R119" s="1"/>
    </row>
    <row r="120" spans="1:18" ht="18" x14ac:dyDescent="0.25">
      <c r="A120" s="5"/>
      <c r="B120" s="6"/>
      <c r="C120" s="7"/>
      <c r="D120" s="9"/>
      <c r="E120" s="9"/>
      <c r="F120" s="7"/>
      <c r="G120" s="8"/>
      <c r="H120" s="8"/>
      <c r="I120" s="8"/>
      <c r="J120" s="8"/>
      <c r="K120" s="8"/>
      <c r="L120" s="8"/>
      <c r="M120" s="8"/>
      <c r="N120" s="8"/>
      <c r="O120" s="1"/>
      <c r="P120" s="1"/>
      <c r="Q120" s="1"/>
      <c r="R120" s="1"/>
    </row>
    <row r="121" spans="1:18" ht="18" x14ac:dyDescent="0.25">
      <c r="B121" s="6"/>
    </row>
    <row r="122" spans="1:18" ht="18" x14ac:dyDescent="0.25">
      <c r="A122" s="2"/>
      <c r="B122" s="6"/>
      <c r="D122" s="4"/>
      <c r="E122" s="4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</row>
    <row r="123" spans="1:18" ht="18" x14ac:dyDescent="0.25">
      <c r="A123" s="5"/>
      <c r="B123" s="6"/>
      <c r="C123" s="7"/>
      <c r="D123" s="9"/>
      <c r="E123" s="9"/>
      <c r="F123" s="7"/>
      <c r="G123" s="8"/>
      <c r="H123" s="8"/>
      <c r="I123" s="8"/>
      <c r="J123" s="8"/>
      <c r="K123" s="8"/>
      <c r="L123" s="8"/>
      <c r="M123" s="8"/>
      <c r="N123" s="8"/>
      <c r="O123" s="1"/>
      <c r="P123" s="1"/>
      <c r="Q123" s="1"/>
      <c r="R123" s="1"/>
    </row>
    <row r="124" spans="1:18" ht="18" x14ac:dyDescent="0.25">
      <c r="A124" s="5"/>
      <c r="B124" s="6"/>
      <c r="C124" s="7"/>
      <c r="D124" s="9"/>
      <c r="E124" s="9"/>
      <c r="F124" s="7"/>
      <c r="G124" s="8"/>
      <c r="H124" s="8"/>
      <c r="I124" s="8"/>
      <c r="J124" s="8"/>
      <c r="K124" s="8"/>
      <c r="L124" s="8"/>
      <c r="M124" s="8"/>
      <c r="N124" s="8"/>
      <c r="O124" s="1"/>
      <c r="P124" s="1"/>
      <c r="Q124" s="1"/>
      <c r="R124" s="1"/>
    </row>
    <row r="125" spans="1:18" ht="18" x14ac:dyDescent="0.25">
      <c r="A125" s="5"/>
      <c r="C125" s="7"/>
      <c r="D125" s="9"/>
      <c r="E125" s="9"/>
      <c r="F125" s="7"/>
      <c r="G125" s="8"/>
      <c r="H125" s="8"/>
      <c r="I125" s="8"/>
      <c r="J125" s="8"/>
      <c r="K125" s="8"/>
      <c r="L125" s="8"/>
      <c r="M125" s="8"/>
      <c r="N125" s="8"/>
      <c r="O125" s="1"/>
      <c r="P125" s="1"/>
      <c r="Q125" s="1"/>
      <c r="R125" s="1"/>
    </row>
    <row r="126" spans="1:18" ht="18" x14ac:dyDescent="0.25">
      <c r="A126" s="5"/>
      <c r="B126" s="24"/>
      <c r="C126" s="7"/>
      <c r="D126" s="9"/>
      <c r="E126" s="9"/>
      <c r="F126" s="7"/>
      <c r="G126" s="8"/>
      <c r="H126" s="8"/>
      <c r="I126" s="8"/>
      <c r="J126" s="8"/>
      <c r="K126" s="8"/>
      <c r="L126" s="8"/>
      <c r="M126" s="8"/>
      <c r="N126" s="8"/>
      <c r="O126" s="1"/>
      <c r="P126" s="1"/>
      <c r="Q126" s="1"/>
      <c r="R126" s="1"/>
    </row>
    <row r="127" spans="1:18" ht="18" x14ac:dyDescent="0.25">
      <c r="A127" s="5"/>
      <c r="B127" s="6"/>
      <c r="C127" s="7"/>
      <c r="D127" s="9"/>
      <c r="E127" s="9"/>
      <c r="F127" s="7"/>
      <c r="G127" s="8"/>
      <c r="H127" s="8"/>
      <c r="I127" s="8"/>
      <c r="J127" s="8"/>
      <c r="K127" s="8"/>
      <c r="L127" s="8"/>
      <c r="M127" s="8"/>
      <c r="N127" s="8"/>
      <c r="O127" s="1"/>
      <c r="P127" s="1"/>
      <c r="Q127" s="1"/>
      <c r="R127" s="1"/>
    </row>
    <row r="128" spans="1:18" ht="18" x14ac:dyDescent="0.25">
      <c r="A128" s="5"/>
      <c r="B128" s="6"/>
      <c r="C128" s="7"/>
      <c r="D128" s="9"/>
      <c r="E128" s="9"/>
      <c r="F128" s="7"/>
      <c r="G128" s="8"/>
      <c r="H128" s="8"/>
      <c r="I128" s="8"/>
      <c r="J128" s="8"/>
      <c r="K128" s="8"/>
      <c r="L128" s="8"/>
      <c r="M128" s="8"/>
      <c r="N128" s="8"/>
      <c r="O128" s="1"/>
      <c r="P128" s="1"/>
      <c r="Q128" s="1"/>
      <c r="R128" s="1"/>
    </row>
    <row r="129" spans="1:18" ht="18" x14ac:dyDescent="0.25">
      <c r="B129" s="6"/>
    </row>
    <row r="130" spans="1:18" ht="18" x14ac:dyDescent="0.25">
      <c r="A130" s="2"/>
      <c r="B130" s="6"/>
      <c r="D130" s="4"/>
      <c r="E130" s="4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</row>
    <row r="131" spans="1:18" ht="18" x14ac:dyDescent="0.25">
      <c r="A131" s="5"/>
      <c r="B131" s="6"/>
      <c r="C131" s="7"/>
      <c r="D131" s="9"/>
      <c r="E131" s="9"/>
      <c r="F131" s="7"/>
      <c r="G131" s="8"/>
      <c r="H131" s="8"/>
      <c r="I131" s="8"/>
      <c r="J131" s="8"/>
      <c r="K131" s="8"/>
      <c r="L131" s="8"/>
      <c r="M131" s="8"/>
      <c r="N131" s="8"/>
      <c r="O131" s="1"/>
      <c r="P131" s="1"/>
      <c r="Q131" s="1"/>
      <c r="R131" s="1"/>
    </row>
    <row r="132" spans="1:18" ht="18" x14ac:dyDescent="0.25">
      <c r="A132" s="5"/>
      <c r="B132" s="6"/>
      <c r="C132" s="7"/>
      <c r="D132" s="9"/>
      <c r="E132" s="9"/>
      <c r="F132" s="7"/>
      <c r="G132" s="8"/>
      <c r="H132" s="8"/>
      <c r="I132" s="8"/>
      <c r="J132" s="8"/>
      <c r="K132" s="8"/>
      <c r="L132" s="8"/>
      <c r="M132" s="8"/>
      <c r="N132" s="8"/>
      <c r="O132" s="1"/>
      <c r="P132" s="1"/>
      <c r="Q132" s="1"/>
      <c r="R132" s="1"/>
    </row>
    <row r="133" spans="1:18" ht="18" x14ac:dyDescent="0.25">
      <c r="A133" s="5"/>
      <c r="C133" s="7"/>
      <c r="D133" s="9"/>
      <c r="E133" s="9"/>
      <c r="F133" s="7"/>
      <c r="G133" s="8"/>
      <c r="H133" s="8"/>
      <c r="I133" s="8"/>
      <c r="J133" s="8"/>
      <c r="K133" s="8"/>
      <c r="L133" s="8"/>
      <c r="M133" s="8"/>
      <c r="N133" s="8"/>
      <c r="O133" s="1"/>
      <c r="P133" s="1"/>
      <c r="Q133" s="1"/>
      <c r="R133" s="1"/>
    </row>
    <row r="134" spans="1:18" ht="18" x14ac:dyDescent="0.25">
      <c r="A134" s="5"/>
      <c r="C134" s="7"/>
      <c r="D134" s="9"/>
      <c r="E134" s="9"/>
      <c r="F134" s="7"/>
      <c r="G134" s="8"/>
      <c r="H134" s="8"/>
      <c r="I134" s="8"/>
      <c r="J134" s="8"/>
      <c r="K134" s="8"/>
      <c r="L134" s="8"/>
      <c r="M134" s="8"/>
      <c r="N134" s="8"/>
      <c r="O134" s="1"/>
      <c r="P134" s="1"/>
      <c r="Q134" s="1"/>
      <c r="R134" s="1"/>
    </row>
    <row r="135" spans="1:18" ht="18" x14ac:dyDescent="0.25">
      <c r="A135" s="5"/>
      <c r="C135" s="7"/>
      <c r="D135" s="9"/>
      <c r="E135" s="9"/>
      <c r="F135" s="7"/>
      <c r="G135" s="8"/>
      <c r="H135" s="8"/>
      <c r="I135" s="8"/>
      <c r="J135" s="8"/>
      <c r="K135" s="8"/>
      <c r="L135" s="8"/>
      <c r="M135" s="8"/>
      <c r="N135" s="8"/>
      <c r="O135" s="1"/>
      <c r="P135" s="1"/>
      <c r="Q135" s="1"/>
      <c r="R135" s="1"/>
    </row>
    <row r="136" spans="1:18" ht="18" x14ac:dyDescent="0.25">
      <c r="A136" s="5"/>
      <c r="C136" s="7"/>
      <c r="D136" s="9"/>
      <c r="E136" s="9"/>
      <c r="F136" s="7"/>
      <c r="G136" s="8"/>
      <c r="H136" s="8"/>
      <c r="I136" s="8"/>
      <c r="J136" s="8"/>
      <c r="K136" s="8"/>
      <c r="L136" s="8"/>
      <c r="M136" s="8"/>
      <c r="N136" s="8"/>
      <c r="O136" s="1"/>
      <c r="P136" s="1"/>
      <c r="Q136" s="1"/>
      <c r="R136" s="1"/>
    </row>
  </sheetData>
  <mergeCells count="29">
    <mergeCell ref="A4:C4"/>
    <mergeCell ref="A5:C5"/>
    <mergeCell ref="B1:D1"/>
    <mergeCell ref="M1:Q1"/>
    <mergeCell ref="O2:P2"/>
    <mergeCell ref="Q2:R2"/>
    <mergeCell ref="C3:G3"/>
    <mergeCell ref="H3:J3"/>
    <mergeCell ref="K3:R3"/>
    <mergeCell ref="Q4:R4"/>
    <mergeCell ref="D5:F5"/>
    <mergeCell ref="G5:J5"/>
    <mergeCell ref="K5:N5"/>
    <mergeCell ref="O5:R5"/>
    <mergeCell ref="D4:F4"/>
    <mergeCell ref="G4:J4"/>
    <mergeCell ref="K4:L4"/>
    <mergeCell ref="M4:N4"/>
    <mergeCell ref="O4:P4"/>
    <mergeCell ref="AA3:AB3"/>
    <mergeCell ref="AC3:AF3"/>
    <mergeCell ref="AA2:AB2"/>
    <mergeCell ref="AG3:AJ3"/>
    <mergeCell ref="AK3:AN3"/>
    <mergeCell ref="AO3:AR3"/>
    <mergeCell ref="AC2:AF2"/>
    <mergeCell ref="AG2:AJ2"/>
    <mergeCell ref="AK2:AN2"/>
    <mergeCell ref="AO2:AR2"/>
  </mergeCells>
  <pageMargins left="0.25" right="0.25" top="0.75" bottom="0.75" header="0.3" footer="0.3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0A501-8319-4C54-9EA5-1C5608048CDA}">
  <sheetPr codeName="Feuil6"/>
  <dimension ref="A1:AO250"/>
  <sheetViews>
    <sheetView tabSelected="1" view="pageBreakPreview" zoomScale="80" zoomScaleNormal="90" zoomScaleSheetLayoutView="80" zoomScalePageLayoutView="50" workbookViewId="0">
      <selection activeCell="T20" sqref="T20"/>
    </sheetView>
  </sheetViews>
  <sheetFormatPr baseColWidth="10" defaultRowHeight="15" x14ac:dyDescent="0.25"/>
  <cols>
    <col min="1" max="1" width="8.85546875" style="198" customWidth="1"/>
    <col min="2" max="2" width="37.28515625" style="198" customWidth="1"/>
    <col min="3" max="3" width="5.7109375" style="198" customWidth="1"/>
    <col min="4" max="5" width="12.5703125" style="198" customWidth="1"/>
    <col min="6" max="6" width="6.7109375" style="198" customWidth="1"/>
    <col min="7" max="18" width="5.7109375" style="198" customWidth="1"/>
    <col min="19" max="16384" width="11.42578125" style="192"/>
  </cols>
  <sheetData>
    <row r="1" spans="1:41" ht="18.75" thickBot="1" x14ac:dyDescent="0.3">
      <c r="A1" s="10"/>
      <c r="B1" s="82" t="s">
        <v>51</v>
      </c>
      <c r="C1" s="83"/>
      <c r="D1" s="84"/>
      <c r="E1" s="11"/>
      <c r="F1" s="11"/>
      <c r="G1" s="11"/>
      <c r="H1" s="11"/>
      <c r="I1" s="11"/>
      <c r="J1" s="11"/>
      <c r="K1" s="11"/>
      <c r="L1" s="11"/>
      <c r="M1" s="85">
        <f ca="1">TODAY()</f>
        <v>45061</v>
      </c>
      <c r="N1" s="86"/>
      <c r="O1" s="86"/>
      <c r="P1" s="86"/>
      <c r="Q1" s="87"/>
      <c r="R1" s="12"/>
    </row>
    <row r="2" spans="1:41" ht="18.75" thickBot="1" x14ac:dyDescent="0.3">
      <c r="A2" s="13"/>
      <c r="B2"/>
      <c r="C2"/>
      <c r="D2"/>
      <c r="E2"/>
      <c r="F2"/>
      <c r="G2"/>
      <c r="H2"/>
      <c r="I2"/>
      <c r="J2"/>
      <c r="K2"/>
      <c r="L2"/>
      <c r="M2"/>
      <c r="N2"/>
      <c r="O2" s="65" t="s">
        <v>52</v>
      </c>
      <c r="P2" s="66"/>
      <c r="Q2" s="70" t="s">
        <v>53</v>
      </c>
      <c r="R2" s="88"/>
      <c r="X2" s="195"/>
      <c r="Y2" s="195"/>
      <c r="Z2" s="194"/>
      <c r="AA2" s="194"/>
      <c r="AB2" s="194"/>
      <c r="AC2" s="194"/>
      <c r="AD2" s="194"/>
      <c r="AE2" s="194"/>
      <c r="AF2" s="194"/>
      <c r="AG2" s="194"/>
      <c r="AH2" s="194"/>
      <c r="AI2" s="194"/>
      <c r="AJ2" s="194"/>
      <c r="AK2" s="194"/>
      <c r="AL2" s="194"/>
      <c r="AM2" s="194"/>
      <c r="AN2" s="194"/>
      <c r="AO2" s="194"/>
    </row>
    <row r="3" spans="1:41" ht="18.75" thickBot="1" x14ac:dyDescent="0.3">
      <c r="A3" s="13"/>
      <c r="B3" s="14" t="s">
        <v>54</v>
      </c>
      <c r="C3" s="89" t="s">
        <v>53</v>
      </c>
      <c r="D3" s="63"/>
      <c r="E3" s="63"/>
      <c r="F3" s="63"/>
      <c r="G3" s="64"/>
      <c r="H3" s="90" t="s">
        <v>55</v>
      </c>
      <c r="I3" s="91"/>
      <c r="J3" s="91"/>
      <c r="K3" s="70" t="s">
        <v>53</v>
      </c>
      <c r="L3" s="71"/>
      <c r="M3" s="71"/>
      <c r="N3" s="71"/>
      <c r="O3" s="71"/>
      <c r="P3" s="71"/>
      <c r="Q3" s="71"/>
      <c r="R3" s="88"/>
      <c r="X3" s="195"/>
      <c r="Y3" s="195"/>
      <c r="Z3" s="196"/>
      <c r="AA3" s="196"/>
      <c r="AB3" s="196"/>
      <c r="AC3" s="196"/>
      <c r="AD3" s="193"/>
      <c r="AE3" s="193"/>
      <c r="AF3" s="193"/>
      <c r="AG3" s="193"/>
      <c r="AH3" s="193"/>
      <c r="AI3" s="193"/>
      <c r="AJ3" s="193"/>
      <c r="AK3" s="193"/>
      <c r="AL3" s="193"/>
      <c r="AM3" s="193"/>
      <c r="AN3" s="193"/>
      <c r="AO3" s="193"/>
    </row>
    <row r="4" spans="1:41" ht="18.75" thickBot="1" x14ac:dyDescent="0.3">
      <c r="A4" s="76"/>
      <c r="B4" s="77"/>
      <c r="C4" s="78"/>
      <c r="D4" s="95" t="s">
        <v>56</v>
      </c>
      <c r="E4" s="96"/>
      <c r="F4" s="97"/>
      <c r="G4" s="70"/>
      <c r="H4" s="71"/>
      <c r="I4" s="71"/>
      <c r="J4" s="71"/>
      <c r="K4" s="68" t="s">
        <v>57</v>
      </c>
      <c r="L4" s="69"/>
      <c r="M4" s="70" t="s">
        <v>53</v>
      </c>
      <c r="N4" s="71"/>
      <c r="O4" s="68" t="s">
        <v>58</v>
      </c>
      <c r="P4" s="72"/>
      <c r="Q4" s="70" t="s">
        <v>53</v>
      </c>
      <c r="R4" s="88"/>
    </row>
    <row r="5" spans="1:41" ht="18.75" thickBot="1" x14ac:dyDescent="0.3">
      <c r="A5" s="79"/>
      <c r="B5" s="80"/>
      <c r="C5" s="81"/>
      <c r="D5" s="79" t="s">
        <v>59</v>
      </c>
      <c r="E5" s="80"/>
      <c r="F5" s="81"/>
      <c r="G5" s="76" t="s">
        <v>60</v>
      </c>
      <c r="H5" s="77"/>
      <c r="I5" s="77"/>
      <c r="J5" s="78"/>
      <c r="K5" s="92" t="s">
        <v>61</v>
      </c>
      <c r="L5" s="93"/>
      <c r="M5" s="93"/>
      <c r="N5" s="94"/>
      <c r="O5" s="76" t="s">
        <v>62</v>
      </c>
      <c r="P5" s="77"/>
      <c r="Q5" s="77"/>
      <c r="R5" s="78"/>
      <c r="X5" s="195"/>
      <c r="Y5" s="195"/>
      <c r="Z5" s="194"/>
      <c r="AA5" s="194"/>
      <c r="AB5" s="194"/>
      <c r="AC5" s="194"/>
      <c r="AD5" s="194"/>
      <c r="AE5" s="194"/>
      <c r="AF5" s="194"/>
      <c r="AG5" s="194"/>
      <c r="AH5" s="194"/>
      <c r="AI5" s="194"/>
      <c r="AJ5" s="194"/>
      <c r="AK5" s="194"/>
      <c r="AL5" s="194"/>
      <c r="AM5" s="194"/>
      <c r="AN5" s="194"/>
      <c r="AO5" s="194"/>
    </row>
    <row r="6" spans="1:41" ht="26.25" thickBot="1" x14ac:dyDescent="0.3">
      <c r="A6" s="15" t="s">
        <v>55</v>
      </c>
      <c r="B6" s="16" t="s">
        <v>63</v>
      </c>
      <c r="C6" s="16" t="s">
        <v>64</v>
      </c>
      <c r="D6" s="16" t="s">
        <v>65</v>
      </c>
      <c r="E6" s="16" t="s">
        <v>12</v>
      </c>
      <c r="F6" s="17" t="s">
        <v>66</v>
      </c>
      <c r="G6" s="18" t="s">
        <v>67</v>
      </c>
      <c r="H6" s="19" t="s">
        <v>68</v>
      </c>
      <c r="I6" s="19" t="s">
        <v>69</v>
      </c>
      <c r="J6" s="20" t="s">
        <v>70</v>
      </c>
      <c r="K6" s="18" t="s">
        <v>67</v>
      </c>
      <c r="L6" s="19" t="s">
        <v>68</v>
      </c>
      <c r="M6" s="19" t="s">
        <v>69</v>
      </c>
      <c r="N6" s="20" t="s">
        <v>70</v>
      </c>
      <c r="O6" s="18" t="s">
        <v>67</v>
      </c>
      <c r="P6" s="19" t="s">
        <v>68</v>
      </c>
      <c r="Q6" s="19" t="s">
        <v>69</v>
      </c>
      <c r="R6" s="20" t="s">
        <v>70</v>
      </c>
      <c r="V6" s="253"/>
      <c r="X6" s="195"/>
      <c r="Y6" s="195"/>
      <c r="Z6" s="196"/>
      <c r="AA6" s="196"/>
      <c r="AB6" s="196"/>
      <c r="AC6" s="196"/>
      <c r="AD6" s="193"/>
      <c r="AE6" s="193"/>
      <c r="AF6" s="193"/>
      <c r="AG6" s="193"/>
      <c r="AH6" s="193"/>
      <c r="AI6" s="193"/>
      <c r="AJ6" s="193"/>
      <c r="AK6" s="193"/>
      <c r="AL6" s="193"/>
      <c r="AM6" s="193"/>
      <c r="AN6" s="193"/>
      <c r="AO6" s="193"/>
    </row>
    <row r="7" spans="1:41" ht="18" x14ac:dyDescent="0.25">
      <c r="A7" s="36"/>
      <c r="B7" s="29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32"/>
      <c r="P7" s="32"/>
      <c r="Q7" s="32"/>
      <c r="R7" s="33"/>
    </row>
    <row r="8" spans="1:41" ht="18.75" thickBot="1" x14ac:dyDescent="0.3">
      <c r="A8" s="42"/>
      <c r="B8" s="43"/>
      <c r="C8" s="44"/>
      <c r="D8" s="45"/>
      <c r="E8" s="45"/>
      <c r="F8" s="44"/>
      <c r="G8" s="46"/>
      <c r="H8" s="46"/>
      <c r="I8" s="46"/>
      <c r="J8" s="46"/>
      <c r="K8" s="46"/>
      <c r="L8" s="46"/>
      <c r="M8" s="46"/>
      <c r="N8" s="46"/>
      <c r="O8" s="47"/>
      <c r="P8" s="47"/>
      <c r="Q8" s="47"/>
      <c r="R8" s="48"/>
    </row>
    <row r="9" spans="1:41" ht="18.75" thickBot="1" x14ac:dyDescent="0.3">
      <c r="A9" s="108"/>
      <c r="B9" s="190" t="s">
        <v>8</v>
      </c>
      <c r="C9" s="220" t="s">
        <v>75</v>
      </c>
      <c r="D9" s="109" t="s">
        <v>10</v>
      </c>
      <c r="E9" s="110"/>
      <c r="F9" s="197">
        <v>1</v>
      </c>
      <c r="G9" s="111" t="s">
        <v>11</v>
      </c>
      <c r="H9" s="112"/>
      <c r="I9" s="112">
        <v>400</v>
      </c>
      <c r="J9" s="113"/>
      <c r="K9" s="114" t="s">
        <v>12</v>
      </c>
      <c r="L9" s="112"/>
      <c r="M9" s="112">
        <v>855</v>
      </c>
      <c r="N9" s="115"/>
      <c r="O9" s="111" t="s">
        <v>13</v>
      </c>
      <c r="P9" s="112"/>
      <c r="Q9" s="112">
        <v>125</v>
      </c>
      <c r="R9" s="115"/>
    </row>
    <row r="10" spans="1:41" ht="18" x14ac:dyDescent="0.25">
      <c r="A10" s="118" t="str">
        <f>$M$3&amp;"/"&amp;$C$4</f>
        <v>/</v>
      </c>
      <c r="B10" s="118" t="s">
        <v>15</v>
      </c>
      <c r="C10" s="119">
        <f>F9</f>
        <v>1</v>
      </c>
      <c r="D10" s="120">
        <f>M9</f>
        <v>855</v>
      </c>
      <c r="E10" s="121">
        <f>Q9-39</f>
        <v>86</v>
      </c>
      <c r="F10" s="122">
        <v>19</v>
      </c>
      <c r="G10" s="123"/>
      <c r="H10" s="124"/>
      <c r="I10" s="124"/>
      <c r="J10" s="125"/>
      <c r="K10" s="126" t="s">
        <v>16</v>
      </c>
      <c r="L10" s="124"/>
      <c r="M10" s="124" t="s">
        <v>16</v>
      </c>
      <c r="N10" s="127" t="s">
        <v>16</v>
      </c>
      <c r="O10" s="128" t="s">
        <v>16</v>
      </c>
      <c r="P10" s="129" t="s">
        <v>16</v>
      </c>
      <c r="Q10" s="129" t="s">
        <v>16</v>
      </c>
      <c r="R10" s="130" t="s">
        <v>16</v>
      </c>
    </row>
    <row r="11" spans="1:41" ht="18" x14ac:dyDescent="0.25">
      <c r="A11" s="132" t="str">
        <f>$M$3&amp;"/"&amp;$C$4</f>
        <v>/</v>
      </c>
      <c r="B11" s="132" t="s">
        <v>19</v>
      </c>
      <c r="C11" s="133">
        <f>F9</f>
        <v>1</v>
      </c>
      <c r="D11" s="134">
        <f>M9</f>
        <v>855</v>
      </c>
      <c r="E11" s="135">
        <f>Q9-39</f>
        <v>86</v>
      </c>
      <c r="F11" s="136">
        <v>19</v>
      </c>
      <c r="G11" s="137"/>
      <c r="H11" s="138"/>
      <c r="I11" s="138"/>
      <c r="J11" s="139"/>
      <c r="K11" s="140" t="s">
        <v>16</v>
      </c>
      <c r="L11" s="138"/>
      <c r="M11" s="138" t="s">
        <v>16</v>
      </c>
      <c r="N11" s="141" t="s">
        <v>16</v>
      </c>
      <c r="O11" s="142" t="s">
        <v>16</v>
      </c>
      <c r="P11" s="143" t="s">
        <v>16</v>
      </c>
      <c r="Q11" s="143" t="s">
        <v>16</v>
      </c>
      <c r="R11" s="144" t="s">
        <v>16</v>
      </c>
    </row>
    <row r="12" spans="1:41" ht="18" x14ac:dyDescent="0.25">
      <c r="A12" s="132" t="str">
        <f>$M$3&amp;"/"&amp;$C$4</f>
        <v>/</v>
      </c>
      <c r="B12" s="132" t="s">
        <v>20</v>
      </c>
      <c r="C12" s="133">
        <f>F9*2</f>
        <v>2</v>
      </c>
      <c r="D12" s="134">
        <f>I9-38</f>
        <v>362</v>
      </c>
      <c r="E12" s="135">
        <f>Q9-39</f>
        <v>86</v>
      </c>
      <c r="F12" s="136">
        <v>19</v>
      </c>
      <c r="G12" s="137"/>
      <c r="H12" s="138"/>
      <c r="I12" s="138"/>
      <c r="J12" s="139"/>
      <c r="K12" s="140" t="s">
        <v>16</v>
      </c>
      <c r="L12" s="138"/>
      <c r="M12" s="138"/>
      <c r="N12" s="141"/>
      <c r="O12" s="142" t="s">
        <v>16</v>
      </c>
      <c r="P12" s="143" t="s">
        <v>16</v>
      </c>
      <c r="Q12" s="143" t="s">
        <v>16</v>
      </c>
      <c r="R12" s="144" t="s">
        <v>16</v>
      </c>
    </row>
    <row r="13" spans="1:41" ht="18" x14ac:dyDescent="0.25">
      <c r="A13" s="132" t="str">
        <f>$M$3&amp;"/"&amp;$C$4</f>
        <v>/</v>
      </c>
      <c r="B13" s="132" t="s">
        <v>22</v>
      </c>
      <c r="C13" s="133">
        <f>F9</f>
        <v>1</v>
      </c>
      <c r="D13" s="134">
        <f>I9</f>
        <v>400</v>
      </c>
      <c r="E13" s="135">
        <f>M9</f>
        <v>855</v>
      </c>
      <c r="F13" s="136">
        <v>19</v>
      </c>
      <c r="G13" s="137"/>
      <c r="H13" s="138"/>
      <c r="I13" s="138"/>
      <c r="J13" s="139"/>
      <c r="K13" s="140" t="s">
        <v>16</v>
      </c>
      <c r="L13" s="138" t="s">
        <v>16</v>
      </c>
      <c r="M13" s="138" t="s">
        <v>16</v>
      </c>
      <c r="N13" s="141" t="s">
        <v>16</v>
      </c>
      <c r="O13" s="142" t="s">
        <v>16</v>
      </c>
      <c r="P13" s="143" t="s">
        <v>16</v>
      </c>
      <c r="Q13" s="143" t="s">
        <v>16</v>
      </c>
      <c r="R13" s="144" t="s">
        <v>16</v>
      </c>
    </row>
    <row r="14" spans="1:41" ht="18.75" thickBot="1" x14ac:dyDescent="0.3">
      <c r="A14" s="145" t="str">
        <f>$M$3&amp;"/"&amp;$C$4</f>
        <v>/</v>
      </c>
      <c r="B14" s="145" t="s">
        <v>23</v>
      </c>
      <c r="C14" s="146">
        <v>9</v>
      </c>
      <c r="D14" s="147">
        <f>M9-39</f>
        <v>816</v>
      </c>
      <c r="E14" s="148">
        <f>E10-5</f>
        <v>81</v>
      </c>
      <c r="F14" s="149">
        <v>19</v>
      </c>
      <c r="G14" s="150"/>
      <c r="H14" s="151"/>
      <c r="I14" s="151"/>
      <c r="J14" s="152"/>
      <c r="K14" s="153" t="s">
        <v>16</v>
      </c>
      <c r="L14" s="151"/>
      <c r="M14" s="151"/>
      <c r="N14" s="154"/>
      <c r="O14" s="155" t="s">
        <v>16</v>
      </c>
      <c r="P14" s="156" t="s">
        <v>16</v>
      </c>
      <c r="Q14" s="156" t="s">
        <v>16</v>
      </c>
      <c r="R14" s="157" t="s">
        <v>16</v>
      </c>
    </row>
    <row r="15" spans="1:41" ht="18" x14ac:dyDescent="0.25">
      <c r="A15" s="49"/>
      <c r="B15" s="28"/>
      <c r="C15" s="27"/>
      <c r="D15" s="27"/>
      <c r="E15" s="27"/>
      <c r="F15" s="27"/>
      <c r="G15" s="46"/>
      <c r="H15" s="46"/>
      <c r="I15" s="46"/>
      <c r="J15" s="46"/>
      <c r="K15" s="46"/>
      <c r="L15" s="46"/>
      <c r="M15" s="46"/>
      <c r="N15" s="46"/>
      <c r="O15" s="47"/>
      <c r="P15" s="47"/>
      <c r="Q15" s="47"/>
      <c r="R15" s="48"/>
    </row>
    <row r="16" spans="1:41" ht="18.75" thickBot="1" x14ac:dyDescent="0.3">
      <c r="A16" s="42"/>
      <c r="B16" s="43"/>
      <c r="C16" s="44"/>
      <c r="D16" s="45"/>
      <c r="E16" s="45"/>
      <c r="F16" s="44"/>
      <c r="G16" s="46"/>
      <c r="H16" s="46"/>
      <c r="I16" s="46"/>
      <c r="J16" s="46"/>
      <c r="K16" s="46"/>
      <c r="L16" s="46"/>
      <c r="M16" s="46"/>
      <c r="N16" s="46"/>
      <c r="O16" s="47"/>
      <c r="P16" s="47"/>
      <c r="Q16" s="47"/>
      <c r="R16" s="48"/>
    </row>
    <row r="17" spans="1:18" ht="18.75" thickBot="1" x14ac:dyDescent="0.3">
      <c r="A17" s="164"/>
      <c r="B17" s="190" t="s">
        <v>8</v>
      </c>
      <c r="C17" s="220" t="s">
        <v>78</v>
      </c>
      <c r="D17" s="165" t="s">
        <v>10</v>
      </c>
      <c r="E17" s="166"/>
      <c r="F17" s="197">
        <v>5</v>
      </c>
      <c r="G17" s="99" t="s">
        <v>11</v>
      </c>
      <c r="H17" s="111"/>
      <c r="I17" s="113">
        <v>500</v>
      </c>
      <c r="J17" s="99"/>
      <c r="K17" s="98" t="s">
        <v>12</v>
      </c>
      <c r="L17" s="111"/>
      <c r="M17" s="113">
        <v>1200</v>
      </c>
      <c r="N17" s="100"/>
      <c r="O17" s="99" t="s">
        <v>13</v>
      </c>
      <c r="P17" s="111"/>
      <c r="Q17" s="113">
        <v>899</v>
      </c>
      <c r="R17" s="100"/>
    </row>
    <row r="18" spans="1:18" ht="18" x14ac:dyDescent="0.25">
      <c r="A18" s="167" t="str">
        <f t="shared" ref="A18:A23" si="0">$M$12&amp;"/"&amp;$C$15</f>
        <v>/</v>
      </c>
      <c r="B18" s="118" t="s">
        <v>17</v>
      </c>
      <c r="C18" s="119">
        <f>F17</f>
        <v>5</v>
      </c>
      <c r="D18" s="120">
        <f>M17</f>
        <v>1200</v>
      </c>
      <c r="E18" s="121">
        <f>Q17-39</f>
        <v>860</v>
      </c>
      <c r="F18" s="122">
        <v>19</v>
      </c>
      <c r="G18" s="123"/>
      <c r="H18" s="124"/>
      <c r="I18" s="124"/>
      <c r="J18" s="125"/>
      <c r="K18" s="126" t="s">
        <v>16</v>
      </c>
      <c r="L18" s="124"/>
      <c r="M18" s="124" t="s">
        <v>16</v>
      </c>
      <c r="N18" s="127" t="s">
        <v>16</v>
      </c>
      <c r="O18" s="128" t="s">
        <v>16</v>
      </c>
      <c r="P18" s="129" t="s">
        <v>16</v>
      </c>
      <c r="Q18" s="129" t="s">
        <v>16</v>
      </c>
      <c r="R18" s="130" t="s">
        <v>16</v>
      </c>
    </row>
    <row r="19" spans="1:18" ht="18" x14ac:dyDescent="0.25">
      <c r="A19" s="168" t="str">
        <f t="shared" si="0"/>
        <v>/</v>
      </c>
      <c r="B19" s="132" t="s">
        <v>19</v>
      </c>
      <c r="C19" s="133">
        <f>F17</f>
        <v>5</v>
      </c>
      <c r="D19" s="134">
        <f>M17</f>
        <v>1200</v>
      </c>
      <c r="E19" s="135">
        <f>Q17-39</f>
        <v>860</v>
      </c>
      <c r="F19" s="136">
        <v>19</v>
      </c>
      <c r="G19" s="137"/>
      <c r="H19" s="138"/>
      <c r="I19" s="138"/>
      <c r="J19" s="139"/>
      <c r="K19" s="140" t="s">
        <v>16</v>
      </c>
      <c r="L19" s="138"/>
      <c r="M19" s="138" t="s">
        <v>16</v>
      </c>
      <c r="N19" s="141" t="s">
        <v>16</v>
      </c>
      <c r="O19" s="142" t="s">
        <v>16</v>
      </c>
      <c r="P19" s="143" t="s">
        <v>16</v>
      </c>
      <c r="Q19" s="143" t="s">
        <v>16</v>
      </c>
      <c r="R19" s="144" t="s">
        <v>16</v>
      </c>
    </row>
    <row r="20" spans="1:18" ht="18" x14ac:dyDescent="0.25">
      <c r="A20" s="168" t="str">
        <f t="shared" si="0"/>
        <v>/</v>
      </c>
      <c r="B20" s="132" t="s">
        <v>20</v>
      </c>
      <c r="C20" s="133">
        <f>F17*2</f>
        <v>10</v>
      </c>
      <c r="D20" s="134">
        <f>I17-38</f>
        <v>462</v>
      </c>
      <c r="E20" s="135">
        <f>Q17-39</f>
        <v>860</v>
      </c>
      <c r="F20" s="136">
        <v>19</v>
      </c>
      <c r="G20" s="137"/>
      <c r="H20" s="138"/>
      <c r="I20" s="138"/>
      <c r="J20" s="139"/>
      <c r="K20" s="140" t="s">
        <v>16</v>
      </c>
      <c r="L20" s="138"/>
      <c r="M20" s="138"/>
      <c r="N20" s="141"/>
      <c r="O20" s="142" t="s">
        <v>16</v>
      </c>
      <c r="P20" s="143" t="s">
        <v>16</v>
      </c>
      <c r="Q20" s="143" t="s">
        <v>16</v>
      </c>
      <c r="R20" s="144" t="s">
        <v>16</v>
      </c>
    </row>
    <row r="21" spans="1:18" ht="18" x14ac:dyDescent="0.25">
      <c r="A21" s="168" t="str">
        <f t="shared" si="0"/>
        <v>/</v>
      </c>
      <c r="B21" s="132" t="s">
        <v>22</v>
      </c>
      <c r="C21" s="133">
        <f>F17</f>
        <v>5</v>
      </c>
      <c r="D21" s="134">
        <f>I17</f>
        <v>500</v>
      </c>
      <c r="E21" s="135">
        <f>M17</f>
        <v>1200</v>
      </c>
      <c r="F21" s="136">
        <v>19</v>
      </c>
      <c r="G21" s="137"/>
      <c r="H21" s="138"/>
      <c r="I21" s="138"/>
      <c r="J21" s="139"/>
      <c r="K21" s="140" t="s">
        <v>16</v>
      </c>
      <c r="L21" s="138" t="s">
        <v>16</v>
      </c>
      <c r="M21" s="138" t="s">
        <v>16</v>
      </c>
      <c r="N21" s="141" t="s">
        <v>16</v>
      </c>
      <c r="O21" s="142" t="s">
        <v>16</v>
      </c>
      <c r="P21" s="143" t="s">
        <v>16</v>
      </c>
      <c r="Q21" s="143" t="s">
        <v>16</v>
      </c>
      <c r="R21" s="144" t="s">
        <v>16</v>
      </c>
    </row>
    <row r="22" spans="1:18" ht="18" x14ac:dyDescent="0.25">
      <c r="A22" s="168" t="str">
        <f t="shared" si="0"/>
        <v>/</v>
      </c>
      <c r="B22" s="132" t="s">
        <v>23</v>
      </c>
      <c r="C22" s="133">
        <v>75</v>
      </c>
      <c r="D22" s="134">
        <f>M17-39</f>
        <v>1161</v>
      </c>
      <c r="E22" s="135">
        <f>E18-5</f>
        <v>855</v>
      </c>
      <c r="F22" s="136">
        <v>19</v>
      </c>
      <c r="G22" s="137"/>
      <c r="H22" s="138"/>
      <c r="I22" s="138"/>
      <c r="J22" s="139"/>
      <c r="K22" s="140" t="s">
        <v>16</v>
      </c>
      <c r="L22" s="138"/>
      <c r="M22" s="138"/>
      <c r="N22" s="141"/>
      <c r="O22" s="142" t="s">
        <v>16</v>
      </c>
      <c r="P22" s="143" t="s">
        <v>16</v>
      </c>
      <c r="Q22" s="143" t="s">
        <v>16</v>
      </c>
      <c r="R22" s="144" t="s">
        <v>16</v>
      </c>
    </row>
    <row r="23" spans="1:18" ht="18.75" thickBot="1" x14ac:dyDescent="0.3">
      <c r="A23" s="169" t="str">
        <f t="shared" si="0"/>
        <v>/</v>
      </c>
      <c r="B23" s="145" t="s">
        <v>31</v>
      </c>
      <c r="C23" s="146">
        <v>56</v>
      </c>
      <c r="D23" s="147">
        <f>I17-38</f>
        <v>462</v>
      </c>
      <c r="E23" s="148">
        <f>Q17-39</f>
        <v>860</v>
      </c>
      <c r="F23" s="149">
        <v>19</v>
      </c>
      <c r="G23" s="150"/>
      <c r="H23" s="151"/>
      <c r="I23" s="151"/>
      <c r="J23" s="152"/>
      <c r="K23" s="153" t="s">
        <v>16</v>
      </c>
      <c r="L23" s="151"/>
      <c r="M23" s="151"/>
      <c r="N23" s="154"/>
      <c r="O23" s="155" t="s">
        <v>16</v>
      </c>
      <c r="P23" s="156" t="s">
        <v>16</v>
      </c>
      <c r="Q23" s="156" t="s">
        <v>16</v>
      </c>
      <c r="R23" s="157" t="s">
        <v>16</v>
      </c>
    </row>
    <row r="24" spans="1:18" ht="18" x14ac:dyDescent="0.25">
      <c r="A24" s="37"/>
      <c r="B24" s="43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34"/>
      <c r="P24" s="34"/>
      <c r="Q24" s="34"/>
      <c r="R24" s="35"/>
    </row>
    <row r="25" spans="1:18" ht="18" x14ac:dyDescent="0.25">
      <c r="A25" s="37"/>
      <c r="B25" s="43"/>
      <c r="C25" s="46"/>
      <c r="D25" s="46"/>
      <c r="E25" s="46"/>
      <c r="F25" s="46"/>
      <c r="G25" s="27"/>
      <c r="H25" s="27"/>
      <c r="I25" s="27"/>
      <c r="J25" s="27"/>
      <c r="K25" s="27"/>
      <c r="L25" s="27"/>
      <c r="M25" s="27"/>
      <c r="N25" s="27"/>
      <c r="O25" s="34"/>
      <c r="P25" s="34"/>
      <c r="Q25" s="34"/>
      <c r="R25" s="35"/>
    </row>
    <row r="26" spans="1:18" ht="18" x14ac:dyDescent="0.25">
      <c r="A26" s="37"/>
      <c r="B26" s="43"/>
      <c r="C26" s="46"/>
      <c r="D26" s="46"/>
      <c r="E26" s="46"/>
      <c r="F26" s="46"/>
      <c r="G26" s="27"/>
      <c r="H26" s="27"/>
      <c r="I26" s="27"/>
      <c r="J26" s="27"/>
      <c r="K26" s="27"/>
      <c r="L26" s="27"/>
      <c r="M26" s="27"/>
      <c r="N26" s="27"/>
      <c r="O26" s="34"/>
      <c r="P26" s="34"/>
      <c r="Q26" s="34"/>
      <c r="R26" s="35"/>
    </row>
    <row r="27" spans="1:18" ht="18.75" thickBot="1" x14ac:dyDescent="0.3">
      <c r="A27" s="49"/>
      <c r="B27" s="43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7"/>
      <c r="P27" s="47"/>
      <c r="Q27" s="47"/>
      <c r="R27" s="48"/>
    </row>
    <row r="28" spans="1:18" ht="18.75" thickBot="1" x14ac:dyDescent="0.3">
      <c r="A28" s="60" t="s">
        <v>71</v>
      </c>
      <c r="B28" s="61"/>
      <c r="C28" s="65" t="s">
        <v>72</v>
      </c>
      <c r="D28" s="66"/>
      <c r="E28" s="66"/>
      <c r="F28" s="67"/>
      <c r="G28" s="65" t="s">
        <v>73</v>
      </c>
      <c r="H28" s="66"/>
      <c r="I28" s="66"/>
      <c r="J28" s="67"/>
      <c r="K28" s="65" t="s">
        <v>73</v>
      </c>
      <c r="L28" s="66"/>
      <c r="M28" s="66"/>
      <c r="N28" s="67"/>
      <c r="O28" s="65" t="s">
        <v>73</v>
      </c>
      <c r="P28" s="66"/>
      <c r="Q28" s="66"/>
      <c r="R28" s="67"/>
    </row>
    <row r="29" spans="1:18" ht="16.5" thickBot="1" x14ac:dyDescent="0.3">
      <c r="A29" s="60" t="s">
        <v>74</v>
      </c>
      <c r="B29" s="61"/>
      <c r="C29" s="73">
        <v>115.139</v>
      </c>
      <c r="D29" s="74"/>
      <c r="E29" s="74"/>
      <c r="F29" s="75"/>
      <c r="G29" s="62">
        <v>0</v>
      </c>
      <c r="H29" s="63"/>
      <c r="I29" s="63"/>
      <c r="J29" s="64"/>
      <c r="K29" s="62">
        <v>178.54400000000001</v>
      </c>
      <c r="L29" s="63"/>
      <c r="M29" s="63"/>
      <c r="N29" s="64"/>
      <c r="O29" s="62">
        <v>569.54999999999995</v>
      </c>
      <c r="P29" s="63"/>
      <c r="Q29" s="63"/>
      <c r="R29" s="64"/>
    </row>
    <row r="30" spans="1:18" ht="18.75" thickBot="1" x14ac:dyDescent="0.3">
      <c r="A30" s="10"/>
      <c r="B30" s="82" t="s">
        <v>51</v>
      </c>
      <c r="C30" s="83"/>
      <c r="D30" s="84"/>
      <c r="E30" s="11"/>
      <c r="F30" s="11"/>
      <c r="G30" s="11"/>
      <c r="H30" s="11"/>
      <c r="I30" s="11"/>
      <c r="J30" s="11"/>
      <c r="K30" s="11"/>
      <c r="L30" s="11"/>
      <c r="M30" s="85">
        <f ca="1">TODAY()</f>
        <v>45061</v>
      </c>
      <c r="N30" s="86"/>
      <c r="O30" s="86"/>
      <c r="P30" s="86"/>
      <c r="Q30" s="87"/>
      <c r="R30" s="12"/>
    </row>
    <row r="31" spans="1:18" ht="18.75" thickBot="1" x14ac:dyDescent="0.3">
      <c r="A31" s="13"/>
      <c r="B31"/>
      <c r="C31"/>
      <c r="D31"/>
      <c r="E31"/>
      <c r="F31"/>
      <c r="G31"/>
      <c r="H31"/>
      <c r="I31"/>
      <c r="J31"/>
      <c r="K31"/>
      <c r="L31"/>
      <c r="M31"/>
      <c r="N31"/>
      <c r="O31" s="65" t="s">
        <v>52</v>
      </c>
      <c r="P31" s="66"/>
      <c r="Q31" s="70" t="s">
        <v>53</v>
      </c>
      <c r="R31" s="88"/>
    </row>
    <row r="32" spans="1:18" ht="18.75" thickBot="1" x14ac:dyDescent="0.3">
      <c r="A32" s="13"/>
      <c r="B32" s="14" t="s">
        <v>54</v>
      </c>
      <c r="C32" s="89" t="s">
        <v>53</v>
      </c>
      <c r="D32" s="63"/>
      <c r="E32" s="63"/>
      <c r="F32" s="63"/>
      <c r="G32" s="64"/>
      <c r="H32" s="90" t="s">
        <v>55</v>
      </c>
      <c r="I32" s="91"/>
      <c r="J32" s="91"/>
      <c r="K32" s="70" t="s">
        <v>53</v>
      </c>
      <c r="L32" s="71"/>
      <c r="M32" s="71"/>
      <c r="N32" s="71"/>
      <c r="O32" s="71"/>
      <c r="P32" s="71"/>
      <c r="Q32" s="71"/>
      <c r="R32" s="88"/>
    </row>
    <row r="33" spans="1:18" ht="18.75" thickBot="1" x14ac:dyDescent="0.3">
      <c r="A33" s="76"/>
      <c r="B33" s="77"/>
      <c r="C33" s="78"/>
      <c r="D33" s="95" t="s">
        <v>56</v>
      </c>
      <c r="E33" s="96"/>
      <c r="F33" s="97"/>
      <c r="G33" s="70"/>
      <c r="H33" s="71"/>
      <c r="I33" s="71"/>
      <c r="J33" s="71"/>
      <c r="K33" s="68" t="s">
        <v>57</v>
      </c>
      <c r="L33" s="69"/>
      <c r="M33" s="70" t="s">
        <v>53</v>
      </c>
      <c r="N33" s="71"/>
      <c r="O33" s="68" t="s">
        <v>58</v>
      </c>
      <c r="P33" s="72"/>
      <c r="Q33" s="70" t="s">
        <v>53</v>
      </c>
      <c r="R33" s="88"/>
    </row>
    <row r="34" spans="1:18" ht="18.75" thickBot="1" x14ac:dyDescent="0.3">
      <c r="A34" s="79"/>
      <c r="B34" s="80"/>
      <c r="C34" s="81"/>
      <c r="D34" s="79" t="s">
        <v>59</v>
      </c>
      <c r="E34" s="80"/>
      <c r="F34" s="81"/>
      <c r="G34" s="76" t="s">
        <v>60</v>
      </c>
      <c r="H34" s="77"/>
      <c r="I34" s="77"/>
      <c r="J34" s="78"/>
      <c r="K34" s="92" t="s">
        <v>61</v>
      </c>
      <c r="L34" s="93"/>
      <c r="M34" s="93"/>
      <c r="N34" s="94"/>
      <c r="O34" s="76" t="s">
        <v>62</v>
      </c>
      <c r="P34" s="77"/>
      <c r="Q34" s="77"/>
      <c r="R34" s="78"/>
    </row>
    <row r="35" spans="1:18" ht="26.25" thickBot="1" x14ac:dyDescent="0.3">
      <c r="A35" s="15" t="s">
        <v>55</v>
      </c>
      <c r="B35" s="16" t="s">
        <v>63</v>
      </c>
      <c r="C35" s="16" t="s">
        <v>64</v>
      </c>
      <c r="D35" s="16" t="s">
        <v>65</v>
      </c>
      <c r="E35" s="16" t="s">
        <v>12</v>
      </c>
      <c r="F35" s="17" t="s">
        <v>66</v>
      </c>
      <c r="G35" s="18" t="s">
        <v>67</v>
      </c>
      <c r="H35" s="19" t="s">
        <v>68</v>
      </c>
      <c r="I35" s="19" t="s">
        <v>69</v>
      </c>
      <c r="J35" s="20" t="s">
        <v>70</v>
      </c>
      <c r="K35" s="18" t="s">
        <v>67</v>
      </c>
      <c r="L35" s="19" t="s">
        <v>68</v>
      </c>
      <c r="M35" s="19" t="s">
        <v>69</v>
      </c>
      <c r="N35" s="20" t="s">
        <v>70</v>
      </c>
      <c r="O35" s="18" t="s">
        <v>67</v>
      </c>
      <c r="P35" s="19" t="s">
        <v>68</v>
      </c>
      <c r="Q35" s="19" t="s">
        <v>69</v>
      </c>
      <c r="R35" s="20" t="s">
        <v>70</v>
      </c>
    </row>
    <row r="36" spans="1:18" ht="18.75" thickBot="1" x14ac:dyDescent="0.3">
      <c r="A36" s="36"/>
      <c r="B36" s="29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32"/>
      <c r="P36" s="32"/>
      <c r="Q36" s="32"/>
      <c r="R36" s="33"/>
    </row>
    <row r="37" spans="1:18" ht="18.75" thickBot="1" x14ac:dyDescent="0.3">
      <c r="A37" s="108"/>
      <c r="B37" s="190" t="s">
        <v>8</v>
      </c>
      <c r="C37" s="220" t="s">
        <v>85</v>
      </c>
      <c r="D37" s="109" t="s">
        <v>10</v>
      </c>
      <c r="E37" s="110"/>
      <c r="F37" s="197">
        <v>8</v>
      </c>
      <c r="G37" s="111" t="s">
        <v>11</v>
      </c>
      <c r="H37" s="112"/>
      <c r="I37" s="112">
        <v>350</v>
      </c>
      <c r="J37" s="113"/>
      <c r="K37" s="114" t="s">
        <v>12</v>
      </c>
      <c r="L37" s="112"/>
      <c r="M37" s="112">
        <v>1500</v>
      </c>
      <c r="N37" s="115"/>
      <c r="O37" s="111" t="s">
        <v>13</v>
      </c>
      <c r="P37" s="112"/>
      <c r="Q37" s="112">
        <v>588</v>
      </c>
      <c r="R37" s="115"/>
    </row>
    <row r="38" spans="1:18" ht="18" x14ac:dyDescent="0.25">
      <c r="A38" s="118" t="str">
        <f>$M$12&amp;"/"&amp;$C$15</f>
        <v>/</v>
      </c>
      <c r="B38" s="118" t="s">
        <v>18</v>
      </c>
      <c r="C38" s="119">
        <f>F37*2</f>
        <v>16</v>
      </c>
      <c r="D38" s="120">
        <f>M37-38</f>
        <v>1462</v>
      </c>
      <c r="E38" s="121">
        <v>120</v>
      </c>
      <c r="F38" s="122">
        <v>19</v>
      </c>
      <c r="G38" s="123"/>
      <c r="H38" s="124"/>
      <c r="I38" s="124"/>
      <c r="J38" s="125"/>
      <c r="K38" s="126" t="s">
        <v>16</v>
      </c>
      <c r="L38" s="124" t="s">
        <v>16</v>
      </c>
      <c r="M38" s="124"/>
      <c r="N38" s="127"/>
      <c r="O38" s="128" t="s">
        <v>16</v>
      </c>
      <c r="P38" s="129" t="s">
        <v>16</v>
      </c>
      <c r="Q38" s="129" t="s">
        <v>16</v>
      </c>
      <c r="R38" s="130" t="s">
        <v>16</v>
      </c>
    </row>
    <row r="39" spans="1:18" ht="18" x14ac:dyDescent="0.25">
      <c r="A39" s="132" t="str">
        <f>$M$12&amp;"/"&amp;$C$15</f>
        <v>/</v>
      </c>
      <c r="B39" s="132" t="s">
        <v>19</v>
      </c>
      <c r="C39" s="133">
        <f>F37</f>
        <v>8</v>
      </c>
      <c r="D39" s="134">
        <f>M37</f>
        <v>1500</v>
      </c>
      <c r="E39" s="135">
        <f>Q37-38</f>
        <v>550</v>
      </c>
      <c r="F39" s="136">
        <v>19</v>
      </c>
      <c r="G39" s="137"/>
      <c r="H39" s="138"/>
      <c r="I39" s="138"/>
      <c r="J39" s="139"/>
      <c r="K39" s="140" t="s">
        <v>16</v>
      </c>
      <c r="L39" s="138"/>
      <c r="M39" s="138" t="s">
        <v>16</v>
      </c>
      <c r="N39" s="141" t="s">
        <v>16</v>
      </c>
      <c r="O39" s="142" t="s">
        <v>16</v>
      </c>
      <c r="P39" s="143" t="s">
        <v>16</v>
      </c>
      <c r="Q39" s="143" t="s">
        <v>16</v>
      </c>
      <c r="R39" s="144" t="s">
        <v>16</v>
      </c>
    </row>
    <row r="40" spans="1:18" ht="18" x14ac:dyDescent="0.25">
      <c r="A40" s="132" t="str">
        <f>$M$12&amp;"/"&amp;$C$15</f>
        <v>/</v>
      </c>
      <c r="B40" s="132" t="s">
        <v>20</v>
      </c>
      <c r="C40" s="133">
        <f>F37*2</f>
        <v>16</v>
      </c>
      <c r="D40" s="134">
        <f>I37-19</f>
        <v>331</v>
      </c>
      <c r="E40" s="135">
        <f>Q37-28</f>
        <v>560</v>
      </c>
      <c r="F40" s="136">
        <v>19</v>
      </c>
      <c r="G40" s="137"/>
      <c r="H40" s="138"/>
      <c r="I40" s="138"/>
      <c r="J40" s="139"/>
      <c r="K40" s="140" t="s">
        <v>16</v>
      </c>
      <c r="L40" s="138"/>
      <c r="M40" s="138"/>
      <c r="N40" s="141"/>
      <c r="O40" s="142" t="s">
        <v>16</v>
      </c>
      <c r="P40" s="143" t="s">
        <v>16</v>
      </c>
      <c r="Q40" s="143" t="s">
        <v>16</v>
      </c>
      <c r="R40" s="144" t="s">
        <v>16</v>
      </c>
    </row>
    <row r="41" spans="1:18" ht="18" x14ac:dyDescent="0.25">
      <c r="A41" s="132" t="str">
        <f>$M$12&amp;"/"&amp;$C$15</f>
        <v>/</v>
      </c>
      <c r="B41" s="132" t="s">
        <v>22</v>
      </c>
      <c r="C41" s="133">
        <f>F37</f>
        <v>8</v>
      </c>
      <c r="D41" s="134">
        <f>I37</f>
        <v>350</v>
      </c>
      <c r="E41" s="135">
        <f>M37</f>
        <v>1500</v>
      </c>
      <c r="F41" s="136">
        <v>19</v>
      </c>
      <c r="G41" s="137"/>
      <c r="H41" s="138"/>
      <c r="I41" s="138"/>
      <c r="J41" s="139"/>
      <c r="K41" s="140" t="s">
        <v>16</v>
      </c>
      <c r="L41" s="138" t="s">
        <v>16</v>
      </c>
      <c r="M41" s="138" t="s">
        <v>16</v>
      </c>
      <c r="N41" s="141" t="s">
        <v>16</v>
      </c>
      <c r="O41" s="142" t="s">
        <v>16</v>
      </c>
      <c r="P41" s="143" t="s">
        <v>16</v>
      </c>
      <c r="Q41" s="143" t="s">
        <v>16</v>
      </c>
      <c r="R41" s="144" t="s">
        <v>16</v>
      </c>
    </row>
    <row r="42" spans="1:18" ht="18.75" thickBot="1" x14ac:dyDescent="0.3">
      <c r="A42" s="145" t="str">
        <f>$M$12&amp;"/"&amp;$C$15</f>
        <v>/</v>
      </c>
      <c r="B42" s="145" t="s">
        <v>23</v>
      </c>
      <c r="C42" s="146"/>
      <c r="D42" s="147">
        <f>M37-39</f>
        <v>1461</v>
      </c>
      <c r="E42" s="148">
        <f>E39-5</f>
        <v>545</v>
      </c>
      <c r="F42" s="149">
        <v>19</v>
      </c>
      <c r="G42" s="150"/>
      <c r="H42" s="151"/>
      <c r="I42" s="151"/>
      <c r="J42" s="152"/>
      <c r="K42" s="153" t="s">
        <v>16</v>
      </c>
      <c r="L42" s="151"/>
      <c r="M42" s="151"/>
      <c r="N42" s="154"/>
      <c r="O42" s="155" t="s">
        <v>16</v>
      </c>
      <c r="P42" s="156" t="s">
        <v>16</v>
      </c>
      <c r="Q42" s="156" t="s">
        <v>16</v>
      </c>
      <c r="R42" s="157" t="s">
        <v>16</v>
      </c>
    </row>
    <row r="43" spans="1:18" ht="18" x14ac:dyDescent="0.25">
      <c r="A43" s="37"/>
      <c r="B43" s="28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34"/>
      <c r="P43" s="34"/>
      <c r="Q43" s="34"/>
      <c r="R43" s="35"/>
    </row>
    <row r="44" spans="1:18" ht="18.75" thickBot="1" x14ac:dyDescent="0.3">
      <c r="A44" s="228"/>
      <c r="B44" s="28"/>
      <c r="C44" s="27"/>
      <c r="D44" s="27"/>
      <c r="E44" s="27"/>
      <c r="F44" s="27"/>
      <c r="G44" s="225"/>
      <c r="H44" s="225"/>
      <c r="I44" s="225"/>
      <c r="J44" s="225"/>
      <c r="K44" s="225"/>
      <c r="L44" s="225"/>
      <c r="M44" s="225"/>
      <c r="N44" s="225"/>
      <c r="O44" s="226"/>
      <c r="P44" s="226"/>
      <c r="Q44" s="226"/>
      <c r="R44" s="227"/>
    </row>
    <row r="45" spans="1:18" ht="18.75" thickBot="1" x14ac:dyDescent="0.3">
      <c r="A45" s="164"/>
      <c r="B45" s="190" t="s">
        <v>8</v>
      </c>
      <c r="C45" s="220" t="s">
        <v>86</v>
      </c>
      <c r="D45" s="165" t="s">
        <v>10</v>
      </c>
      <c r="E45" s="166"/>
      <c r="F45" s="197">
        <v>4</v>
      </c>
      <c r="G45" s="99" t="s">
        <v>11</v>
      </c>
      <c r="H45" s="111"/>
      <c r="I45" s="113">
        <v>2330</v>
      </c>
      <c r="J45" s="99"/>
      <c r="K45" s="98" t="s">
        <v>12</v>
      </c>
      <c r="L45" s="111"/>
      <c r="M45" s="113">
        <v>1905</v>
      </c>
      <c r="N45" s="100"/>
      <c r="O45" s="99" t="s">
        <v>13</v>
      </c>
      <c r="P45" s="111"/>
      <c r="Q45" s="113">
        <v>880</v>
      </c>
      <c r="R45" s="100"/>
    </row>
    <row r="46" spans="1:18" ht="18" x14ac:dyDescent="0.25">
      <c r="A46" s="167" t="str">
        <f t="shared" ref="A46:A51" si="1">$M$12&amp;"/"&amp;$C$15</f>
        <v>/</v>
      </c>
      <c r="B46" s="118" t="s">
        <v>18</v>
      </c>
      <c r="C46" s="119">
        <f>F45*2</f>
        <v>8</v>
      </c>
      <c r="D46" s="120">
        <f>M45-38</f>
        <v>1867</v>
      </c>
      <c r="E46" s="121">
        <v>120</v>
      </c>
      <c r="F46" s="122">
        <v>19</v>
      </c>
      <c r="G46" s="123"/>
      <c r="H46" s="124"/>
      <c r="I46" s="124"/>
      <c r="J46" s="125"/>
      <c r="K46" s="126" t="s">
        <v>16</v>
      </c>
      <c r="L46" s="124" t="s">
        <v>16</v>
      </c>
      <c r="M46" s="124"/>
      <c r="N46" s="127"/>
      <c r="O46" s="128" t="s">
        <v>16</v>
      </c>
      <c r="P46" s="129" t="s">
        <v>16</v>
      </c>
      <c r="Q46" s="129" t="s">
        <v>16</v>
      </c>
      <c r="R46" s="130" t="s">
        <v>16</v>
      </c>
    </row>
    <row r="47" spans="1:18" ht="18" x14ac:dyDescent="0.25">
      <c r="A47" s="168" t="str">
        <f>$M$12&amp;"/"&amp;$C$15</f>
        <v>/</v>
      </c>
      <c r="B47" s="132" t="s">
        <v>19</v>
      </c>
      <c r="C47" s="133">
        <f>F45</f>
        <v>4</v>
      </c>
      <c r="D47" s="134">
        <f>M45</f>
        <v>1905</v>
      </c>
      <c r="E47" s="135">
        <f>Q45-38</f>
        <v>842</v>
      </c>
      <c r="F47" s="136">
        <v>19</v>
      </c>
      <c r="G47" s="137"/>
      <c r="H47" s="138"/>
      <c r="I47" s="138"/>
      <c r="J47" s="139"/>
      <c r="K47" s="140" t="s">
        <v>16</v>
      </c>
      <c r="L47" s="138"/>
      <c r="M47" s="138" t="s">
        <v>16</v>
      </c>
      <c r="N47" s="141" t="s">
        <v>16</v>
      </c>
      <c r="O47" s="142" t="s">
        <v>16</v>
      </c>
      <c r="P47" s="143" t="s">
        <v>16</v>
      </c>
      <c r="Q47" s="143" t="s">
        <v>16</v>
      </c>
      <c r="R47" s="144" t="s">
        <v>16</v>
      </c>
    </row>
    <row r="48" spans="1:18" ht="18" x14ac:dyDescent="0.25">
      <c r="A48" s="168" t="str">
        <f t="shared" si="1"/>
        <v>/</v>
      </c>
      <c r="B48" s="132" t="s">
        <v>20</v>
      </c>
      <c r="C48" s="133">
        <f>F45*2</f>
        <v>8</v>
      </c>
      <c r="D48" s="134">
        <f>I45-19</f>
        <v>2311</v>
      </c>
      <c r="E48" s="135">
        <f>Q45-38</f>
        <v>842</v>
      </c>
      <c r="F48" s="136">
        <v>19</v>
      </c>
      <c r="G48" s="137"/>
      <c r="H48" s="138"/>
      <c r="I48" s="138"/>
      <c r="J48" s="139"/>
      <c r="K48" s="140" t="s">
        <v>16</v>
      </c>
      <c r="L48" s="138"/>
      <c r="M48" s="138"/>
      <c r="N48" s="141"/>
      <c r="O48" s="142" t="s">
        <v>16</v>
      </c>
      <c r="P48" s="143" t="s">
        <v>16</v>
      </c>
      <c r="Q48" s="143" t="s">
        <v>16</v>
      </c>
      <c r="R48" s="144" t="s">
        <v>16</v>
      </c>
    </row>
    <row r="49" spans="1:18" ht="18" x14ac:dyDescent="0.25">
      <c r="A49" s="168" t="str">
        <f t="shared" si="1"/>
        <v>/</v>
      </c>
      <c r="B49" s="132" t="s">
        <v>22</v>
      </c>
      <c r="C49" s="133">
        <f>F45</f>
        <v>4</v>
      </c>
      <c r="D49" s="134">
        <f>I45</f>
        <v>2330</v>
      </c>
      <c r="E49" s="135">
        <f>M45</f>
        <v>1905</v>
      </c>
      <c r="F49" s="136">
        <v>19</v>
      </c>
      <c r="G49" s="137"/>
      <c r="H49" s="138"/>
      <c r="I49" s="138"/>
      <c r="J49" s="139"/>
      <c r="K49" s="140" t="s">
        <v>16</v>
      </c>
      <c r="L49" s="138" t="s">
        <v>16</v>
      </c>
      <c r="M49" s="138" t="s">
        <v>16</v>
      </c>
      <c r="N49" s="141" t="s">
        <v>16</v>
      </c>
      <c r="O49" s="142" t="s">
        <v>16</v>
      </c>
      <c r="P49" s="143" t="s">
        <v>16</v>
      </c>
      <c r="Q49" s="143" t="s">
        <v>16</v>
      </c>
      <c r="R49" s="144" t="s">
        <v>16</v>
      </c>
    </row>
    <row r="50" spans="1:18" ht="18" x14ac:dyDescent="0.25">
      <c r="A50" s="168" t="str">
        <f t="shared" si="1"/>
        <v>/</v>
      </c>
      <c r="B50" s="132" t="s">
        <v>23</v>
      </c>
      <c r="C50" s="133">
        <v>0</v>
      </c>
      <c r="D50" s="134">
        <f>(M45-60)/2</f>
        <v>922.5</v>
      </c>
      <c r="E50" s="135">
        <f>E47-5</f>
        <v>837</v>
      </c>
      <c r="F50" s="136">
        <v>19</v>
      </c>
      <c r="G50" s="137"/>
      <c r="H50" s="138"/>
      <c r="I50" s="138"/>
      <c r="J50" s="139"/>
      <c r="K50" s="140" t="s">
        <v>16</v>
      </c>
      <c r="L50" s="138"/>
      <c r="M50" s="138"/>
      <c r="N50" s="141"/>
      <c r="O50" s="142" t="s">
        <v>16</v>
      </c>
      <c r="P50" s="143" t="s">
        <v>16</v>
      </c>
      <c r="Q50" s="143" t="s">
        <v>16</v>
      </c>
      <c r="R50" s="144" t="s">
        <v>16</v>
      </c>
    </row>
    <row r="51" spans="1:18" ht="18.75" thickBot="1" x14ac:dyDescent="0.3">
      <c r="A51" s="169" t="str">
        <f t="shared" si="1"/>
        <v>/</v>
      </c>
      <c r="B51" s="145" t="s">
        <v>31</v>
      </c>
      <c r="C51" s="146">
        <v>9</v>
      </c>
      <c r="D51" s="147">
        <f>I45-38</f>
        <v>2292</v>
      </c>
      <c r="E51" s="148">
        <f>Q45-38</f>
        <v>842</v>
      </c>
      <c r="F51" s="149">
        <v>19</v>
      </c>
      <c r="G51" s="150"/>
      <c r="H51" s="151"/>
      <c r="I51" s="151"/>
      <c r="J51" s="152"/>
      <c r="K51" s="153" t="s">
        <v>16</v>
      </c>
      <c r="L51" s="151"/>
      <c r="M51" s="151" t="s">
        <v>16</v>
      </c>
      <c r="N51" s="154"/>
      <c r="O51" s="155" t="s">
        <v>16</v>
      </c>
      <c r="P51" s="156" t="s">
        <v>16</v>
      </c>
      <c r="Q51" s="156" t="s">
        <v>16</v>
      </c>
      <c r="R51" s="157" t="s">
        <v>16</v>
      </c>
    </row>
    <row r="52" spans="1:18" ht="18" x14ac:dyDescent="0.25">
      <c r="A52" s="37"/>
      <c r="B52" s="28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34"/>
      <c r="P52" s="34"/>
      <c r="Q52" s="34"/>
      <c r="R52" s="35"/>
    </row>
    <row r="53" spans="1:18" ht="18" x14ac:dyDescent="0.25">
      <c r="A53" s="37"/>
      <c r="B53" s="222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34"/>
      <c r="P53" s="34"/>
      <c r="Q53" s="34"/>
      <c r="R53" s="35"/>
    </row>
    <row r="54" spans="1:18" ht="18" x14ac:dyDescent="0.25">
      <c r="A54" s="37"/>
      <c r="B54" s="222"/>
      <c r="C54" s="225"/>
      <c r="D54" s="225"/>
      <c r="E54" s="225"/>
      <c r="F54" s="225"/>
      <c r="G54" s="27"/>
      <c r="H54" s="27"/>
      <c r="I54" s="27"/>
      <c r="J54" s="27"/>
      <c r="K54" s="27"/>
      <c r="L54" s="27"/>
      <c r="M54" s="27"/>
      <c r="N54" s="27"/>
      <c r="O54" s="34"/>
      <c r="P54" s="34"/>
      <c r="Q54" s="34"/>
      <c r="R54" s="35"/>
    </row>
    <row r="55" spans="1:18" ht="18" x14ac:dyDescent="0.25">
      <c r="A55" s="37"/>
      <c r="B55" s="222"/>
      <c r="C55" s="225"/>
      <c r="D55" s="225"/>
      <c r="E55" s="225"/>
      <c r="F55" s="225"/>
      <c r="G55" s="27"/>
      <c r="H55" s="27"/>
      <c r="I55" s="27"/>
      <c r="J55" s="27"/>
      <c r="K55" s="27"/>
      <c r="L55" s="27"/>
      <c r="M55" s="27"/>
      <c r="N55" s="27"/>
      <c r="O55" s="34"/>
      <c r="P55" s="34"/>
      <c r="Q55" s="34"/>
      <c r="R55" s="35"/>
    </row>
    <row r="56" spans="1:18" ht="18.75" thickBot="1" x14ac:dyDescent="0.3">
      <c r="A56" s="228"/>
      <c r="B56" s="222"/>
      <c r="C56" s="225"/>
      <c r="D56" s="225"/>
      <c r="E56" s="225"/>
      <c r="F56" s="225"/>
      <c r="G56" s="225"/>
      <c r="H56" s="225"/>
      <c r="I56" s="225"/>
      <c r="J56" s="225"/>
      <c r="K56" s="225"/>
      <c r="L56" s="225"/>
      <c r="M56" s="225"/>
      <c r="N56" s="225"/>
      <c r="O56" s="226"/>
      <c r="P56" s="226"/>
      <c r="Q56" s="226"/>
      <c r="R56" s="227"/>
    </row>
    <row r="57" spans="1:18" ht="18.75" thickBot="1" x14ac:dyDescent="0.3">
      <c r="A57" s="60" t="s">
        <v>71</v>
      </c>
      <c r="B57" s="61"/>
      <c r="C57" s="65" t="s">
        <v>72</v>
      </c>
      <c r="D57" s="66"/>
      <c r="E57" s="66"/>
      <c r="F57" s="67"/>
      <c r="G57" s="65" t="s">
        <v>73</v>
      </c>
      <c r="H57" s="66"/>
      <c r="I57" s="66"/>
      <c r="J57" s="67"/>
      <c r="K57" s="65" t="s">
        <v>73</v>
      </c>
      <c r="L57" s="66"/>
      <c r="M57" s="66"/>
      <c r="N57" s="67"/>
      <c r="O57" s="65" t="s">
        <v>73</v>
      </c>
      <c r="P57" s="66"/>
      <c r="Q57" s="66"/>
      <c r="R57" s="67"/>
    </row>
    <row r="58" spans="1:18" ht="16.5" thickBot="1" x14ac:dyDescent="0.3">
      <c r="A58" s="60" t="s">
        <v>74</v>
      </c>
      <c r="B58" s="61"/>
      <c r="C58" s="73">
        <v>75.471999999999994</v>
      </c>
      <c r="D58" s="74"/>
      <c r="E58" s="74"/>
      <c r="F58" s="75"/>
      <c r="G58" s="62">
        <v>0</v>
      </c>
      <c r="H58" s="63"/>
      <c r="I58" s="63"/>
      <c r="J58" s="64"/>
      <c r="K58" s="62">
        <v>249.285</v>
      </c>
      <c r="L58" s="63"/>
      <c r="M58" s="63"/>
      <c r="N58" s="64"/>
      <c r="O58" s="62">
        <v>458.37799999999999</v>
      </c>
      <c r="P58" s="63"/>
      <c r="Q58" s="63"/>
      <c r="R58" s="64"/>
    </row>
    <row r="59" spans="1:18" ht="18.75" thickBot="1" x14ac:dyDescent="0.3">
      <c r="A59" s="10"/>
      <c r="B59" s="82" t="s">
        <v>51</v>
      </c>
      <c r="C59" s="83"/>
      <c r="D59" s="84"/>
      <c r="E59" s="11"/>
      <c r="F59" s="11"/>
      <c r="G59" s="11"/>
      <c r="H59" s="11"/>
      <c r="I59" s="11"/>
      <c r="J59" s="11"/>
      <c r="K59" s="11"/>
      <c r="L59" s="11"/>
      <c r="M59" s="85">
        <f ca="1">TODAY()</f>
        <v>45061</v>
      </c>
      <c r="N59" s="86"/>
      <c r="O59" s="86"/>
      <c r="P59" s="86"/>
      <c r="Q59" s="87"/>
      <c r="R59" s="12"/>
    </row>
    <row r="60" spans="1:18" ht="18.75" thickBot="1" x14ac:dyDescent="0.3">
      <c r="A60" s="13"/>
      <c r="B60"/>
      <c r="C60"/>
      <c r="D60"/>
      <c r="E60"/>
      <c r="F60"/>
      <c r="G60"/>
      <c r="H60"/>
      <c r="I60"/>
      <c r="J60"/>
      <c r="K60"/>
      <c r="L60"/>
      <c r="M60"/>
      <c r="N60"/>
      <c r="O60" s="65" t="s">
        <v>52</v>
      </c>
      <c r="P60" s="66"/>
      <c r="Q60" s="70" t="s">
        <v>53</v>
      </c>
      <c r="R60" s="88"/>
    </row>
    <row r="61" spans="1:18" ht="18.75" thickBot="1" x14ac:dyDescent="0.3">
      <c r="A61" s="13"/>
      <c r="B61" s="14" t="s">
        <v>54</v>
      </c>
      <c r="C61" s="89" t="s">
        <v>53</v>
      </c>
      <c r="D61" s="63"/>
      <c r="E61" s="63"/>
      <c r="F61" s="63"/>
      <c r="G61" s="64"/>
      <c r="H61" s="90" t="s">
        <v>55</v>
      </c>
      <c r="I61" s="91"/>
      <c r="J61" s="91"/>
      <c r="K61" s="70" t="s">
        <v>53</v>
      </c>
      <c r="L61" s="71"/>
      <c r="M61" s="71"/>
      <c r="N61" s="71"/>
      <c r="O61" s="71"/>
      <c r="P61" s="71"/>
      <c r="Q61" s="71"/>
      <c r="R61" s="88"/>
    </row>
    <row r="62" spans="1:18" ht="18.75" thickBot="1" x14ac:dyDescent="0.3">
      <c r="A62" s="76"/>
      <c r="B62" s="77"/>
      <c r="C62" s="78"/>
      <c r="D62" s="95" t="s">
        <v>56</v>
      </c>
      <c r="E62" s="96"/>
      <c r="F62" s="97"/>
      <c r="G62" s="70"/>
      <c r="H62" s="71"/>
      <c r="I62" s="71"/>
      <c r="J62" s="71"/>
      <c r="K62" s="68" t="s">
        <v>57</v>
      </c>
      <c r="L62" s="69"/>
      <c r="M62" s="70" t="s">
        <v>53</v>
      </c>
      <c r="N62" s="71"/>
      <c r="O62" s="68" t="s">
        <v>58</v>
      </c>
      <c r="P62" s="72"/>
      <c r="Q62" s="70" t="s">
        <v>53</v>
      </c>
      <c r="R62" s="88"/>
    </row>
    <row r="63" spans="1:18" ht="18.75" thickBot="1" x14ac:dyDescent="0.3">
      <c r="A63" s="79"/>
      <c r="B63" s="80"/>
      <c r="C63" s="81"/>
      <c r="D63" s="79" t="s">
        <v>59</v>
      </c>
      <c r="E63" s="80"/>
      <c r="F63" s="81"/>
      <c r="G63" s="76" t="s">
        <v>60</v>
      </c>
      <c r="H63" s="77"/>
      <c r="I63" s="77"/>
      <c r="J63" s="78"/>
      <c r="K63" s="92" t="s">
        <v>61</v>
      </c>
      <c r="L63" s="93"/>
      <c r="M63" s="93"/>
      <c r="N63" s="94"/>
      <c r="O63" s="76" t="s">
        <v>62</v>
      </c>
      <c r="P63" s="77"/>
      <c r="Q63" s="77"/>
      <c r="R63" s="78"/>
    </row>
    <row r="64" spans="1:18" ht="26.25" thickBot="1" x14ac:dyDescent="0.3">
      <c r="A64" s="15" t="s">
        <v>55</v>
      </c>
      <c r="B64" s="16" t="s">
        <v>63</v>
      </c>
      <c r="C64" s="16" t="s">
        <v>64</v>
      </c>
      <c r="D64" s="16" t="s">
        <v>65</v>
      </c>
      <c r="E64" s="16" t="s">
        <v>12</v>
      </c>
      <c r="F64" s="17" t="s">
        <v>66</v>
      </c>
      <c r="G64" s="18" t="s">
        <v>67</v>
      </c>
      <c r="H64" s="19" t="s">
        <v>68</v>
      </c>
      <c r="I64" s="19" t="s">
        <v>69</v>
      </c>
      <c r="J64" s="20" t="s">
        <v>70</v>
      </c>
      <c r="K64" s="18" t="s">
        <v>67</v>
      </c>
      <c r="L64" s="19" t="s">
        <v>68</v>
      </c>
      <c r="M64" s="19" t="s">
        <v>69</v>
      </c>
      <c r="N64" s="20" t="s">
        <v>70</v>
      </c>
      <c r="O64" s="18" t="s">
        <v>67</v>
      </c>
      <c r="P64" s="19" t="s">
        <v>68</v>
      </c>
      <c r="Q64" s="19" t="s">
        <v>69</v>
      </c>
      <c r="R64" s="20" t="s">
        <v>70</v>
      </c>
    </row>
    <row r="65" spans="1:32" ht="18.75" thickBot="1" x14ac:dyDescent="0.3">
      <c r="A65" s="36"/>
      <c r="B65" s="29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32"/>
      <c r="P65" s="32"/>
      <c r="Q65" s="32"/>
      <c r="R65" s="33"/>
    </row>
    <row r="66" spans="1:32" ht="18.75" thickBot="1" x14ac:dyDescent="0.3">
      <c r="A66" s="164"/>
      <c r="B66" s="190" t="s">
        <v>8</v>
      </c>
      <c r="C66" s="220" t="s">
        <v>87</v>
      </c>
      <c r="D66" s="165" t="s">
        <v>10</v>
      </c>
      <c r="E66" s="166"/>
      <c r="F66" s="197">
        <v>2</v>
      </c>
      <c r="G66" s="99" t="s">
        <v>11</v>
      </c>
      <c r="H66" s="111"/>
      <c r="I66" s="113">
        <v>239</v>
      </c>
      <c r="J66" s="99"/>
      <c r="K66" s="98" t="s">
        <v>12</v>
      </c>
      <c r="L66" s="111"/>
      <c r="M66" s="113">
        <v>151</v>
      </c>
      <c r="N66" s="100"/>
      <c r="O66" s="99" t="s">
        <v>13</v>
      </c>
      <c r="P66" s="111"/>
      <c r="Q66" s="113">
        <v>100</v>
      </c>
      <c r="R66" s="100"/>
    </row>
    <row r="67" spans="1:32" ht="18" x14ac:dyDescent="0.25">
      <c r="A67" s="167" t="str">
        <f t="shared" ref="A67:A72" si="2">$M$12&amp;"/"&amp;$C$15</f>
        <v>/</v>
      </c>
      <c r="B67" s="118" t="s">
        <v>17</v>
      </c>
      <c r="C67" s="119">
        <f>F66</f>
        <v>2</v>
      </c>
      <c r="D67" s="120">
        <f>M66</f>
        <v>151</v>
      </c>
      <c r="E67" s="121">
        <f>Q66-49</f>
        <v>51</v>
      </c>
      <c r="F67" s="122">
        <v>19</v>
      </c>
      <c r="G67" s="123"/>
      <c r="H67" s="124"/>
      <c r="I67" s="124"/>
      <c r="J67" s="125"/>
      <c r="K67" s="126" t="s">
        <v>16</v>
      </c>
      <c r="L67" s="124"/>
      <c r="M67" s="124" t="s">
        <v>16</v>
      </c>
      <c r="N67" s="127" t="s">
        <v>16</v>
      </c>
      <c r="O67" s="128" t="s">
        <v>16</v>
      </c>
      <c r="P67" s="129" t="s">
        <v>16</v>
      </c>
      <c r="Q67" s="129" t="s">
        <v>16</v>
      </c>
      <c r="R67" s="130" t="s">
        <v>16</v>
      </c>
    </row>
    <row r="68" spans="1:32" ht="18" x14ac:dyDescent="0.25">
      <c r="A68" s="168" t="str">
        <f>$M$12&amp;"/"&amp;$C$15</f>
        <v>/</v>
      </c>
      <c r="B68" s="132" t="s">
        <v>19</v>
      </c>
      <c r="C68" s="133">
        <f>F66</f>
        <v>2</v>
      </c>
      <c r="D68" s="134">
        <f>M66-38</f>
        <v>113</v>
      </c>
      <c r="E68" s="135">
        <f>Q66-49</f>
        <v>51</v>
      </c>
      <c r="F68" s="136">
        <v>19</v>
      </c>
      <c r="G68" s="137"/>
      <c r="H68" s="138"/>
      <c r="I68" s="138"/>
      <c r="J68" s="139"/>
      <c r="K68" s="140" t="s">
        <v>16</v>
      </c>
      <c r="L68" s="138"/>
      <c r="M68" s="138" t="s">
        <v>16</v>
      </c>
      <c r="N68" s="141" t="s">
        <v>16</v>
      </c>
      <c r="O68" s="142" t="s">
        <v>16</v>
      </c>
      <c r="P68" s="143" t="s">
        <v>16</v>
      </c>
      <c r="Q68" s="143" t="s">
        <v>16</v>
      </c>
      <c r="R68" s="144" t="s">
        <v>16</v>
      </c>
    </row>
    <row r="69" spans="1:32" ht="18" x14ac:dyDescent="0.25">
      <c r="A69" s="168" t="str">
        <f t="shared" si="2"/>
        <v>/</v>
      </c>
      <c r="B69" s="132" t="s">
        <v>20</v>
      </c>
      <c r="C69" s="133">
        <f>F67</f>
        <v>19</v>
      </c>
      <c r="D69" s="134">
        <f>I66-19</f>
        <v>220</v>
      </c>
      <c r="E69" s="135">
        <f>Q66-49</f>
        <v>51</v>
      </c>
      <c r="F69" s="136">
        <v>19</v>
      </c>
      <c r="G69" s="137"/>
      <c r="H69" s="138"/>
      <c r="I69" s="138"/>
      <c r="J69" s="139"/>
      <c r="K69" s="140" t="s">
        <v>16</v>
      </c>
      <c r="L69" s="138"/>
      <c r="M69" s="138"/>
      <c r="N69" s="141"/>
      <c r="O69" s="142" t="s">
        <v>16</v>
      </c>
      <c r="P69" s="143" t="s">
        <v>16</v>
      </c>
      <c r="Q69" s="143" t="s">
        <v>16</v>
      </c>
      <c r="R69" s="144" t="s">
        <v>16</v>
      </c>
    </row>
    <row r="70" spans="1:32" ht="18" x14ac:dyDescent="0.25">
      <c r="A70" s="168" t="str">
        <f t="shared" si="2"/>
        <v>/</v>
      </c>
      <c r="B70" s="132" t="s">
        <v>22</v>
      </c>
      <c r="C70" s="133">
        <f>F68</f>
        <v>19</v>
      </c>
      <c r="D70" s="134">
        <f>I66</f>
        <v>239</v>
      </c>
      <c r="E70" s="135">
        <f>M66</f>
        <v>151</v>
      </c>
      <c r="F70" s="136">
        <v>19</v>
      </c>
      <c r="G70" s="137"/>
      <c r="H70" s="138"/>
      <c r="I70" s="138"/>
      <c r="J70" s="139"/>
      <c r="K70" s="140" t="s">
        <v>16</v>
      </c>
      <c r="L70" s="138" t="s">
        <v>16</v>
      </c>
      <c r="M70" s="138" t="s">
        <v>16</v>
      </c>
      <c r="N70" s="141" t="s">
        <v>16</v>
      </c>
      <c r="O70" s="142" t="s">
        <v>16</v>
      </c>
      <c r="P70" s="143" t="s">
        <v>16</v>
      </c>
      <c r="Q70" s="143" t="s">
        <v>16</v>
      </c>
      <c r="R70" s="144" t="s">
        <v>16</v>
      </c>
    </row>
    <row r="71" spans="1:32" ht="18" x14ac:dyDescent="0.25">
      <c r="A71" s="168" t="str">
        <f t="shared" si="2"/>
        <v>/</v>
      </c>
      <c r="B71" s="132" t="s">
        <v>23</v>
      </c>
      <c r="C71" s="133">
        <v>7</v>
      </c>
      <c r="D71" s="134">
        <f>M66-39</f>
        <v>112</v>
      </c>
      <c r="E71" s="135">
        <f>E67-5</f>
        <v>46</v>
      </c>
      <c r="F71" s="136">
        <v>19</v>
      </c>
      <c r="G71" s="137"/>
      <c r="H71" s="138"/>
      <c r="I71" s="138"/>
      <c r="J71" s="139"/>
      <c r="K71" s="140" t="s">
        <v>16</v>
      </c>
      <c r="L71" s="138"/>
      <c r="M71" s="138"/>
      <c r="N71" s="141"/>
      <c r="O71" s="142" t="s">
        <v>16</v>
      </c>
      <c r="P71" s="143" t="s">
        <v>16</v>
      </c>
      <c r="Q71" s="143" t="s">
        <v>16</v>
      </c>
      <c r="R71" s="144" t="s">
        <v>16</v>
      </c>
    </row>
    <row r="72" spans="1:32" ht="18.75" thickBot="1" x14ac:dyDescent="0.3">
      <c r="A72" s="169" t="str">
        <f t="shared" si="2"/>
        <v>/</v>
      </c>
      <c r="B72" s="145" t="s">
        <v>46</v>
      </c>
      <c r="C72" s="146">
        <f>F66</f>
        <v>2</v>
      </c>
      <c r="D72" s="147">
        <f>M66-38</f>
        <v>113</v>
      </c>
      <c r="E72" s="148">
        <f>57</f>
        <v>57</v>
      </c>
      <c r="F72" s="149">
        <v>19</v>
      </c>
      <c r="G72" s="150"/>
      <c r="H72" s="151"/>
      <c r="I72" s="151"/>
      <c r="J72" s="152"/>
      <c r="K72" s="153"/>
      <c r="L72" s="151"/>
      <c r="M72" s="151"/>
      <c r="N72" s="154"/>
      <c r="O72" s="155" t="s">
        <v>16</v>
      </c>
      <c r="P72" s="156" t="s">
        <v>16</v>
      </c>
      <c r="Q72" s="156" t="s">
        <v>16</v>
      </c>
      <c r="R72" s="157" t="s">
        <v>16</v>
      </c>
    </row>
    <row r="73" spans="1:32" ht="18" x14ac:dyDescent="0.25">
      <c r="A73" s="228"/>
      <c r="B73" s="28"/>
      <c r="C73" s="27"/>
      <c r="D73" s="27"/>
      <c r="E73" s="27"/>
      <c r="F73" s="27"/>
      <c r="G73" s="225"/>
      <c r="H73" s="225"/>
      <c r="I73" s="225"/>
      <c r="J73" s="225"/>
      <c r="K73" s="225"/>
      <c r="L73" s="225"/>
      <c r="M73" s="225"/>
      <c r="N73" s="225"/>
      <c r="O73" s="226"/>
      <c r="P73" s="226"/>
      <c r="Q73" s="226"/>
      <c r="R73" s="227"/>
    </row>
    <row r="74" spans="1:32" ht="18" x14ac:dyDescent="0.25">
      <c r="A74" s="221"/>
      <c r="B74" s="222"/>
      <c r="C74" s="223"/>
      <c r="D74" s="224"/>
      <c r="E74" s="224"/>
      <c r="F74" s="223"/>
      <c r="G74" s="225"/>
      <c r="H74" s="225"/>
      <c r="I74" s="225"/>
      <c r="J74" s="225"/>
      <c r="K74" s="225"/>
      <c r="L74" s="225"/>
      <c r="M74" s="225"/>
      <c r="N74" s="225"/>
      <c r="O74" s="226"/>
      <c r="P74" s="226"/>
      <c r="Q74" s="226"/>
      <c r="R74" s="227"/>
    </row>
    <row r="75" spans="1:32" ht="18" x14ac:dyDescent="0.25">
      <c r="A75" s="37"/>
      <c r="B75" s="28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34"/>
      <c r="P75" s="34"/>
      <c r="Q75" s="34"/>
      <c r="R75" s="35"/>
    </row>
    <row r="76" spans="1:32" ht="18" x14ac:dyDescent="0.25">
      <c r="A76" s="37"/>
      <c r="B76" s="28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34"/>
      <c r="P76" s="34"/>
      <c r="Q76" s="34"/>
      <c r="R76" s="35"/>
    </row>
    <row r="77" spans="1:32" ht="18" x14ac:dyDescent="0.25">
      <c r="A77" s="37"/>
      <c r="B77" s="28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34"/>
      <c r="P77" s="34"/>
      <c r="Q77" s="34"/>
      <c r="R77" s="35"/>
    </row>
    <row r="78" spans="1:32" ht="18" x14ac:dyDescent="0.25">
      <c r="A78" s="37"/>
      <c r="B78" s="28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34"/>
      <c r="P78" s="34"/>
      <c r="Q78" s="34"/>
      <c r="R78" s="35"/>
      <c r="T78" s="214"/>
      <c r="U78" s="214"/>
      <c r="V78" s="214"/>
      <c r="W78" s="214"/>
      <c r="X78" s="214"/>
      <c r="Y78" s="214"/>
      <c r="Z78" s="214"/>
      <c r="AA78" s="214"/>
      <c r="AB78" s="214"/>
      <c r="AC78" s="214"/>
      <c r="AD78" s="214"/>
      <c r="AE78" s="214"/>
      <c r="AF78" s="214"/>
    </row>
    <row r="79" spans="1:32" ht="18" x14ac:dyDescent="0.25">
      <c r="A79" s="37"/>
      <c r="B79" s="28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34"/>
      <c r="P79" s="34"/>
      <c r="Q79" s="34"/>
      <c r="R79" s="35"/>
      <c r="T79" s="214"/>
      <c r="U79" s="214"/>
      <c r="V79" s="214"/>
      <c r="W79" s="214"/>
      <c r="X79" s="214"/>
      <c r="Y79" s="214"/>
      <c r="Z79" s="214"/>
      <c r="AA79" s="214"/>
      <c r="AB79" s="214"/>
      <c r="AC79" s="214"/>
      <c r="AD79" s="214"/>
      <c r="AE79" s="214"/>
      <c r="AF79" s="214"/>
    </row>
    <row r="80" spans="1:32" ht="18" x14ac:dyDescent="0.25">
      <c r="A80" s="37"/>
      <c r="B80" s="28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34"/>
      <c r="P80" s="34"/>
      <c r="Q80" s="34"/>
      <c r="R80" s="35"/>
      <c r="T80" s="214"/>
      <c r="U80" s="214"/>
      <c r="V80" s="214"/>
      <c r="W80" s="214"/>
      <c r="X80" s="214"/>
      <c r="Y80" s="214"/>
      <c r="Z80" s="214"/>
      <c r="AA80" s="214"/>
      <c r="AB80" s="214"/>
      <c r="AC80" s="214"/>
      <c r="AD80" s="214"/>
      <c r="AE80" s="214"/>
      <c r="AF80" s="214"/>
    </row>
    <row r="81" spans="1:18" ht="18" x14ac:dyDescent="0.25">
      <c r="A81" s="37"/>
      <c r="B81" s="28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34"/>
      <c r="P81" s="34"/>
      <c r="Q81" s="34"/>
      <c r="R81" s="35"/>
    </row>
    <row r="82" spans="1:18" ht="18" x14ac:dyDescent="0.25">
      <c r="A82" s="37"/>
      <c r="B82" s="222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34"/>
      <c r="P82" s="34"/>
      <c r="Q82" s="34"/>
      <c r="R82" s="35"/>
    </row>
    <row r="83" spans="1:18" ht="18" x14ac:dyDescent="0.25">
      <c r="A83" s="37"/>
      <c r="B83" s="222"/>
      <c r="C83" s="225"/>
      <c r="D83" s="225"/>
      <c r="E83" s="225"/>
      <c r="F83" s="225"/>
      <c r="G83" s="27"/>
      <c r="H83" s="27"/>
      <c r="I83" s="27"/>
      <c r="J83" s="27"/>
      <c r="K83" s="27"/>
      <c r="L83" s="27"/>
      <c r="M83" s="27"/>
      <c r="N83" s="27"/>
      <c r="O83" s="34"/>
      <c r="P83" s="34"/>
      <c r="Q83" s="34"/>
      <c r="R83" s="35"/>
    </row>
    <row r="84" spans="1:18" ht="18" x14ac:dyDescent="0.25">
      <c r="A84" s="37"/>
      <c r="B84" s="222"/>
      <c r="C84" s="225"/>
      <c r="D84" s="225"/>
      <c r="E84" s="225"/>
      <c r="F84" s="225"/>
      <c r="G84" s="27"/>
      <c r="H84" s="27"/>
      <c r="I84" s="27"/>
      <c r="J84" s="27"/>
      <c r="K84" s="27"/>
      <c r="L84" s="27"/>
      <c r="M84" s="27"/>
      <c r="N84" s="27"/>
      <c r="O84" s="34"/>
      <c r="P84" s="34"/>
      <c r="Q84" s="34"/>
      <c r="R84" s="35"/>
    </row>
    <row r="85" spans="1:18" ht="18.75" thickBot="1" x14ac:dyDescent="0.3">
      <c r="A85" s="228"/>
      <c r="B85" s="222"/>
      <c r="C85" s="225"/>
      <c r="D85" s="225"/>
      <c r="E85" s="225"/>
      <c r="F85" s="225"/>
      <c r="G85" s="225"/>
      <c r="H85" s="225"/>
      <c r="I85" s="225"/>
      <c r="J85" s="225"/>
      <c r="K85" s="225"/>
      <c r="L85" s="225"/>
      <c r="M85" s="225"/>
      <c r="N85" s="225"/>
      <c r="O85" s="226"/>
      <c r="P85" s="226"/>
      <c r="Q85" s="226"/>
      <c r="R85" s="227"/>
    </row>
    <row r="86" spans="1:18" ht="18.75" thickBot="1" x14ac:dyDescent="0.3">
      <c r="A86" s="60" t="s">
        <v>71</v>
      </c>
      <c r="B86" s="61"/>
      <c r="C86" s="65" t="s">
        <v>72</v>
      </c>
      <c r="D86" s="66"/>
      <c r="E86" s="66"/>
      <c r="F86" s="67"/>
      <c r="G86" s="65" t="s">
        <v>73</v>
      </c>
      <c r="H86" s="66"/>
      <c r="I86" s="66"/>
      <c r="J86" s="67"/>
      <c r="K86" s="65" t="s">
        <v>73</v>
      </c>
      <c r="L86" s="66"/>
      <c r="M86" s="66"/>
      <c r="N86" s="67"/>
      <c r="O86" s="65" t="s">
        <v>73</v>
      </c>
      <c r="P86" s="66"/>
      <c r="Q86" s="66"/>
      <c r="R86" s="67"/>
    </row>
    <row r="87" spans="1:18" ht="16.5" thickBot="1" x14ac:dyDescent="0.3">
      <c r="A87" s="60" t="s">
        <v>74</v>
      </c>
      <c r="B87" s="61"/>
      <c r="C87" s="73">
        <v>0.97499999999999998</v>
      </c>
      <c r="D87" s="74"/>
      <c r="E87" s="74"/>
      <c r="F87" s="75"/>
      <c r="G87" s="62">
        <v>0</v>
      </c>
      <c r="H87" s="63"/>
      <c r="I87" s="63"/>
      <c r="J87" s="64"/>
      <c r="K87" s="62">
        <v>24.736999999999998</v>
      </c>
      <c r="L87" s="63"/>
      <c r="M87" s="63"/>
      <c r="N87" s="64"/>
      <c r="O87" s="62">
        <v>41.076999999999998</v>
      </c>
      <c r="P87" s="63"/>
      <c r="Q87" s="63"/>
      <c r="R87" s="64"/>
    </row>
    <row r="88" spans="1:18" ht="18.75" thickBot="1" x14ac:dyDescent="0.3">
      <c r="A88" s="10"/>
      <c r="B88" s="82" t="s">
        <v>51</v>
      </c>
      <c r="C88" s="83"/>
      <c r="D88" s="84"/>
      <c r="E88" s="11"/>
      <c r="F88" s="11"/>
      <c r="G88" s="11"/>
      <c r="H88" s="11"/>
      <c r="I88" s="11"/>
      <c r="J88" s="11"/>
      <c r="K88" s="11"/>
      <c r="L88" s="11"/>
      <c r="M88" s="85">
        <f ca="1">TODAY()</f>
        <v>45061</v>
      </c>
      <c r="N88" s="86"/>
      <c r="O88" s="86"/>
      <c r="P88" s="86"/>
      <c r="Q88" s="87"/>
      <c r="R88" s="12"/>
    </row>
    <row r="89" spans="1:18" ht="18.75" thickBot="1" x14ac:dyDescent="0.3">
      <c r="A89" s="13"/>
      <c r="B89"/>
      <c r="C89"/>
      <c r="D89"/>
      <c r="E89"/>
      <c r="F89"/>
      <c r="G89"/>
      <c r="H89"/>
      <c r="I89"/>
      <c r="J89"/>
      <c r="K89"/>
      <c r="L89"/>
      <c r="M89"/>
      <c r="N89"/>
      <c r="O89" s="65" t="s">
        <v>52</v>
      </c>
      <c r="P89" s="66"/>
      <c r="Q89" s="70" t="s">
        <v>53</v>
      </c>
      <c r="R89" s="88"/>
    </row>
    <row r="90" spans="1:18" ht="18.75" thickBot="1" x14ac:dyDescent="0.3">
      <c r="A90" s="13"/>
      <c r="B90" s="14" t="s">
        <v>54</v>
      </c>
      <c r="C90" s="89" t="s">
        <v>53</v>
      </c>
      <c r="D90" s="63"/>
      <c r="E90" s="63"/>
      <c r="F90" s="63"/>
      <c r="G90" s="64"/>
      <c r="H90" s="90" t="s">
        <v>55</v>
      </c>
      <c r="I90" s="91"/>
      <c r="J90" s="91"/>
      <c r="K90" s="70" t="s">
        <v>53</v>
      </c>
      <c r="L90" s="71"/>
      <c r="M90" s="71"/>
      <c r="N90" s="71"/>
      <c r="O90" s="71"/>
      <c r="P90" s="71"/>
      <c r="Q90" s="71"/>
      <c r="R90" s="88"/>
    </row>
    <row r="91" spans="1:18" ht="18.75" thickBot="1" x14ac:dyDescent="0.3">
      <c r="A91" s="76"/>
      <c r="B91" s="77"/>
      <c r="C91" s="78"/>
      <c r="D91" s="95" t="s">
        <v>56</v>
      </c>
      <c r="E91" s="96"/>
      <c r="F91" s="97"/>
      <c r="G91" s="70"/>
      <c r="H91" s="71"/>
      <c r="I91" s="71"/>
      <c r="J91" s="71"/>
      <c r="K91" s="68" t="s">
        <v>57</v>
      </c>
      <c r="L91" s="69"/>
      <c r="M91" s="70" t="s">
        <v>53</v>
      </c>
      <c r="N91" s="71"/>
      <c r="O91" s="68" t="s">
        <v>58</v>
      </c>
      <c r="P91" s="72"/>
      <c r="Q91" s="70" t="s">
        <v>53</v>
      </c>
      <c r="R91" s="88"/>
    </row>
    <row r="92" spans="1:18" ht="18.75" thickBot="1" x14ac:dyDescent="0.3">
      <c r="A92" s="79"/>
      <c r="B92" s="80"/>
      <c r="C92" s="81"/>
      <c r="D92" s="79" t="s">
        <v>59</v>
      </c>
      <c r="E92" s="80"/>
      <c r="F92" s="81"/>
      <c r="G92" s="76" t="s">
        <v>60</v>
      </c>
      <c r="H92" s="77"/>
      <c r="I92" s="77"/>
      <c r="J92" s="78"/>
      <c r="K92" s="92" t="s">
        <v>61</v>
      </c>
      <c r="L92" s="93"/>
      <c r="M92" s="93"/>
      <c r="N92" s="94"/>
      <c r="O92" s="76" t="s">
        <v>62</v>
      </c>
      <c r="P92" s="77"/>
      <c r="Q92" s="77"/>
      <c r="R92" s="78"/>
    </row>
    <row r="93" spans="1:18" ht="26.25" thickBot="1" x14ac:dyDescent="0.3">
      <c r="A93" s="15" t="s">
        <v>55</v>
      </c>
      <c r="B93" s="16" t="s">
        <v>63</v>
      </c>
      <c r="C93" s="16" t="s">
        <v>64</v>
      </c>
      <c r="D93" s="16" t="s">
        <v>65</v>
      </c>
      <c r="E93" s="16" t="s">
        <v>12</v>
      </c>
      <c r="F93" s="17" t="s">
        <v>66</v>
      </c>
      <c r="G93" s="18" t="s">
        <v>67</v>
      </c>
      <c r="H93" s="19" t="s">
        <v>68</v>
      </c>
      <c r="I93" s="19" t="s">
        <v>69</v>
      </c>
      <c r="J93" s="20" t="s">
        <v>70</v>
      </c>
      <c r="K93" s="18" t="s">
        <v>67</v>
      </c>
      <c r="L93" s="19" t="s">
        <v>68</v>
      </c>
      <c r="M93" s="19" t="s">
        <v>69</v>
      </c>
      <c r="N93" s="20" t="s">
        <v>70</v>
      </c>
      <c r="O93" s="18" t="s">
        <v>67</v>
      </c>
      <c r="P93" s="19" t="s">
        <v>68</v>
      </c>
      <c r="Q93" s="19" t="s">
        <v>69</v>
      </c>
      <c r="R93" s="20" t="s">
        <v>70</v>
      </c>
    </row>
    <row r="94" spans="1:18" ht="18.75" thickBot="1" x14ac:dyDescent="0.3">
      <c r="A94" s="52"/>
      <c r="B94" s="101" t="s">
        <v>103</v>
      </c>
      <c r="C94" s="102"/>
      <c r="D94" s="102"/>
      <c r="E94" s="102"/>
      <c r="F94" s="103"/>
      <c r="G94" s="53"/>
      <c r="H94" s="26"/>
      <c r="I94" s="26"/>
      <c r="J94" s="26"/>
      <c r="K94" s="26"/>
      <c r="L94" s="26"/>
      <c r="M94" s="26"/>
      <c r="N94" s="26"/>
      <c r="O94" s="32"/>
      <c r="P94" s="32"/>
      <c r="Q94" s="32"/>
      <c r="R94" s="33"/>
    </row>
    <row r="95" spans="1:18" ht="18" x14ac:dyDescent="0.25">
      <c r="A95" s="221"/>
      <c r="B95" s="239" t="s">
        <v>18</v>
      </c>
      <c r="C95" s="240">
        <v>4</v>
      </c>
      <c r="D95" s="241">
        <v>42</v>
      </c>
      <c r="E95" s="241">
        <v>456</v>
      </c>
      <c r="F95" s="240">
        <v>20</v>
      </c>
      <c r="G95" s="225"/>
      <c r="H95" s="225"/>
      <c r="I95" s="225"/>
      <c r="J95" s="225"/>
      <c r="K95" s="225" t="s">
        <v>16</v>
      </c>
      <c r="L95" s="225" t="s">
        <v>16</v>
      </c>
      <c r="M95" s="225" t="s">
        <v>16</v>
      </c>
      <c r="N95" s="225"/>
      <c r="O95" s="226" t="s">
        <v>16</v>
      </c>
      <c r="P95" s="226" t="s">
        <v>16</v>
      </c>
      <c r="Q95" s="226" t="s">
        <v>16</v>
      </c>
      <c r="R95" s="227" t="s">
        <v>16</v>
      </c>
    </row>
    <row r="96" spans="1:18" ht="18" x14ac:dyDescent="0.25">
      <c r="A96" s="37"/>
      <c r="B96" s="28" t="s">
        <v>105</v>
      </c>
      <c r="C96" s="27">
        <v>36</v>
      </c>
      <c r="D96" s="27">
        <v>25</v>
      </c>
      <c r="E96" s="27">
        <v>159</v>
      </c>
      <c r="F96" s="27">
        <v>58</v>
      </c>
      <c r="G96" s="27"/>
      <c r="H96" s="27"/>
      <c r="I96" s="27"/>
      <c r="J96" s="27"/>
      <c r="K96" s="27" t="s">
        <v>16</v>
      </c>
      <c r="L96" s="27"/>
      <c r="M96" s="27" t="s">
        <v>16</v>
      </c>
      <c r="N96" s="27" t="s">
        <v>16</v>
      </c>
      <c r="O96" s="34" t="s">
        <v>16</v>
      </c>
      <c r="P96" s="34" t="s">
        <v>16</v>
      </c>
      <c r="Q96" s="34" t="s">
        <v>16</v>
      </c>
      <c r="R96" s="35" t="s">
        <v>16</v>
      </c>
    </row>
    <row r="97" spans="1:18" ht="18" x14ac:dyDescent="0.25">
      <c r="A97" s="37"/>
      <c r="B97" s="28" t="s">
        <v>18</v>
      </c>
      <c r="C97" s="27">
        <v>4</v>
      </c>
      <c r="D97" s="27">
        <v>42</v>
      </c>
      <c r="E97" s="27">
        <v>456</v>
      </c>
      <c r="F97" s="27">
        <v>20</v>
      </c>
      <c r="G97" s="27"/>
      <c r="H97" s="27"/>
      <c r="I97" s="27"/>
      <c r="J97" s="27"/>
      <c r="K97" s="27" t="s">
        <v>16</v>
      </c>
      <c r="L97" s="27" t="s">
        <v>16</v>
      </c>
      <c r="M97" s="27" t="s">
        <v>16</v>
      </c>
      <c r="N97" s="27"/>
      <c r="O97" s="34" t="s">
        <v>16</v>
      </c>
      <c r="P97" s="34" t="s">
        <v>16</v>
      </c>
      <c r="Q97" s="34" t="s">
        <v>16</v>
      </c>
      <c r="R97" s="35" t="s">
        <v>16</v>
      </c>
    </row>
    <row r="98" spans="1:18" ht="18" x14ac:dyDescent="0.25">
      <c r="A98" s="37"/>
      <c r="B98" s="28" t="s">
        <v>49</v>
      </c>
      <c r="C98" s="27">
        <v>1</v>
      </c>
      <c r="D98" s="27">
        <v>953</v>
      </c>
      <c r="E98" s="27">
        <v>608</v>
      </c>
      <c r="F98" s="27">
        <v>30</v>
      </c>
      <c r="G98" s="27"/>
      <c r="H98" s="27"/>
      <c r="I98" s="27"/>
      <c r="J98" s="27"/>
      <c r="K98" s="27"/>
      <c r="L98" s="27" t="s">
        <v>16</v>
      </c>
      <c r="M98" s="27"/>
      <c r="N98" s="27"/>
      <c r="O98" s="34" t="s">
        <v>16</v>
      </c>
      <c r="P98" s="34" t="s">
        <v>16</v>
      </c>
      <c r="Q98" s="34" t="s">
        <v>16</v>
      </c>
      <c r="R98" s="35" t="s">
        <v>16</v>
      </c>
    </row>
    <row r="99" spans="1:18" ht="18" x14ac:dyDescent="0.25">
      <c r="A99" s="37"/>
      <c r="B99" s="28" t="s">
        <v>105</v>
      </c>
      <c r="C99" s="27">
        <v>36</v>
      </c>
      <c r="D99" s="27">
        <v>25</v>
      </c>
      <c r="E99" s="27">
        <v>159</v>
      </c>
      <c r="F99" s="27">
        <v>58</v>
      </c>
      <c r="G99" s="27"/>
      <c r="H99" s="27"/>
      <c r="I99" s="27"/>
      <c r="J99" s="27"/>
      <c r="K99" s="27" t="s">
        <v>16</v>
      </c>
      <c r="L99" s="27"/>
      <c r="M99" s="27" t="s">
        <v>16</v>
      </c>
      <c r="N99" s="27" t="s">
        <v>16</v>
      </c>
      <c r="O99" s="34" t="s">
        <v>16</v>
      </c>
      <c r="P99" s="34" t="s">
        <v>16</v>
      </c>
      <c r="Q99" s="34" t="s">
        <v>16</v>
      </c>
      <c r="R99" s="35" t="s">
        <v>16</v>
      </c>
    </row>
    <row r="100" spans="1:18" ht="18" x14ac:dyDescent="0.25">
      <c r="A100" s="37"/>
      <c r="B100" s="28" t="s">
        <v>18</v>
      </c>
      <c r="C100" s="27">
        <v>4</v>
      </c>
      <c r="D100" s="27">
        <v>42</v>
      </c>
      <c r="E100" s="27">
        <v>456</v>
      </c>
      <c r="F100" s="27">
        <v>20</v>
      </c>
      <c r="G100" s="27"/>
      <c r="H100" s="27"/>
      <c r="I100" s="27"/>
      <c r="J100" s="27"/>
      <c r="K100" s="27" t="s">
        <v>16</v>
      </c>
      <c r="L100" s="27" t="s">
        <v>16</v>
      </c>
      <c r="M100" s="27" t="s">
        <v>16</v>
      </c>
      <c r="N100" s="27"/>
      <c r="O100" s="34" t="s">
        <v>16</v>
      </c>
      <c r="P100" s="34" t="s">
        <v>16</v>
      </c>
      <c r="Q100" s="34" t="s">
        <v>16</v>
      </c>
      <c r="R100" s="35" t="s">
        <v>16</v>
      </c>
    </row>
    <row r="101" spans="1:18" ht="18" x14ac:dyDescent="0.25">
      <c r="A101" s="37"/>
      <c r="B101" s="28" t="s">
        <v>105</v>
      </c>
      <c r="C101" s="27">
        <v>36</v>
      </c>
      <c r="D101" s="27">
        <v>25</v>
      </c>
      <c r="E101" s="27">
        <v>159</v>
      </c>
      <c r="F101" s="27">
        <v>58</v>
      </c>
      <c r="G101" s="27"/>
      <c r="H101" s="27"/>
      <c r="I101" s="27"/>
      <c r="J101" s="27"/>
      <c r="K101" s="27" t="s">
        <v>16</v>
      </c>
      <c r="L101" s="27"/>
      <c r="M101" s="27" t="s">
        <v>16</v>
      </c>
      <c r="N101" s="27" t="s">
        <v>16</v>
      </c>
      <c r="O101" s="34" t="s">
        <v>16</v>
      </c>
      <c r="P101" s="34" t="s">
        <v>16</v>
      </c>
      <c r="Q101" s="34" t="s">
        <v>16</v>
      </c>
      <c r="R101" s="35" t="s">
        <v>16</v>
      </c>
    </row>
    <row r="102" spans="1:18" ht="18" x14ac:dyDescent="0.25">
      <c r="A102" s="228"/>
      <c r="B102" s="28" t="s">
        <v>104</v>
      </c>
      <c r="C102" s="27">
        <v>21</v>
      </c>
      <c r="D102" s="27">
        <v>458</v>
      </c>
      <c r="E102" s="27">
        <v>258</v>
      </c>
      <c r="F102" s="27">
        <v>22</v>
      </c>
      <c r="G102" s="225"/>
      <c r="H102" s="225"/>
      <c r="I102" s="225"/>
      <c r="J102" s="225"/>
      <c r="K102" s="225"/>
      <c r="L102" s="225"/>
      <c r="M102" s="225"/>
      <c r="N102" s="225"/>
      <c r="O102" s="226" t="s">
        <v>16</v>
      </c>
      <c r="P102" s="226" t="s">
        <v>16</v>
      </c>
      <c r="Q102" s="226" t="s">
        <v>16</v>
      </c>
      <c r="R102" s="227" t="s">
        <v>16</v>
      </c>
    </row>
    <row r="103" spans="1:18" ht="18.75" thickBot="1" x14ac:dyDescent="0.3">
      <c r="A103" s="221"/>
      <c r="B103" s="242"/>
      <c r="C103" s="243"/>
      <c r="D103" s="244"/>
      <c r="E103" s="244"/>
      <c r="F103" s="243"/>
      <c r="G103" s="225"/>
      <c r="H103" s="225"/>
      <c r="I103" s="225"/>
      <c r="J103" s="225"/>
      <c r="K103" s="225"/>
      <c r="L103" s="225"/>
      <c r="M103" s="225"/>
      <c r="N103" s="225"/>
      <c r="O103" s="226"/>
      <c r="P103" s="226"/>
      <c r="Q103" s="226"/>
      <c r="R103" s="227"/>
    </row>
    <row r="104" spans="1:18" ht="18.75" thickBot="1" x14ac:dyDescent="0.3">
      <c r="A104" s="54"/>
      <c r="B104" s="101" t="s">
        <v>110</v>
      </c>
      <c r="C104" s="102"/>
      <c r="D104" s="102"/>
      <c r="E104" s="102"/>
      <c r="F104" s="103"/>
      <c r="G104" s="57"/>
      <c r="H104" s="27"/>
      <c r="I104" s="27"/>
      <c r="J104" s="27"/>
      <c r="K104" s="27"/>
      <c r="L104" s="27"/>
      <c r="M104" s="27"/>
      <c r="N104" s="27"/>
      <c r="O104" s="34"/>
      <c r="P104" s="34"/>
      <c r="Q104" s="34"/>
      <c r="R104" s="35"/>
    </row>
    <row r="105" spans="1:18" ht="18" x14ac:dyDescent="0.25">
      <c r="A105" s="37"/>
      <c r="B105" s="55" t="s">
        <v>104</v>
      </c>
      <c r="C105" s="56">
        <v>21</v>
      </c>
      <c r="D105" s="56">
        <v>458</v>
      </c>
      <c r="E105" s="56">
        <v>258</v>
      </c>
      <c r="F105" s="56">
        <v>22</v>
      </c>
      <c r="G105" s="27"/>
      <c r="H105" s="27"/>
      <c r="I105" s="27"/>
      <c r="J105" s="27"/>
      <c r="K105" s="27"/>
      <c r="L105" s="27"/>
      <c r="M105" s="27"/>
      <c r="N105" s="27"/>
      <c r="O105" s="34" t="s">
        <v>16</v>
      </c>
      <c r="P105" s="34" t="s">
        <v>16</v>
      </c>
      <c r="Q105" s="34" t="s">
        <v>16</v>
      </c>
      <c r="R105" s="35" t="s">
        <v>16</v>
      </c>
    </row>
    <row r="106" spans="1:18" ht="18" x14ac:dyDescent="0.25">
      <c r="A106" s="37"/>
      <c r="B106" s="28" t="s">
        <v>18</v>
      </c>
      <c r="C106" s="27">
        <v>4</v>
      </c>
      <c r="D106" s="27">
        <v>42</v>
      </c>
      <c r="E106" s="27">
        <v>456</v>
      </c>
      <c r="F106" s="27">
        <v>20</v>
      </c>
      <c r="G106" s="27"/>
      <c r="H106" s="27"/>
      <c r="I106" s="27"/>
      <c r="J106" s="27"/>
      <c r="K106" s="27" t="s">
        <v>16</v>
      </c>
      <c r="L106" s="27" t="s">
        <v>16</v>
      </c>
      <c r="M106" s="27" t="s">
        <v>16</v>
      </c>
      <c r="N106" s="27"/>
      <c r="O106" s="34" t="s">
        <v>16</v>
      </c>
      <c r="P106" s="34" t="s">
        <v>16</v>
      </c>
      <c r="Q106" s="34" t="s">
        <v>16</v>
      </c>
      <c r="R106" s="35" t="s">
        <v>16</v>
      </c>
    </row>
    <row r="107" spans="1:18" ht="18" x14ac:dyDescent="0.25">
      <c r="A107" s="37"/>
      <c r="B107" s="28" t="s">
        <v>106</v>
      </c>
      <c r="C107" s="27">
        <v>57</v>
      </c>
      <c r="D107" s="27">
        <v>233</v>
      </c>
      <c r="E107" s="27">
        <v>25</v>
      </c>
      <c r="F107" s="27">
        <v>14</v>
      </c>
      <c r="G107" s="27"/>
      <c r="H107" s="27"/>
      <c r="I107" s="27"/>
      <c r="J107" s="27"/>
      <c r="K107" s="27" t="s">
        <v>16</v>
      </c>
      <c r="L107" s="27"/>
      <c r="M107" s="27" t="s">
        <v>16</v>
      </c>
      <c r="N107" s="27"/>
      <c r="O107" s="34" t="s">
        <v>16</v>
      </c>
      <c r="P107" s="34" t="s">
        <v>16</v>
      </c>
      <c r="Q107" s="34" t="s">
        <v>16</v>
      </c>
      <c r="R107" s="35" t="s">
        <v>16</v>
      </c>
    </row>
    <row r="108" spans="1:18" ht="18" x14ac:dyDescent="0.25">
      <c r="A108" s="37"/>
      <c r="B108" s="28" t="s">
        <v>104</v>
      </c>
      <c r="C108" s="27">
        <v>21</v>
      </c>
      <c r="D108" s="27">
        <v>458</v>
      </c>
      <c r="E108" s="27">
        <v>258</v>
      </c>
      <c r="F108" s="27">
        <v>22</v>
      </c>
      <c r="G108" s="27"/>
      <c r="H108" s="27"/>
      <c r="I108" s="27"/>
      <c r="J108" s="27"/>
      <c r="K108" s="27"/>
      <c r="L108" s="27"/>
      <c r="M108" s="27"/>
      <c r="N108" s="27"/>
      <c r="O108" s="34" t="s">
        <v>16</v>
      </c>
      <c r="P108" s="34" t="s">
        <v>16</v>
      </c>
      <c r="Q108" s="34" t="s">
        <v>16</v>
      </c>
      <c r="R108" s="35" t="s">
        <v>16</v>
      </c>
    </row>
    <row r="109" spans="1:18" ht="18" x14ac:dyDescent="0.25">
      <c r="A109" s="37"/>
      <c r="B109" s="28" t="s">
        <v>18</v>
      </c>
      <c r="C109" s="27">
        <v>4</v>
      </c>
      <c r="D109" s="27">
        <v>42</v>
      </c>
      <c r="E109" s="27">
        <v>456</v>
      </c>
      <c r="F109" s="27">
        <v>20</v>
      </c>
      <c r="G109" s="27"/>
      <c r="H109" s="27"/>
      <c r="I109" s="27"/>
      <c r="J109" s="27"/>
      <c r="K109" s="27" t="s">
        <v>16</v>
      </c>
      <c r="L109" s="27" t="s">
        <v>16</v>
      </c>
      <c r="M109" s="27" t="s">
        <v>16</v>
      </c>
      <c r="N109" s="27"/>
      <c r="O109" s="34" t="s">
        <v>16</v>
      </c>
      <c r="P109" s="34" t="s">
        <v>16</v>
      </c>
      <c r="Q109" s="34" t="s">
        <v>16</v>
      </c>
      <c r="R109" s="35" t="s">
        <v>16</v>
      </c>
    </row>
    <row r="110" spans="1:18" ht="18" x14ac:dyDescent="0.25">
      <c r="A110" s="37"/>
      <c r="B110" s="28" t="s">
        <v>106</v>
      </c>
      <c r="C110" s="27">
        <v>1</v>
      </c>
      <c r="D110" s="27">
        <v>233</v>
      </c>
      <c r="E110" s="27">
        <v>25</v>
      </c>
      <c r="F110" s="27">
        <v>14</v>
      </c>
      <c r="G110" s="27"/>
      <c r="H110" s="27"/>
      <c r="I110" s="27"/>
      <c r="J110" s="27"/>
      <c r="K110" s="27" t="s">
        <v>16</v>
      </c>
      <c r="L110" s="27"/>
      <c r="M110" s="27" t="s">
        <v>16</v>
      </c>
      <c r="N110" s="27"/>
      <c r="O110" s="34" t="s">
        <v>16</v>
      </c>
      <c r="P110" s="34" t="s">
        <v>16</v>
      </c>
      <c r="Q110" s="34" t="s">
        <v>16</v>
      </c>
      <c r="R110" s="35" t="s">
        <v>16</v>
      </c>
    </row>
    <row r="111" spans="1:18" ht="18.75" thickBot="1" x14ac:dyDescent="0.3">
      <c r="A111" s="37"/>
      <c r="B111" s="242"/>
      <c r="C111" s="58"/>
      <c r="D111" s="58"/>
      <c r="E111" s="58"/>
      <c r="F111" s="58"/>
      <c r="G111" s="27"/>
      <c r="H111" s="27"/>
      <c r="I111" s="27"/>
      <c r="J111" s="27"/>
      <c r="K111" s="27"/>
      <c r="L111" s="27"/>
      <c r="M111" s="27"/>
      <c r="N111" s="27"/>
      <c r="O111" s="34"/>
      <c r="P111" s="34"/>
      <c r="Q111" s="34"/>
      <c r="R111" s="35"/>
    </row>
    <row r="112" spans="1:18" ht="18.75" thickBot="1" x14ac:dyDescent="0.3">
      <c r="A112" s="54"/>
      <c r="B112" s="246" t="s">
        <v>109</v>
      </c>
      <c r="C112" s="247"/>
      <c r="D112" s="247"/>
      <c r="E112" s="247"/>
      <c r="F112" s="248"/>
      <c r="G112" s="57"/>
      <c r="H112" s="27"/>
      <c r="I112" s="27"/>
      <c r="J112" s="27"/>
      <c r="K112" s="27"/>
      <c r="L112" s="27"/>
      <c r="M112" s="27"/>
      <c r="N112" s="27"/>
      <c r="O112" s="34"/>
      <c r="P112" s="34"/>
      <c r="Q112" s="34"/>
      <c r="R112" s="35"/>
    </row>
    <row r="113" spans="1:18" ht="18" x14ac:dyDescent="0.25">
      <c r="A113" s="37"/>
      <c r="B113" s="239" t="s">
        <v>106</v>
      </c>
      <c r="C113" s="245">
        <v>57</v>
      </c>
      <c r="D113" s="245">
        <v>233</v>
      </c>
      <c r="E113" s="245">
        <v>25</v>
      </c>
      <c r="F113" s="245">
        <v>14</v>
      </c>
      <c r="G113" s="27"/>
      <c r="H113" s="27"/>
      <c r="I113" s="27"/>
      <c r="J113" s="27"/>
      <c r="K113" s="27" t="s">
        <v>16</v>
      </c>
      <c r="L113" s="27"/>
      <c r="M113" s="27" t="s">
        <v>16</v>
      </c>
      <c r="N113" s="27"/>
      <c r="O113" s="34" t="s">
        <v>16</v>
      </c>
      <c r="P113" s="34" t="s">
        <v>16</v>
      </c>
      <c r="Q113" s="34" t="s">
        <v>16</v>
      </c>
      <c r="R113" s="35" t="s">
        <v>16</v>
      </c>
    </row>
    <row r="114" spans="1:18" ht="18.75" thickBot="1" x14ac:dyDescent="0.3">
      <c r="A114" s="228"/>
      <c r="B114" s="222" t="s">
        <v>104</v>
      </c>
      <c r="C114" s="225">
        <v>21</v>
      </c>
      <c r="D114" s="225">
        <v>458</v>
      </c>
      <c r="E114" s="225">
        <v>258</v>
      </c>
      <c r="F114" s="225">
        <v>22</v>
      </c>
      <c r="G114" s="225"/>
      <c r="H114" s="225"/>
      <c r="I114" s="225"/>
      <c r="J114" s="225"/>
      <c r="K114" s="225"/>
      <c r="L114" s="225"/>
      <c r="M114" s="225"/>
      <c r="N114" s="225"/>
      <c r="O114" s="226" t="s">
        <v>16</v>
      </c>
      <c r="P114" s="226" t="s">
        <v>16</v>
      </c>
      <c r="Q114" s="226" t="s">
        <v>16</v>
      </c>
      <c r="R114" s="227" t="s">
        <v>16</v>
      </c>
    </row>
    <row r="115" spans="1:18" ht="18.75" thickBot="1" x14ac:dyDescent="0.3">
      <c r="A115" s="60" t="s">
        <v>71</v>
      </c>
      <c r="B115" s="61"/>
      <c r="C115" s="65" t="s">
        <v>72</v>
      </c>
      <c r="D115" s="66"/>
      <c r="E115" s="66"/>
      <c r="F115" s="67"/>
      <c r="G115" s="65" t="s">
        <v>73</v>
      </c>
      <c r="H115" s="66"/>
      <c r="I115" s="66"/>
      <c r="J115" s="67"/>
      <c r="K115" s="65" t="s">
        <v>73</v>
      </c>
      <c r="L115" s="66"/>
      <c r="M115" s="66"/>
      <c r="N115" s="67"/>
      <c r="O115" s="65" t="s">
        <v>73</v>
      </c>
      <c r="P115" s="66"/>
      <c r="Q115" s="66"/>
      <c r="R115" s="67"/>
    </row>
    <row r="116" spans="1:18" ht="16.5" thickBot="1" x14ac:dyDescent="0.3">
      <c r="A116" s="60" t="s">
        <v>74</v>
      </c>
      <c r="B116" s="61"/>
      <c r="C116" s="73">
        <v>0</v>
      </c>
      <c r="D116" s="74"/>
      <c r="E116" s="74"/>
      <c r="F116" s="75"/>
      <c r="G116" s="62">
        <v>0</v>
      </c>
      <c r="H116" s="63"/>
      <c r="I116" s="63"/>
      <c r="J116" s="64"/>
      <c r="K116" s="62">
        <v>65.227999999999994</v>
      </c>
      <c r="L116" s="63"/>
      <c r="M116" s="63"/>
      <c r="N116" s="64"/>
      <c r="O116" s="62">
        <v>279.04000000000002</v>
      </c>
      <c r="P116" s="63"/>
      <c r="Q116" s="63"/>
      <c r="R116" s="64"/>
    </row>
    <row r="117" spans="1:18" ht="18.75" thickBot="1" x14ac:dyDescent="0.3">
      <c r="A117" s="10"/>
      <c r="B117" s="82" t="s">
        <v>51</v>
      </c>
      <c r="C117" s="83"/>
      <c r="D117" s="84"/>
      <c r="E117" s="11"/>
      <c r="F117" s="11"/>
      <c r="G117" s="11"/>
      <c r="H117" s="11"/>
      <c r="I117" s="11"/>
      <c r="J117" s="11"/>
      <c r="K117" s="11"/>
      <c r="L117" s="11"/>
      <c r="M117" s="85">
        <f ca="1">TODAY()</f>
        <v>45061</v>
      </c>
      <c r="N117" s="86"/>
      <c r="O117" s="86"/>
      <c r="P117" s="86"/>
      <c r="Q117" s="87"/>
      <c r="R117" s="12"/>
    </row>
    <row r="118" spans="1:18" ht="18.75" thickBot="1" x14ac:dyDescent="0.3">
      <c r="A118" s="13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 s="65" t="s">
        <v>52</v>
      </c>
      <c r="P118" s="66"/>
      <c r="Q118" s="70" t="s">
        <v>53</v>
      </c>
      <c r="R118" s="88"/>
    </row>
    <row r="119" spans="1:18" ht="18.75" thickBot="1" x14ac:dyDescent="0.3">
      <c r="A119" s="13"/>
      <c r="B119" s="14" t="s">
        <v>54</v>
      </c>
      <c r="C119" s="89" t="s">
        <v>53</v>
      </c>
      <c r="D119" s="63"/>
      <c r="E119" s="63"/>
      <c r="F119" s="63"/>
      <c r="G119" s="64"/>
      <c r="H119" s="90" t="s">
        <v>55</v>
      </c>
      <c r="I119" s="91"/>
      <c r="J119" s="91"/>
      <c r="K119" s="70" t="s">
        <v>53</v>
      </c>
      <c r="L119" s="71"/>
      <c r="M119" s="71"/>
      <c r="N119" s="71"/>
      <c r="O119" s="71"/>
      <c r="P119" s="71"/>
      <c r="Q119" s="71"/>
      <c r="R119" s="88"/>
    </row>
    <row r="120" spans="1:18" ht="18.75" thickBot="1" x14ac:dyDescent="0.3">
      <c r="A120" s="76"/>
      <c r="B120" s="77"/>
      <c r="C120" s="78"/>
      <c r="D120" s="95" t="s">
        <v>56</v>
      </c>
      <c r="E120" s="96"/>
      <c r="F120" s="97"/>
      <c r="G120" s="70"/>
      <c r="H120" s="71"/>
      <c r="I120" s="71"/>
      <c r="J120" s="71"/>
      <c r="K120" s="68" t="s">
        <v>57</v>
      </c>
      <c r="L120" s="69"/>
      <c r="M120" s="70" t="s">
        <v>53</v>
      </c>
      <c r="N120" s="71"/>
      <c r="O120" s="68" t="s">
        <v>58</v>
      </c>
      <c r="P120" s="72"/>
      <c r="Q120" s="70" t="s">
        <v>53</v>
      </c>
      <c r="R120" s="88"/>
    </row>
    <row r="121" spans="1:18" ht="18.75" thickBot="1" x14ac:dyDescent="0.3">
      <c r="A121" s="79"/>
      <c r="B121" s="80"/>
      <c r="C121" s="81"/>
      <c r="D121" s="79" t="s">
        <v>59</v>
      </c>
      <c r="E121" s="80"/>
      <c r="F121" s="81"/>
      <c r="G121" s="76" t="s">
        <v>60</v>
      </c>
      <c r="H121" s="77"/>
      <c r="I121" s="77"/>
      <c r="J121" s="78"/>
      <c r="K121" s="92" t="s">
        <v>61</v>
      </c>
      <c r="L121" s="93"/>
      <c r="M121" s="93"/>
      <c r="N121" s="94"/>
      <c r="O121" s="76" t="s">
        <v>62</v>
      </c>
      <c r="P121" s="77"/>
      <c r="Q121" s="77"/>
      <c r="R121" s="78"/>
    </row>
    <row r="122" spans="1:18" ht="26.25" thickBot="1" x14ac:dyDescent="0.3">
      <c r="A122" s="15" t="s">
        <v>55</v>
      </c>
      <c r="B122" s="16" t="s">
        <v>63</v>
      </c>
      <c r="C122" s="16" t="s">
        <v>64</v>
      </c>
      <c r="D122" s="16" t="s">
        <v>65</v>
      </c>
      <c r="E122" s="16" t="s">
        <v>12</v>
      </c>
      <c r="F122" s="17" t="s">
        <v>66</v>
      </c>
      <c r="G122" s="18" t="s">
        <v>67</v>
      </c>
      <c r="H122" s="19" t="s">
        <v>68</v>
      </c>
      <c r="I122" s="19" t="s">
        <v>69</v>
      </c>
      <c r="J122" s="20" t="s">
        <v>70</v>
      </c>
      <c r="K122" s="18" t="s">
        <v>67</v>
      </c>
      <c r="L122" s="19" t="s">
        <v>68</v>
      </c>
      <c r="M122" s="19" t="s">
        <v>69</v>
      </c>
      <c r="N122" s="20" t="s">
        <v>70</v>
      </c>
      <c r="O122" s="18" t="s">
        <v>67</v>
      </c>
      <c r="P122" s="19" t="s">
        <v>68</v>
      </c>
      <c r="Q122" s="19" t="s">
        <v>69</v>
      </c>
      <c r="R122" s="20" t="s">
        <v>70</v>
      </c>
    </row>
    <row r="123" spans="1:18" ht="18.75" thickBot="1" x14ac:dyDescent="0.3">
      <c r="A123" s="52"/>
      <c r="B123" s="101" t="s">
        <v>109</v>
      </c>
      <c r="C123" s="102"/>
      <c r="D123" s="102"/>
      <c r="E123" s="102"/>
      <c r="F123" s="103"/>
      <c r="G123" s="53"/>
      <c r="H123" s="26"/>
      <c r="I123" s="26"/>
      <c r="J123" s="26"/>
      <c r="K123" s="26"/>
      <c r="L123" s="26"/>
      <c r="M123" s="26"/>
      <c r="N123" s="26"/>
      <c r="O123" s="32"/>
      <c r="P123" s="32"/>
      <c r="Q123" s="32"/>
      <c r="R123" s="33"/>
    </row>
    <row r="124" spans="1:18" ht="18" x14ac:dyDescent="0.25">
      <c r="A124" s="221"/>
      <c r="B124" s="239" t="s">
        <v>104</v>
      </c>
      <c r="C124" s="240">
        <v>21</v>
      </c>
      <c r="D124" s="241">
        <v>458</v>
      </c>
      <c r="E124" s="241">
        <v>258</v>
      </c>
      <c r="F124" s="240">
        <v>22</v>
      </c>
      <c r="G124" s="225"/>
      <c r="H124" s="225"/>
      <c r="I124" s="225"/>
      <c r="J124" s="225"/>
      <c r="K124" s="225"/>
      <c r="L124" s="225"/>
      <c r="M124" s="225"/>
      <c r="N124" s="225"/>
      <c r="O124" s="226" t="s">
        <v>16</v>
      </c>
      <c r="P124" s="226" t="s">
        <v>16</v>
      </c>
      <c r="Q124" s="226" t="s">
        <v>16</v>
      </c>
      <c r="R124" s="227" t="s">
        <v>16</v>
      </c>
    </row>
    <row r="125" spans="1:18" ht="18" x14ac:dyDescent="0.25">
      <c r="A125" s="37"/>
      <c r="B125" s="28" t="s">
        <v>18</v>
      </c>
      <c r="C125" s="27">
        <v>4</v>
      </c>
      <c r="D125" s="27">
        <v>42</v>
      </c>
      <c r="E125" s="27">
        <v>456</v>
      </c>
      <c r="F125" s="27">
        <v>20</v>
      </c>
      <c r="G125" s="27"/>
      <c r="H125" s="27"/>
      <c r="I125" s="27"/>
      <c r="J125" s="27"/>
      <c r="K125" s="27" t="s">
        <v>16</v>
      </c>
      <c r="L125" s="27" t="s">
        <v>16</v>
      </c>
      <c r="M125" s="27" t="s">
        <v>16</v>
      </c>
      <c r="N125" s="27"/>
      <c r="O125" s="34" t="s">
        <v>16</v>
      </c>
      <c r="P125" s="34" t="s">
        <v>16</v>
      </c>
      <c r="Q125" s="34" t="s">
        <v>16</v>
      </c>
      <c r="R125" s="35" t="s">
        <v>16</v>
      </c>
    </row>
    <row r="126" spans="1:18" ht="18" x14ac:dyDescent="0.25">
      <c r="A126" s="37"/>
      <c r="B126" s="28" t="s">
        <v>106</v>
      </c>
      <c r="C126" s="27">
        <v>57</v>
      </c>
      <c r="D126" s="27">
        <v>233</v>
      </c>
      <c r="E126" s="27">
        <v>25</v>
      </c>
      <c r="F126" s="27">
        <v>14</v>
      </c>
      <c r="G126" s="27"/>
      <c r="H126" s="27"/>
      <c r="I126" s="27"/>
      <c r="J126" s="27"/>
      <c r="K126" s="27" t="s">
        <v>16</v>
      </c>
      <c r="L126" s="27"/>
      <c r="M126" s="27" t="s">
        <v>16</v>
      </c>
      <c r="N126" s="27"/>
      <c r="O126" s="34" t="s">
        <v>16</v>
      </c>
      <c r="P126" s="34" t="s">
        <v>16</v>
      </c>
      <c r="Q126" s="34" t="s">
        <v>16</v>
      </c>
      <c r="R126" s="35" t="s">
        <v>16</v>
      </c>
    </row>
    <row r="127" spans="1:18" ht="18" x14ac:dyDescent="0.25">
      <c r="A127" s="37"/>
      <c r="B127" s="28" t="s">
        <v>104</v>
      </c>
      <c r="C127" s="27">
        <v>21</v>
      </c>
      <c r="D127" s="27">
        <v>458</v>
      </c>
      <c r="E127" s="27">
        <v>258</v>
      </c>
      <c r="F127" s="27">
        <v>22</v>
      </c>
      <c r="G127" s="27"/>
      <c r="H127" s="27"/>
      <c r="I127" s="27"/>
      <c r="J127" s="27"/>
      <c r="K127" s="27"/>
      <c r="L127" s="27"/>
      <c r="M127" s="27"/>
      <c r="N127" s="27"/>
      <c r="O127" s="34" t="s">
        <v>16</v>
      </c>
      <c r="P127" s="34" t="s">
        <v>16</v>
      </c>
      <c r="Q127" s="34" t="s">
        <v>16</v>
      </c>
      <c r="R127" s="35" t="s">
        <v>16</v>
      </c>
    </row>
    <row r="128" spans="1:18" ht="18" x14ac:dyDescent="0.25">
      <c r="A128" s="37"/>
      <c r="B128" s="28" t="s">
        <v>18</v>
      </c>
      <c r="C128" s="27">
        <v>4</v>
      </c>
      <c r="D128" s="27">
        <v>42</v>
      </c>
      <c r="E128" s="27">
        <v>456</v>
      </c>
      <c r="F128" s="27">
        <v>20</v>
      </c>
      <c r="G128" s="27"/>
      <c r="H128" s="27"/>
      <c r="I128" s="27"/>
      <c r="J128" s="27"/>
      <c r="K128" s="27" t="s">
        <v>16</v>
      </c>
      <c r="L128" s="27" t="s">
        <v>16</v>
      </c>
      <c r="M128" s="27" t="s">
        <v>16</v>
      </c>
      <c r="N128" s="27"/>
      <c r="O128" s="34" t="s">
        <v>16</v>
      </c>
      <c r="P128" s="34" t="s">
        <v>16</v>
      </c>
      <c r="Q128" s="34" t="s">
        <v>16</v>
      </c>
      <c r="R128" s="35" t="s">
        <v>16</v>
      </c>
    </row>
    <row r="129" spans="1:18" ht="18" x14ac:dyDescent="0.25">
      <c r="A129" s="37"/>
      <c r="B129" s="28" t="s">
        <v>106</v>
      </c>
      <c r="C129" s="27">
        <v>57</v>
      </c>
      <c r="D129" s="27">
        <v>233</v>
      </c>
      <c r="E129" s="27">
        <v>25</v>
      </c>
      <c r="F129" s="27">
        <v>14</v>
      </c>
      <c r="G129" s="27"/>
      <c r="H129" s="27"/>
      <c r="I129" s="27"/>
      <c r="J129" s="27"/>
      <c r="K129" s="27" t="s">
        <v>16</v>
      </c>
      <c r="L129" s="27"/>
      <c r="M129" s="27" t="s">
        <v>16</v>
      </c>
      <c r="N129" s="27"/>
      <c r="O129" s="34" t="s">
        <v>16</v>
      </c>
      <c r="P129" s="34" t="s">
        <v>16</v>
      </c>
      <c r="Q129" s="34" t="s">
        <v>16</v>
      </c>
      <c r="R129" s="35" t="s">
        <v>16</v>
      </c>
    </row>
    <row r="130" spans="1:18" ht="18.75" thickBot="1" x14ac:dyDescent="0.3">
      <c r="A130" s="37"/>
      <c r="B130" s="59"/>
      <c r="C130" s="58"/>
      <c r="D130" s="58"/>
      <c r="E130" s="58"/>
      <c r="F130" s="58"/>
      <c r="G130" s="27"/>
      <c r="H130" s="27"/>
      <c r="I130" s="27"/>
      <c r="J130" s="27"/>
      <c r="K130" s="27"/>
      <c r="L130" s="27"/>
      <c r="M130" s="27"/>
      <c r="N130" s="27"/>
      <c r="O130" s="34"/>
      <c r="P130" s="34"/>
      <c r="Q130" s="34"/>
      <c r="R130" s="35"/>
    </row>
    <row r="131" spans="1:18" ht="18.75" thickBot="1" x14ac:dyDescent="0.3">
      <c r="A131" s="249"/>
      <c r="B131" s="101" t="s">
        <v>108</v>
      </c>
      <c r="C131" s="102"/>
      <c r="D131" s="102"/>
      <c r="E131" s="102"/>
      <c r="F131" s="103"/>
      <c r="G131" s="250"/>
      <c r="H131" s="225"/>
      <c r="I131" s="225"/>
      <c r="J131" s="225"/>
      <c r="K131" s="225"/>
      <c r="L131" s="225"/>
      <c r="M131" s="225"/>
      <c r="N131" s="225"/>
      <c r="O131" s="226"/>
      <c r="P131" s="226"/>
      <c r="Q131" s="226"/>
      <c r="R131" s="227"/>
    </row>
    <row r="132" spans="1:18" ht="18" x14ac:dyDescent="0.25">
      <c r="A132" s="221"/>
      <c r="B132" s="239" t="s">
        <v>18</v>
      </c>
      <c r="C132" s="240">
        <v>4</v>
      </c>
      <c r="D132" s="241">
        <v>42</v>
      </c>
      <c r="E132" s="241">
        <v>456</v>
      </c>
      <c r="F132" s="240">
        <v>20</v>
      </c>
      <c r="G132" s="225"/>
      <c r="H132" s="225"/>
      <c r="I132" s="225"/>
      <c r="J132" s="225"/>
      <c r="K132" s="225" t="s">
        <v>16</v>
      </c>
      <c r="L132" s="225" t="s">
        <v>16</v>
      </c>
      <c r="M132" s="225" t="s">
        <v>16</v>
      </c>
      <c r="N132" s="225"/>
      <c r="O132" s="226" t="s">
        <v>16</v>
      </c>
      <c r="P132" s="226" t="s">
        <v>16</v>
      </c>
      <c r="Q132" s="226" t="s">
        <v>16</v>
      </c>
      <c r="R132" s="227" t="s">
        <v>16</v>
      </c>
    </row>
    <row r="133" spans="1:18" ht="18" x14ac:dyDescent="0.25">
      <c r="A133" s="37"/>
      <c r="B133" s="28" t="s">
        <v>106</v>
      </c>
      <c r="C133" s="27">
        <v>57</v>
      </c>
      <c r="D133" s="27">
        <v>233</v>
      </c>
      <c r="E133" s="27">
        <v>25</v>
      </c>
      <c r="F133" s="27">
        <v>14</v>
      </c>
      <c r="G133" s="27"/>
      <c r="H133" s="27"/>
      <c r="I133" s="27"/>
      <c r="J133" s="27"/>
      <c r="K133" s="27" t="s">
        <v>16</v>
      </c>
      <c r="L133" s="27"/>
      <c r="M133" s="27" t="s">
        <v>16</v>
      </c>
      <c r="N133" s="27"/>
      <c r="O133" s="34" t="s">
        <v>16</v>
      </c>
      <c r="P133" s="34" t="s">
        <v>16</v>
      </c>
      <c r="Q133" s="34" t="s">
        <v>16</v>
      </c>
      <c r="R133" s="35" t="s">
        <v>16</v>
      </c>
    </row>
    <row r="134" spans="1:18" ht="18" x14ac:dyDescent="0.25">
      <c r="A134" s="37"/>
      <c r="B134" s="28" t="s">
        <v>49</v>
      </c>
      <c r="C134" s="27">
        <v>1</v>
      </c>
      <c r="D134" s="27">
        <v>953</v>
      </c>
      <c r="E134" s="27">
        <v>608</v>
      </c>
      <c r="F134" s="27">
        <v>30</v>
      </c>
      <c r="G134" s="27"/>
      <c r="H134" s="27"/>
      <c r="I134" s="27"/>
      <c r="J134" s="27"/>
      <c r="K134" s="27"/>
      <c r="L134" s="27" t="s">
        <v>16</v>
      </c>
      <c r="M134" s="27"/>
      <c r="N134" s="27"/>
      <c r="O134" s="34" t="s">
        <v>16</v>
      </c>
      <c r="P134" s="34" t="s">
        <v>16</v>
      </c>
      <c r="Q134" s="34" t="s">
        <v>16</v>
      </c>
      <c r="R134" s="35" t="s">
        <v>16</v>
      </c>
    </row>
    <row r="135" spans="1:18" ht="18" x14ac:dyDescent="0.25">
      <c r="A135" s="37"/>
      <c r="B135" s="28" t="s">
        <v>49</v>
      </c>
      <c r="C135" s="27">
        <v>1</v>
      </c>
      <c r="D135" s="27">
        <v>953</v>
      </c>
      <c r="E135" s="27">
        <v>608</v>
      </c>
      <c r="F135" s="27">
        <v>30</v>
      </c>
      <c r="G135" s="27"/>
      <c r="H135" s="27"/>
      <c r="I135" s="27"/>
      <c r="J135" s="27"/>
      <c r="K135" s="27"/>
      <c r="L135" s="27" t="s">
        <v>16</v>
      </c>
      <c r="M135" s="27"/>
      <c r="N135" s="27"/>
      <c r="O135" s="34" t="s">
        <v>16</v>
      </c>
      <c r="P135" s="34" t="s">
        <v>16</v>
      </c>
      <c r="Q135" s="34" t="s">
        <v>16</v>
      </c>
      <c r="R135" s="35" t="s">
        <v>16</v>
      </c>
    </row>
    <row r="136" spans="1:18" ht="18" x14ac:dyDescent="0.25">
      <c r="A136" s="37"/>
      <c r="B136" s="28" t="s">
        <v>104</v>
      </c>
      <c r="C136" s="27">
        <v>21</v>
      </c>
      <c r="D136" s="27">
        <v>458</v>
      </c>
      <c r="E136" s="27">
        <v>258</v>
      </c>
      <c r="F136" s="27">
        <v>22</v>
      </c>
      <c r="G136" s="27"/>
      <c r="H136" s="27"/>
      <c r="I136" s="27"/>
      <c r="J136" s="27"/>
      <c r="K136" s="27"/>
      <c r="L136" s="27"/>
      <c r="M136" s="27"/>
      <c r="N136" s="27"/>
      <c r="O136" s="34" t="s">
        <v>16</v>
      </c>
      <c r="P136" s="34" t="s">
        <v>16</v>
      </c>
      <c r="Q136" s="34" t="s">
        <v>16</v>
      </c>
      <c r="R136" s="35" t="s">
        <v>16</v>
      </c>
    </row>
    <row r="137" spans="1:18" ht="18" x14ac:dyDescent="0.25">
      <c r="A137" s="37"/>
      <c r="B137" s="28" t="s">
        <v>18</v>
      </c>
      <c r="C137" s="27">
        <v>4</v>
      </c>
      <c r="D137" s="27">
        <v>42</v>
      </c>
      <c r="E137" s="27">
        <v>456</v>
      </c>
      <c r="F137" s="27">
        <v>20</v>
      </c>
      <c r="G137" s="27"/>
      <c r="H137" s="27"/>
      <c r="I137" s="27"/>
      <c r="J137" s="27"/>
      <c r="K137" s="27" t="s">
        <v>16</v>
      </c>
      <c r="L137" s="27" t="s">
        <v>16</v>
      </c>
      <c r="M137" s="27" t="s">
        <v>16</v>
      </c>
      <c r="N137" s="27"/>
      <c r="O137" s="34" t="s">
        <v>16</v>
      </c>
      <c r="P137" s="34" t="s">
        <v>16</v>
      </c>
      <c r="Q137" s="34" t="s">
        <v>16</v>
      </c>
      <c r="R137" s="35" t="s">
        <v>16</v>
      </c>
    </row>
    <row r="138" spans="1:18" ht="18" x14ac:dyDescent="0.25">
      <c r="A138" s="37"/>
      <c r="B138" s="28" t="s">
        <v>106</v>
      </c>
      <c r="C138" s="27">
        <v>57</v>
      </c>
      <c r="D138" s="27">
        <v>233</v>
      </c>
      <c r="E138" s="27">
        <v>25</v>
      </c>
      <c r="F138" s="27">
        <v>14</v>
      </c>
      <c r="G138" s="27"/>
      <c r="H138" s="27"/>
      <c r="I138" s="27"/>
      <c r="J138" s="27"/>
      <c r="K138" s="27" t="s">
        <v>16</v>
      </c>
      <c r="L138" s="27"/>
      <c r="M138" s="27" t="s">
        <v>16</v>
      </c>
      <c r="N138" s="27"/>
      <c r="O138" s="34" t="s">
        <v>16</v>
      </c>
      <c r="P138" s="34" t="s">
        <v>16</v>
      </c>
      <c r="Q138" s="34" t="s">
        <v>16</v>
      </c>
      <c r="R138" s="35" t="s">
        <v>16</v>
      </c>
    </row>
    <row r="139" spans="1:18" ht="18" x14ac:dyDescent="0.25">
      <c r="A139" s="37"/>
      <c r="B139" s="28" t="s">
        <v>49</v>
      </c>
      <c r="C139" s="27">
        <v>1</v>
      </c>
      <c r="D139" s="27">
        <v>953</v>
      </c>
      <c r="E139" s="27">
        <v>608</v>
      </c>
      <c r="F139" s="27">
        <v>30</v>
      </c>
      <c r="G139" s="27"/>
      <c r="H139" s="27"/>
      <c r="I139" s="27"/>
      <c r="J139" s="27"/>
      <c r="K139" s="27"/>
      <c r="L139" s="27" t="s">
        <v>16</v>
      </c>
      <c r="M139" s="27"/>
      <c r="N139" s="27"/>
      <c r="O139" s="34" t="s">
        <v>16</v>
      </c>
      <c r="P139" s="34" t="s">
        <v>16</v>
      </c>
      <c r="Q139" s="34" t="s">
        <v>16</v>
      </c>
      <c r="R139" s="35" t="s">
        <v>16</v>
      </c>
    </row>
    <row r="140" spans="1:18" ht="18.75" thickBot="1" x14ac:dyDescent="0.3">
      <c r="A140" s="37"/>
      <c r="B140" s="242"/>
      <c r="C140" s="58"/>
      <c r="D140" s="58"/>
      <c r="E140" s="58"/>
      <c r="F140" s="58"/>
      <c r="G140" s="27"/>
      <c r="H140" s="27"/>
      <c r="I140" s="27"/>
      <c r="J140" s="27"/>
      <c r="K140" s="27"/>
      <c r="L140" s="27"/>
      <c r="M140" s="27"/>
      <c r="N140" s="27"/>
      <c r="O140" s="34"/>
      <c r="P140" s="34"/>
      <c r="Q140" s="34"/>
      <c r="R140" s="35"/>
    </row>
    <row r="141" spans="1:18" ht="18.75" thickBot="1" x14ac:dyDescent="0.3">
      <c r="A141" s="54"/>
      <c r="B141" s="246" t="s">
        <v>107</v>
      </c>
      <c r="C141" s="247"/>
      <c r="D141" s="247"/>
      <c r="E141" s="247"/>
      <c r="F141" s="248"/>
      <c r="G141" s="57"/>
      <c r="H141" s="27"/>
      <c r="I141" s="27"/>
      <c r="J141" s="27"/>
      <c r="K141" s="27"/>
      <c r="L141" s="27"/>
      <c r="M141" s="27"/>
      <c r="N141" s="27"/>
      <c r="O141" s="34"/>
      <c r="P141" s="34"/>
      <c r="Q141" s="34"/>
      <c r="R141" s="35"/>
    </row>
    <row r="142" spans="1:18" ht="18" x14ac:dyDescent="0.25">
      <c r="A142" s="37"/>
      <c r="B142" s="239" t="s">
        <v>49</v>
      </c>
      <c r="C142" s="245">
        <v>1</v>
      </c>
      <c r="D142" s="245">
        <v>953</v>
      </c>
      <c r="E142" s="245">
        <v>608</v>
      </c>
      <c r="F142" s="245">
        <v>30</v>
      </c>
      <c r="G142" s="27"/>
      <c r="H142" s="27"/>
      <c r="I142" s="27"/>
      <c r="J142" s="27"/>
      <c r="K142" s="27"/>
      <c r="L142" s="27" t="s">
        <v>16</v>
      </c>
      <c r="M142" s="27"/>
      <c r="N142" s="27"/>
      <c r="O142" s="34" t="s">
        <v>16</v>
      </c>
      <c r="P142" s="34" t="s">
        <v>16</v>
      </c>
      <c r="Q142" s="34" t="s">
        <v>16</v>
      </c>
      <c r="R142" s="35" t="s">
        <v>16</v>
      </c>
    </row>
    <row r="143" spans="1:18" ht="18.75" thickBot="1" x14ac:dyDescent="0.3">
      <c r="A143" s="228"/>
      <c r="B143" s="222" t="s">
        <v>49</v>
      </c>
      <c r="C143" s="225">
        <v>1</v>
      </c>
      <c r="D143" s="225">
        <v>953</v>
      </c>
      <c r="E143" s="225">
        <v>608</v>
      </c>
      <c r="F143" s="225">
        <v>30</v>
      </c>
      <c r="G143" s="225"/>
      <c r="H143" s="225"/>
      <c r="I143" s="225"/>
      <c r="J143" s="225"/>
      <c r="K143" s="225"/>
      <c r="L143" s="225" t="s">
        <v>16</v>
      </c>
      <c r="M143" s="225"/>
      <c r="N143" s="225"/>
      <c r="O143" s="226" t="s">
        <v>16</v>
      </c>
      <c r="P143" s="226" t="s">
        <v>16</v>
      </c>
      <c r="Q143" s="226" t="s">
        <v>16</v>
      </c>
      <c r="R143" s="227" t="s">
        <v>16</v>
      </c>
    </row>
    <row r="144" spans="1:18" ht="18.75" thickBot="1" x14ac:dyDescent="0.3">
      <c r="A144" s="60" t="s">
        <v>71</v>
      </c>
      <c r="B144" s="61"/>
      <c r="C144" s="65" t="s">
        <v>72</v>
      </c>
      <c r="D144" s="66"/>
      <c r="E144" s="66"/>
      <c r="F144" s="67"/>
      <c r="G144" s="65" t="s">
        <v>73</v>
      </c>
      <c r="H144" s="66"/>
      <c r="I144" s="66"/>
      <c r="J144" s="67"/>
      <c r="K144" s="65" t="s">
        <v>73</v>
      </c>
      <c r="L144" s="66"/>
      <c r="M144" s="66"/>
      <c r="N144" s="67"/>
      <c r="O144" s="65" t="s">
        <v>73</v>
      </c>
      <c r="P144" s="66"/>
      <c r="Q144" s="66"/>
      <c r="R144" s="67"/>
    </row>
    <row r="145" spans="1:18" ht="16.5" thickBot="1" x14ac:dyDescent="0.3">
      <c r="A145" s="60" t="s">
        <v>74</v>
      </c>
      <c r="B145" s="61"/>
      <c r="C145" s="73">
        <v>0</v>
      </c>
      <c r="D145" s="74"/>
      <c r="E145" s="74"/>
      <c r="F145" s="75"/>
      <c r="G145" s="62">
        <v>0</v>
      </c>
      <c r="H145" s="63"/>
      <c r="I145" s="63"/>
      <c r="J145" s="64"/>
      <c r="K145" s="62">
        <v>113.137</v>
      </c>
      <c r="L145" s="63"/>
      <c r="M145" s="63"/>
      <c r="N145" s="64"/>
      <c r="O145" s="62">
        <v>349.66</v>
      </c>
      <c r="P145" s="63"/>
      <c r="Q145" s="63"/>
      <c r="R145" s="64"/>
    </row>
    <row r="146" spans="1:18" ht="18.75" thickBot="1" x14ac:dyDescent="0.3">
      <c r="A146" s="10"/>
      <c r="B146" s="82" t="s">
        <v>51</v>
      </c>
      <c r="C146" s="83"/>
      <c r="D146" s="84"/>
      <c r="E146" s="11"/>
      <c r="F146" s="11"/>
      <c r="G146" s="11"/>
      <c r="H146" s="11"/>
      <c r="I146" s="11"/>
      <c r="J146" s="11"/>
      <c r="K146" s="11"/>
      <c r="L146" s="11"/>
      <c r="M146" s="85">
        <f ca="1">TODAY()</f>
        <v>45061</v>
      </c>
      <c r="N146" s="86"/>
      <c r="O146" s="86"/>
      <c r="P146" s="86"/>
      <c r="Q146" s="87"/>
      <c r="R146" s="12"/>
    </row>
    <row r="147" spans="1:18" ht="18.75" thickBot="1" x14ac:dyDescent="0.3">
      <c r="A147" s="13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 s="65" t="s">
        <v>52</v>
      </c>
      <c r="P147" s="66"/>
      <c r="Q147" s="70" t="s">
        <v>53</v>
      </c>
      <c r="R147" s="88"/>
    </row>
    <row r="148" spans="1:18" ht="18.75" thickBot="1" x14ac:dyDescent="0.3">
      <c r="A148" s="13"/>
      <c r="B148" s="14" t="s">
        <v>54</v>
      </c>
      <c r="C148" s="89" t="s">
        <v>53</v>
      </c>
      <c r="D148" s="63"/>
      <c r="E148" s="63"/>
      <c r="F148" s="63"/>
      <c r="G148" s="64"/>
      <c r="H148" s="90" t="s">
        <v>55</v>
      </c>
      <c r="I148" s="91"/>
      <c r="J148" s="91"/>
      <c r="K148" s="70" t="s">
        <v>53</v>
      </c>
      <c r="L148" s="71"/>
      <c r="M148" s="71"/>
      <c r="N148" s="71"/>
      <c r="O148" s="71"/>
      <c r="P148" s="71"/>
      <c r="Q148" s="71"/>
      <c r="R148" s="88"/>
    </row>
    <row r="149" spans="1:18" ht="18.75" thickBot="1" x14ac:dyDescent="0.3">
      <c r="A149" s="76"/>
      <c r="B149" s="77"/>
      <c r="C149" s="78"/>
      <c r="D149" s="95" t="s">
        <v>56</v>
      </c>
      <c r="E149" s="96"/>
      <c r="F149" s="97"/>
      <c r="G149" s="70"/>
      <c r="H149" s="71"/>
      <c r="I149" s="71"/>
      <c r="J149" s="71"/>
      <c r="K149" s="68" t="s">
        <v>57</v>
      </c>
      <c r="L149" s="69"/>
      <c r="M149" s="70" t="s">
        <v>53</v>
      </c>
      <c r="N149" s="71"/>
      <c r="O149" s="68" t="s">
        <v>58</v>
      </c>
      <c r="P149" s="72"/>
      <c r="Q149" s="70" t="s">
        <v>53</v>
      </c>
      <c r="R149" s="88"/>
    </row>
    <row r="150" spans="1:18" ht="18.75" thickBot="1" x14ac:dyDescent="0.3">
      <c r="A150" s="79"/>
      <c r="B150" s="80"/>
      <c r="C150" s="81"/>
      <c r="D150" s="79" t="s">
        <v>59</v>
      </c>
      <c r="E150" s="80"/>
      <c r="F150" s="81"/>
      <c r="G150" s="76" t="s">
        <v>60</v>
      </c>
      <c r="H150" s="77"/>
      <c r="I150" s="77"/>
      <c r="J150" s="78"/>
      <c r="K150" s="92" t="s">
        <v>61</v>
      </c>
      <c r="L150" s="93"/>
      <c r="M150" s="93"/>
      <c r="N150" s="94"/>
      <c r="O150" s="76" t="s">
        <v>62</v>
      </c>
      <c r="P150" s="77"/>
      <c r="Q150" s="77"/>
      <c r="R150" s="78"/>
    </row>
    <row r="151" spans="1:18" ht="26.25" thickBot="1" x14ac:dyDescent="0.3">
      <c r="A151" s="15" t="s">
        <v>55</v>
      </c>
      <c r="B151" s="16" t="s">
        <v>63</v>
      </c>
      <c r="C151" s="16" t="s">
        <v>64</v>
      </c>
      <c r="D151" s="16" t="s">
        <v>65</v>
      </c>
      <c r="E151" s="16" t="s">
        <v>12</v>
      </c>
      <c r="F151" s="17" t="s">
        <v>66</v>
      </c>
      <c r="G151" s="18" t="s">
        <v>67</v>
      </c>
      <c r="H151" s="19" t="s">
        <v>68</v>
      </c>
      <c r="I151" s="19" t="s">
        <v>69</v>
      </c>
      <c r="J151" s="20" t="s">
        <v>70</v>
      </c>
      <c r="K151" s="18" t="s">
        <v>67</v>
      </c>
      <c r="L151" s="19" t="s">
        <v>68</v>
      </c>
      <c r="M151" s="19" t="s">
        <v>69</v>
      </c>
      <c r="N151" s="20" t="s">
        <v>70</v>
      </c>
      <c r="O151" s="18" t="s">
        <v>67</v>
      </c>
      <c r="P151" s="19" t="s">
        <v>68</v>
      </c>
      <c r="Q151" s="19" t="s">
        <v>69</v>
      </c>
      <c r="R151" s="20" t="s">
        <v>70</v>
      </c>
    </row>
    <row r="152" spans="1:18" ht="18.75" thickBot="1" x14ac:dyDescent="0.3">
      <c r="A152" s="52"/>
      <c r="B152" s="101" t="s">
        <v>107</v>
      </c>
      <c r="C152" s="102"/>
      <c r="D152" s="102"/>
      <c r="E152" s="102"/>
      <c r="F152" s="103"/>
      <c r="G152" s="53"/>
      <c r="H152" s="26"/>
      <c r="I152" s="26"/>
      <c r="J152" s="26"/>
      <c r="K152" s="26"/>
      <c r="L152" s="26"/>
      <c r="M152" s="26"/>
      <c r="N152" s="26"/>
      <c r="O152" s="32"/>
      <c r="P152" s="32"/>
      <c r="Q152" s="32"/>
      <c r="R152" s="33"/>
    </row>
    <row r="153" spans="1:18" ht="18" x14ac:dyDescent="0.25">
      <c r="A153" s="221"/>
      <c r="B153" s="239" t="s">
        <v>49</v>
      </c>
      <c r="C153" s="240">
        <v>1</v>
      </c>
      <c r="D153" s="241">
        <v>953</v>
      </c>
      <c r="E153" s="241">
        <v>608</v>
      </c>
      <c r="F153" s="240">
        <v>30</v>
      </c>
      <c r="G153" s="225"/>
      <c r="H153" s="225"/>
      <c r="I153" s="225"/>
      <c r="J153" s="225"/>
      <c r="K153" s="225"/>
      <c r="L153" s="225" t="s">
        <v>16</v>
      </c>
      <c r="M153" s="225"/>
      <c r="N153" s="225"/>
      <c r="O153" s="226" t="s">
        <v>16</v>
      </c>
      <c r="P153" s="226" t="s">
        <v>16</v>
      </c>
      <c r="Q153" s="226" t="s">
        <v>16</v>
      </c>
      <c r="R153" s="227" t="s">
        <v>16</v>
      </c>
    </row>
    <row r="154" spans="1:18" ht="18" x14ac:dyDescent="0.25">
      <c r="A154" s="37"/>
      <c r="B154" s="28" t="s">
        <v>49</v>
      </c>
      <c r="C154" s="27">
        <v>1</v>
      </c>
      <c r="D154" s="27">
        <v>953</v>
      </c>
      <c r="E154" s="27">
        <v>608</v>
      </c>
      <c r="F154" s="27">
        <v>30</v>
      </c>
      <c r="G154" s="27"/>
      <c r="H154" s="27"/>
      <c r="I154" s="27"/>
      <c r="J154" s="27"/>
      <c r="K154" s="27"/>
      <c r="L154" s="27" t="s">
        <v>16</v>
      </c>
      <c r="M154" s="27"/>
      <c r="N154" s="27"/>
      <c r="O154" s="34" t="s">
        <v>16</v>
      </c>
      <c r="P154" s="34" t="s">
        <v>16</v>
      </c>
      <c r="Q154" s="34" t="s">
        <v>16</v>
      </c>
      <c r="R154" s="35" t="s">
        <v>16</v>
      </c>
    </row>
    <row r="155" spans="1:18" ht="18" x14ac:dyDescent="0.25">
      <c r="A155" s="37"/>
      <c r="B155" s="28" t="s">
        <v>49</v>
      </c>
      <c r="C155" s="27">
        <v>1</v>
      </c>
      <c r="D155" s="27">
        <v>953</v>
      </c>
      <c r="E155" s="27">
        <v>608</v>
      </c>
      <c r="F155" s="27">
        <v>30</v>
      </c>
      <c r="G155" s="27"/>
      <c r="H155" s="27"/>
      <c r="I155" s="27"/>
      <c r="J155" s="27"/>
      <c r="K155" s="27"/>
      <c r="L155" s="27" t="s">
        <v>16</v>
      </c>
      <c r="M155" s="27"/>
      <c r="N155" s="27"/>
      <c r="O155" s="34" t="s">
        <v>16</v>
      </c>
      <c r="P155" s="34" t="s">
        <v>16</v>
      </c>
      <c r="Q155" s="34" t="s">
        <v>16</v>
      </c>
      <c r="R155" s="35" t="s">
        <v>16</v>
      </c>
    </row>
    <row r="156" spans="1:18" ht="18" x14ac:dyDescent="0.25">
      <c r="A156" s="37"/>
      <c r="B156" s="28" t="s">
        <v>49</v>
      </c>
      <c r="C156" s="27">
        <v>1</v>
      </c>
      <c r="D156" s="27">
        <v>953</v>
      </c>
      <c r="E156" s="27">
        <v>608</v>
      </c>
      <c r="F156" s="27">
        <v>30</v>
      </c>
      <c r="G156" s="27"/>
      <c r="H156" s="27"/>
      <c r="I156" s="27"/>
      <c r="J156" s="27"/>
      <c r="K156" s="27"/>
      <c r="L156" s="27" t="s">
        <v>16</v>
      </c>
      <c r="M156" s="27"/>
      <c r="N156" s="27"/>
      <c r="O156" s="34" t="s">
        <v>16</v>
      </c>
      <c r="P156" s="34" t="s">
        <v>16</v>
      </c>
      <c r="Q156" s="34" t="s">
        <v>16</v>
      </c>
      <c r="R156" s="35" t="s">
        <v>16</v>
      </c>
    </row>
    <row r="157" spans="1:18" ht="18" x14ac:dyDescent="0.25">
      <c r="A157" s="37"/>
      <c r="B157" s="28" t="s">
        <v>49</v>
      </c>
      <c r="C157" s="27">
        <v>1</v>
      </c>
      <c r="D157" s="27">
        <v>953</v>
      </c>
      <c r="E157" s="27">
        <v>608</v>
      </c>
      <c r="F157" s="27">
        <v>30</v>
      </c>
      <c r="G157" s="27"/>
      <c r="H157" s="27"/>
      <c r="I157" s="27"/>
      <c r="J157" s="27"/>
      <c r="K157" s="27"/>
      <c r="L157" s="27" t="s">
        <v>16</v>
      </c>
      <c r="M157" s="27"/>
      <c r="N157" s="27"/>
      <c r="O157" s="34" t="s">
        <v>16</v>
      </c>
      <c r="P157" s="34" t="s">
        <v>16</v>
      </c>
      <c r="Q157" s="34" t="s">
        <v>16</v>
      </c>
      <c r="R157" s="35" t="s">
        <v>16</v>
      </c>
    </row>
    <row r="158" spans="1:18" ht="18" x14ac:dyDescent="0.25">
      <c r="A158" s="37"/>
      <c r="B158" s="28" t="s">
        <v>49</v>
      </c>
      <c r="C158" s="27">
        <v>1</v>
      </c>
      <c r="D158" s="27">
        <v>953</v>
      </c>
      <c r="E158" s="27">
        <v>608</v>
      </c>
      <c r="F158" s="27">
        <v>30</v>
      </c>
      <c r="G158" s="27"/>
      <c r="H158" s="27"/>
      <c r="I158" s="27"/>
      <c r="J158" s="27"/>
      <c r="K158" s="27"/>
      <c r="L158" s="27" t="s">
        <v>16</v>
      </c>
      <c r="M158" s="27"/>
      <c r="N158" s="27"/>
      <c r="O158" s="34" t="s">
        <v>16</v>
      </c>
      <c r="P158" s="34" t="s">
        <v>16</v>
      </c>
      <c r="Q158" s="34" t="s">
        <v>16</v>
      </c>
      <c r="R158" s="35" t="s">
        <v>16</v>
      </c>
    </row>
    <row r="159" spans="1:18" ht="18" x14ac:dyDescent="0.25">
      <c r="A159" s="37"/>
      <c r="B159" s="28" t="s">
        <v>49</v>
      </c>
      <c r="C159" s="27">
        <v>1</v>
      </c>
      <c r="D159" s="27">
        <v>953</v>
      </c>
      <c r="E159" s="27">
        <v>608</v>
      </c>
      <c r="F159" s="27">
        <v>30</v>
      </c>
      <c r="G159" s="27"/>
      <c r="H159" s="27"/>
      <c r="I159" s="27"/>
      <c r="J159" s="27"/>
      <c r="K159" s="27"/>
      <c r="L159" s="27" t="s">
        <v>16</v>
      </c>
      <c r="M159" s="27"/>
      <c r="N159" s="27"/>
      <c r="O159" s="34" t="s">
        <v>16</v>
      </c>
      <c r="P159" s="34" t="s">
        <v>16</v>
      </c>
      <c r="Q159" s="34" t="s">
        <v>16</v>
      </c>
      <c r="R159" s="35" t="s">
        <v>16</v>
      </c>
    </row>
    <row r="160" spans="1:18" ht="18" x14ac:dyDescent="0.25">
      <c r="A160" s="228"/>
      <c r="B160" s="28" t="s">
        <v>49</v>
      </c>
      <c r="C160" s="27">
        <v>1</v>
      </c>
      <c r="D160" s="27">
        <v>953</v>
      </c>
      <c r="E160" s="27">
        <v>608</v>
      </c>
      <c r="F160" s="27">
        <v>30</v>
      </c>
      <c r="G160" s="225"/>
      <c r="H160" s="225"/>
      <c r="I160" s="225"/>
      <c r="J160" s="225"/>
      <c r="K160" s="225"/>
      <c r="L160" s="225" t="s">
        <v>16</v>
      </c>
      <c r="M160" s="225"/>
      <c r="N160" s="225"/>
      <c r="O160" s="226" t="s">
        <v>16</v>
      </c>
      <c r="P160" s="226" t="s">
        <v>16</v>
      </c>
      <c r="Q160" s="226" t="s">
        <v>16</v>
      </c>
      <c r="R160" s="227" t="s">
        <v>16</v>
      </c>
    </row>
    <row r="161" spans="1:18" ht="18" x14ac:dyDescent="0.25">
      <c r="A161" s="221"/>
      <c r="B161" s="222"/>
      <c r="C161" s="223"/>
      <c r="D161" s="224"/>
      <c r="E161" s="224"/>
      <c r="F161" s="223"/>
      <c r="G161" s="225"/>
      <c r="H161" s="225"/>
      <c r="I161" s="225"/>
      <c r="J161" s="225"/>
      <c r="K161" s="225"/>
      <c r="L161" s="225"/>
      <c r="M161" s="225"/>
      <c r="N161" s="225"/>
      <c r="O161" s="226"/>
      <c r="P161" s="226"/>
      <c r="Q161" s="226"/>
      <c r="R161" s="227"/>
    </row>
    <row r="162" spans="1:18" ht="18" x14ac:dyDescent="0.25">
      <c r="A162" s="37"/>
      <c r="B162" s="28"/>
      <c r="C162" s="27"/>
      <c r="D162" s="27"/>
      <c r="E162" s="27"/>
      <c r="F162" s="27"/>
      <c r="G162" s="27"/>
      <c r="H162" s="27"/>
      <c r="I162" s="27"/>
      <c r="J162" s="27"/>
      <c r="K162" s="27"/>
      <c r="L162" s="27"/>
      <c r="M162" s="27"/>
      <c r="N162" s="27"/>
      <c r="O162" s="34"/>
      <c r="P162" s="34"/>
      <c r="Q162" s="34"/>
      <c r="R162" s="35"/>
    </row>
    <row r="163" spans="1:18" ht="18" x14ac:dyDescent="0.25">
      <c r="A163" s="37"/>
      <c r="B163" s="28"/>
      <c r="C163" s="27"/>
      <c r="D163" s="27"/>
      <c r="E163" s="27"/>
      <c r="F163" s="27"/>
      <c r="G163" s="27"/>
      <c r="H163" s="27"/>
      <c r="I163" s="27"/>
      <c r="J163" s="27"/>
      <c r="K163" s="27"/>
      <c r="L163" s="27"/>
      <c r="M163" s="27"/>
      <c r="N163" s="27"/>
      <c r="O163" s="34"/>
      <c r="P163" s="34"/>
      <c r="Q163" s="34"/>
      <c r="R163" s="35"/>
    </row>
    <row r="164" spans="1:18" ht="18" x14ac:dyDescent="0.25">
      <c r="A164" s="37"/>
      <c r="B164" s="28"/>
      <c r="C164" s="27"/>
      <c r="D164" s="27"/>
      <c r="E164" s="27"/>
      <c r="F164" s="27"/>
      <c r="G164" s="27"/>
      <c r="H164" s="27"/>
      <c r="I164" s="27"/>
      <c r="J164" s="27"/>
      <c r="K164" s="27"/>
      <c r="L164" s="27"/>
      <c r="M164" s="27"/>
      <c r="N164" s="27"/>
      <c r="O164" s="34"/>
      <c r="P164" s="34"/>
      <c r="Q164" s="34"/>
      <c r="R164" s="35"/>
    </row>
    <row r="165" spans="1:18" ht="18" x14ac:dyDescent="0.25">
      <c r="A165" s="37"/>
      <c r="B165" s="28"/>
      <c r="C165" s="27"/>
      <c r="D165" s="27"/>
      <c r="E165" s="27"/>
      <c r="F165" s="27"/>
      <c r="G165" s="27"/>
      <c r="H165" s="27"/>
      <c r="I165" s="27"/>
      <c r="J165" s="27"/>
      <c r="K165" s="27"/>
      <c r="L165" s="27"/>
      <c r="M165" s="27"/>
      <c r="N165" s="27"/>
      <c r="O165" s="34"/>
      <c r="P165" s="34"/>
      <c r="Q165" s="34"/>
      <c r="R165" s="35"/>
    </row>
    <row r="166" spans="1:18" ht="18" x14ac:dyDescent="0.25">
      <c r="A166" s="37"/>
      <c r="B166" s="28"/>
      <c r="C166" s="27"/>
      <c r="D166" s="27"/>
      <c r="E166" s="27"/>
      <c r="F166" s="27"/>
      <c r="G166" s="27"/>
      <c r="H166" s="27"/>
      <c r="I166" s="27"/>
      <c r="J166" s="27"/>
      <c r="K166" s="27"/>
      <c r="L166" s="27"/>
      <c r="M166" s="27"/>
      <c r="N166" s="27"/>
      <c r="O166" s="34"/>
      <c r="P166" s="34"/>
      <c r="Q166" s="34"/>
      <c r="R166" s="35"/>
    </row>
    <row r="167" spans="1:18" ht="18" x14ac:dyDescent="0.25">
      <c r="A167" s="37"/>
      <c r="B167" s="28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27"/>
      <c r="N167" s="27"/>
      <c r="O167" s="34"/>
      <c r="P167" s="34"/>
      <c r="Q167" s="34"/>
      <c r="R167" s="35"/>
    </row>
    <row r="168" spans="1:18" ht="18" x14ac:dyDescent="0.25">
      <c r="A168" s="37"/>
      <c r="B168" s="28"/>
      <c r="C168" s="27"/>
      <c r="D168" s="27"/>
      <c r="E168" s="27"/>
      <c r="F168" s="27"/>
      <c r="G168" s="27"/>
      <c r="H168" s="27"/>
      <c r="I168" s="27"/>
      <c r="J168" s="27"/>
      <c r="K168" s="27"/>
      <c r="L168" s="27"/>
      <c r="M168" s="27"/>
      <c r="N168" s="27"/>
      <c r="O168" s="34"/>
      <c r="P168" s="34"/>
      <c r="Q168" s="34"/>
      <c r="R168" s="35"/>
    </row>
    <row r="169" spans="1:18" ht="18" x14ac:dyDescent="0.25">
      <c r="A169" s="37"/>
      <c r="B169" s="222"/>
      <c r="C169" s="27"/>
      <c r="D169" s="27"/>
      <c r="E169" s="27"/>
      <c r="F169" s="27"/>
      <c r="G169" s="27"/>
      <c r="H169" s="27"/>
      <c r="I169" s="27"/>
      <c r="J169" s="27"/>
      <c r="K169" s="27"/>
      <c r="L169" s="27"/>
      <c r="M169" s="27"/>
      <c r="N169" s="27"/>
      <c r="O169" s="34"/>
      <c r="P169" s="34"/>
      <c r="Q169" s="34"/>
      <c r="R169" s="35"/>
    </row>
    <row r="170" spans="1:18" ht="18" x14ac:dyDescent="0.25">
      <c r="A170" s="37"/>
      <c r="B170" s="222"/>
      <c r="C170" s="225"/>
      <c r="D170" s="225"/>
      <c r="E170" s="225"/>
      <c r="F170" s="225"/>
      <c r="G170" s="27"/>
      <c r="H170" s="27"/>
      <c r="I170" s="27"/>
      <c r="J170" s="27"/>
      <c r="K170" s="27"/>
      <c r="L170" s="27"/>
      <c r="M170" s="27"/>
      <c r="N170" s="27"/>
      <c r="O170" s="34"/>
      <c r="P170" s="34"/>
      <c r="Q170" s="34"/>
      <c r="R170" s="35"/>
    </row>
    <row r="171" spans="1:18" ht="18" x14ac:dyDescent="0.25">
      <c r="A171" s="37"/>
      <c r="B171" s="222"/>
      <c r="C171" s="225"/>
      <c r="D171" s="225"/>
      <c r="E171" s="225"/>
      <c r="F171" s="225"/>
      <c r="G171" s="27"/>
      <c r="H171" s="27"/>
      <c r="I171" s="27"/>
      <c r="J171" s="27"/>
      <c r="K171" s="27"/>
      <c r="L171" s="27"/>
      <c r="M171" s="27"/>
      <c r="N171" s="27"/>
      <c r="O171" s="34"/>
      <c r="P171" s="34"/>
      <c r="Q171" s="34"/>
      <c r="R171" s="35"/>
    </row>
    <row r="172" spans="1:18" ht="18.75" thickBot="1" x14ac:dyDescent="0.3">
      <c r="A172" s="228"/>
      <c r="B172" s="222"/>
      <c r="C172" s="225"/>
      <c r="D172" s="225"/>
      <c r="E172" s="225"/>
      <c r="F172" s="225"/>
      <c r="G172" s="225"/>
      <c r="H172" s="225"/>
      <c r="I172" s="225"/>
      <c r="J172" s="225"/>
      <c r="K172" s="225"/>
      <c r="L172" s="225"/>
      <c r="M172" s="225"/>
      <c r="N172" s="225"/>
      <c r="O172" s="226"/>
      <c r="P172" s="226"/>
      <c r="Q172" s="226"/>
      <c r="R172" s="227"/>
    </row>
    <row r="173" spans="1:18" ht="18.75" thickBot="1" x14ac:dyDescent="0.3">
      <c r="A173" s="60" t="s">
        <v>71</v>
      </c>
      <c r="B173" s="61"/>
      <c r="C173" s="65" t="s">
        <v>72</v>
      </c>
      <c r="D173" s="66"/>
      <c r="E173" s="66"/>
      <c r="F173" s="67"/>
      <c r="G173" s="65" t="s">
        <v>73</v>
      </c>
      <c r="H173" s="66"/>
      <c r="I173" s="66"/>
      <c r="J173" s="67"/>
      <c r="K173" s="65" t="s">
        <v>73</v>
      </c>
      <c r="L173" s="66"/>
      <c r="M173" s="66"/>
      <c r="N173" s="67"/>
      <c r="O173" s="65" t="s">
        <v>73</v>
      </c>
      <c r="P173" s="66"/>
      <c r="Q173" s="66"/>
      <c r="R173" s="67"/>
    </row>
    <row r="174" spans="1:18" ht="16.5" thickBot="1" x14ac:dyDescent="0.3">
      <c r="A174" s="60" t="s">
        <v>74</v>
      </c>
      <c r="B174" s="61"/>
      <c r="C174" s="73">
        <v>0</v>
      </c>
      <c r="D174" s="74"/>
      <c r="E174" s="74"/>
      <c r="F174" s="75"/>
      <c r="G174" s="62">
        <v>0</v>
      </c>
      <c r="H174" s="63"/>
      <c r="I174" s="63"/>
      <c r="J174" s="64"/>
      <c r="K174" s="62">
        <v>7.6319999999999997</v>
      </c>
      <c r="L174" s="63"/>
      <c r="M174" s="63"/>
      <c r="N174" s="64"/>
      <c r="O174" s="62">
        <v>30.527000000000001</v>
      </c>
      <c r="P174" s="63"/>
      <c r="Q174" s="63"/>
      <c r="R174" s="64"/>
    </row>
    <row r="175" spans="1:18" ht="18" x14ac:dyDescent="0.25">
      <c r="A175" s="38"/>
      <c r="B175" s="31"/>
      <c r="C175" s="38"/>
      <c r="D175" s="38"/>
      <c r="E175" s="38"/>
      <c r="F175" s="38"/>
      <c r="G175" s="38"/>
      <c r="H175" s="38"/>
      <c r="I175" s="38"/>
      <c r="J175" s="38"/>
      <c r="K175" s="38"/>
      <c r="L175" s="38"/>
      <c r="M175" s="38"/>
      <c r="N175" s="38"/>
      <c r="O175" s="39"/>
      <c r="P175" s="39"/>
      <c r="Q175" s="39"/>
      <c r="R175" s="39"/>
    </row>
    <row r="176" spans="1:18" ht="18" x14ac:dyDescent="0.25">
      <c r="A176" s="38"/>
      <c r="B176" s="31"/>
      <c r="C176" s="38"/>
      <c r="D176" s="38"/>
      <c r="E176" s="38"/>
      <c r="F176" s="38"/>
      <c r="G176" s="38"/>
      <c r="H176" s="38"/>
      <c r="I176" s="38"/>
      <c r="J176" s="38"/>
      <c r="K176" s="38"/>
      <c r="L176" s="38"/>
      <c r="M176" s="38"/>
      <c r="N176" s="38"/>
      <c r="O176" s="39"/>
      <c r="P176" s="39"/>
      <c r="Q176" s="39"/>
      <c r="R176" s="39"/>
    </row>
    <row r="177" spans="1:18" ht="18" x14ac:dyDescent="0.25">
      <c r="A177" s="38"/>
      <c r="B177" s="31"/>
      <c r="C177" s="38"/>
      <c r="D177" s="38"/>
      <c r="E177" s="38"/>
      <c r="F177" s="38"/>
      <c r="G177" s="38"/>
      <c r="H177" s="38"/>
      <c r="I177" s="38"/>
      <c r="J177" s="38"/>
      <c r="K177" s="38"/>
      <c r="L177" s="38"/>
      <c r="M177" s="38"/>
      <c r="N177" s="38"/>
      <c r="O177" s="39"/>
      <c r="P177" s="39"/>
      <c r="Q177" s="39"/>
      <c r="R177" s="39"/>
    </row>
    <row r="178" spans="1:18" ht="18" x14ac:dyDescent="0.25">
      <c r="A178" s="209"/>
      <c r="B178" s="31"/>
      <c r="C178" s="38"/>
      <c r="D178" s="38"/>
      <c r="E178" s="38"/>
      <c r="F178" s="38"/>
      <c r="G178" s="209"/>
      <c r="H178" s="209"/>
      <c r="I178" s="209"/>
      <c r="J178" s="209"/>
      <c r="K178" s="209"/>
      <c r="L178" s="209"/>
      <c r="M178" s="209"/>
      <c r="N178" s="209"/>
      <c r="O178" s="210"/>
      <c r="P178" s="210"/>
      <c r="Q178" s="210"/>
      <c r="R178" s="210"/>
    </row>
    <row r="179" spans="1:18" ht="18" x14ac:dyDescent="0.25">
      <c r="A179" s="206"/>
      <c r="B179" s="207"/>
      <c r="C179" s="206"/>
      <c r="D179" s="208"/>
      <c r="E179" s="208"/>
      <c r="F179" s="206"/>
      <c r="G179" s="209"/>
      <c r="H179" s="209"/>
      <c r="I179" s="209"/>
      <c r="J179" s="209"/>
      <c r="K179" s="209"/>
      <c r="L179" s="209"/>
      <c r="M179" s="209"/>
      <c r="N179" s="209"/>
      <c r="O179" s="210"/>
      <c r="P179" s="210"/>
      <c r="Q179" s="210"/>
      <c r="R179" s="210"/>
    </row>
    <row r="180" spans="1:18" ht="18" x14ac:dyDescent="0.25">
      <c r="A180" s="38"/>
      <c r="B180" s="30"/>
      <c r="C180" s="30"/>
      <c r="D180" s="30"/>
      <c r="E180" s="30"/>
      <c r="F180" s="30"/>
      <c r="G180" s="38"/>
      <c r="H180" s="38"/>
      <c r="I180" s="38"/>
      <c r="J180" s="38"/>
      <c r="K180" s="38"/>
      <c r="L180" s="38"/>
      <c r="M180" s="38"/>
      <c r="N180" s="38"/>
      <c r="O180" s="39"/>
      <c r="P180" s="39"/>
      <c r="Q180" s="39"/>
      <c r="R180" s="39"/>
    </row>
    <row r="181" spans="1:18" ht="18" x14ac:dyDescent="0.25">
      <c r="A181" s="38"/>
      <c r="B181" s="31"/>
      <c r="C181" s="38"/>
      <c r="D181" s="38"/>
      <c r="E181" s="38"/>
      <c r="F181" s="38"/>
      <c r="G181" s="38"/>
      <c r="H181" s="38"/>
      <c r="I181" s="38"/>
      <c r="J181" s="38"/>
      <c r="K181" s="38"/>
      <c r="L181" s="38"/>
      <c r="M181" s="38"/>
      <c r="N181" s="38"/>
      <c r="O181" s="39"/>
      <c r="P181" s="39"/>
      <c r="Q181" s="39"/>
      <c r="R181" s="39"/>
    </row>
    <row r="182" spans="1:18" ht="18" x14ac:dyDescent="0.25">
      <c r="A182" s="38"/>
      <c r="B182" s="31"/>
      <c r="C182" s="38"/>
      <c r="D182" s="38"/>
      <c r="E182" s="38"/>
      <c r="F182" s="38"/>
      <c r="G182" s="38"/>
      <c r="H182" s="38"/>
      <c r="I182" s="38"/>
      <c r="J182" s="38"/>
      <c r="K182" s="38"/>
      <c r="L182" s="38"/>
      <c r="M182" s="38"/>
      <c r="N182" s="38"/>
      <c r="O182" s="39"/>
      <c r="P182" s="39"/>
      <c r="Q182" s="39"/>
      <c r="R182" s="39"/>
    </row>
    <row r="183" spans="1:18" ht="18" x14ac:dyDescent="0.25">
      <c r="A183" s="38"/>
      <c r="B183" s="31"/>
      <c r="C183" s="38"/>
      <c r="D183" s="38"/>
      <c r="E183" s="38"/>
      <c r="F183" s="38"/>
      <c r="G183" s="38"/>
      <c r="H183" s="38"/>
      <c r="I183" s="38"/>
      <c r="J183" s="38"/>
      <c r="K183" s="38"/>
      <c r="L183" s="38"/>
      <c r="M183" s="38"/>
      <c r="N183" s="38"/>
      <c r="O183" s="39"/>
      <c r="P183" s="39"/>
      <c r="Q183" s="39"/>
      <c r="R183" s="39"/>
    </row>
    <row r="184" spans="1:18" ht="18" x14ac:dyDescent="0.25">
      <c r="A184" s="38"/>
      <c r="B184" s="31"/>
      <c r="C184" s="38"/>
      <c r="D184" s="38"/>
      <c r="E184" s="38"/>
      <c r="F184" s="38"/>
      <c r="G184" s="38"/>
      <c r="H184" s="38"/>
      <c r="I184" s="38"/>
      <c r="J184" s="38"/>
      <c r="K184" s="38"/>
      <c r="L184" s="38"/>
      <c r="M184" s="38"/>
      <c r="N184" s="38"/>
      <c r="O184" s="39"/>
      <c r="P184" s="39"/>
      <c r="Q184" s="39"/>
      <c r="R184" s="39"/>
    </row>
    <row r="185" spans="1:18" ht="18" x14ac:dyDescent="0.25">
      <c r="A185" s="38"/>
      <c r="B185" s="31"/>
      <c r="C185" s="38"/>
      <c r="D185" s="38"/>
      <c r="E185" s="38"/>
      <c r="F185" s="38"/>
      <c r="G185" s="38"/>
      <c r="H185" s="38"/>
      <c r="I185" s="38"/>
      <c r="J185" s="38"/>
      <c r="K185" s="38"/>
      <c r="L185" s="38"/>
      <c r="M185" s="38"/>
      <c r="N185" s="38"/>
      <c r="O185" s="39"/>
      <c r="P185" s="39"/>
      <c r="Q185" s="39"/>
      <c r="R185" s="39"/>
    </row>
    <row r="186" spans="1:18" ht="18" x14ac:dyDescent="0.25">
      <c r="A186" s="38"/>
      <c r="B186" s="31"/>
      <c r="C186" s="38"/>
      <c r="D186" s="38"/>
      <c r="E186" s="38"/>
      <c r="F186" s="38"/>
      <c r="G186" s="38"/>
      <c r="H186" s="38"/>
      <c r="I186" s="38"/>
      <c r="J186" s="38"/>
      <c r="K186" s="38"/>
      <c r="L186" s="38"/>
      <c r="M186" s="38"/>
      <c r="N186" s="38"/>
      <c r="O186" s="39"/>
      <c r="P186" s="39"/>
      <c r="Q186" s="39"/>
      <c r="R186" s="39"/>
    </row>
    <row r="187" spans="1:18" ht="18" x14ac:dyDescent="0.25">
      <c r="A187" s="38"/>
      <c r="B187" s="207"/>
      <c r="C187" s="38"/>
      <c r="D187" s="38"/>
      <c r="E187" s="38"/>
      <c r="F187" s="38"/>
      <c r="G187" s="38"/>
      <c r="H187" s="38"/>
      <c r="I187" s="38"/>
      <c r="J187" s="38"/>
      <c r="K187" s="38"/>
      <c r="L187" s="38"/>
      <c r="M187" s="38"/>
      <c r="N187" s="38"/>
      <c r="O187" s="39"/>
      <c r="P187" s="39"/>
      <c r="Q187" s="39"/>
      <c r="R187" s="39"/>
    </row>
    <row r="188" spans="1:18" ht="18" x14ac:dyDescent="0.25">
      <c r="A188" s="38"/>
      <c r="B188" s="215"/>
      <c r="C188" s="215"/>
      <c r="D188" s="215"/>
      <c r="E188" s="215"/>
      <c r="F188" s="215"/>
      <c r="G188" s="38"/>
      <c r="H188" s="38"/>
      <c r="I188" s="38"/>
      <c r="J188" s="38"/>
      <c r="K188" s="38"/>
      <c r="L188" s="38"/>
      <c r="M188" s="38"/>
      <c r="N188" s="38"/>
      <c r="O188" s="39"/>
      <c r="P188" s="39"/>
      <c r="Q188" s="39"/>
      <c r="R188" s="39"/>
    </row>
    <row r="189" spans="1:18" ht="18" x14ac:dyDescent="0.25">
      <c r="A189" s="38"/>
      <c r="B189" s="207"/>
      <c r="C189" s="209"/>
      <c r="D189" s="209"/>
      <c r="E189" s="209"/>
      <c r="F189" s="209"/>
      <c r="G189" s="38"/>
      <c r="H189" s="38"/>
      <c r="I189" s="38"/>
      <c r="J189" s="38"/>
      <c r="K189" s="38"/>
      <c r="L189" s="38"/>
      <c r="M189" s="38"/>
      <c r="N189" s="38"/>
      <c r="O189" s="39"/>
      <c r="P189" s="39"/>
      <c r="Q189" s="39"/>
      <c r="R189" s="39"/>
    </row>
    <row r="190" spans="1:18" ht="18" x14ac:dyDescent="0.25">
      <c r="A190" s="209"/>
      <c r="B190" s="207"/>
      <c r="C190" s="209"/>
      <c r="D190" s="209"/>
      <c r="E190" s="209"/>
      <c r="F190" s="209"/>
      <c r="G190" s="209"/>
      <c r="H190" s="209"/>
      <c r="I190" s="209"/>
      <c r="J190" s="209"/>
      <c r="K190" s="209"/>
      <c r="L190" s="209"/>
      <c r="M190" s="209"/>
      <c r="N190" s="209"/>
      <c r="O190" s="210"/>
      <c r="P190" s="210"/>
      <c r="Q190" s="210"/>
      <c r="R190" s="210"/>
    </row>
    <row r="191" spans="1:18" ht="18" x14ac:dyDescent="0.25">
      <c r="A191" s="216"/>
      <c r="B191" s="216"/>
      <c r="C191" s="217"/>
      <c r="D191" s="217"/>
      <c r="E191" s="217"/>
      <c r="F191" s="217"/>
      <c r="G191" s="217"/>
      <c r="H191" s="217"/>
      <c r="I191" s="217"/>
      <c r="J191" s="217"/>
      <c r="K191" s="217"/>
      <c r="L191" s="217"/>
      <c r="M191" s="217"/>
      <c r="N191" s="217"/>
      <c r="O191" s="217"/>
      <c r="P191" s="217"/>
      <c r="Q191" s="217"/>
      <c r="R191" s="217"/>
    </row>
    <row r="192" spans="1:18" ht="15.75" x14ac:dyDescent="0.25">
      <c r="A192" s="216"/>
      <c r="B192" s="216"/>
      <c r="C192" s="218"/>
      <c r="D192" s="218"/>
      <c r="E192" s="218"/>
      <c r="F192" s="218"/>
      <c r="G192" s="219"/>
      <c r="H192" s="219"/>
      <c r="I192" s="219"/>
      <c r="J192" s="219"/>
      <c r="K192" s="219"/>
      <c r="L192" s="219"/>
      <c r="M192" s="219"/>
      <c r="N192" s="219"/>
      <c r="O192" s="219"/>
      <c r="P192" s="219"/>
      <c r="Q192" s="219"/>
      <c r="R192" s="219"/>
    </row>
    <row r="193" spans="1:18" ht="18" x14ac:dyDescent="0.25">
      <c r="B193" s="199"/>
      <c r="C193" s="199"/>
      <c r="D193" s="199"/>
      <c r="M193" s="200"/>
      <c r="N193" s="200"/>
      <c r="O193" s="200"/>
      <c r="P193" s="200"/>
      <c r="Q193" s="200"/>
    </row>
    <row r="194" spans="1:18" ht="18" x14ac:dyDescent="0.25">
      <c r="O194" s="217"/>
      <c r="P194" s="217"/>
      <c r="Q194" s="201"/>
      <c r="R194" s="201"/>
    </row>
    <row r="195" spans="1:18" ht="18" x14ac:dyDescent="0.25">
      <c r="B195" s="202"/>
      <c r="C195" s="219"/>
      <c r="D195" s="219"/>
      <c r="E195" s="219"/>
      <c r="F195" s="219"/>
      <c r="G195" s="219"/>
      <c r="H195" s="203"/>
      <c r="I195" s="203"/>
      <c r="J195" s="203"/>
      <c r="K195" s="201"/>
      <c r="L195" s="201"/>
      <c r="M195" s="201"/>
      <c r="N195" s="201"/>
      <c r="O195" s="201"/>
      <c r="P195" s="201"/>
      <c r="Q195" s="201"/>
      <c r="R195" s="201"/>
    </row>
    <row r="196" spans="1:18" ht="18" x14ac:dyDescent="0.25">
      <c r="A196" s="203"/>
      <c r="B196" s="203"/>
      <c r="C196" s="203"/>
      <c r="D196" s="204"/>
      <c r="E196" s="204"/>
      <c r="F196" s="204"/>
      <c r="G196" s="201"/>
      <c r="H196" s="201"/>
      <c r="I196" s="201"/>
      <c r="J196" s="201"/>
      <c r="K196" s="203"/>
      <c r="L196" s="203"/>
      <c r="M196" s="201"/>
      <c r="N196" s="201"/>
      <c r="O196" s="203"/>
      <c r="P196" s="203"/>
      <c r="Q196" s="201"/>
      <c r="R196" s="201"/>
    </row>
    <row r="197" spans="1:18" ht="18" x14ac:dyDescent="0.25">
      <c r="A197" s="203"/>
      <c r="B197" s="203"/>
      <c r="C197" s="203"/>
      <c r="D197" s="203"/>
      <c r="E197" s="203"/>
      <c r="F197" s="203"/>
      <c r="G197" s="203"/>
      <c r="H197" s="203"/>
      <c r="I197" s="203"/>
      <c r="J197" s="203"/>
      <c r="K197" s="204"/>
      <c r="L197" s="204"/>
      <c r="M197" s="204"/>
      <c r="N197" s="204"/>
      <c r="O197" s="203"/>
      <c r="P197" s="203"/>
      <c r="Q197" s="203"/>
      <c r="R197" s="203"/>
    </row>
    <row r="198" spans="1:18" ht="18" x14ac:dyDescent="0.25">
      <c r="A198" s="202"/>
      <c r="B198" s="202"/>
      <c r="C198" s="202"/>
      <c r="D198" s="202"/>
      <c r="E198" s="202"/>
      <c r="F198" s="202"/>
      <c r="G198" s="205"/>
      <c r="H198" s="205"/>
      <c r="I198" s="205"/>
      <c r="J198" s="205"/>
      <c r="K198" s="205"/>
      <c r="L198" s="205"/>
      <c r="M198" s="205"/>
      <c r="N198" s="205"/>
      <c r="O198" s="205"/>
      <c r="P198" s="205"/>
      <c r="Q198" s="205"/>
      <c r="R198" s="205"/>
    </row>
    <row r="199" spans="1:18" ht="18" x14ac:dyDescent="0.25">
      <c r="A199" s="38"/>
      <c r="B199" s="30"/>
      <c r="C199" s="30"/>
      <c r="D199" s="30"/>
      <c r="E199" s="30"/>
      <c r="F199" s="30"/>
      <c r="G199" s="38"/>
      <c r="H199" s="38"/>
      <c r="I199" s="38"/>
      <c r="J199" s="38"/>
      <c r="K199" s="38"/>
      <c r="L199" s="38"/>
      <c r="M199" s="38"/>
      <c r="N199" s="38"/>
      <c r="O199" s="39"/>
      <c r="P199" s="39"/>
      <c r="Q199" s="39"/>
      <c r="R199" s="39"/>
    </row>
    <row r="200" spans="1:18" ht="18" x14ac:dyDescent="0.25">
      <c r="A200" s="206"/>
      <c r="B200" s="207"/>
      <c r="C200" s="206"/>
      <c r="D200" s="208"/>
      <c r="E200" s="208"/>
      <c r="F200" s="206"/>
      <c r="G200" s="209"/>
      <c r="H200" s="209"/>
      <c r="I200" s="209"/>
      <c r="J200" s="209"/>
      <c r="K200" s="209"/>
      <c r="L200" s="209"/>
      <c r="M200" s="209"/>
      <c r="N200" s="209"/>
      <c r="O200" s="210"/>
      <c r="P200" s="210"/>
      <c r="Q200" s="210"/>
      <c r="R200" s="210"/>
    </row>
    <row r="201" spans="1:18" ht="18" x14ac:dyDescent="0.25">
      <c r="A201" s="38"/>
      <c r="B201" s="31"/>
      <c r="C201" s="38"/>
      <c r="D201" s="38"/>
      <c r="E201" s="38"/>
      <c r="F201" s="38"/>
      <c r="G201" s="38"/>
      <c r="H201" s="38"/>
      <c r="I201" s="38"/>
      <c r="J201" s="38"/>
      <c r="K201" s="38"/>
      <c r="L201" s="38"/>
      <c r="M201" s="38"/>
      <c r="N201" s="38"/>
      <c r="O201" s="39"/>
      <c r="P201" s="39"/>
      <c r="Q201" s="39"/>
      <c r="R201" s="39"/>
    </row>
    <row r="202" spans="1:18" ht="18" x14ac:dyDescent="0.25">
      <c r="A202" s="38"/>
      <c r="B202" s="31"/>
      <c r="C202" s="38"/>
      <c r="D202" s="38"/>
      <c r="E202" s="38"/>
      <c r="F202" s="38"/>
      <c r="G202" s="38"/>
      <c r="H202" s="38"/>
      <c r="I202" s="38"/>
      <c r="J202" s="38"/>
      <c r="K202" s="38"/>
      <c r="L202" s="38"/>
      <c r="M202" s="38"/>
      <c r="N202" s="38"/>
      <c r="O202" s="39"/>
      <c r="P202" s="39"/>
      <c r="Q202" s="39"/>
      <c r="R202" s="39"/>
    </row>
    <row r="203" spans="1:18" ht="18" x14ac:dyDescent="0.25">
      <c r="A203" s="38"/>
      <c r="B203" s="31"/>
      <c r="C203" s="38"/>
      <c r="D203" s="38"/>
      <c r="E203" s="38"/>
      <c r="F203" s="38"/>
      <c r="G203" s="38"/>
      <c r="H203" s="38"/>
      <c r="I203" s="38"/>
      <c r="J203" s="38"/>
      <c r="K203" s="38"/>
      <c r="L203" s="38"/>
      <c r="M203" s="38"/>
      <c r="N203" s="38"/>
      <c r="O203" s="39"/>
      <c r="P203" s="39"/>
      <c r="Q203" s="39"/>
      <c r="R203" s="39"/>
    </row>
    <row r="204" spans="1:18" ht="18" x14ac:dyDescent="0.25">
      <c r="A204" s="38"/>
      <c r="B204" s="31"/>
      <c r="C204" s="38"/>
      <c r="D204" s="38"/>
      <c r="E204" s="38"/>
      <c r="F204" s="38"/>
      <c r="G204" s="38"/>
      <c r="H204" s="38"/>
      <c r="I204" s="38"/>
      <c r="J204" s="38"/>
      <c r="K204" s="38"/>
      <c r="L204" s="38"/>
      <c r="M204" s="38"/>
      <c r="N204" s="38"/>
      <c r="O204" s="39"/>
      <c r="P204" s="39"/>
      <c r="Q204" s="39"/>
      <c r="R204" s="39"/>
    </row>
    <row r="205" spans="1:18" ht="18" x14ac:dyDescent="0.25">
      <c r="A205" s="38"/>
      <c r="B205" s="31"/>
      <c r="C205" s="38"/>
      <c r="D205" s="38"/>
      <c r="E205" s="38"/>
      <c r="F205" s="38"/>
      <c r="G205" s="38"/>
      <c r="H205" s="38"/>
      <c r="I205" s="38"/>
      <c r="J205" s="38"/>
      <c r="K205" s="38"/>
      <c r="L205" s="38"/>
      <c r="M205" s="38"/>
      <c r="N205" s="38"/>
      <c r="O205" s="39"/>
      <c r="P205" s="39"/>
      <c r="Q205" s="39"/>
      <c r="R205" s="39"/>
    </row>
    <row r="206" spans="1:18" ht="18" x14ac:dyDescent="0.25">
      <c r="A206" s="38"/>
      <c r="B206" s="31"/>
      <c r="C206" s="38"/>
      <c r="D206" s="38"/>
      <c r="E206" s="38"/>
      <c r="F206" s="38"/>
      <c r="G206" s="38"/>
      <c r="H206" s="38"/>
      <c r="I206" s="38"/>
      <c r="J206" s="38"/>
      <c r="K206" s="38"/>
      <c r="L206" s="38"/>
      <c r="M206" s="38"/>
      <c r="N206" s="38"/>
      <c r="O206" s="39"/>
      <c r="P206" s="39"/>
      <c r="Q206" s="39"/>
      <c r="R206" s="39"/>
    </row>
    <row r="207" spans="1:18" ht="18" x14ac:dyDescent="0.25">
      <c r="A207" s="209"/>
      <c r="B207" s="30"/>
      <c r="C207" s="30"/>
      <c r="D207" s="30"/>
      <c r="E207" s="30"/>
      <c r="F207" s="30"/>
      <c r="G207" s="209"/>
      <c r="H207" s="209"/>
      <c r="I207" s="209"/>
      <c r="J207" s="209"/>
      <c r="K207" s="209"/>
      <c r="L207" s="209"/>
      <c r="M207" s="209"/>
      <c r="N207" s="209"/>
      <c r="O207" s="210"/>
      <c r="P207" s="210"/>
      <c r="Q207" s="210"/>
      <c r="R207" s="210"/>
    </row>
    <row r="208" spans="1:18" ht="18" x14ac:dyDescent="0.25">
      <c r="A208" s="206"/>
      <c r="B208" s="207"/>
      <c r="C208" s="206"/>
      <c r="D208" s="208"/>
      <c r="E208" s="208"/>
      <c r="F208" s="206"/>
      <c r="G208" s="209"/>
      <c r="H208" s="209"/>
      <c r="I208" s="209"/>
      <c r="J208" s="209"/>
      <c r="K208" s="209"/>
      <c r="L208" s="209"/>
      <c r="M208" s="209"/>
      <c r="N208" s="209"/>
      <c r="O208" s="210"/>
      <c r="P208" s="210"/>
      <c r="Q208" s="210"/>
      <c r="R208" s="210"/>
    </row>
    <row r="209" spans="1:18" ht="18" x14ac:dyDescent="0.25">
      <c r="A209" s="38"/>
      <c r="B209" s="31"/>
      <c r="C209" s="38"/>
      <c r="D209" s="38"/>
      <c r="E209" s="38"/>
      <c r="F209" s="38"/>
      <c r="G209" s="38"/>
      <c r="H209" s="38"/>
      <c r="I209" s="38"/>
      <c r="J209" s="38"/>
      <c r="K209" s="38"/>
      <c r="L209" s="38"/>
      <c r="M209" s="38"/>
      <c r="N209" s="38"/>
      <c r="O209" s="39"/>
      <c r="P209" s="39"/>
      <c r="Q209" s="39"/>
      <c r="R209" s="39"/>
    </row>
    <row r="210" spans="1:18" ht="18" x14ac:dyDescent="0.25">
      <c r="A210" s="38"/>
      <c r="B210" s="31"/>
      <c r="C210" s="38"/>
      <c r="D210" s="38"/>
      <c r="E210" s="38"/>
      <c r="F210" s="38"/>
      <c r="G210" s="38"/>
      <c r="H210" s="38"/>
      <c r="I210" s="38"/>
      <c r="J210" s="38"/>
      <c r="K210" s="38"/>
      <c r="L210" s="38"/>
      <c r="M210" s="38"/>
      <c r="N210" s="38"/>
      <c r="O210" s="39"/>
      <c r="P210" s="39"/>
      <c r="Q210" s="39"/>
      <c r="R210" s="39"/>
    </row>
    <row r="211" spans="1:18" ht="18" x14ac:dyDescent="0.25">
      <c r="A211" s="38"/>
      <c r="B211" s="31"/>
      <c r="C211" s="38"/>
      <c r="D211" s="38"/>
      <c r="E211" s="38"/>
      <c r="F211" s="38"/>
      <c r="G211" s="38"/>
      <c r="H211" s="38"/>
      <c r="I211" s="38"/>
      <c r="J211" s="38"/>
      <c r="K211" s="38"/>
      <c r="L211" s="38"/>
      <c r="M211" s="38"/>
      <c r="N211" s="38"/>
      <c r="O211" s="39"/>
      <c r="P211" s="39"/>
      <c r="Q211" s="39"/>
      <c r="R211" s="39"/>
    </row>
    <row r="212" spans="1:18" ht="18" x14ac:dyDescent="0.25">
      <c r="A212" s="38"/>
      <c r="B212" s="31"/>
      <c r="C212" s="38"/>
      <c r="D212" s="38"/>
      <c r="E212" s="38"/>
      <c r="F212" s="38"/>
      <c r="G212" s="38"/>
      <c r="H212" s="38"/>
      <c r="I212" s="38"/>
      <c r="J212" s="38"/>
      <c r="K212" s="38"/>
      <c r="L212" s="38"/>
      <c r="M212" s="38"/>
      <c r="N212" s="38"/>
      <c r="O212" s="39"/>
      <c r="P212" s="39"/>
      <c r="Q212" s="39"/>
      <c r="R212" s="39"/>
    </row>
    <row r="213" spans="1:18" ht="18" x14ac:dyDescent="0.25">
      <c r="A213" s="38"/>
      <c r="B213" s="31"/>
      <c r="C213" s="38"/>
      <c r="D213" s="38"/>
      <c r="E213" s="38"/>
      <c r="F213" s="38"/>
      <c r="G213" s="38"/>
      <c r="H213" s="38"/>
      <c r="I213" s="38"/>
      <c r="J213" s="38"/>
      <c r="K213" s="38"/>
      <c r="L213" s="38"/>
      <c r="M213" s="38"/>
      <c r="N213" s="38"/>
      <c r="O213" s="39"/>
      <c r="P213" s="39"/>
      <c r="Q213" s="39"/>
      <c r="R213" s="39"/>
    </row>
    <row r="214" spans="1:18" ht="18" x14ac:dyDescent="0.25">
      <c r="A214" s="38"/>
      <c r="B214" s="31"/>
      <c r="C214" s="38"/>
      <c r="D214" s="38"/>
      <c r="E214" s="38"/>
      <c r="F214" s="38"/>
      <c r="G214" s="38"/>
      <c r="H214" s="38"/>
      <c r="I214" s="38"/>
      <c r="J214" s="38"/>
      <c r="K214" s="38"/>
      <c r="L214" s="38"/>
      <c r="M214" s="38"/>
      <c r="N214" s="38"/>
      <c r="O214" s="39"/>
      <c r="P214" s="39"/>
      <c r="Q214" s="39"/>
      <c r="R214" s="39"/>
    </row>
    <row r="215" spans="1:18" ht="18" x14ac:dyDescent="0.25">
      <c r="A215" s="38"/>
      <c r="B215" s="31"/>
      <c r="C215" s="38"/>
      <c r="D215" s="38"/>
      <c r="E215" s="38"/>
      <c r="F215" s="38"/>
      <c r="G215" s="38"/>
      <c r="H215" s="38"/>
      <c r="I215" s="38"/>
      <c r="J215" s="38"/>
      <c r="K215" s="38"/>
      <c r="L215" s="38"/>
      <c r="M215" s="38"/>
      <c r="N215" s="38"/>
      <c r="O215" s="39"/>
      <c r="P215" s="39"/>
      <c r="Q215" s="39"/>
      <c r="R215" s="39"/>
    </row>
    <row r="216" spans="1:18" ht="18" x14ac:dyDescent="0.25">
      <c r="A216" s="38"/>
      <c r="B216" s="207"/>
      <c r="C216" s="38"/>
      <c r="D216" s="38"/>
      <c r="E216" s="38"/>
      <c r="F216" s="38"/>
      <c r="G216" s="38"/>
      <c r="H216" s="38"/>
      <c r="I216" s="38"/>
      <c r="J216" s="38"/>
      <c r="K216" s="38"/>
      <c r="L216" s="38"/>
      <c r="M216" s="38"/>
      <c r="N216" s="38"/>
      <c r="O216" s="39"/>
      <c r="P216" s="39"/>
      <c r="Q216" s="39"/>
      <c r="R216" s="39"/>
    </row>
    <row r="217" spans="1:18" ht="18" x14ac:dyDescent="0.25">
      <c r="A217" s="38"/>
      <c r="B217" s="215"/>
      <c r="C217" s="215"/>
      <c r="D217" s="215"/>
      <c r="E217" s="215"/>
      <c r="F217" s="215"/>
      <c r="G217" s="38"/>
      <c r="H217" s="38"/>
      <c r="I217" s="38"/>
      <c r="J217" s="38"/>
      <c r="K217" s="38"/>
      <c r="L217" s="38"/>
      <c r="M217" s="38"/>
      <c r="N217" s="38"/>
      <c r="O217" s="39"/>
      <c r="P217" s="39"/>
      <c r="Q217" s="39"/>
      <c r="R217" s="39"/>
    </row>
    <row r="218" spans="1:18" ht="18" x14ac:dyDescent="0.25">
      <c r="A218" s="38"/>
      <c r="B218" s="207"/>
      <c r="C218" s="209"/>
      <c r="D218" s="209"/>
      <c r="E218" s="209"/>
      <c r="F218" s="209"/>
      <c r="G218" s="38"/>
      <c r="H218" s="38"/>
      <c r="I218" s="38"/>
      <c r="J218" s="38"/>
      <c r="K218" s="38"/>
      <c r="L218" s="38"/>
      <c r="M218" s="38"/>
      <c r="N218" s="38"/>
      <c r="O218" s="39"/>
      <c r="P218" s="39"/>
      <c r="Q218" s="39"/>
      <c r="R218" s="39"/>
    </row>
    <row r="219" spans="1:18" ht="18" x14ac:dyDescent="0.25">
      <c r="A219" s="209"/>
      <c r="B219" s="207"/>
      <c r="C219" s="209"/>
      <c r="D219" s="209"/>
      <c r="E219" s="209"/>
      <c r="F219" s="209"/>
      <c r="G219" s="209"/>
      <c r="H219" s="209"/>
      <c r="I219" s="209"/>
      <c r="J219" s="209"/>
      <c r="K219" s="209"/>
      <c r="L219" s="209"/>
      <c r="M219" s="209"/>
      <c r="N219" s="209"/>
      <c r="O219" s="210"/>
      <c r="P219" s="210"/>
      <c r="Q219" s="210"/>
      <c r="R219" s="210"/>
    </row>
    <row r="220" spans="1:18" ht="18" x14ac:dyDescent="0.25">
      <c r="A220" s="216"/>
      <c r="B220" s="216"/>
      <c r="C220" s="217"/>
      <c r="D220" s="217"/>
      <c r="E220" s="217"/>
      <c r="F220" s="217"/>
      <c r="G220" s="217"/>
      <c r="H220" s="217"/>
      <c r="I220" s="217"/>
      <c r="J220" s="217"/>
      <c r="K220" s="217"/>
      <c r="L220" s="217"/>
      <c r="M220" s="217"/>
      <c r="N220" s="217"/>
      <c r="O220" s="217"/>
      <c r="P220" s="217"/>
      <c r="Q220" s="217"/>
      <c r="R220" s="217"/>
    </row>
    <row r="221" spans="1:18" ht="15.75" x14ac:dyDescent="0.25">
      <c r="A221" s="216"/>
      <c r="B221" s="216"/>
      <c r="C221" s="218"/>
      <c r="D221" s="218"/>
      <c r="E221" s="218"/>
      <c r="F221" s="218"/>
      <c r="G221" s="219"/>
      <c r="H221" s="219"/>
      <c r="I221" s="219"/>
      <c r="J221" s="219"/>
      <c r="K221" s="219"/>
      <c r="L221" s="219"/>
      <c r="M221" s="219"/>
      <c r="N221" s="219"/>
      <c r="O221" s="219"/>
      <c r="P221" s="219"/>
      <c r="Q221" s="219"/>
      <c r="R221" s="219"/>
    </row>
    <row r="222" spans="1:18" ht="18" x14ac:dyDescent="0.25">
      <c r="B222" s="199"/>
      <c r="C222" s="199"/>
      <c r="D222" s="199"/>
      <c r="M222" s="200"/>
      <c r="N222" s="200"/>
      <c r="O222" s="200"/>
      <c r="P222" s="200"/>
      <c r="Q222" s="200"/>
    </row>
    <row r="223" spans="1:18" ht="18" x14ac:dyDescent="0.25">
      <c r="O223" s="217"/>
      <c r="P223" s="217"/>
      <c r="Q223" s="201"/>
      <c r="R223" s="201"/>
    </row>
    <row r="224" spans="1:18" ht="18" x14ac:dyDescent="0.25">
      <c r="B224" s="202"/>
      <c r="C224" s="219"/>
      <c r="D224" s="219"/>
      <c r="E224" s="219"/>
      <c r="F224" s="219"/>
      <c r="G224" s="219"/>
      <c r="H224" s="203"/>
      <c r="I224" s="203"/>
      <c r="J224" s="203"/>
      <c r="K224" s="201"/>
      <c r="L224" s="201"/>
      <c r="M224" s="201"/>
      <c r="N224" s="201"/>
      <c r="O224" s="201"/>
      <c r="P224" s="201"/>
      <c r="Q224" s="201"/>
      <c r="R224" s="201"/>
    </row>
    <row r="225" spans="1:18" ht="18" x14ac:dyDescent="0.25">
      <c r="A225" s="203"/>
      <c r="B225" s="203"/>
      <c r="C225" s="203"/>
      <c r="D225" s="204"/>
      <c r="E225" s="204"/>
      <c r="F225" s="204"/>
      <c r="G225" s="201"/>
      <c r="H225" s="201"/>
      <c r="I225" s="201"/>
      <c r="J225" s="201"/>
      <c r="K225" s="203"/>
      <c r="L225" s="203"/>
      <c r="M225" s="201"/>
      <c r="N225" s="201"/>
      <c r="O225" s="203"/>
      <c r="P225" s="203"/>
      <c r="Q225" s="201"/>
      <c r="R225" s="201"/>
    </row>
    <row r="226" spans="1:18" ht="18" x14ac:dyDescent="0.25">
      <c r="A226" s="203"/>
      <c r="B226" s="203"/>
      <c r="C226" s="203"/>
      <c r="D226" s="203"/>
      <c r="E226" s="203"/>
      <c r="F226" s="203"/>
      <c r="G226" s="203"/>
      <c r="H226" s="203"/>
      <c r="I226" s="203"/>
      <c r="J226" s="203"/>
      <c r="K226" s="204"/>
      <c r="L226" s="204"/>
      <c r="M226" s="204"/>
      <c r="N226" s="204"/>
      <c r="O226" s="203"/>
      <c r="P226" s="203"/>
      <c r="Q226" s="203"/>
      <c r="R226" s="203"/>
    </row>
    <row r="227" spans="1:18" ht="18" x14ac:dyDescent="0.25">
      <c r="A227" s="202"/>
      <c r="B227" s="202"/>
      <c r="C227" s="202"/>
      <c r="D227" s="202"/>
      <c r="E227" s="202"/>
      <c r="F227" s="202"/>
      <c r="G227" s="205"/>
      <c r="H227" s="205"/>
      <c r="I227" s="205"/>
      <c r="J227" s="205"/>
      <c r="K227" s="205"/>
      <c r="L227" s="205"/>
      <c r="M227" s="205"/>
      <c r="N227" s="205"/>
      <c r="O227" s="205"/>
      <c r="P227" s="205"/>
      <c r="Q227" s="205"/>
      <c r="R227" s="205"/>
    </row>
    <row r="228" spans="1:18" ht="18" x14ac:dyDescent="0.25">
      <c r="A228" s="38"/>
      <c r="B228" s="30"/>
      <c r="C228" s="30"/>
      <c r="D228" s="30"/>
      <c r="E228" s="30"/>
      <c r="F228" s="30"/>
      <c r="G228" s="38"/>
      <c r="H228" s="38"/>
      <c r="I228" s="38"/>
      <c r="J228" s="38"/>
      <c r="K228" s="38"/>
      <c r="L228" s="38"/>
      <c r="M228" s="38"/>
      <c r="N228" s="38"/>
      <c r="O228" s="39"/>
      <c r="P228" s="39"/>
      <c r="Q228" s="39"/>
      <c r="R228" s="39"/>
    </row>
    <row r="229" spans="1:18" ht="18" x14ac:dyDescent="0.25">
      <c r="A229" s="206"/>
      <c r="B229" s="207"/>
      <c r="C229" s="206"/>
      <c r="D229" s="208"/>
      <c r="E229" s="208"/>
      <c r="F229" s="206"/>
      <c r="G229" s="209"/>
      <c r="H229" s="209"/>
      <c r="I229" s="209"/>
      <c r="J229" s="209"/>
      <c r="K229" s="209"/>
      <c r="L229" s="209"/>
      <c r="M229" s="209"/>
      <c r="N229" s="209"/>
      <c r="O229" s="210"/>
      <c r="P229" s="210"/>
      <c r="Q229" s="210"/>
      <c r="R229" s="210"/>
    </row>
    <row r="230" spans="1:18" ht="18" x14ac:dyDescent="0.25">
      <c r="A230" s="38"/>
      <c r="B230" s="31"/>
      <c r="C230" s="38"/>
      <c r="D230" s="38"/>
      <c r="E230" s="38"/>
      <c r="F230" s="38"/>
      <c r="G230" s="38"/>
      <c r="H230" s="38"/>
      <c r="I230" s="38"/>
      <c r="J230" s="38"/>
      <c r="K230" s="38"/>
      <c r="L230" s="38"/>
      <c r="M230" s="38"/>
      <c r="N230" s="38"/>
      <c r="O230" s="39"/>
      <c r="P230" s="39"/>
      <c r="Q230" s="39"/>
      <c r="R230" s="39"/>
    </row>
    <row r="231" spans="1:18" ht="18" x14ac:dyDescent="0.25">
      <c r="A231" s="38"/>
      <c r="B231" s="31"/>
      <c r="C231" s="38"/>
      <c r="D231" s="38"/>
      <c r="E231" s="38"/>
      <c r="F231" s="38"/>
      <c r="G231" s="38"/>
      <c r="H231" s="38"/>
      <c r="I231" s="38"/>
      <c r="J231" s="38"/>
      <c r="K231" s="38"/>
      <c r="L231" s="38"/>
      <c r="M231" s="38"/>
      <c r="N231" s="38"/>
      <c r="O231" s="39"/>
      <c r="P231" s="39"/>
      <c r="Q231" s="39"/>
      <c r="R231" s="39"/>
    </row>
    <row r="232" spans="1:18" ht="18" x14ac:dyDescent="0.25">
      <c r="A232" s="38"/>
      <c r="B232" s="31"/>
      <c r="C232" s="38"/>
      <c r="D232" s="38"/>
      <c r="E232" s="38"/>
      <c r="F232" s="38"/>
      <c r="G232" s="38"/>
      <c r="H232" s="38"/>
      <c r="I232" s="38"/>
      <c r="J232" s="38"/>
      <c r="K232" s="38"/>
      <c r="L232" s="38"/>
      <c r="M232" s="38"/>
      <c r="N232" s="38"/>
      <c r="O232" s="39"/>
      <c r="P232" s="39"/>
      <c r="Q232" s="39"/>
      <c r="R232" s="39"/>
    </row>
    <row r="233" spans="1:18" ht="18" x14ac:dyDescent="0.25">
      <c r="A233" s="38"/>
      <c r="B233" s="31"/>
      <c r="C233" s="38"/>
      <c r="D233" s="38"/>
      <c r="E233" s="38"/>
      <c r="F233" s="38"/>
      <c r="G233" s="38"/>
      <c r="H233" s="38"/>
      <c r="I233" s="38"/>
      <c r="J233" s="38"/>
      <c r="K233" s="38"/>
      <c r="L233" s="38"/>
      <c r="M233" s="38"/>
      <c r="N233" s="38"/>
      <c r="O233" s="39"/>
      <c r="P233" s="39"/>
      <c r="Q233" s="39"/>
      <c r="R233" s="39"/>
    </row>
    <row r="234" spans="1:18" ht="18" x14ac:dyDescent="0.25">
      <c r="A234" s="38"/>
      <c r="B234" s="31"/>
      <c r="C234" s="38"/>
      <c r="D234" s="38"/>
      <c r="E234" s="38"/>
      <c r="F234" s="38"/>
      <c r="G234" s="38"/>
      <c r="H234" s="38"/>
      <c r="I234" s="38"/>
      <c r="J234" s="38"/>
      <c r="K234" s="38"/>
      <c r="L234" s="38"/>
      <c r="M234" s="38"/>
      <c r="N234" s="38"/>
      <c r="O234" s="39"/>
      <c r="P234" s="39"/>
      <c r="Q234" s="39"/>
      <c r="R234" s="39"/>
    </row>
    <row r="235" spans="1:18" ht="18" x14ac:dyDescent="0.25">
      <c r="A235" s="38"/>
      <c r="B235" s="31"/>
      <c r="C235" s="38"/>
      <c r="D235" s="38"/>
      <c r="E235" s="38"/>
      <c r="F235" s="38"/>
      <c r="G235" s="38"/>
      <c r="H235" s="38"/>
      <c r="I235" s="38"/>
      <c r="J235" s="38"/>
      <c r="K235" s="38"/>
      <c r="L235" s="38"/>
      <c r="M235" s="38"/>
      <c r="N235" s="38"/>
      <c r="O235" s="39"/>
      <c r="P235" s="39"/>
      <c r="Q235" s="39"/>
      <c r="R235" s="39"/>
    </row>
    <row r="236" spans="1:18" ht="18" x14ac:dyDescent="0.25">
      <c r="A236" s="209"/>
      <c r="B236" s="31"/>
      <c r="C236" s="38"/>
      <c r="D236" s="38"/>
      <c r="E236" s="38"/>
      <c r="F236" s="38"/>
      <c r="G236" s="209"/>
      <c r="H236" s="209"/>
      <c r="I236" s="209"/>
      <c r="J236" s="209"/>
      <c r="K236" s="209"/>
      <c r="L236" s="209"/>
      <c r="M236" s="209"/>
      <c r="N236" s="209"/>
      <c r="O236" s="210"/>
      <c r="P236" s="210"/>
      <c r="Q236" s="210"/>
      <c r="R236" s="210"/>
    </row>
    <row r="237" spans="1:18" ht="18" x14ac:dyDescent="0.25">
      <c r="A237" s="206"/>
      <c r="B237" s="207"/>
      <c r="C237" s="206"/>
      <c r="D237" s="208"/>
      <c r="E237" s="208"/>
      <c r="F237" s="206"/>
      <c r="G237" s="209"/>
      <c r="H237" s="209"/>
      <c r="I237" s="209"/>
      <c r="J237" s="209"/>
      <c r="K237" s="209"/>
      <c r="L237" s="209"/>
      <c r="M237" s="209"/>
      <c r="N237" s="209"/>
      <c r="O237" s="210"/>
      <c r="P237" s="210"/>
      <c r="Q237" s="210"/>
      <c r="R237" s="210"/>
    </row>
    <row r="238" spans="1:18" ht="18" x14ac:dyDescent="0.25">
      <c r="A238" s="38"/>
      <c r="B238" s="30"/>
      <c r="C238" s="30"/>
      <c r="D238" s="30"/>
      <c r="E238" s="30"/>
      <c r="F238" s="30"/>
      <c r="G238" s="38"/>
      <c r="H238" s="38"/>
      <c r="I238" s="38"/>
      <c r="J238" s="38"/>
      <c r="K238" s="38"/>
      <c r="L238" s="38"/>
      <c r="M238" s="38"/>
      <c r="N238" s="38"/>
      <c r="O238" s="39"/>
      <c r="P238" s="39"/>
      <c r="Q238" s="39"/>
      <c r="R238" s="39"/>
    </row>
    <row r="239" spans="1:18" ht="18" x14ac:dyDescent="0.25">
      <c r="A239" s="38"/>
      <c r="B239" s="31"/>
      <c r="C239" s="38"/>
      <c r="D239" s="38"/>
      <c r="E239" s="38"/>
      <c r="F239" s="38"/>
      <c r="G239" s="38"/>
      <c r="H239" s="38"/>
      <c r="I239" s="38"/>
      <c r="J239" s="38"/>
      <c r="K239" s="38"/>
      <c r="L239" s="38"/>
      <c r="M239" s="38"/>
      <c r="N239" s="38"/>
      <c r="O239" s="39"/>
      <c r="P239" s="39"/>
      <c r="Q239" s="39"/>
      <c r="R239" s="39"/>
    </row>
    <row r="240" spans="1:18" ht="18" x14ac:dyDescent="0.25">
      <c r="A240" s="38"/>
      <c r="B240" s="31"/>
      <c r="C240" s="38"/>
      <c r="D240" s="38"/>
      <c r="E240" s="38"/>
      <c r="F240" s="38"/>
      <c r="G240" s="38"/>
      <c r="H240" s="38"/>
      <c r="I240" s="38"/>
      <c r="J240" s="38"/>
      <c r="K240" s="38"/>
      <c r="L240" s="38"/>
      <c r="M240" s="38"/>
      <c r="N240" s="38"/>
      <c r="O240" s="39"/>
      <c r="P240" s="39"/>
      <c r="Q240" s="39"/>
      <c r="R240" s="39"/>
    </row>
    <row r="241" spans="1:18" ht="18" x14ac:dyDescent="0.25">
      <c r="A241" s="38"/>
      <c r="B241" s="31"/>
      <c r="C241" s="38"/>
      <c r="D241" s="38"/>
      <c r="E241" s="38"/>
      <c r="F241" s="38"/>
      <c r="G241" s="38"/>
      <c r="H241" s="38"/>
      <c r="I241" s="38"/>
      <c r="J241" s="38"/>
      <c r="K241" s="38"/>
      <c r="L241" s="38"/>
      <c r="M241" s="38"/>
      <c r="N241" s="38"/>
      <c r="O241" s="39"/>
      <c r="P241" s="39"/>
      <c r="Q241" s="39"/>
      <c r="R241" s="39"/>
    </row>
    <row r="242" spans="1:18" ht="18" x14ac:dyDescent="0.25">
      <c r="A242" s="38"/>
      <c r="B242" s="31"/>
      <c r="C242" s="38"/>
      <c r="D242" s="38"/>
      <c r="E242" s="38"/>
      <c r="F242" s="38"/>
      <c r="G242" s="38"/>
      <c r="H242" s="38"/>
      <c r="I242" s="38"/>
      <c r="J242" s="38"/>
      <c r="K242" s="38"/>
      <c r="L242" s="38"/>
      <c r="M242" s="38"/>
      <c r="N242" s="38"/>
      <c r="O242" s="39"/>
      <c r="P242" s="39"/>
      <c r="Q242" s="39"/>
      <c r="R242" s="39"/>
    </row>
    <row r="243" spans="1:18" ht="18" x14ac:dyDescent="0.25">
      <c r="A243" s="38"/>
      <c r="B243" s="31"/>
      <c r="C243" s="38"/>
      <c r="D243" s="38"/>
      <c r="E243" s="38"/>
      <c r="F243" s="38"/>
      <c r="G243" s="38"/>
      <c r="H243" s="38"/>
      <c r="I243" s="38"/>
      <c r="J243" s="38"/>
      <c r="K243" s="38"/>
      <c r="L243" s="38"/>
      <c r="M243" s="38"/>
      <c r="N243" s="38"/>
      <c r="O243" s="39"/>
      <c r="P243" s="39"/>
      <c r="Q243" s="39"/>
      <c r="R243" s="39"/>
    </row>
    <row r="244" spans="1:18" ht="18" x14ac:dyDescent="0.25">
      <c r="A244" s="38"/>
      <c r="B244" s="31"/>
      <c r="C244" s="38"/>
      <c r="D244" s="38"/>
      <c r="E244" s="38"/>
      <c r="F244" s="38"/>
      <c r="G244" s="38"/>
      <c r="H244" s="38"/>
      <c r="I244" s="38"/>
      <c r="J244" s="38"/>
      <c r="K244" s="38"/>
      <c r="L244" s="38"/>
      <c r="M244" s="38"/>
      <c r="N244" s="38"/>
      <c r="O244" s="39"/>
      <c r="P244" s="39"/>
      <c r="Q244" s="39"/>
      <c r="R244" s="39"/>
    </row>
    <row r="245" spans="1:18" ht="18" x14ac:dyDescent="0.25">
      <c r="A245" s="38"/>
      <c r="B245" s="207"/>
      <c r="C245" s="38"/>
      <c r="D245" s="38"/>
      <c r="E245" s="38"/>
      <c r="F245" s="38"/>
      <c r="G245" s="38"/>
      <c r="H245" s="38"/>
      <c r="I245" s="38"/>
      <c r="J245" s="38"/>
      <c r="K245" s="38"/>
      <c r="L245" s="38"/>
      <c r="M245" s="38"/>
      <c r="N245" s="38"/>
      <c r="O245" s="39"/>
      <c r="P245" s="39"/>
      <c r="Q245" s="39"/>
      <c r="R245" s="39"/>
    </row>
    <row r="246" spans="1:18" ht="18" x14ac:dyDescent="0.25">
      <c r="A246" s="38"/>
      <c r="B246" s="207"/>
      <c r="C246" s="209"/>
      <c r="D246" s="209"/>
      <c r="E246" s="209"/>
      <c r="F246" s="209"/>
      <c r="G246" s="38"/>
      <c r="H246" s="38"/>
      <c r="I246" s="38"/>
      <c r="J246" s="38"/>
      <c r="K246" s="38"/>
      <c r="L246" s="38"/>
      <c r="M246" s="38"/>
      <c r="N246" s="38"/>
      <c r="O246" s="39"/>
      <c r="P246" s="39"/>
      <c r="Q246" s="39"/>
      <c r="R246" s="39"/>
    </row>
    <row r="247" spans="1:18" ht="18" x14ac:dyDescent="0.25">
      <c r="A247" s="38"/>
      <c r="B247" s="207"/>
      <c r="C247" s="209"/>
      <c r="D247" s="209"/>
      <c r="E247" s="209"/>
      <c r="F247" s="209"/>
      <c r="G247" s="38"/>
      <c r="H247" s="38"/>
      <c r="I247" s="38"/>
      <c r="J247" s="38"/>
      <c r="K247" s="38"/>
      <c r="L247" s="38"/>
      <c r="M247" s="38"/>
      <c r="N247" s="38"/>
      <c r="O247" s="39"/>
      <c r="P247" s="39"/>
      <c r="Q247" s="39"/>
      <c r="R247" s="39"/>
    </row>
    <row r="248" spans="1:18" ht="18" x14ac:dyDescent="0.25">
      <c r="A248" s="209"/>
      <c r="B248" s="207"/>
      <c r="C248" s="209"/>
      <c r="D248" s="209"/>
      <c r="E248" s="209"/>
      <c r="F248" s="209"/>
      <c r="G248" s="209"/>
      <c r="H248" s="209"/>
      <c r="I248" s="209"/>
      <c r="J248" s="209"/>
      <c r="K248" s="209"/>
      <c r="L248" s="209"/>
      <c r="M248" s="209"/>
      <c r="N248" s="209"/>
      <c r="O248" s="210"/>
      <c r="P248" s="210"/>
      <c r="Q248" s="210"/>
      <c r="R248" s="210"/>
    </row>
    <row r="249" spans="1:18" ht="18" x14ac:dyDescent="0.25">
      <c r="A249" s="216"/>
      <c r="B249" s="216"/>
      <c r="C249" s="217"/>
      <c r="D249" s="217"/>
      <c r="E249" s="217"/>
      <c r="F249" s="217"/>
      <c r="G249" s="217"/>
      <c r="H249" s="217"/>
      <c r="I249" s="217"/>
      <c r="J249" s="217"/>
      <c r="K249" s="217"/>
      <c r="L249" s="217"/>
      <c r="M249" s="217"/>
      <c r="N249" s="217"/>
      <c r="O249" s="217"/>
      <c r="P249" s="217"/>
      <c r="Q249" s="217"/>
      <c r="R249" s="217"/>
    </row>
    <row r="250" spans="1:18" ht="15.75" x14ac:dyDescent="0.25">
      <c r="A250" s="216"/>
      <c r="B250" s="216"/>
      <c r="C250" s="218"/>
      <c r="D250" s="218"/>
      <c r="E250" s="218"/>
      <c r="F250" s="218"/>
      <c r="G250" s="219"/>
      <c r="H250" s="219"/>
      <c r="I250" s="219"/>
      <c r="J250" s="219"/>
      <c r="K250" s="219"/>
      <c r="L250" s="219"/>
      <c r="M250" s="219"/>
      <c r="N250" s="219"/>
      <c r="O250" s="219"/>
      <c r="P250" s="219"/>
      <c r="Q250" s="219"/>
      <c r="R250" s="219"/>
    </row>
  </sheetData>
  <mergeCells count="216">
    <mergeCell ref="A116:B116"/>
    <mergeCell ref="C116:F116"/>
    <mergeCell ref="G116:J116"/>
    <mergeCell ref="K116:N116"/>
    <mergeCell ref="O116:R116"/>
    <mergeCell ref="D66:E66"/>
    <mergeCell ref="G66:H66"/>
    <mergeCell ref="I66:J66"/>
    <mergeCell ref="K66:L66"/>
    <mergeCell ref="M66:N66"/>
    <mergeCell ref="O66:P66"/>
    <mergeCell ref="Q66:R66"/>
    <mergeCell ref="A87:B87"/>
    <mergeCell ref="C87:F87"/>
    <mergeCell ref="G87:J87"/>
    <mergeCell ref="K87:N87"/>
    <mergeCell ref="O87:R87"/>
    <mergeCell ref="K62:L62"/>
    <mergeCell ref="M62:N62"/>
    <mergeCell ref="O62:P62"/>
    <mergeCell ref="Q62:R62"/>
    <mergeCell ref="A63:C63"/>
    <mergeCell ref="D63:F63"/>
    <mergeCell ref="G63:J63"/>
    <mergeCell ref="K63:N63"/>
    <mergeCell ref="O63:R63"/>
    <mergeCell ref="D37:E37"/>
    <mergeCell ref="G37:H37"/>
    <mergeCell ref="I37:J37"/>
    <mergeCell ref="K37:L37"/>
    <mergeCell ref="M37:N37"/>
    <mergeCell ref="O37:P37"/>
    <mergeCell ref="Q37:R37"/>
    <mergeCell ref="D45:E45"/>
    <mergeCell ref="G45:H45"/>
    <mergeCell ref="I45:J45"/>
    <mergeCell ref="K45:L45"/>
    <mergeCell ref="M45:N45"/>
    <mergeCell ref="O45:P45"/>
    <mergeCell ref="Q45:R45"/>
    <mergeCell ref="C32:G32"/>
    <mergeCell ref="H32:J32"/>
    <mergeCell ref="K32:R32"/>
    <mergeCell ref="K33:L33"/>
    <mergeCell ref="M33:N33"/>
    <mergeCell ref="O33:P33"/>
    <mergeCell ref="Q33:R33"/>
    <mergeCell ref="A34:C34"/>
    <mergeCell ref="D34:F34"/>
    <mergeCell ref="G34:J34"/>
    <mergeCell ref="K34:N34"/>
    <mergeCell ref="O34:R34"/>
    <mergeCell ref="A29:B29"/>
    <mergeCell ref="C29:F29"/>
    <mergeCell ref="G29:J29"/>
    <mergeCell ref="K29:N29"/>
    <mergeCell ref="O29:R29"/>
    <mergeCell ref="B30:D30"/>
    <mergeCell ref="M30:Q30"/>
    <mergeCell ref="O31:P31"/>
    <mergeCell ref="Q31:R31"/>
    <mergeCell ref="B1:D1"/>
    <mergeCell ref="M1:Q1"/>
    <mergeCell ref="O2:P2"/>
    <mergeCell ref="Q2:R2"/>
    <mergeCell ref="C3:G3"/>
    <mergeCell ref="H3:J3"/>
    <mergeCell ref="K3:R3"/>
    <mergeCell ref="K4:L4"/>
    <mergeCell ref="M4:N4"/>
    <mergeCell ref="O4:P4"/>
    <mergeCell ref="Q4:R4"/>
    <mergeCell ref="A5:C5"/>
    <mergeCell ref="D5:F5"/>
    <mergeCell ref="G5:J5"/>
    <mergeCell ref="K5:N5"/>
    <mergeCell ref="O5:R5"/>
    <mergeCell ref="D9:E9"/>
    <mergeCell ref="G9:H9"/>
    <mergeCell ref="I9:J9"/>
    <mergeCell ref="K9:L9"/>
    <mergeCell ref="M9:N9"/>
    <mergeCell ref="O9:P9"/>
    <mergeCell ref="Q9:R9"/>
    <mergeCell ref="D17:E17"/>
    <mergeCell ref="G17:H17"/>
    <mergeCell ref="I17:J17"/>
    <mergeCell ref="K17:L17"/>
    <mergeCell ref="M17:N17"/>
    <mergeCell ref="O17:P17"/>
    <mergeCell ref="A57:B57"/>
    <mergeCell ref="C57:F57"/>
    <mergeCell ref="G57:J57"/>
    <mergeCell ref="K57:N57"/>
    <mergeCell ref="O57:R57"/>
    <mergeCell ref="A62:C62"/>
    <mergeCell ref="D62:F62"/>
    <mergeCell ref="G62:J62"/>
    <mergeCell ref="A58:B58"/>
    <mergeCell ref="C58:F58"/>
    <mergeCell ref="G58:J58"/>
    <mergeCell ref="K58:N58"/>
    <mergeCell ref="O58:R58"/>
    <mergeCell ref="B59:D59"/>
    <mergeCell ref="M59:Q59"/>
    <mergeCell ref="O60:P60"/>
    <mergeCell ref="Q60:R60"/>
    <mergeCell ref="C61:G61"/>
    <mergeCell ref="H61:J61"/>
    <mergeCell ref="K61:R61"/>
    <mergeCell ref="B117:D117"/>
    <mergeCell ref="M117:Q117"/>
    <mergeCell ref="A4:C4"/>
    <mergeCell ref="D4:F4"/>
    <mergeCell ref="G4:J4"/>
    <mergeCell ref="B94:F94"/>
    <mergeCell ref="B104:F104"/>
    <mergeCell ref="A86:B86"/>
    <mergeCell ref="C86:F86"/>
    <mergeCell ref="G86:J86"/>
    <mergeCell ref="K86:N86"/>
    <mergeCell ref="O86:R86"/>
    <mergeCell ref="H90:J90"/>
    <mergeCell ref="K90:R90"/>
    <mergeCell ref="B88:D88"/>
    <mergeCell ref="M88:Q88"/>
    <mergeCell ref="O89:P89"/>
    <mergeCell ref="Q89:R89"/>
    <mergeCell ref="C90:G90"/>
    <mergeCell ref="Q91:R91"/>
    <mergeCell ref="A92:C92"/>
    <mergeCell ref="D92:F92"/>
    <mergeCell ref="G92:J92"/>
    <mergeCell ref="K92:N92"/>
    <mergeCell ref="D33:F33"/>
    <mergeCell ref="G33:J33"/>
    <mergeCell ref="Q17:R17"/>
    <mergeCell ref="A174:B174"/>
    <mergeCell ref="C174:F174"/>
    <mergeCell ref="G174:J174"/>
    <mergeCell ref="K174:N174"/>
    <mergeCell ref="O174:R174"/>
    <mergeCell ref="A150:C150"/>
    <mergeCell ref="D150:F150"/>
    <mergeCell ref="G150:J150"/>
    <mergeCell ref="K150:N150"/>
    <mergeCell ref="O150:R150"/>
    <mergeCell ref="B152:F152"/>
    <mergeCell ref="A173:B173"/>
    <mergeCell ref="C173:F173"/>
    <mergeCell ref="G173:J173"/>
    <mergeCell ref="K173:N173"/>
    <mergeCell ref="O173:R173"/>
    <mergeCell ref="C148:G148"/>
    <mergeCell ref="H148:J148"/>
    <mergeCell ref="K148:R148"/>
    <mergeCell ref="A149:C149"/>
    <mergeCell ref="D149:F149"/>
    <mergeCell ref="G149:J149"/>
    <mergeCell ref="K149:L149"/>
    <mergeCell ref="M149:N149"/>
    <mergeCell ref="O149:P149"/>
    <mergeCell ref="Q149:R149"/>
    <mergeCell ref="A145:B145"/>
    <mergeCell ref="C145:F145"/>
    <mergeCell ref="G145:J145"/>
    <mergeCell ref="K145:N145"/>
    <mergeCell ref="O145:R145"/>
    <mergeCell ref="B146:D146"/>
    <mergeCell ref="M146:Q146"/>
    <mergeCell ref="O147:P147"/>
    <mergeCell ref="Q147:R147"/>
    <mergeCell ref="A121:C121"/>
    <mergeCell ref="D121:F121"/>
    <mergeCell ref="G121:J121"/>
    <mergeCell ref="K121:N121"/>
    <mergeCell ref="O121:R121"/>
    <mergeCell ref="B123:F123"/>
    <mergeCell ref="B131:F131"/>
    <mergeCell ref="B141:F141"/>
    <mergeCell ref="A144:B144"/>
    <mergeCell ref="C144:F144"/>
    <mergeCell ref="G144:J144"/>
    <mergeCell ref="K144:N144"/>
    <mergeCell ref="O144:R144"/>
    <mergeCell ref="O118:P118"/>
    <mergeCell ref="Q118:R118"/>
    <mergeCell ref="C119:G119"/>
    <mergeCell ref="H119:J119"/>
    <mergeCell ref="K119:R119"/>
    <mergeCell ref="A120:C120"/>
    <mergeCell ref="D120:F120"/>
    <mergeCell ref="G120:J120"/>
    <mergeCell ref="K120:L120"/>
    <mergeCell ref="M120:N120"/>
    <mergeCell ref="O120:P120"/>
    <mergeCell ref="Q120:R120"/>
    <mergeCell ref="A33:C33"/>
    <mergeCell ref="A28:B28"/>
    <mergeCell ref="C28:F28"/>
    <mergeCell ref="G28:J28"/>
    <mergeCell ref="K28:N28"/>
    <mergeCell ref="O28:R28"/>
    <mergeCell ref="A115:B115"/>
    <mergeCell ref="C115:F115"/>
    <mergeCell ref="G115:J115"/>
    <mergeCell ref="K115:N115"/>
    <mergeCell ref="O115:R115"/>
    <mergeCell ref="A91:C91"/>
    <mergeCell ref="D91:F91"/>
    <mergeCell ref="G91:J91"/>
    <mergeCell ref="K91:L91"/>
    <mergeCell ref="M91:N91"/>
    <mergeCell ref="O91:P91"/>
    <mergeCell ref="O92:R92"/>
    <mergeCell ref="B112:F112"/>
  </mergeCells>
  <pageMargins left="0.70866141732283461" right="0.70866141732283461" top="1.0629921259842521" bottom="0.94488188976377951" header="0.51181102362204722" footer="0.51181102362204722"/>
  <pageSetup paperSize="9" scale="84" orientation="landscape" horizontalDpi="4294967293" verticalDpi="0" r:id="rId1"/>
  <rowBreaks count="3" manualBreakCount="3">
    <brk id="29" max="16383" man="1"/>
    <brk id="58" max="16383" man="1"/>
    <brk id="8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46</vt:i4>
      </vt:variant>
    </vt:vector>
  </HeadingPairs>
  <TitlesOfParts>
    <vt:vector size="50" baseType="lpstr">
      <vt:lpstr>export</vt:lpstr>
      <vt:lpstr>donnees</vt:lpstr>
      <vt:lpstr>modele</vt:lpstr>
      <vt:lpstr>Débit</vt:lpstr>
      <vt:lpstr>A_</vt:lpstr>
      <vt:lpstr>AA_</vt:lpstr>
      <vt:lpstr>B_</vt:lpstr>
      <vt:lpstr>BB_</vt:lpstr>
      <vt:lpstr>C_</vt:lpstr>
      <vt:lpstr>calcul</vt:lpstr>
      <vt:lpstr>CC_</vt:lpstr>
      <vt:lpstr>D_</vt:lpstr>
      <vt:lpstr>DD_</vt:lpstr>
      <vt:lpstr>E_</vt:lpstr>
      <vt:lpstr>EE_</vt:lpstr>
      <vt:lpstr>F_</vt:lpstr>
      <vt:lpstr>FF_</vt:lpstr>
      <vt:lpstr>G_</vt:lpstr>
      <vt:lpstr>GG_</vt:lpstr>
      <vt:lpstr>H_</vt:lpstr>
      <vt:lpstr>HH_</vt:lpstr>
      <vt:lpstr>I_</vt:lpstr>
      <vt:lpstr>II_</vt:lpstr>
      <vt:lpstr>J_</vt:lpstr>
      <vt:lpstr>JJ_</vt:lpstr>
      <vt:lpstr>K_</vt:lpstr>
      <vt:lpstr>KK_</vt:lpstr>
      <vt:lpstr>L_</vt:lpstr>
      <vt:lpstr>LL_</vt:lpstr>
      <vt:lpstr>M_</vt:lpstr>
      <vt:lpstr>MM_</vt:lpstr>
      <vt:lpstr>modele</vt:lpstr>
      <vt:lpstr>N_</vt:lpstr>
      <vt:lpstr>NN_</vt:lpstr>
      <vt:lpstr>O_</vt:lpstr>
      <vt:lpstr>OO_</vt:lpstr>
      <vt:lpstr>P_</vt:lpstr>
      <vt:lpstr>PP_</vt:lpstr>
      <vt:lpstr>Q_</vt:lpstr>
      <vt:lpstr>QQ_</vt:lpstr>
      <vt:lpstr>R_</vt:lpstr>
      <vt:lpstr>RR_</vt:lpstr>
      <vt:lpstr>S_</vt:lpstr>
      <vt:lpstr>SS_</vt:lpstr>
      <vt:lpstr>T_</vt:lpstr>
      <vt:lpstr>TT_</vt:lpstr>
      <vt:lpstr>U_</vt:lpstr>
      <vt:lpstr>UU_</vt:lpstr>
      <vt:lpstr>V_</vt:lpstr>
      <vt:lpstr>VV_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2023-05-13T18:37:34Z</cp:lastPrinted>
  <dcterms:created xsi:type="dcterms:W3CDTF">2023-05-04T11:33:23Z</dcterms:created>
  <dcterms:modified xsi:type="dcterms:W3CDTF">2023-05-15T17:39:20Z</dcterms:modified>
</cp:coreProperties>
</file>