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4.xml" ContentType="application/vnd.ms-excel.person+xml"/>
  <Override PartName="/xl/persons/person5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45" documentId="13_ncr:1_{71B6AE5C-FC92-4BC6-897D-4E0A8038E3A5}" xr6:coauthVersionLast="47" xr6:coauthVersionMax="47" xr10:uidLastSave="{2111F39B-1710-4067-880D-BDA612A5D729}"/>
  <bookViews>
    <workbookView xWindow="-120" yWindow="-120" windowWidth="29040" windowHeight="15720" tabRatio="932" activeTab="1" xr2:uid="{00000000-000D-0000-FFFF-FFFF00000000}"/>
  </bookViews>
  <sheets>
    <sheet name="Liste chantier" sheetId="1" r:id="rId1"/>
    <sheet name="Thierry" sheetId="2" r:id="rId2"/>
    <sheet name="Samuel" sheetId="4" r:id="rId3"/>
    <sheet name="Michel" sheetId="6" r:id="rId4"/>
    <sheet name="KiKi" sheetId="7" r:id="rId5"/>
    <sheet name="Vincent" sheetId="8" r:id="rId6"/>
    <sheet name="Christophe Catinat" sheetId="9" r:id="rId7"/>
    <sheet name="Christophe V" sheetId="11" r:id="rId8"/>
    <sheet name="Françis" sheetId="12" r:id="rId9"/>
    <sheet name="Jérémy" sheetId="14" r:id="rId10"/>
    <sheet name="Anthony A" sheetId="13" r:id="rId11"/>
    <sheet name="Marion" sheetId="10" r:id="rId12"/>
    <sheet name="Léo" sheetId="28" r:id="rId13"/>
    <sheet name="Christopher" sheetId="15" r:id="rId14"/>
    <sheet name="Frédéric" sheetId="16" r:id="rId15"/>
    <sheet name="Ulric" sheetId="18" r:id="rId16"/>
    <sheet name="Benjamin" sheetId="20" r:id="rId17"/>
    <sheet name="Anthony P" sheetId="21" r:id="rId18"/>
    <sheet name="Vierge Pose 2" sheetId="22" r:id="rId19"/>
  </sheets>
  <definedNames>
    <definedName name="Chantier">'Liste chantier'!$A$2:$A$86</definedName>
    <definedName name="Tâches">'Liste chantier'!$Y$2:$Y$33</definedName>
    <definedName name="Z_2466BB32_3F20_4A31_8C8A_2D62866C6750_.wvu.Cols" localSheetId="17" hidden="1">'Anthony P'!$K:$K</definedName>
    <definedName name="Z_2466BB32_3F20_4A31_8C8A_2D62866C6750_.wvu.Cols" localSheetId="16" hidden="1">Benjamin!$K:$K</definedName>
    <definedName name="Z_2466BB32_3F20_4A31_8C8A_2D62866C6750_.wvu.Cols" localSheetId="13" hidden="1">Christopher!$K:$K</definedName>
    <definedName name="Z_2466BB32_3F20_4A31_8C8A_2D62866C6750_.wvu.Cols" localSheetId="14" hidden="1">Frédéric!$K:$K</definedName>
    <definedName name="Z_2466BB32_3F20_4A31_8C8A_2D62866C6750_.wvu.Cols" localSheetId="15" hidden="1">Ulric!$K:$K</definedName>
    <definedName name="Z_2466BB32_3F20_4A31_8C8A_2D62866C6750_.wvu.Cols" localSheetId="18" hidden="1">'Vierge Pose 2'!$K:$K</definedName>
    <definedName name="Z_2466BB32_3F20_4A31_8C8A_2D62866C6750_.wvu.PrintArea" localSheetId="10" hidden="1">'Anthony A'!$A$1:$K$34</definedName>
    <definedName name="Z_2466BB32_3F20_4A31_8C8A_2D62866C6750_.wvu.PrintArea" localSheetId="17" hidden="1">'Anthony P'!$A$1:$L$35</definedName>
    <definedName name="Z_2466BB32_3F20_4A31_8C8A_2D62866C6750_.wvu.PrintArea" localSheetId="16" hidden="1">Benjamin!$A$1:$M$41</definedName>
    <definedName name="Z_2466BB32_3F20_4A31_8C8A_2D62866C6750_.wvu.PrintArea" localSheetId="6" hidden="1">'Christophe Catinat'!$A$1:$K$35</definedName>
    <definedName name="Z_2466BB32_3F20_4A31_8C8A_2D62866C6750_.wvu.PrintArea" localSheetId="7" hidden="1">'Christophe V'!$A$1:$K$34</definedName>
    <definedName name="Z_2466BB32_3F20_4A31_8C8A_2D62866C6750_.wvu.PrintArea" localSheetId="13" hidden="1">Christopher!$A$1:$M$41</definedName>
    <definedName name="Z_2466BB32_3F20_4A31_8C8A_2D62866C6750_.wvu.PrintArea" localSheetId="8" hidden="1">Françis!$A$1:$K$34</definedName>
    <definedName name="Z_2466BB32_3F20_4A31_8C8A_2D62866C6750_.wvu.PrintArea" localSheetId="14" hidden="1">Frédéric!$A$1:$M$40</definedName>
    <definedName name="Z_2466BB32_3F20_4A31_8C8A_2D62866C6750_.wvu.PrintArea" localSheetId="9" hidden="1">Jérémy!$A$1:$K$34</definedName>
    <definedName name="Z_2466BB32_3F20_4A31_8C8A_2D62866C6750_.wvu.PrintArea" localSheetId="4" hidden="1">KiKi!$A$1:$K$35</definedName>
    <definedName name="Z_2466BB32_3F20_4A31_8C8A_2D62866C6750_.wvu.PrintArea" localSheetId="12" hidden="1">Léo!$A$1:$K$34</definedName>
    <definedName name="Z_2466BB32_3F20_4A31_8C8A_2D62866C6750_.wvu.PrintArea" localSheetId="0" hidden="1">'Liste chantier'!$A$1:$AC$86</definedName>
    <definedName name="Z_2466BB32_3F20_4A31_8C8A_2D62866C6750_.wvu.PrintArea" localSheetId="11" hidden="1">Marion!$A$1:$K$35</definedName>
    <definedName name="Z_2466BB32_3F20_4A31_8C8A_2D62866C6750_.wvu.PrintArea" localSheetId="3" hidden="1">Michel!$A$1:$K$41</definedName>
    <definedName name="Z_2466BB32_3F20_4A31_8C8A_2D62866C6750_.wvu.PrintArea" localSheetId="2" hidden="1">Samuel!$A$1:$K$35</definedName>
    <definedName name="Z_2466BB32_3F20_4A31_8C8A_2D62866C6750_.wvu.PrintArea" localSheetId="1" hidden="1">Thierry!$A$1:$K$40</definedName>
    <definedName name="Z_2466BB32_3F20_4A31_8C8A_2D62866C6750_.wvu.PrintArea" localSheetId="15" hidden="1">Ulric!$A$1:$M$38</definedName>
    <definedName name="Z_2466BB32_3F20_4A31_8C8A_2D62866C6750_.wvu.PrintArea" localSheetId="18" hidden="1">'Vierge Pose 2'!$A$1:$L$35</definedName>
    <definedName name="Z_2466BB32_3F20_4A31_8C8A_2D62866C6750_.wvu.PrintArea" localSheetId="5" hidden="1">Vincent!$A$1:$K$34</definedName>
    <definedName name="_xlnm.Print_Area" localSheetId="10">'Anthony A'!$A$1:$K$34</definedName>
    <definedName name="_xlnm.Print_Area" localSheetId="17">'Anthony P'!$A$1:$M$37</definedName>
    <definedName name="_xlnm.Print_Area" localSheetId="16">Benjamin!$A$1:$M$41</definedName>
    <definedName name="_xlnm.Print_Area" localSheetId="6">'Christophe Catinat'!$A$1:$K$35</definedName>
    <definedName name="_xlnm.Print_Area" localSheetId="7">'Christophe V'!$A$1:$K$34</definedName>
    <definedName name="_xlnm.Print_Area" localSheetId="13">Christopher!$A$1:$M$39</definedName>
    <definedName name="_xlnm.Print_Area" localSheetId="8">Françis!$A$1:$K$34</definedName>
    <definedName name="_xlnm.Print_Area" localSheetId="14">Frédéric!$A$1:$M$40</definedName>
    <definedName name="_xlnm.Print_Area" localSheetId="9">Jérémy!$A$1:$K$34</definedName>
    <definedName name="_xlnm.Print_Area" localSheetId="4">KiKi!$A$1:$K$35</definedName>
    <definedName name="_xlnm.Print_Area" localSheetId="12">Léo!$A$1:$K$34</definedName>
    <definedName name="_xlnm.Print_Area" localSheetId="0">'Liste chantier'!$A$1:$Y$87</definedName>
    <definedName name="_xlnm.Print_Area" localSheetId="11">Marion!$A$1:$K$35</definedName>
    <definedName name="_xlnm.Print_Area" localSheetId="3">Michel!$A$1:$K$41</definedName>
    <definedName name="_xlnm.Print_Area" localSheetId="2">Samuel!$A$1:$K$35</definedName>
    <definedName name="_xlnm.Print_Area" localSheetId="1">Thierry!$A$1:$K$40</definedName>
    <definedName name="_xlnm.Print_Area" localSheetId="15">Ulric!$A$1:$M$38</definedName>
    <definedName name="_xlnm.Print_Area" localSheetId="18">'Vierge Pose 2'!$A$1:$L$35</definedName>
    <definedName name="_xlnm.Print_Area" localSheetId="5">Vincent!$A$1:$K$34</definedName>
  </definedNames>
  <calcPr calcId="191029"/>
  <customWorkbookViews>
    <customWorkbookView name="Thierry TL. Lopez - Affichage personnalisé" guid="{2466BB32-3F20-4A31-8C8A-2D62866C6750}" mergeInterval="0" personalView="1" maximized="1" xWindow="-8" yWindow="-8" windowWidth="1936" windowHeight="1056" tabRatio="843" activeSheetId="1" showComments="commIndAndComment"/>
  </customWorkbookViews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2" i="1"/>
  <c r="G3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M3" i="1"/>
  <c r="T3" i="1" s="1"/>
  <c r="M4" i="1"/>
  <c r="T4" i="1" s="1"/>
  <c r="M5" i="1"/>
  <c r="T5" i="1" s="1"/>
  <c r="M6" i="1"/>
  <c r="T6" i="1" s="1"/>
  <c r="M7" i="1"/>
  <c r="T7" i="1" s="1"/>
  <c r="M8" i="1"/>
  <c r="T8" i="1" s="1"/>
  <c r="M9" i="1"/>
  <c r="T9" i="1" s="1"/>
  <c r="M10" i="1"/>
  <c r="T10" i="1" s="1"/>
  <c r="Q3" i="1"/>
  <c r="Q4" i="1"/>
  <c r="Q5" i="1"/>
  <c r="Q6" i="1"/>
  <c r="Q7" i="1"/>
  <c r="Q8" i="1"/>
  <c r="C3" i="1"/>
  <c r="D3" i="1"/>
  <c r="E3" i="1"/>
  <c r="F3" i="1"/>
  <c r="H3" i="1"/>
  <c r="I3" i="1"/>
  <c r="J3" i="1"/>
  <c r="L3" i="1"/>
  <c r="N3" i="1"/>
  <c r="O3" i="1"/>
  <c r="P3" i="1"/>
  <c r="R3" i="1"/>
  <c r="S3" i="1"/>
  <c r="X3" i="1"/>
  <c r="C4" i="1"/>
  <c r="D4" i="1"/>
  <c r="E4" i="1"/>
  <c r="F4" i="1"/>
  <c r="G4" i="1"/>
  <c r="H4" i="1"/>
  <c r="I4" i="1"/>
  <c r="J4" i="1"/>
  <c r="L4" i="1"/>
  <c r="N4" i="1"/>
  <c r="O4" i="1"/>
  <c r="P4" i="1"/>
  <c r="R4" i="1"/>
  <c r="S4" i="1"/>
  <c r="X4" i="1"/>
  <c r="C5" i="1"/>
  <c r="D5" i="1"/>
  <c r="E5" i="1"/>
  <c r="F5" i="1"/>
  <c r="G5" i="1"/>
  <c r="H5" i="1"/>
  <c r="I5" i="1"/>
  <c r="J5" i="1"/>
  <c r="L5" i="1"/>
  <c r="N5" i="1"/>
  <c r="O5" i="1"/>
  <c r="P5" i="1"/>
  <c r="R5" i="1"/>
  <c r="S5" i="1"/>
  <c r="X5" i="1"/>
  <c r="C6" i="1"/>
  <c r="D6" i="1"/>
  <c r="E6" i="1"/>
  <c r="F6" i="1"/>
  <c r="G6" i="1"/>
  <c r="H6" i="1"/>
  <c r="I6" i="1"/>
  <c r="J6" i="1"/>
  <c r="L6" i="1"/>
  <c r="N6" i="1"/>
  <c r="O6" i="1"/>
  <c r="P6" i="1"/>
  <c r="R6" i="1"/>
  <c r="S6" i="1"/>
  <c r="X6" i="1"/>
  <c r="C7" i="1"/>
  <c r="D7" i="1"/>
  <c r="E7" i="1"/>
  <c r="F7" i="1"/>
  <c r="G7" i="1"/>
  <c r="H7" i="1"/>
  <c r="I7" i="1"/>
  <c r="J7" i="1"/>
  <c r="L7" i="1"/>
  <c r="N7" i="1"/>
  <c r="O7" i="1"/>
  <c r="P7" i="1"/>
  <c r="R7" i="1"/>
  <c r="S7" i="1"/>
  <c r="X7" i="1"/>
  <c r="J37" i="21" l="1"/>
  <c r="J35" i="21"/>
  <c r="H88" i="1" l="1"/>
  <c r="T88" i="1"/>
  <c r="U88" i="1"/>
  <c r="K19" i="1" l="1"/>
  <c r="K20" i="1"/>
  <c r="K22" i="1"/>
  <c r="K24" i="1"/>
  <c r="K35" i="1"/>
  <c r="K77" i="1"/>
  <c r="K25" i="1"/>
  <c r="K31" i="1"/>
  <c r="K34" i="1"/>
  <c r="K36" i="1"/>
  <c r="K37" i="1"/>
  <c r="K38" i="1"/>
  <c r="K42" i="1"/>
  <c r="K41" i="1"/>
  <c r="K43" i="1"/>
  <c r="K44" i="1"/>
  <c r="K46" i="1"/>
  <c r="K48" i="1"/>
  <c r="K47" i="1"/>
  <c r="K49" i="1"/>
  <c r="K50" i="1"/>
  <c r="K51" i="1"/>
  <c r="K52" i="1"/>
  <c r="K53" i="1"/>
  <c r="K54" i="1"/>
  <c r="K55" i="1"/>
  <c r="K56" i="1"/>
  <c r="K58" i="1"/>
  <c r="K59" i="1"/>
  <c r="K60" i="1"/>
  <c r="K61" i="1"/>
  <c r="K63" i="1"/>
  <c r="K64" i="1"/>
  <c r="K65" i="1"/>
  <c r="K62" i="1"/>
  <c r="K68" i="1"/>
  <c r="K70" i="1"/>
  <c r="K71" i="1"/>
  <c r="K72" i="1"/>
  <c r="K73" i="1"/>
  <c r="K28" i="1"/>
  <c r="K23" i="1"/>
  <c r="K45" i="1"/>
  <c r="K67" i="1"/>
  <c r="K66" i="1"/>
  <c r="K75" i="1"/>
  <c r="K76" i="1"/>
  <c r="K78" i="1"/>
  <c r="K39" i="1"/>
  <c r="K33" i="1"/>
  <c r="K29" i="1"/>
  <c r="K32" i="1"/>
  <c r="K26" i="1"/>
  <c r="K27" i="1"/>
  <c r="K79" i="1"/>
  <c r="K80" i="1"/>
  <c r="K81" i="1"/>
  <c r="K82" i="1"/>
  <c r="K30" i="1"/>
  <c r="K84" i="1"/>
  <c r="K85" i="1"/>
  <c r="K86" i="1"/>
  <c r="K40" i="1"/>
  <c r="K69" i="1"/>
  <c r="K83" i="1"/>
  <c r="K74" i="1"/>
  <c r="K57" i="1"/>
  <c r="K21" i="1"/>
  <c r="K2" i="1"/>
  <c r="D1" i="13"/>
  <c r="K1" i="1" s="1"/>
  <c r="K88" i="1" s="1"/>
  <c r="X8" i="1" l="1"/>
  <c r="X9" i="1"/>
  <c r="X12" i="1"/>
  <c r="X13" i="1"/>
  <c r="X14" i="1"/>
  <c r="X15" i="1"/>
  <c r="X16" i="1"/>
  <c r="X17" i="1"/>
  <c r="X11" i="1"/>
  <c r="X19" i="1"/>
  <c r="X20" i="1"/>
  <c r="X10" i="1"/>
  <c r="X22" i="1"/>
  <c r="X24" i="1"/>
  <c r="X35" i="1"/>
  <c r="X77" i="1"/>
  <c r="X25" i="1"/>
  <c r="X31" i="1"/>
  <c r="X34" i="1"/>
  <c r="X36" i="1"/>
  <c r="X37" i="1"/>
  <c r="X38" i="1"/>
  <c r="X42" i="1"/>
  <c r="X41" i="1"/>
  <c r="X43" i="1"/>
  <c r="X44" i="1"/>
  <c r="X46" i="1"/>
  <c r="X48" i="1"/>
  <c r="X47" i="1"/>
  <c r="X49" i="1"/>
  <c r="X50" i="1"/>
  <c r="X51" i="1"/>
  <c r="X52" i="1"/>
  <c r="X53" i="1"/>
  <c r="X54" i="1"/>
  <c r="X55" i="1"/>
  <c r="X56" i="1"/>
  <c r="X58" i="1"/>
  <c r="X59" i="1"/>
  <c r="X60" i="1"/>
  <c r="X61" i="1"/>
  <c r="X63" i="1"/>
  <c r="X64" i="1"/>
  <c r="X65" i="1"/>
  <c r="X62" i="1"/>
  <c r="X68" i="1"/>
  <c r="X70" i="1"/>
  <c r="X71" i="1"/>
  <c r="X72" i="1"/>
  <c r="X73" i="1"/>
  <c r="X28" i="1"/>
  <c r="X18" i="1"/>
  <c r="X23" i="1"/>
  <c r="X45" i="1"/>
  <c r="X67" i="1"/>
  <c r="X66" i="1"/>
  <c r="X75" i="1"/>
  <c r="X76" i="1"/>
  <c r="X78" i="1"/>
  <c r="X39" i="1"/>
  <c r="X33" i="1"/>
  <c r="X29" i="1"/>
  <c r="X32" i="1"/>
  <c r="X26" i="1"/>
  <c r="X27" i="1"/>
  <c r="X79" i="1"/>
  <c r="X80" i="1"/>
  <c r="X81" i="1"/>
  <c r="X82" i="1"/>
  <c r="X30" i="1"/>
  <c r="X84" i="1"/>
  <c r="X85" i="1"/>
  <c r="X86" i="1"/>
  <c r="X40" i="1"/>
  <c r="X69" i="1"/>
  <c r="X83" i="1"/>
  <c r="X74" i="1"/>
  <c r="X57" i="1"/>
  <c r="X21" i="1"/>
  <c r="X2" i="1"/>
  <c r="Q9" i="1"/>
  <c r="Q12" i="1"/>
  <c r="Q13" i="1"/>
  <c r="Q14" i="1"/>
  <c r="Q15" i="1"/>
  <c r="Q16" i="1"/>
  <c r="Q17" i="1"/>
  <c r="Q11" i="1"/>
  <c r="Q19" i="1"/>
  <c r="Q20" i="1"/>
  <c r="Q10" i="1"/>
  <c r="Q22" i="1"/>
  <c r="Q24" i="1"/>
  <c r="Q35" i="1"/>
  <c r="Q77" i="1"/>
  <c r="Q25" i="1"/>
  <c r="Q31" i="1"/>
  <c r="Q34" i="1"/>
  <c r="Q36" i="1"/>
  <c r="Q37" i="1"/>
  <c r="Q38" i="1"/>
  <c r="Q42" i="1"/>
  <c r="Q41" i="1"/>
  <c r="Q43" i="1"/>
  <c r="Q44" i="1"/>
  <c r="Q46" i="1"/>
  <c r="Q48" i="1"/>
  <c r="Q47" i="1"/>
  <c r="Q49" i="1"/>
  <c r="Q50" i="1"/>
  <c r="Q51" i="1"/>
  <c r="Q52" i="1"/>
  <c r="Q53" i="1"/>
  <c r="Q54" i="1"/>
  <c r="Q55" i="1"/>
  <c r="Q56" i="1"/>
  <c r="Q58" i="1"/>
  <c r="Q59" i="1"/>
  <c r="Q60" i="1"/>
  <c r="Q61" i="1"/>
  <c r="Q63" i="1"/>
  <c r="Q64" i="1"/>
  <c r="Q65" i="1"/>
  <c r="Q62" i="1"/>
  <c r="Q68" i="1"/>
  <c r="Q70" i="1"/>
  <c r="Q71" i="1"/>
  <c r="Q72" i="1"/>
  <c r="Q73" i="1"/>
  <c r="Q28" i="1"/>
  <c r="Q18" i="1"/>
  <c r="Q23" i="1"/>
  <c r="Q45" i="1"/>
  <c r="Q67" i="1"/>
  <c r="Q66" i="1"/>
  <c r="Q75" i="1"/>
  <c r="Q76" i="1"/>
  <c r="Q78" i="1"/>
  <c r="Q39" i="1"/>
  <c r="Q33" i="1"/>
  <c r="Q29" i="1"/>
  <c r="Q32" i="1"/>
  <c r="Q26" i="1"/>
  <c r="Q27" i="1"/>
  <c r="Q79" i="1"/>
  <c r="Q80" i="1"/>
  <c r="Q81" i="1"/>
  <c r="Q82" i="1"/>
  <c r="Q30" i="1"/>
  <c r="Q84" i="1"/>
  <c r="Q85" i="1"/>
  <c r="Q86" i="1"/>
  <c r="Q40" i="1"/>
  <c r="Q69" i="1"/>
  <c r="Q83" i="1"/>
  <c r="Q74" i="1"/>
  <c r="Q57" i="1"/>
  <c r="Q21" i="1"/>
  <c r="Q2" i="1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" i="20"/>
  <c r="J13" i="20"/>
  <c r="J7" i="20"/>
  <c r="Q87" i="1" l="1"/>
  <c r="M72" i="1"/>
  <c r="T72" i="1" s="1"/>
  <c r="M73" i="1"/>
  <c r="T73" i="1" s="1"/>
  <c r="M28" i="1"/>
  <c r="T28" i="1" s="1"/>
  <c r="M18" i="1"/>
  <c r="T18" i="1" s="1"/>
  <c r="M23" i="1"/>
  <c r="T23" i="1" s="1"/>
  <c r="M45" i="1"/>
  <c r="T45" i="1" s="1"/>
  <c r="M67" i="1"/>
  <c r="T67" i="1" s="1"/>
  <c r="M66" i="1"/>
  <c r="T66" i="1" s="1"/>
  <c r="M2" i="1"/>
  <c r="T2" i="1" s="1"/>
  <c r="M12" i="1"/>
  <c r="T12" i="1" s="1"/>
  <c r="M13" i="1"/>
  <c r="T13" i="1" s="1"/>
  <c r="M16" i="1"/>
  <c r="T16" i="1" s="1"/>
  <c r="M17" i="1"/>
  <c r="T17" i="1" s="1"/>
  <c r="M11" i="1"/>
  <c r="T11" i="1" s="1"/>
  <c r="M19" i="1"/>
  <c r="T19" i="1" s="1"/>
  <c r="M24" i="1"/>
  <c r="T24" i="1" s="1"/>
  <c r="M35" i="1"/>
  <c r="T35" i="1" s="1"/>
  <c r="M77" i="1"/>
  <c r="T77" i="1" s="1"/>
  <c r="M25" i="1"/>
  <c r="T25" i="1" s="1"/>
  <c r="M37" i="1"/>
  <c r="T37" i="1" s="1"/>
  <c r="M31" i="1"/>
  <c r="T31" i="1" s="1"/>
  <c r="M36" i="1"/>
  <c r="T36" i="1" s="1"/>
  <c r="M38" i="1"/>
  <c r="T38" i="1" s="1"/>
  <c r="M42" i="1"/>
  <c r="T42" i="1" s="1"/>
  <c r="M41" i="1"/>
  <c r="T41" i="1" s="1"/>
  <c r="M43" i="1"/>
  <c r="T43" i="1" s="1"/>
  <c r="M44" i="1"/>
  <c r="T44" i="1" s="1"/>
  <c r="M46" i="1"/>
  <c r="T46" i="1" s="1"/>
  <c r="M48" i="1"/>
  <c r="T48" i="1" s="1"/>
  <c r="M47" i="1"/>
  <c r="T47" i="1" s="1"/>
  <c r="M49" i="1"/>
  <c r="T49" i="1" s="1"/>
  <c r="M50" i="1"/>
  <c r="T50" i="1" s="1"/>
  <c r="M52" i="1"/>
  <c r="T52" i="1" s="1"/>
  <c r="M53" i="1"/>
  <c r="T53" i="1" s="1"/>
  <c r="M54" i="1"/>
  <c r="T54" i="1" s="1"/>
  <c r="M56" i="1"/>
  <c r="T56" i="1" s="1"/>
  <c r="M58" i="1"/>
  <c r="T58" i="1" s="1"/>
  <c r="M59" i="1"/>
  <c r="T59" i="1" s="1"/>
  <c r="M60" i="1"/>
  <c r="T60" i="1" s="1"/>
  <c r="M61" i="1"/>
  <c r="T61" i="1" s="1"/>
  <c r="M51" i="1"/>
  <c r="T51" i="1" s="1"/>
  <c r="M63" i="1"/>
  <c r="T63" i="1" s="1"/>
  <c r="M64" i="1"/>
  <c r="T64" i="1" s="1"/>
  <c r="M70" i="1"/>
  <c r="T70" i="1" s="1"/>
  <c r="M62" i="1"/>
  <c r="T62" i="1" s="1"/>
  <c r="M71" i="1"/>
  <c r="T71" i="1" s="1"/>
  <c r="M34" i="1"/>
  <c r="T34" i="1" s="1"/>
  <c r="M68" i="1"/>
  <c r="T68" i="1" s="1"/>
  <c r="M75" i="1"/>
  <c r="T75" i="1" s="1"/>
  <c r="M40" i="1"/>
  <c r="T40" i="1" s="1"/>
  <c r="M83" i="1"/>
  <c r="T83" i="1" s="1"/>
  <c r="M76" i="1"/>
  <c r="T76" i="1" s="1"/>
  <c r="M78" i="1"/>
  <c r="T78" i="1" s="1"/>
  <c r="M33" i="1"/>
  <c r="T33" i="1" s="1"/>
  <c r="M29" i="1"/>
  <c r="T29" i="1" s="1"/>
  <c r="M26" i="1"/>
  <c r="T26" i="1" s="1"/>
  <c r="M39" i="1"/>
  <c r="T39" i="1" s="1"/>
  <c r="M84" i="1"/>
  <c r="T84" i="1" s="1"/>
  <c r="M30" i="1"/>
  <c r="T30" i="1" s="1"/>
  <c r="M86" i="1"/>
  <c r="T86" i="1" s="1"/>
  <c r="M81" i="1"/>
  <c r="T81" i="1" s="1"/>
  <c r="M15" i="1"/>
  <c r="T15" i="1" s="1"/>
  <c r="M14" i="1"/>
  <c r="T14" i="1" s="1"/>
  <c r="M65" i="1"/>
  <c r="T65" i="1" s="1"/>
  <c r="M74" i="1"/>
  <c r="T74" i="1" s="1"/>
  <c r="M32" i="1"/>
  <c r="T32" i="1" s="1"/>
  <c r="M27" i="1"/>
  <c r="T27" i="1" s="1"/>
  <c r="M79" i="1"/>
  <c r="T79" i="1" s="1"/>
  <c r="M80" i="1"/>
  <c r="T80" i="1" s="1"/>
  <c r="M57" i="1"/>
  <c r="T57" i="1" s="1"/>
  <c r="M21" i="1"/>
  <c r="T21" i="1" s="1"/>
  <c r="M20" i="1"/>
  <c r="T20" i="1" s="1"/>
  <c r="M82" i="1"/>
  <c r="T82" i="1" s="1"/>
  <c r="M55" i="1"/>
  <c r="T55" i="1" s="1"/>
  <c r="M69" i="1"/>
  <c r="T69" i="1" s="1"/>
  <c r="M22" i="1"/>
  <c r="T22" i="1" s="1"/>
  <c r="M85" i="1"/>
  <c r="T85" i="1" s="1"/>
  <c r="H31" i="28"/>
  <c r="H25" i="28"/>
  <c r="H19" i="28"/>
  <c r="H13" i="28"/>
  <c r="H7" i="28"/>
  <c r="H1" i="28"/>
  <c r="D1" i="28"/>
  <c r="H1" i="14"/>
  <c r="M87" i="1" l="1"/>
  <c r="H34" i="28"/>
  <c r="M1" i="1"/>
  <c r="M88" i="1" s="1"/>
  <c r="J73" i="1"/>
  <c r="J28" i="1"/>
  <c r="J18" i="1"/>
  <c r="J23" i="1"/>
  <c r="J45" i="1"/>
  <c r="J67" i="1"/>
  <c r="J66" i="1"/>
  <c r="J2" i="1"/>
  <c r="J8" i="1"/>
  <c r="J9" i="1"/>
  <c r="J12" i="1"/>
  <c r="J13" i="1"/>
  <c r="J16" i="1"/>
  <c r="J17" i="1"/>
  <c r="J11" i="1"/>
  <c r="J19" i="1"/>
  <c r="J10" i="1"/>
  <c r="J24" i="1"/>
  <c r="J35" i="1"/>
  <c r="J77" i="1"/>
  <c r="J25" i="1"/>
  <c r="J37" i="1"/>
  <c r="J31" i="1"/>
  <c r="J36" i="1"/>
  <c r="J38" i="1"/>
  <c r="J42" i="1"/>
  <c r="J41" i="1"/>
  <c r="J43" i="1"/>
  <c r="J44" i="1"/>
  <c r="J46" i="1"/>
  <c r="J48" i="1"/>
  <c r="J47" i="1"/>
  <c r="J49" i="1"/>
  <c r="J50" i="1"/>
  <c r="J52" i="1"/>
  <c r="J54" i="1"/>
  <c r="J53" i="1"/>
  <c r="J56" i="1"/>
  <c r="J58" i="1"/>
  <c r="J60" i="1"/>
  <c r="J61" i="1"/>
  <c r="J51" i="1"/>
  <c r="J63" i="1"/>
  <c r="J64" i="1"/>
  <c r="J70" i="1"/>
  <c r="J62" i="1"/>
  <c r="J71" i="1"/>
  <c r="J34" i="1"/>
  <c r="J68" i="1"/>
  <c r="J75" i="1"/>
  <c r="J40" i="1"/>
  <c r="J83" i="1"/>
  <c r="J76" i="1"/>
  <c r="J78" i="1"/>
  <c r="J29" i="1"/>
  <c r="J26" i="1"/>
  <c r="J39" i="1"/>
  <c r="J84" i="1"/>
  <c r="J30" i="1"/>
  <c r="J86" i="1"/>
  <c r="J81" i="1"/>
  <c r="J15" i="1"/>
  <c r="J33" i="1"/>
  <c r="J14" i="1"/>
  <c r="J65" i="1"/>
  <c r="J59" i="1"/>
  <c r="J74" i="1"/>
  <c r="J32" i="1"/>
  <c r="J27" i="1"/>
  <c r="J79" i="1"/>
  <c r="J80" i="1"/>
  <c r="J57" i="1"/>
  <c r="J21" i="1"/>
  <c r="J20" i="1"/>
  <c r="J82" i="1"/>
  <c r="J55" i="1"/>
  <c r="J69" i="1"/>
  <c r="J22" i="1"/>
  <c r="J85" i="1"/>
  <c r="J72" i="1"/>
  <c r="D1" i="22"/>
  <c r="S1" i="1" s="1"/>
  <c r="S88" i="1" s="1"/>
  <c r="D1" i="21"/>
  <c r="R1" i="1" s="1"/>
  <c r="R88" i="1" s="1"/>
  <c r="D1" i="14"/>
  <c r="D1" i="20"/>
  <c r="Q1" i="1" s="1"/>
  <c r="Q88" i="1" s="1"/>
  <c r="D1" i="16"/>
  <c r="O1" i="1" s="1"/>
  <c r="O88" i="1" s="1"/>
  <c r="D1" i="15"/>
  <c r="D1" i="18"/>
  <c r="P1" i="1" s="1"/>
  <c r="P88" i="1" s="1"/>
  <c r="D1" i="10"/>
  <c r="L1" i="1" s="1"/>
  <c r="L88" i="1" s="1"/>
  <c r="D1" i="12"/>
  <c r="I1" i="1" s="1"/>
  <c r="I88" i="1" s="1"/>
  <c r="D1" i="11"/>
  <c r="D1" i="9"/>
  <c r="G1" i="1" s="1"/>
  <c r="G88" i="1" s="1"/>
  <c r="D1" i="8"/>
  <c r="F1" i="1" s="1"/>
  <c r="F88" i="1" s="1"/>
  <c r="D1" i="7"/>
  <c r="E1" i="1" s="1"/>
  <c r="E88" i="1" s="1"/>
  <c r="D1" i="6"/>
  <c r="D1" i="1" s="1"/>
  <c r="D88" i="1" s="1"/>
  <c r="D1" i="4"/>
  <c r="C1" i="1" s="1"/>
  <c r="C88" i="1" s="1"/>
  <c r="D1" i="2"/>
  <c r="B1" i="1" s="1"/>
  <c r="B88" i="1" s="1"/>
  <c r="J1" i="1"/>
  <c r="J88" i="1" s="1"/>
  <c r="C74" i="1"/>
  <c r="D74" i="1"/>
  <c r="E74" i="1"/>
  <c r="F74" i="1"/>
  <c r="G74" i="1"/>
  <c r="L74" i="1"/>
  <c r="H74" i="1"/>
  <c r="I74" i="1"/>
  <c r="N74" i="1"/>
  <c r="O74" i="1"/>
  <c r="P74" i="1"/>
  <c r="R74" i="1"/>
  <c r="S74" i="1"/>
  <c r="C21" i="1"/>
  <c r="D21" i="1"/>
  <c r="E21" i="1"/>
  <c r="F21" i="1"/>
  <c r="G21" i="1"/>
  <c r="L21" i="1"/>
  <c r="H21" i="1"/>
  <c r="I21" i="1"/>
  <c r="N21" i="1"/>
  <c r="O21" i="1"/>
  <c r="P21" i="1"/>
  <c r="R21" i="1"/>
  <c r="S21" i="1"/>
  <c r="C81" i="1"/>
  <c r="D81" i="1"/>
  <c r="E81" i="1"/>
  <c r="F81" i="1"/>
  <c r="G81" i="1"/>
  <c r="L81" i="1"/>
  <c r="H81" i="1"/>
  <c r="I81" i="1"/>
  <c r="N81" i="1"/>
  <c r="O81" i="1"/>
  <c r="P81" i="1"/>
  <c r="R81" i="1"/>
  <c r="S81" i="1"/>
  <c r="C33" i="1"/>
  <c r="D33" i="1"/>
  <c r="E33" i="1"/>
  <c r="F33" i="1"/>
  <c r="G33" i="1"/>
  <c r="L33" i="1"/>
  <c r="H33" i="1"/>
  <c r="I33" i="1"/>
  <c r="N33" i="1"/>
  <c r="O33" i="1"/>
  <c r="P33" i="1"/>
  <c r="R33" i="1"/>
  <c r="S33" i="1"/>
  <c r="C84" i="1"/>
  <c r="D84" i="1"/>
  <c r="E84" i="1"/>
  <c r="F84" i="1"/>
  <c r="G84" i="1"/>
  <c r="L84" i="1"/>
  <c r="H84" i="1"/>
  <c r="I84" i="1"/>
  <c r="N84" i="1"/>
  <c r="O84" i="1"/>
  <c r="P84" i="1"/>
  <c r="R84" i="1"/>
  <c r="S84" i="1"/>
  <c r="C30" i="1"/>
  <c r="D30" i="1"/>
  <c r="E30" i="1"/>
  <c r="F30" i="1"/>
  <c r="G30" i="1"/>
  <c r="L30" i="1"/>
  <c r="H30" i="1"/>
  <c r="I30" i="1"/>
  <c r="N30" i="1"/>
  <c r="O30" i="1"/>
  <c r="P30" i="1"/>
  <c r="R30" i="1"/>
  <c r="S30" i="1"/>
  <c r="C39" i="1"/>
  <c r="D39" i="1"/>
  <c r="E39" i="1"/>
  <c r="F39" i="1"/>
  <c r="G39" i="1"/>
  <c r="L39" i="1"/>
  <c r="H39" i="1"/>
  <c r="I39" i="1"/>
  <c r="N39" i="1"/>
  <c r="O39" i="1"/>
  <c r="P39" i="1"/>
  <c r="R39" i="1"/>
  <c r="S39" i="1"/>
  <c r="C26" i="1"/>
  <c r="D26" i="1"/>
  <c r="E26" i="1"/>
  <c r="F26" i="1"/>
  <c r="G26" i="1"/>
  <c r="L26" i="1"/>
  <c r="H26" i="1"/>
  <c r="I26" i="1"/>
  <c r="N26" i="1"/>
  <c r="O26" i="1"/>
  <c r="P26" i="1"/>
  <c r="R26" i="1"/>
  <c r="S26" i="1"/>
  <c r="C86" i="1"/>
  <c r="D86" i="1"/>
  <c r="E86" i="1"/>
  <c r="F86" i="1"/>
  <c r="G86" i="1"/>
  <c r="L86" i="1"/>
  <c r="H86" i="1"/>
  <c r="I86" i="1"/>
  <c r="N86" i="1"/>
  <c r="O86" i="1"/>
  <c r="P86" i="1"/>
  <c r="R86" i="1"/>
  <c r="S86" i="1"/>
  <c r="C79" i="1"/>
  <c r="D79" i="1"/>
  <c r="E79" i="1"/>
  <c r="F79" i="1"/>
  <c r="G79" i="1"/>
  <c r="L79" i="1"/>
  <c r="H79" i="1"/>
  <c r="I79" i="1"/>
  <c r="N79" i="1"/>
  <c r="O79" i="1"/>
  <c r="P79" i="1"/>
  <c r="R79" i="1"/>
  <c r="S79" i="1"/>
  <c r="C27" i="1"/>
  <c r="D27" i="1"/>
  <c r="E27" i="1"/>
  <c r="F27" i="1"/>
  <c r="G27" i="1"/>
  <c r="L27" i="1"/>
  <c r="H27" i="1"/>
  <c r="I27" i="1"/>
  <c r="N27" i="1"/>
  <c r="O27" i="1"/>
  <c r="P27" i="1"/>
  <c r="R27" i="1"/>
  <c r="S27" i="1"/>
  <c r="B90" i="1"/>
  <c r="V27" i="1" l="1"/>
  <c r="V39" i="1"/>
  <c r="V81" i="1"/>
  <c r="V86" i="1"/>
  <c r="V84" i="1"/>
  <c r="V74" i="1"/>
  <c r="U27" i="1"/>
  <c r="V79" i="1"/>
  <c r="U86" i="1"/>
  <c r="V26" i="1"/>
  <c r="U39" i="1"/>
  <c r="V30" i="1"/>
  <c r="U84" i="1"/>
  <c r="V33" i="1"/>
  <c r="U81" i="1"/>
  <c r="V21" i="1"/>
  <c r="U74" i="1"/>
  <c r="U79" i="1"/>
  <c r="U26" i="1"/>
  <c r="U30" i="1"/>
  <c r="U33" i="1"/>
  <c r="U21" i="1"/>
  <c r="J87" i="1"/>
  <c r="N1" i="1"/>
  <c r="N88" i="1" s="1"/>
  <c r="W81" i="1" l="1"/>
  <c r="W84" i="1"/>
  <c r="W27" i="1"/>
  <c r="W39" i="1"/>
  <c r="W79" i="1"/>
  <c r="W26" i="1"/>
  <c r="W74" i="1"/>
  <c r="W86" i="1"/>
  <c r="W33" i="1"/>
  <c r="W21" i="1"/>
  <c r="W30" i="1"/>
  <c r="S90" i="1"/>
  <c r="I1" i="20"/>
  <c r="H1" i="10" l="1"/>
  <c r="C85" i="1" l="1"/>
  <c r="D85" i="1"/>
  <c r="E85" i="1"/>
  <c r="F85" i="1"/>
  <c r="G85" i="1"/>
  <c r="L85" i="1"/>
  <c r="H85" i="1"/>
  <c r="I85" i="1"/>
  <c r="N85" i="1"/>
  <c r="O85" i="1"/>
  <c r="P85" i="1"/>
  <c r="R85" i="1"/>
  <c r="S85" i="1"/>
  <c r="C78" i="1"/>
  <c r="C29" i="1"/>
  <c r="C15" i="1"/>
  <c r="C14" i="1"/>
  <c r="C65" i="1"/>
  <c r="C59" i="1"/>
  <c r="C32" i="1"/>
  <c r="C80" i="1"/>
  <c r="C57" i="1"/>
  <c r="C20" i="1"/>
  <c r="C82" i="1"/>
  <c r="D78" i="1"/>
  <c r="D29" i="1"/>
  <c r="D15" i="1"/>
  <c r="D14" i="1"/>
  <c r="D65" i="1"/>
  <c r="D59" i="1"/>
  <c r="D32" i="1"/>
  <c r="D80" i="1"/>
  <c r="D57" i="1"/>
  <c r="D20" i="1"/>
  <c r="D82" i="1"/>
  <c r="E78" i="1"/>
  <c r="E29" i="1"/>
  <c r="E15" i="1"/>
  <c r="E14" i="1"/>
  <c r="E65" i="1"/>
  <c r="E59" i="1"/>
  <c r="E32" i="1"/>
  <c r="E80" i="1"/>
  <c r="E57" i="1"/>
  <c r="E20" i="1"/>
  <c r="E82" i="1"/>
  <c r="F78" i="1"/>
  <c r="F29" i="1"/>
  <c r="F15" i="1"/>
  <c r="F14" i="1"/>
  <c r="F65" i="1"/>
  <c r="F59" i="1"/>
  <c r="F32" i="1"/>
  <c r="F80" i="1"/>
  <c r="F57" i="1"/>
  <c r="F20" i="1"/>
  <c r="F82" i="1"/>
  <c r="G78" i="1"/>
  <c r="G29" i="1"/>
  <c r="G15" i="1"/>
  <c r="G14" i="1"/>
  <c r="G65" i="1"/>
  <c r="G59" i="1"/>
  <c r="G32" i="1"/>
  <c r="G80" i="1"/>
  <c r="G57" i="1"/>
  <c r="G20" i="1"/>
  <c r="G82" i="1"/>
  <c r="L78" i="1"/>
  <c r="L29" i="1"/>
  <c r="L15" i="1"/>
  <c r="L14" i="1"/>
  <c r="L65" i="1"/>
  <c r="L59" i="1"/>
  <c r="L32" i="1"/>
  <c r="L80" i="1"/>
  <c r="L57" i="1"/>
  <c r="L20" i="1"/>
  <c r="L82" i="1"/>
  <c r="H78" i="1"/>
  <c r="H29" i="1"/>
  <c r="H15" i="1"/>
  <c r="H14" i="1"/>
  <c r="H65" i="1"/>
  <c r="H59" i="1"/>
  <c r="H32" i="1"/>
  <c r="H80" i="1"/>
  <c r="H57" i="1"/>
  <c r="H20" i="1"/>
  <c r="H82" i="1"/>
  <c r="I78" i="1"/>
  <c r="I29" i="1"/>
  <c r="I15" i="1"/>
  <c r="I14" i="1"/>
  <c r="I65" i="1"/>
  <c r="I59" i="1"/>
  <c r="I32" i="1"/>
  <c r="I80" i="1"/>
  <c r="I57" i="1"/>
  <c r="I20" i="1"/>
  <c r="I82" i="1"/>
  <c r="N78" i="1"/>
  <c r="N29" i="1"/>
  <c r="N15" i="1"/>
  <c r="N14" i="1"/>
  <c r="N65" i="1"/>
  <c r="N59" i="1"/>
  <c r="N32" i="1"/>
  <c r="N80" i="1"/>
  <c r="N57" i="1"/>
  <c r="N20" i="1"/>
  <c r="N82" i="1"/>
  <c r="O78" i="1"/>
  <c r="O29" i="1"/>
  <c r="O15" i="1"/>
  <c r="O14" i="1"/>
  <c r="O65" i="1"/>
  <c r="O59" i="1"/>
  <c r="O32" i="1"/>
  <c r="O80" i="1"/>
  <c r="O57" i="1"/>
  <c r="O20" i="1"/>
  <c r="O82" i="1"/>
  <c r="P78" i="1"/>
  <c r="P29" i="1"/>
  <c r="P15" i="1"/>
  <c r="P14" i="1"/>
  <c r="P65" i="1"/>
  <c r="P59" i="1"/>
  <c r="P32" i="1"/>
  <c r="P80" i="1"/>
  <c r="P57" i="1"/>
  <c r="P20" i="1"/>
  <c r="P82" i="1"/>
  <c r="R78" i="1"/>
  <c r="R29" i="1"/>
  <c r="R15" i="1"/>
  <c r="R14" i="1"/>
  <c r="R65" i="1"/>
  <c r="R59" i="1"/>
  <c r="R32" i="1"/>
  <c r="R80" i="1"/>
  <c r="R57" i="1"/>
  <c r="R20" i="1"/>
  <c r="R82" i="1"/>
  <c r="S78" i="1"/>
  <c r="S29" i="1"/>
  <c r="S15" i="1"/>
  <c r="S14" i="1"/>
  <c r="S65" i="1"/>
  <c r="S59" i="1"/>
  <c r="S32" i="1"/>
  <c r="S80" i="1"/>
  <c r="S57" i="1"/>
  <c r="S20" i="1"/>
  <c r="S82" i="1"/>
  <c r="S22" i="1"/>
  <c r="R22" i="1"/>
  <c r="P22" i="1"/>
  <c r="O22" i="1"/>
  <c r="N22" i="1"/>
  <c r="I22" i="1"/>
  <c r="H22" i="1"/>
  <c r="L22" i="1"/>
  <c r="G22" i="1"/>
  <c r="F22" i="1"/>
  <c r="E22" i="1"/>
  <c r="D22" i="1"/>
  <c r="C22" i="1"/>
  <c r="S69" i="1"/>
  <c r="R69" i="1"/>
  <c r="P69" i="1"/>
  <c r="O69" i="1"/>
  <c r="N69" i="1"/>
  <c r="I69" i="1"/>
  <c r="H69" i="1"/>
  <c r="L69" i="1"/>
  <c r="G69" i="1"/>
  <c r="F69" i="1"/>
  <c r="E69" i="1"/>
  <c r="D69" i="1"/>
  <c r="C69" i="1"/>
  <c r="S55" i="1"/>
  <c r="R55" i="1"/>
  <c r="P55" i="1"/>
  <c r="O55" i="1"/>
  <c r="N55" i="1"/>
  <c r="I55" i="1"/>
  <c r="H55" i="1"/>
  <c r="L55" i="1"/>
  <c r="G55" i="1"/>
  <c r="F55" i="1"/>
  <c r="E55" i="1"/>
  <c r="D55" i="1"/>
  <c r="C55" i="1"/>
  <c r="V85" i="1" l="1"/>
  <c r="V57" i="1"/>
  <c r="V65" i="1"/>
  <c r="V78" i="1"/>
  <c r="U82" i="1"/>
  <c r="U32" i="1"/>
  <c r="V55" i="1"/>
  <c r="U69" i="1"/>
  <c r="V22" i="1"/>
  <c r="V80" i="1"/>
  <c r="V14" i="1"/>
  <c r="U20" i="1"/>
  <c r="U59" i="1"/>
  <c r="U29" i="1"/>
  <c r="U15" i="1"/>
  <c r="V82" i="1"/>
  <c r="V32" i="1"/>
  <c r="V15" i="1"/>
  <c r="U57" i="1"/>
  <c r="U65" i="1"/>
  <c r="U78" i="1"/>
  <c r="U85" i="1"/>
  <c r="U55" i="1"/>
  <c r="V69" i="1"/>
  <c r="U22" i="1"/>
  <c r="V20" i="1"/>
  <c r="V59" i="1"/>
  <c r="V29" i="1"/>
  <c r="U80" i="1"/>
  <c r="U14" i="1"/>
  <c r="P72" i="1"/>
  <c r="P73" i="1"/>
  <c r="P28" i="1"/>
  <c r="P18" i="1"/>
  <c r="P23" i="1"/>
  <c r="P45" i="1"/>
  <c r="P67" i="1"/>
  <c r="P66" i="1"/>
  <c r="P2" i="1"/>
  <c r="P8" i="1"/>
  <c r="P9" i="1"/>
  <c r="P12" i="1"/>
  <c r="P13" i="1"/>
  <c r="P16" i="1"/>
  <c r="P17" i="1"/>
  <c r="P11" i="1"/>
  <c r="P19" i="1"/>
  <c r="P10" i="1"/>
  <c r="P24" i="1"/>
  <c r="P35" i="1"/>
  <c r="P77" i="1"/>
  <c r="P25" i="1"/>
  <c r="P37" i="1"/>
  <c r="P31" i="1"/>
  <c r="P36" i="1"/>
  <c r="P38" i="1"/>
  <c r="P42" i="1"/>
  <c r="P41" i="1"/>
  <c r="P43" i="1"/>
  <c r="P44" i="1"/>
  <c r="P46" i="1"/>
  <c r="P48" i="1"/>
  <c r="P47" i="1"/>
  <c r="P50" i="1"/>
  <c r="P52" i="1"/>
  <c r="P54" i="1"/>
  <c r="P53" i="1"/>
  <c r="P56" i="1"/>
  <c r="P58" i="1"/>
  <c r="P60" i="1"/>
  <c r="P61" i="1"/>
  <c r="P51" i="1"/>
  <c r="P63" i="1"/>
  <c r="P64" i="1"/>
  <c r="P70" i="1"/>
  <c r="P62" i="1"/>
  <c r="P71" i="1"/>
  <c r="P34" i="1"/>
  <c r="P68" i="1"/>
  <c r="P75" i="1"/>
  <c r="P40" i="1"/>
  <c r="P83" i="1"/>
  <c r="P76" i="1"/>
  <c r="W65" i="1" l="1"/>
  <c r="W29" i="1"/>
  <c r="W57" i="1"/>
  <c r="W85" i="1"/>
  <c r="W78" i="1"/>
  <c r="W32" i="1"/>
  <c r="W82" i="1"/>
  <c r="W59" i="1"/>
  <c r="W22" i="1"/>
  <c r="W20" i="1"/>
  <c r="W15" i="1"/>
  <c r="W55" i="1"/>
  <c r="W69" i="1"/>
  <c r="W80" i="1"/>
  <c r="W14" i="1"/>
  <c r="I29" i="18"/>
  <c r="I30" i="18"/>
  <c r="C66" i="1" l="1"/>
  <c r="D66" i="1"/>
  <c r="E66" i="1"/>
  <c r="F66" i="1"/>
  <c r="G66" i="1"/>
  <c r="L66" i="1"/>
  <c r="H66" i="1"/>
  <c r="I66" i="1"/>
  <c r="N66" i="1"/>
  <c r="O66" i="1"/>
  <c r="R66" i="1"/>
  <c r="S66" i="1"/>
  <c r="V66" i="1" l="1"/>
  <c r="U66" i="1"/>
  <c r="J37" i="18"/>
  <c r="J37" i="15"/>
  <c r="S83" i="1"/>
  <c r="R83" i="1"/>
  <c r="O83" i="1"/>
  <c r="N83" i="1"/>
  <c r="H83" i="1"/>
  <c r="I83" i="1"/>
  <c r="L83" i="1"/>
  <c r="G83" i="1"/>
  <c r="F83" i="1"/>
  <c r="E83" i="1"/>
  <c r="D83" i="1"/>
  <c r="C83" i="1"/>
  <c r="S40" i="1"/>
  <c r="R40" i="1"/>
  <c r="O40" i="1"/>
  <c r="N40" i="1"/>
  <c r="H40" i="1"/>
  <c r="I40" i="1"/>
  <c r="L40" i="1"/>
  <c r="G40" i="1"/>
  <c r="F40" i="1"/>
  <c r="E40" i="1"/>
  <c r="D40" i="1"/>
  <c r="C40" i="1"/>
  <c r="S75" i="1"/>
  <c r="R75" i="1"/>
  <c r="O75" i="1"/>
  <c r="N75" i="1"/>
  <c r="H75" i="1"/>
  <c r="I75" i="1"/>
  <c r="L75" i="1"/>
  <c r="G75" i="1"/>
  <c r="F75" i="1"/>
  <c r="E75" i="1"/>
  <c r="D75" i="1"/>
  <c r="C75" i="1"/>
  <c r="S68" i="1"/>
  <c r="R68" i="1"/>
  <c r="O68" i="1"/>
  <c r="N68" i="1"/>
  <c r="H68" i="1"/>
  <c r="I68" i="1"/>
  <c r="L68" i="1"/>
  <c r="G68" i="1"/>
  <c r="F68" i="1"/>
  <c r="E68" i="1"/>
  <c r="D68" i="1"/>
  <c r="C68" i="1"/>
  <c r="C76" i="1"/>
  <c r="D76" i="1"/>
  <c r="E76" i="1"/>
  <c r="F76" i="1"/>
  <c r="G76" i="1"/>
  <c r="L76" i="1"/>
  <c r="I76" i="1"/>
  <c r="H76" i="1"/>
  <c r="N76" i="1"/>
  <c r="O76" i="1"/>
  <c r="R76" i="1"/>
  <c r="S76" i="1"/>
  <c r="J37" i="20"/>
  <c r="J37" i="16"/>
  <c r="C51" i="1"/>
  <c r="D51" i="1"/>
  <c r="E51" i="1"/>
  <c r="F51" i="1"/>
  <c r="G51" i="1"/>
  <c r="L51" i="1"/>
  <c r="I51" i="1"/>
  <c r="H51" i="1"/>
  <c r="N51" i="1"/>
  <c r="O51" i="1"/>
  <c r="R51" i="1"/>
  <c r="S51" i="1"/>
  <c r="C63" i="1"/>
  <c r="D63" i="1"/>
  <c r="E63" i="1"/>
  <c r="F63" i="1"/>
  <c r="G63" i="1"/>
  <c r="L63" i="1"/>
  <c r="I63" i="1"/>
  <c r="H63" i="1"/>
  <c r="N63" i="1"/>
  <c r="O63" i="1"/>
  <c r="R63" i="1"/>
  <c r="S63" i="1"/>
  <c r="C64" i="1"/>
  <c r="D64" i="1"/>
  <c r="E64" i="1"/>
  <c r="F64" i="1"/>
  <c r="G64" i="1"/>
  <c r="L64" i="1"/>
  <c r="I64" i="1"/>
  <c r="H64" i="1"/>
  <c r="N64" i="1"/>
  <c r="O64" i="1"/>
  <c r="R64" i="1"/>
  <c r="S64" i="1"/>
  <c r="C70" i="1"/>
  <c r="D70" i="1"/>
  <c r="E70" i="1"/>
  <c r="F70" i="1"/>
  <c r="G70" i="1"/>
  <c r="L70" i="1"/>
  <c r="I70" i="1"/>
  <c r="H70" i="1"/>
  <c r="N70" i="1"/>
  <c r="O70" i="1"/>
  <c r="R70" i="1"/>
  <c r="S70" i="1"/>
  <c r="C62" i="1"/>
  <c r="D62" i="1"/>
  <c r="E62" i="1"/>
  <c r="F62" i="1"/>
  <c r="G62" i="1"/>
  <c r="L62" i="1"/>
  <c r="I62" i="1"/>
  <c r="H62" i="1"/>
  <c r="N62" i="1"/>
  <c r="O62" i="1"/>
  <c r="R62" i="1"/>
  <c r="S62" i="1"/>
  <c r="C71" i="1"/>
  <c r="D71" i="1"/>
  <c r="E71" i="1"/>
  <c r="F71" i="1"/>
  <c r="G71" i="1"/>
  <c r="L71" i="1"/>
  <c r="I71" i="1"/>
  <c r="H71" i="1"/>
  <c r="N71" i="1"/>
  <c r="O71" i="1"/>
  <c r="R71" i="1"/>
  <c r="S71" i="1"/>
  <c r="C34" i="1"/>
  <c r="D34" i="1"/>
  <c r="E34" i="1"/>
  <c r="F34" i="1"/>
  <c r="G34" i="1"/>
  <c r="L34" i="1"/>
  <c r="I34" i="1"/>
  <c r="H34" i="1"/>
  <c r="N34" i="1"/>
  <c r="O34" i="1"/>
  <c r="R34" i="1"/>
  <c r="S34" i="1"/>
  <c r="C52" i="1"/>
  <c r="D52" i="1"/>
  <c r="E52" i="1"/>
  <c r="F52" i="1"/>
  <c r="G52" i="1"/>
  <c r="L52" i="1"/>
  <c r="I52" i="1"/>
  <c r="H52" i="1"/>
  <c r="N52" i="1"/>
  <c r="O52" i="1"/>
  <c r="R52" i="1"/>
  <c r="S52" i="1"/>
  <c r="C61" i="1"/>
  <c r="D61" i="1"/>
  <c r="E61" i="1"/>
  <c r="F61" i="1"/>
  <c r="G61" i="1"/>
  <c r="L61" i="1"/>
  <c r="I61" i="1"/>
  <c r="H61" i="1"/>
  <c r="N61" i="1"/>
  <c r="O61" i="1"/>
  <c r="R61" i="1"/>
  <c r="S61" i="1"/>
  <c r="C10" i="1"/>
  <c r="D10" i="1"/>
  <c r="E10" i="1"/>
  <c r="F10" i="1"/>
  <c r="G10" i="1"/>
  <c r="L10" i="1"/>
  <c r="I10" i="1"/>
  <c r="H10" i="1"/>
  <c r="N10" i="1"/>
  <c r="O10" i="1"/>
  <c r="R10" i="1"/>
  <c r="S10" i="1"/>
  <c r="C56" i="1"/>
  <c r="D56" i="1"/>
  <c r="E56" i="1"/>
  <c r="F56" i="1"/>
  <c r="G56" i="1"/>
  <c r="L56" i="1"/>
  <c r="I56" i="1"/>
  <c r="H56" i="1"/>
  <c r="N56" i="1"/>
  <c r="O56" i="1"/>
  <c r="R56" i="1"/>
  <c r="S56" i="1"/>
  <c r="C8" i="1"/>
  <c r="D8" i="1"/>
  <c r="E8" i="1"/>
  <c r="F8" i="1"/>
  <c r="G8" i="1"/>
  <c r="L8" i="1"/>
  <c r="I8" i="1"/>
  <c r="H8" i="1"/>
  <c r="N8" i="1"/>
  <c r="O8" i="1"/>
  <c r="R8" i="1"/>
  <c r="S8" i="1"/>
  <c r="S50" i="1"/>
  <c r="R50" i="1"/>
  <c r="O50" i="1"/>
  <c r="N50" i="1"/>
  <c r="H50" i="1"/>
  <c r="I50" i="1"/>
  <c r="L50" i="1"/>
  <c r="G50" i="1"/>
  <c r="F50" i="1"/>
  <c r="E50" i="1"/>
  <c r="D50" i="1"/>
  <c r="C50" i="1"/>
  <c r="C17" i="1"/>
  <c r="D17" i="1"/>
  <c r="E17" i="1"/>
  <c r="F17" i="1"/>
  <c r="G17" i="1"/>
  <c r="L17" i="1"/>
  <c r="I17" i="1"/>
  <c r="H17" i="1"/>
  <c r="N17" i="1"/>
  <c r="O17" i="1"/>
  <c r="R17" i="1"/>
  <c r="S17" i="1"/>
  <c r="C2" i="1"/>
  <c r="D2" i="1"/>
  <c r="E2" i="1"/>
  <c r="F2" i="1"/>
  <c r="G2" i="1"/>
  <c r="L2" i="1"/>
  <c r="I2" i="1"/>
  <c r="H2" i="1"/>
  <c r="N2" i="1"/>
  <c r="O2" i="1"/>
  <c r="R2" i="1"/>
  <c r="S2" i="1"/>
  <c r="C44" i="1"/>
  <c r="D44" i="1"/>
  <c r="E44" i="1"/>
  <c r="F44" i="1"/>
  <c r="G44" i="1"/>
  <c r="L44" i="1"/>
  <c r="I44" i="1"/>
  <c r="H44" i="1"/>
  <c r="N44" i="1"/>
  <c r="O44" i="1"/>
  <c r="R44" i="1"/>
  <c r="S44" i="1"/>
  <c r="C46" i="1"/>
  <c r="D46" i="1"/>
  <c r="E46" i="1"/>
  <c r="F46" i="1"/>
  <c r="G46" i="1"/>
  <c r="L46" i="1"/>
  <c r="I46" i="1"/>
  <c r="H46" i="1"/>
  <c r="N46" i="1"/>
  <c r="O46" i="1"/>
  <c r="R46" i="1"/>
  <c r="S46" i="1"/>
  <c r="C48" i="1"/>
  <c r="D48" i="1"/>
  <c r="E48" i="1"/>
  <c r="F48" i="1"/>
  <c r="G48" i="1"/>
  <c r="L48" i="1"/>
  <c r="I48" i="1"/>
  <c r="H48" i="1"/>
  <c r="N48" i="1"/>
  <c r="O48" i="1"/>
  <c r="R48" i="1"/>
  <c r="S48" i="1"/>
  <c r="C47" i="1"/>
  <c r="D47" i="1"/>
  <c r="E47" i="1"/>
  <c r="F47" i="1"/>
  <c r="G47" i="1"/>
  <c r="L47" i="1"/>
  <c r="I47" i="1"/>
  <c r="H47" i="1"/>
  <c r="N47" i="1"/>
  <c r="O47" i="1"/>
  <c r="R47" i="1"/>
  <c r="S47" i="1"/>
  <c r="C49" i="1"/>
  <c r="D49" i="1"/>
  <c r="E49" i="1"/>
  <c r="F49" i="1"/>
  <c r="G49" i="1"/>
  <c r="L49" i="1"/>
  <c r="I49" i="1"/>
  <c r="H49" i="1"/>
  <c r="O49" i="1"/>
  <c r="R49" i="1"/>
  <c r="S49" i="1"/>
  <c r="C54" i="1"/>
  <c r="D54" i="1"/>
  <c r="E54" i="1"/>
  <c r="F54" i="1"/>
  <c r="G54" i="1"/>
  <c r="L54" i="1"/>
  <c r="I54" i="1"/>
  <c r="H54" i="1"/>
  <c r="N54" i="1"/>
  <c r="O54" i="1"/>
  <c r="R54" i="1"/>
  <c r="S54" i="1"/>
  <c r="C53" i="1"/>
  <c r="D53" i="1"/>
  <c r="E53" i="1"/>
  <c r="F53" i="1"/>
  <c r="G53" i="1"/>
  <c r="L53" i="1"/>
  <c r="I53" i="1"/>
  <c r="H53" i="1"/>
  <c r="N53" i="1"/>
  <c r="O53" i="1"/>
  <c r="R53" i="1"/>
  <c r="S53" i="1"/>
  <c r="C58" i="1"/>
  <c r="D58" i="1"/>
  <c r="E58" i="1"/>
  <c r="F58" i="1"/>
  <c r="G58" i="1"/>
  <c r="L58" i="1"/>
  <c r="I58" i="1"/>
  <c r="H58" i="1"/>
  <c r="N58" i="1"/>
  <c r="O58" i="1"/>
  <c r="R58" i="1"/>
  <c r="S58" i="1"/>
  <c r="N12" i="1"/>
  <c r="H67" i="1"/>
  <c r="H36" i="1"/>
  <c r="H45" i="1"/>
  <c r="H9" i="1"/>
  <c r="H13" i="1"/>
  <c r="H18" i="1"/>
  <c r="H12" i="1"/>
  <c r="H16" i="1"/>
  <c r="H73" i="1"/>
  <c r="H23" i="1"/>
  <c r="H11" i="1"/>
  <c r="H19" i="1"/>
  <c r="H24" i="1"/>
  <c r="H35" i="1"/>
  <c r="H77" i="1"/>
  <c r="H28" i="1"/>
  <c r="H25" i="1"/>
  <c r="H37" i="1"/>
  <c r="H31" i="1"/>
  <c r="H38" i="1"/>
  <c r="H42" i="1"/>
  <c r="H41" i="1"/>
  <c r="H72" i="1"/>
  <c r="H43" i="1"/>
  <c r="H60" i="1"/>
  <c r="I67" i="1"/>
  <c r="I36" i="1"/>
  <c r="I45" i="1"/>
  <c r="I9" i="1"/>
  <c r="I13" i="1"/>
  <c r="I18" i="1"/>
  <c r="I12" i="1"/>
  <c r="I16" i="1"/>
  <c r="I73" i="1"/>
  <c r="I23" i="1"/>
  <c r="I11" i="1"/>
  <c r="I19" i="1"/>
  <c r="I24" i="1"/>
  <c r="I35" i="1"/>
  <c r="I77" i="1"/>
  <c r="I28" i="1"/>
  <c r="I25" i="1"/>
  <c r="I37" i="1"/>
  <c r="I31" i="1"/>
  <c r="I38" i="1"/>
  <c r="I42" i="1"/>
  <c r="I41" i="1"/>
  <c r="I72" i="1"/>
  <c r="I43" i="1"/>
  <c r="I60" i="1"/>
  <c r="I3" i="16"/>
  <c r="H31" i="11"/>
  <c r="H25" i="11"/>
  <c r="H19" i="11"/>
  <c r="H13" i="11"/>
  <c r="H7" i="11"/>
  <c r="H1" i="11"/>
  <c r="H31" i="12"/>
  <c r="H25" i="12"/>
  <c r="H19" i="12"/>
  <c r="H13" i="12"/>
  <c r="H7" i="12"/>
  <c r="H1" i="12"/>
  <c r="L36" i="1"/>
  <c r="L45" i="1"/>
  <c r="L9" i="1"/>
  <c r="L13" i="1"/>
  <c r="L18" i="1"/>
  <c r="L12" i="1"/>
  <c r="L16" i="1"/>
  <c r="L73" i="1"/>
  <c r="L23" i="1"/>
  <c r="L11" i="1"/>
  <c r="L19" i="1"/>
  <c r="L24" i="1"/>
  <c r="L35" i="1"/>
  <c r="L77" i="1"/>
  <c r="L28" i="1"/>
  <c r="L25" i="1"/>
  <c r="L37" i="1"/>
  <c r="L31" i="1"/>
  <c r="L38" i="1"/>
  <c r="L42" i="1"/>
  <c r="L41" i="1"/>
  <c r="L72" i="1"/>
  <c r="L43" i="1"/>
  <c r="L60" i="1"/>
  <c r="L67" i="1"/>
  <c r="S67" i="1"/>
  <c r="S36" i="1"/>
  <c r="S45" i="1"/>
  <c r="S9" i="1"/>
  <c r="S13" i="1"/>
  <c r="S18" i="1"/>
  <c r="S12" i="1"/>
  <c r="S16" i="1"/>
  <c r="S73" i="1"/>
  <c r="S11" i="1"/>
  <c r="S19" i="1"/>
  <c r="S24" i="1"/>
  <c r="S35" i="1"/>
  <c r="S77" i="1"/>
  <c r="S28" i="1"/>
  <c r="S25" i="1"/>
  <c r="S37" i="1"/>
  <c r="S31" i="1"/>
  <c r="S38" i="1"/>
  <c r="S42" i="1"/>
  <c r="S41" i="1"/>
  <c r="S72" i="1"/>
  <c r="S43" i="1"/>
  <c r="S60" i="1"/>
  <c r="J35" i="22"/>
  <c r="I32" i="22"/>
  <c r="J31" i="22"/>
  <c r="I31" i="22"/>
  <c r="I30" i="22"/>
  <c r="I29" i="22"/>
  <c r="I28" i="22"/>
  <c r="I27" i="22"/>
  <c r="I26" i="22"/>
  <c r="J25" i="22"/>
  <c r="I25" i="22"/>
  <c r="I24" i="22"/>
  <c r="I23" i="22"/>
  <c r="I22" i="22"/>
  <c r="I21" i="22"/>
  <c r="I20" i="22"/>
  <c r="J19" i="22"/>
  <c r="I19" i="22"/>
  <c r="I18" i="22"/>
  <c r="I17" i="22"/>
  <c r="I16" i="22"/>
  <c r="I15" i="22"/>
  <c r="I14" i="22"/>
  <c r="J13" i="22"/>
  <c r="I13" i="22"/>
  <c r="I12" i="22"/>
  <c r="I11" i="22"/>
  <c r="I10" i="22"/>
  <c r="I9" i="22"/>
  <c r="I8" i="22"/>
  <c r="J7" i="22"/>
  <c r="I7" i="22"/>
  <c r="I6" i="22"/>
  <c r="I5" i="22"/>
  <c r="S23" i="1" s="1"/>
  <c r="I4" i="22"/>
  <c r="I3" i="22"/>
  <c r="I1" i="22"/>
  <c r="R36" i="1"/>
  <c r="R45" i="1"/>
  <c r="R9" i="1"/>
  <c r="R13" i="1"/>
  <c r="R18" i="1"/>
  <c r="R12" i="1"/>
  <c r="R16" i="1"/>
  <c r="R73" i="1"/>
  <c r="R23" i="1"/>
  <c r="R11" i="1"/>
  <c r="R19" i="1"/>
  <c r="R24" i="1"/>
  <c r="R35" i="1"/>
  <c r="R77" i="1"/>
  <c r="R28" i="1"/>
  <c r="R25" i="1"/>
  <c r="R37" i="1"/>
  <c r="R31" i="1"/>
  <c r="R38" i="1"/>
  <c r="R42" i="1"/>
  <c r="R41" i="1"/>
  <c r="R72" i="1"/>
  <c r="R43" i="1"/>
  <c r="R60" i="1"/>
  <c r="I32" i="21"/>
  <c r="J31" i="21"/>
  <c r="I31" i="21"/>
  <c r="I30" i="21"/>
  <c r="I29" i="21"/>
  <c r="I28" i="21"/>
  <c r="I27" i="21"/>
  <c r="I26" i="21"/>
  <c r="J25" i="21"/>
  <c r="I25" i="21"/>
  <c r="I24" i="21"/>
  <c r="I23" i="21"/>
  <c r="I22" i="21"/>
  <c r="I21" i="21"/>
  <c r="I20" i="21"/>
  <c r="J19" i="21"/>
  <c r="I19" i="21"/>
  <c r="I18" i="21"/>
  <c r="I17" i="21"/>
  <c r="I16" i="21"/>
  <c r="I15" i="21"/>
  <c r="I14" i="21"/>
  <c r="J13" i="21"/>
  <c r="I13" i="21"/>
  <c r="I12" i="21"/>
  <c r="I11" i="21"/>
  <c r="I10" i="21"/>
  <c r="I9" i="21"/>
  <c r="I8" i="21"/>
  <c r="J7" i="21"/>
  <c r="I7" i="21"/>
  <c r="I6" i="21"/>
  <c r="I5" i="21"/>
  <c r="I4" i="21"/>
  <c r="R67" i="1"/>
  <c r="I3" i="21"/>
  <c r="I1" i="21"/>
  <c r="H31" i="13"/>
  <c r="H25" i="13"/>
  <c r="H19" i="13"/>
  <c r="H13" i="13"/>
  <c r="H7" i="13"/>
  <c r="H1" i="13"/>
  <c r="J31" i="20"/>
  <c r="J25" i="20"/>
  <c r="J19" i="20"/>
  <c r="I31" i="15"/>
  <c r="I29" i="15"/>
  <c r="I24" i="15"/>
  <c r="I18" i="15"/>
  <c r="I10" i="15"/>
  <c r="I9" i="15"/>
  <c r="I8" i="15"/>
  <c r="I7" i="15"/>
  <c r="I6" i="15"/>
  <c r="I5" i="15"/>
  <c r="I4" i="15"/>
  <c r="I3" i="15"/>
  <c r="J7" i="15"/>
  <c r="J31" i="15"/>
  <c r="J25" i="15"/>
  <c r="J19" i="15"/>
  <c r="J13" i="15"/>
  <c r="J31" i="18"/>
  <c r="J7" i="18"/>
  <c r="J13" i="18"/>
  <c r="J19" i="18"/>
  <c r="J25" i="18"/>
  <c r="I21" i="18"/>
  <c r="I23" i="18"/>
  <c r="I28" i="18"/>
  <c r="I6" i="18"/>
  <c r="I10" i="18"/>
  <c r="I17" i="18"/>
  <c r="I18" i="18"/>
  <c r="I12" i="18"/>
  <c r="I11" i="18"/>
  <c r="I13" i="18"/>
  <c r="I14" i="18"/>
  <c r="I15" i="18"/>
  <c r="I16" i="18"/>
  <c r="I19" i="18"/>
  <c r="I20" i="18"/>
  <c r="I22" i="18"/>
  <c r="I24" i="18"/>
  <c r="I25" i="18"/>
  <c r="I26" i="18"/>
  <c r="I27" i="18"/>
  <c r="I31" i="18"/>
  <c r="I32" i="18"/>
  <c r="I9" i="18"/>
  <c r="I5" i="18"/>
  <c r="I3" i="18"/>
  <c r="I1" i="18"/>
  <c r="I1" i="15"/>
  <c r="I1" i="16"/>
  <c r="H1" i="8"/>
  <c r="H1" i="7"/>
  <c r="H1" i="6"/>
  <c r="H1" i="4"/>
  <c r="H1" i="9"/>
  <c r="I13" i="16"/>
  <c r="I12" i="16"/>
  <c r="I11" i="16"/>
  <c r="I10" i="16"/>
  <c r="I9" i="16"/>
  <c r="I8" i="16"/>
  <c r="I7" i="16"/>
  <c r="I6" i="16"/>
  <c r="I5" i="16"/>
  <c r="I4" i="16"/>
  <c r="C67" i="1"/>
  <c r="C36" i="1"/>
  <c r="C45" i="1"/>
  <c r="C9" i="1"/>
  <c r="C13" i="1"/>
  <c r="C18" i="1"/>
  <c r="C12" i="1"/>
  <c r="C16" i="1"/>
  <c r="C73" i="1"/>
  <c r="C23" i="1"/>
  <c r="C11" i="1"/>
  <c r="C19" i="1"/>
  <c r="C24" i="1"/>
  <c r="C35" i="1"/>
  <c r="C77" i="1"/>
  <c r="C28" i="1"/>
  <c r="C25" i="1"/>
  <c r="C37" i="1"/>
  <c r="C31" i="1"/>
  <c r="C38" i="1"/>
  <c r="C42" i="1"/>
  <c r="C41" i="1"/>
  <c r="C72" i="1"/>
  <c r="N67" i="1"/>
  <c r="N36" i="1"/>
  <c r="N45" i="1"/>
  <c r="N9" i="1"/>
  <c r="N13" i="1"/>
  <c r="N18" i="1"/>
  <c r="N16" i="1"/>
  <c r="N73" i="1"/>
  <c r="N23" i="1"/>
  <c r="N11" i="1"/>
  <c r="N19" i="1"/>
  <c r="N24" i="1"/>
  <c r="N35" i="1"/>
  <c r="N77" i="1"/>
  <c r="N28" i="1"/>
  <c r="N25" i="1"/>
  <c r="N37" i="1"/>
  <c r="N31" i="1"/>
  <c r="N38" i="1"/>
  <c r="N42" i="1"/>
  <c r="N41" i="1"/>
  <c r="N72" i="1"/>
  <c r="I12" i="15"/>
  <c r="F67" i="1"/>
  <c r="F36" i="1"/>
  <c r="F45" i="1"/>
  <c r="F9" i="1"/>
  <c r="F13" i="1"/>
  <c r="F18" i="1"/>
  <c r="F12" i="1"/>
  <c r="F16" i="1"/>
  <c r="F73" i="1"/>
  <c r="F23" i="1"/>
  <c r="F11" i="1"/>
  <c r="F19" i="1"/>
  <c r="F24" i="1"/>
  <c r="F35" i="1"/>
  <c r="F77" i="1"/>
  <c r="F28" i="1"/>
  <c r="F25" i="1"/>
  <c r="F37" i="1"/>
  <c r="F31" i="1"/>
  <c r="F38" i="1"/>
  <c r="F42" i="1"/>
  <c r="F41" i="1"/>
  <c r="F72" i="1"/>
  <c r="C60" i="1"/>
  <c r="F60" i="1"/>
  <c r="N60" i="1"/>
  <c r="H32" i="2"/>
  <c r="H26" i="2"/>
  <c r="H20" i="2"/>
  <c r="H14" i="2"/>
  <c r="H8" i="2"/>
  <c r="H31" i="9"/>
  <c r="H25" i="9"/>
  <c r="H19" i="9"/>
  <c r="H13" i="9"/>
  <c r="H7" i="9"/>
  <c r="H31" i="4"/>
  <c r="H25" i="4"/>
  <c r="H19" i="4"/>
  <c r="H13" i="4"/>
  <c r="H7" i="4"/>
  <c r="H36" i="6"/>
  <c r="H30" i="6"/>
  <c r="H22" i="6"/>
  <c r="H14" i="6"/>
  <c r="H7" i="6"/>
  <c r="H31" i="7"/>
  <c r="H25" i="7"/>
  <c r="H19" i="7"/>
  <c r="H13" i="7"/>
  <c r="H7" i="7"/>
  <c r="H31" i="8"/>
  <c r="H25" i="8"/>
  <c r="H19" i="8"/>
  <c r="H13" i="8"/>
  <c r="H7" i="8"/>
  <c r="H31" i="14"/>
  <c r="H25" i="14"/>
  <c r="H19" i="14"/>
  <c r="H13" i="14"/>
  <c r="H7" i="14"/>
  <c r="H31" i="10"/>
  <c r="H25" i="10"/>
  <c r="H19" i="10"/>
  <c r="H13" i="10"/>
  <c r="H7" i="10"/>
  <c r="I32" i="16"/>
  <c r="I27" i="16"/>
  <c r="I29" i="16"/>
  <c r="J31" i="16"/>
  <c r="J25" i="16"/>
  <c r="J19" i="16"/>
  <c r="J13" i="16"/>
  <c r="J7" i="16"/>
  <c r="I18" i="16"/>
  <c r="I16" i="16"/>
  <c r="I27" i="15"/>
  <c r="I25" i="15"/>
  <c r="I23" i="15"/>
  <c r="I22" i="15"/>
  <c r="I21" i="15"/>
  <c r="I20" i="15"/>
  <c r="I19" i="15"/>
  <c r="I17" i="15"/>
  <c r="I15" i="15"/>
  <c r="I16" i="15"/>
  <c r="I14" i="15"/>
  <c r="I13" i="15"/>
  <c r="I11" i="15"/>
  <c r="I8" i="18"/>
  <c r="I7" i="18"/>
  <c r="O43" i="1"/>
  <c r="N43" i="1"/>
  <c r="G43" i="1"/>
  <c r="F43" i="1"/>
  <c r="E43" i="1"/>
  <c r="D43" i="1"/>
  <c r="C43" i="1"/>
  <c r="I17" i="16"/>
  <c r="O60" i="1"/>
  <c r="G60" i="1"/>
  <c r="E60" i="1"/>
  <c r="D60" i="1"/>
  <c r="I19" i="16"/>
  <c r="I15" i="16"/>
  <c r="I14" i="16"/>
  <c r="O25" i="1"/>
  <c r="I26" i="16"/>
  <c r="I25" i="16"/>
  <c r="I24" i="16"/>
  <c r="I23" i="16"/>
  <c r="I22" i="16"/>
  <c r="I21" i="16"/>
  <c r="I20" i="16"/>
  <c r="G67" i="1"/>
  <c r="G36" i="1"/>
  <c r="G45" i="1"/>
  <c r="G9" i="1"/>
  <c r="G13" i="1"/>
  <c r="G18" i="1"/>
  <c r="G12" i="1"/>
  <c r="G16" i="1"/>
  <c r="G73" i="1"/>
  <c r="G23" i="1"/>
  <c r="G11" i="1"/>
  <c r="G19" i="1"/>
  <c r="G24" i="1"/>
  <c r="G35" i="1"/>
  <c r="G77" i="1"/>
  <c r="G28" i="1"/>
  <c r="G25" i="1"/>
  <c r="G37" i="1"/>
  <c r="G31" i="1"/>
  <c r="G38" i="1"/>
  <c r="G42" i="1"/>
  <c r="G41" i="1"/>
  <c r="G72" i="1"/>
  <c r="O28" i="1"/>
  <c r="O67" i="1"/>
  <c r="O36" i="1"/>
  <c r="O45" i="1"/>
  <c r="O9" i="1"/>
  <c r="O13" i="1"/>
  <c r="O18" i="1"/>
  <c r="O12" i="1"/>
  <c r="O16" i="1"/>
  <c r="O73" i="1"/>
  <c r="O23" i="1"/>
  <c r="O11" i="1"/>
  <c r="O19" i="1"/>
  <c r="O24" i="1"/>
  <c r="O35" i="1"/>
  <c r="O77" i="1"/>
  <c r="O37" i="1"/>
  <c r="O31" i="1"/>
  <c r="O38" i="1"/>
  <c r="O42" i="1"/>
  <c r="O41" i="1"/>
  <c r="O72" i="1"/>
  <c r="D11" i="1"/>
  <c r="E11" i="1"/>
  <c r="D72" i="1"/>
  <c r="E72" i="1"/>
  <c r="E67" i="1"/>
  <c r="E36" i="1"/>
  <c r="E45" i="1"/>
  <c r="E9" i="1"/>
  <c r="E13" i="1"/>
  <c r="E18" i="1"/>
  <c r="E12" i="1"/>
  <c r="E16" i="1"/>
  <c r="E73" i="1"/>
  <c r="E23" i="1"/>
  <c r="E19" i="1"/>
  <c r="E24" i="1"/>
  <c r="E35" i="1"/>
  <c r="E77" i="1"/>
  <c r="E28" i="1"/>
  <c r="E25" i="1"/>
  <c r="E37" i="1"/>
  <c r="E31" i="1"/>
  <c r="E38" i="1"/>
  <c r="E42" i="1"/>
  <c r="E41" i="1"/>
  <c r="D67" i="1"/>
  <c r="D36" i="1"/>
  <c r="D45" i="1"/>
  <c r="D9" i="1"/>
  <c r="D13" i="1"/>
  <c r="D18" i="1"/>
  <c r="D12" i="1"/>
  <c r="D16" i="1"/>
  <c r="D73" i="1"/>
  <c r="D23" i="1"/>
  <c r="D19" i="1"/>
  <c r="D24" i="1"/>
  <c r="D35" i="1"/>
  <c r="D77" i="1"/>
  <c r="D28" i="1"/>
  <c r="D25" i="1"/>
  <c r="D37" i="1"/>
  <c r="D31" i="1"/>
  <c r="D38" i="1"/>
  <c r="D42" i="1"/>
  <c r="D41" i="1"/>
  <c r="I4" i="18"/>
  <c r="I30" i="16"/>
  <c r="I28" i="16"/>
  <c r="I26" i="15"/>
  <c r="I31" i="16"/>
  <c r="I30" i="15"/>
  <c r="I28" i="15"/>
  <c r="I32" i="15"/>
  <c r="V3" i="1" l="1"/>
  <c r="U3" i="1"/>
  <c r="U5" i="1"/>
  <c r="U4" i="1"/>
  <c r="V5" i="1"/>
  <c r="V4" i="1"/>
  <c r="U7" i="1"/>
  <c r="U6" i="1"/>
  <c r="V7" i="1"/>
  <c r="V6" i="1"/>
  <c r="J34" i="21"/>
  <c r="J36" i="21" s="1"/>
  <c r="V2" i="1"/>
  <c r="W66" i="1"/>
  <c r="V61" i="1"/>
  <c r="V62" i="1"/>
  <c r="V51" i="1"/>
  <c r="U2" i="1"/>
  <c r="V50" i="1"/>
  <c r="V44" i="1"/>
  <c r="V40" i="1"/>
  <c r="V83" i="1"/>
  <c r="V28" i="1"/>
  <c r="V19" i="1"/>
  <c r="V16" i="1"/>
  <c r="V45" i="1"/>
  <c r="V47" i="1"/>
  <c r="V56" i="1"/>
  <c r="V34" i="1"/>
  <c r="V64" i="1"/>
  <c r="U68" i="1"/>
  <c r="V68" i="1"/>
  <c r="U37" i="1"/>
  <c r="U18" i="1"/>
  <c r="U61" i="1"/>
  <c r="V43" i="1"/>
  <c r="V60" i="1"/>
  <c r="V72" i="1"/>
  <c r="V31" i="1"/>
  <c r="V77" i="1"/>
  <c r="V11" i="1"/>
  <c r="V18" i="1"/>
  <c r="V36" i="1"/>
  <c r="U42" i="1"/>
  <c r="U25" i="1"/>
  <c r="U24" i="1"/>
  <c r="U73" i="1"/>
  <c r="U13" i="1"/>
  <c r="U67" i="1"/>
  <c r="V58" i="1"/>
  <c r="U54" i="1"/>
  <c r="U49" i="1"/>
  <c r="V48" i="1"/>
  <c r="U44" i="1"/>
  <c r="V17" i="1"/>
  <c r="U8" i="1"/>
  <c r="V10" i="1"/>
  <c r="U52" i="1"/>
  <c r="V71" i="1"/>
  <c r="U70" i="1"/>
  <c r="V63" i="1"/>
  <c r="U76" i="1"/>
  <c r="U75" i="1"/>
  <c r="U35" i="1"/>
  <c r="U36" i="1"/>
  <c r="V41" i="1"/>
  <c r="V37" i="1"/>
  <c r="V35" i="1"/>
  <c r="V23" i="1"/>
  <c r="V13" i="1"/>
  <c r="V67" i="1"/>
  <c r="U38" i="1"/>
  <c r="U28" i="1"/>
  <c r="U19" i="1"/>
  <c r="U16" i="1"/>
  <c r="U9" i="1"/>
  <c r="V53" i="1"/>
  <c r="U47" i="1"/>
  <c r="V46" i="1"/>
  <c r="U50" i="1"/>
  <c r="U56" i="1"/>
  <c r="U34" i="1"/>
  <c r="U64" i="1"/>
  <c r="U40" i="1"/>
  <c r="V38" i="1"/>
  <c r="U41" i="1"/>
  <c r="U23" i="1"/>
  <c r="U53" i="1"/>
  <c r="U46" i="1"/>
  <c r="U62" i="1"/>
  <c r="U51" i="1"/>
  <c r="U43" i="1"/>
  <c r="U60" i="1"/>
  <c r="V42" i="1"/>
  <c r="V25" i="1"/>
  <c r="V24" i="1"/>
  <c r="V73" i="1"/>
  <c r="V9" i="1"/>
  <c r="U72" i="1"/>
  <c r="U31" i="1"/>
  <c r="U77" i="1"/>
  <c r="U11" i="1"/>
  <c r="U12" i="1"/>
  <c r="U45" i="1"/>
  <c r="V12" i="1"/>
  <c r="U58" i="1"/>
  <c r="V54" i="1"/>
  <c r="W54" i="1" s="1"/>
  <c r="U48" i="1"/>
  <c r="U17" i="1"/>
  <c r="V8" i="1"/>
  <c r="U10" i="1"/>
  <c r="V52" i="1"/>
  <c r="U71" i="1"/>
  <c r="V70" i="1"/>
  <c r="U63" i="1"/>
  <c r="V76" i="1"/>
  <c r="V75" i="1"/>
  <c r="U83" i="1"/>
  <c r="K87" i="1"/>
  <c r="T87" i="1"/>
  <c r="E91" i="1" s="1"/>
  <c r="B87" i="1"/>
  <c r="J34" i="22"/>
  <c r="P49" i="1"/>
  <c r="P87" i="1" s="1"/>
  <c r="N49" i="1"/>
  <c r="J34" i="15"/>
  <c r="P89" i="1" s="1"/>
  <c r="H34" i="7"/>
  <c r="H34" i="10"/>
  <c r="H34" i="12"/>
  <c r="H34" i="11"/>
  <c r="J34" i="18"/>
  <c r="J36" i="18" s="1"/>
  <c r="H34" i="13"/>
  <c r="J34" i="16"/>
  <c r="Q89" i="1" s="1"/>
  <c r="H34" i="4"/>
  <c r="H34" i="9"/>
  <c r="H34" i="14"/>
  <c r="J34" i="20"/>
  <c r="H39" i="6"/>
  <c r="H34" i="8"/>
  <c r="O87" i="1"/>
  <c r="D87" i="1"/>
  <c r="E87" i="1"/>
  <c r="R87" i="1"/>
  <c r="H87" i="1"/>
  <c r="S87" i="1"/>
  <c r="G87" i="1"/>
  <c r="L87" i="1"/>
  <c r="I87" i="1"/>
  <c r="F87" i="1"/>
  <c r="C87" i="1"/>
  <c r="H38" i="2"/>
  <c r="W4" i="1" l="1"/>
  <c r="W3" i="1"/>
  <c r="W5" i="1"/>
  <c r="W7" i="1"/>
  <c r="W6" i="1"/>
  <c r="W31" i="1"/>
  <c r="W18" i="1"/>
  <c r="W40" i="1"/>
  <c r="W47" i="1"/>
  <c r="W62" i="1"/>
  <c r="W19" i="1"/>
  <c r="W44" i="1"/>
  <c r="W43" i="1"/>
  <c r="W61" i="1"/>
  <c r="W51" i="1"/>
  <c r="W2" i="1"/>
  <c r="W50" i="1"/>
  <c r="W16" i="1"/>
  <c r="W42" i="1"/>
  <c r="W13" i="1"/>
  <c r="W56" i="1"/>
  <c r="W83" i="1"/>
  <c r="W11" i="1"/>
  <c r="W23" i="1"/>
  <c r="W28" i="1"/>
  <c r="W64" i="1"/>
  <c r="W45" i="1"/>
  <c r="W34" i="1"/>
  <c r="W67" i="1"/>
  <c r="W68" i="1"/>
  <c r="W41" i="1"/>
  <c r="W76" i="1"/>
  <c r="W52" i="1"/>
  <c r="N87" i="1"/>
  <c r="R90" i="1" s="1"/>
  <c r="V49" i="1"/>
  <c r="V87" i="1" s="1"/>
  <c r="W53" i="1"/>
  <c r="W63" i="1"/>
  <c r="W10" i="1"/>
  <c r="W48" i="1"/>
  <c r="W25" i="1"/>
  <c r="W60" i="1"/>
  <c r="W24" i="1"/>
  <c r="W9" i="1"/>
  <c r="W35" i="1"/>
  <c r="W70" i="1"/>
  <c r="W8" i="1"/>
  <c r="W77" i="1"/>
  <c r="W37" i="1"/>
  <c r="W58" i="1"/>
  <c r="W12" i="1"/>
  <c r="W72" i="1"/>
  <c r="W38" i="1"/>
  <c r="W46" i="1"/>
  <c r="W75" i="1"/>
  <c r="W71" i="1"/>
  <c r="W17" i="1"/>
  <c r="W73" i="1"/>
  <c r="W36" i="1"/>
  <c r="J36" i="15"/>
  <c r="J36" i="20"/>
  <c r="S89" i="1"/>
  <c r="R89" i="1"/>
  <c r="J36" i="16"/>
  <c r="E90" i="1"/>
  <c r="W49" i="1" l="1"/>
  <c r="W87" i="1" s="1"/>
  <c r="U87" i="1"/>
</calcChain>
</file>

<file path=xl/sharedStrings.xml><?xml version="1.0" encoding="utf-8"?>
<sst xmlns="http://schemas.openxmlformats.org/spreadsheetml/2006/main" count="1464" uniqueCount="171">
  <si>
    <t xml:space="preserve">Nom :                                                          </t>
  </si>
  <si>
    <t>Heures</t>
  </si>
  <si>
    <t>Nom du Chantier</t>
  </si>
  <si>
    <t>Travaux effectués</t>
  </si>
  <si>
    <t>TOTAL</t>
  </si>
  <si>
    <t>L</t>
  </si>
  <si>
    <t>Total des</t>
  </si>
  <si>
    <t>U</t>
  </si>
  <si>
    <t>heures de</t>
  </si>
  <si>
    <t>N</t>
  </si>
  <si>
    <t>la journée</t>
  </si>
  <si>
    <t>D</t>
  </si>
  <si>
    <t>I</t>
  </si>
  <si>
    <t>M</t>
  </si>
  <si>
    <t>A</t>
  </si>
  <si>
    <t>R</t>
  </si>
  <si>
    <t>E</t>
  </si>
  <si>
    <t>C</t>
  </si>
  <si>
    <t>J</t>
  </si>
  <si>
    <t>V</t>
  </si>
  <si>
    <t>heures de pose</t>
  </si>
  <si>
    <t>heures de chargement</t>
  </si>
  <si>
    <t>Semaine</t>
  </si>
  <si>
    <t>Total Heures</t>
  </si>
  <si>
    <t>13 h 00</t>
  </si>
  <si>
    <t>12 h 00</t>
  </si>
  <si>
    <t>ATELIER</t>
  </si>
  <si>
    <t>POSE</t>
  </si>
  <si>
    <t>heures de déplacement</t>
  </si>
  <si>
    <t>18 h 00</t>
  </si>
  <si>
    <t>Dont Heures de déplacement</t>
  </si>
  <si>
    <t>heures</t>
  </si>
  <si>
    <t xml:space="preserve"> 7 h 30</t>
  </si>
  <si>
    <t>TOTAL FAB</t>
  </si>
  <si>
    <t>TOTAL POSE</t>
  </si>
  <si>
    <t>9 h 30</t>
  </si>
  <si>
    <t>9 h 45</t>
  </si>
  <si>
    <t xml:space="preserve"> </t>
  </si>
  <si>
    <t xml:space="preserve">  7 h 30</t>
  </si>
  <si>
    <t>12 h 45</t>
  </si>
  <si>
    <t>total / chantier</t>
  </si>
  <si>
    <t>Chantier</t>
  </si>
  <si>
    <t>Chantiers</t>
  </si>
  <si>
    <t>Heures de chargement</t>
  </si>
  <si>
    <t>Heures de déplacement</t>
  </si>
  <si>
    <t>Heures de pose</t>
  </si>
  <si>
    <t>Manutention</t>
  </si>
  <si>
    <t>Placage</t>
  </si>
  <si>
    <t>Usinage</t>
  </si>
  <si>
    <t>Montage</t>
  </si>
  <si>
    <t>Tâches</t>
  </si>
  <si>
    <t>Nettoyage</t>
  </si>
  <si>
    <t xml:space="preserve">Contrôle </t>
  </si>
  <si>
    <t xml:space="preserve">Chargement </t>
  </si>
  <si>
    <t>Commentaire</t>
  </si>
  <si>
    <t>Collage</t>
  </si>
  <si>
    <t>Usinage CN</t>
  </si>
  <si>
    <t>Christophe W</t>
  </si>
  <si>
    <t xml:space="preserve">Dont Heures </t>
  </si>
  <si>
    <t>Dont Heures supplémentaire</t>
  </si>
  <si>
    <t>Programmation</t>
  </si>
  <si>
    <t>Plan</t>
  </si>
  <si>
    <t>Peinture</t>
  </si>
  <si>
    <t xml:space="preserve">Ponçage </t>
  </si>
  <si>
    <t>Vérif Pose</t>
  </si>
  <si>
    <t>Débit</t>
  </si>
  <si>
    <t>Mise en plans</t>
  </si>
  <si>
    <t>Conception 3D</t>
  </si>
  <si>
    <t>Edition Débits</t>
  </si>
  <si>
    <t>Maintenance STD</t>
  </si>
  <si>
    <t>Mise à jour TopSolid</t>
  </si>
  <si>
    <t>Excel</t>
  </si>
  <si>
    <t>Rendu Imagerie</t>
  </si>
  <si>
    <t>TOTAL B-E</t>
  </si>
  <si>
    <t>Etude Dossier</t>
  </si>
  <si>
    <t>Hotline Top</t>
  </si>
  <si>
    <t>7h</t>
  </si>
  <si>
    <t>17h30</t>
  </si>
  <si>
    <t>Vérif fab</t>
  </si>
  <si>
    <t>00 Atelier</t>
  </si>
  <si>
    <t>ALP /  Château sauvage</t>
  </si>
  <si>
    <t>ALP / Home Madrelle</t>
  </si>
  <si>
    <t xml:space="preserve">ALP / la verdiere </t>
  </si>
  <si>
    <t>ALP / les Joualles</t>
  </si>
  <si>
    <t>ALP / Lisa</t>
  </si>
  <si>
    <t>ALP / Podensac</t>
  </si>
  <si>
    <t>ALP / Roallan</t>
  </si>
  <si>
    <t>ALP PRADO Maison de Langon</t>
  </si>
  <si>
    <t xml:space="preserve">ANECELIN </t>
  </si>
  <si>
    <t>ARNAYD EMILIE</t>
  </si>
  <si>
    <t>ARTAL</t>
  </si>
  <si>
    <t>ARTBOIS débit</t>
  </si>
  <si>
    <t>BALLAY Marc</t>
  </si>
  <si>
    <t>BAR A COOKIE</t>
  </si>
  <si>
    <t>Bergeudieux</t>
  </si>
  <si>
    <t>Biolab 33 Cenon</t>
  </si>
  <si>
    <t>Biolab 33 Martignas</t>
  </si>
  <si>
    <t>BOUYE</t>
  </si>
  <si>
    <t>Branchat</t>
  </si>
  <si>
    <t>Brochet Charles</t>
  </si>
  <si>
    <t xml:space="preserve">Brochet Frédérique </t>
  </si>
  <si>
    <t>CDC Décheterie</t>
  </si>
  <si>
    <t>COPYTEL</t>
  </si>
  <si>
    <t>Coutume studio</t>
  </si>
  <si>
    <t xml:space="preserve">Crédit mutuel Ambarès </t>
  </si>
  <si>
    <t xml:space="preserve">CREDIT MUTUEL PL comedie BX </t>
  </si>
  <si>
    <t>Cultura henin beaumont</t>
  </si>
  <si>
    <t>Cultura Issy Les Moulineaux</t>
  </si>
  <si>
    <t>Cultura LA QUEUE EN BRIE</t>
  </si>
  <si>
    <t>Cultura LE  LAB BIBLIOTHEQUE</t>
  </si>
  <si>
    <t>Cultura LE  LAB Numerique</t>
  </si>
  <si>
    <t>Cultura LE LAB</t>
  </si>
  <si>
    <t>Cultura le plongeoir</t>
  </si>
  <si>
    <t xml:space="preserve">Cultura le plongeoir Anger </t>
  </si>
  <si>
    <t>Cultura Lyon St Priest</t>
  </si>
  <si>
    <t>DUBOY</t>
  </si>
  <si>
    <t>Ducros</t>
  </si>
  <si>
    <t>Dufour</t>
  </si>
  <si>
    <t>FLD Hotel Merignac</t>
  </si>
  <si>
    <t>FRANCIOLI</t>
  </si>
  <si>
    <t>FURTABO</t>
  </si>
  <si>
    <t>Gachet</t>
  </si>
  <si>
    <t>Gautier François</t>
  </si>
  <si>
    <t>Goisnard Bruno</t>
  </si>
  <si>
    <t>Goisnard David</t>
  </si>
  <si>
    <t>Goisnard Yves</t>
  </si>
  <si>
    <t>Horner</t>
  </si>
  <si>
    <t>KIT&amp;A</t>
  </si>
  <si>
    <t>L&amp;G / Vuitton / tablettes beige réserves</t>
  </si>
  <si>
    <t>L&amp;G cabinet dentiste</t>
  </si>
  <si>
    <t>L&amp;G Paris 16</t>
  </si>
  <si>
    <t xml:space="preserve">Lafont Nicolas </t>
  </si>
  <si>
    <t>Lange</t>
  </si>
  <si>
    <t>Mairie de mios La petite ours</t>
  </si>
  <si>
    <t>Mairie de mios La salamandre</t>
  </si>
  <si>
    <t>Mairie de mios Les Fauvettes</t>
  </si>
  <si>
    <t>Mairie de Salles ecole  Cazauvieilh</t>
  </si>
  <si>
    <t>Mairie Mios / reno gym</t>
  </si>
  <si>
    <t>Mesnard</t>
  </si>
  <si>
    <t xml:space="preserve">MGF Cuisine </t>
  </si>
  <si>
    <t>Moreau</t>
  </si>
  <si>
    <t>Olivereau</t>
  </si>
  <si>
    <t>ORGOGOZO</t>
  </si>
  <si>
    <t>Pellet</t>
  </si>
  <si>
    <t xml:space="preserve">Perez Jeremy </t>
  </si>
  <si>
    <t>Pesquidou François</t>
  </si>
  <si>
    <t>Poulaud</t>
  </si>
  <si>
    <t>POURARKIN</t>
  </si>
  <si>
    <t>SAS FURTADO</t>
  </si>
  <si>
    <t xml:space="preserve">SCI les siffleurs </t>
  </si>
  <si>
    <t>CULTURA EPAGNY</t>
  </si>
  <si>
    <t>Benard Hugo</t>
  </si>
  <si>
    <t>CDC recyclerie</t>
  </si>
  <si>
    <t>Coudret</t>
  </si>
  <si>
    <t>Cultura bègle-Café littérature</t>
  </si>
  <si>
    <t>ALP / Carbon blanc</t>
  </si>
  <si>
    <t>Betel</t>
  </si>
  <si>
    <t>Château Palmer</t>
  </si>
  <si>
    <t>CONCEPT IN</t>
  </si>
  <si>
    <t>DAVID</t>
  </si>
  <si>
    <t>Durrif</t>
  </si>
  <si>
    <t>fredo aero</t>
  </si>
  <si>
    <t>French coffe shop</t>
  </si>
  <si>
    <t>Men Daney / Glob Theatre / Escalier</t>
  </si>
  <si>
    <t>7 h 45</t>
  </si>
  <si>
    <t>7h30</t>
  </si>
  <si>
    <t>18h15</t>
  </si>
  <si>
    <t>7h45</t>
  </si>
  <si>
    <t>9h</t>
  </si>
  <si>
    <t>9h15</t>
  </si>
  <si>
    <t>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</si>
</sst>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0\ _F_-;\-* #,##0.00\ _F_-;_-* &quot;-&quot;??\ _F_-;_-@_-"/>
    <numFmt numFmtId="166" formatCode="_-* #,##0\ _F_-;\-* #,##0\ _F_-;_-* &quot;-&quot;??\ _F_-;_-@_-"/>
    <numFmt numFmtId="167" formatCode="yyyy\-mm\-dd;@"/>
  </numFmts>
  <fonts count="31">
    <font>
      <sz val="10"/>
      <name val="Arial"/>
    </font>
    <font>
      <sz val="10"/>
      <name val="Arial"/>
      <family val="2"/>
    </font>
    <font>
      <b/>
      <u/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name val="Tahoma"/>
      <family val="2"/>
    </font>
    <font>
      <sz val="48"/>
      <name val="Tahoma"/>
      <family val="2"/>
    </font>
    <font>
      <b/>
      <u/>
      <sz val="12"/>
      <name val="Tahoma"/>
      <family val="2"/>
    </font>
    <font>
      <b/>
      <sz val="12"/>
      <name val="Tahoma"/>
      <family val="2"/>
    </font>
    <font>
      <u/>
      <sz val="12"/>
      <name val="Tahoma"/>
      <family val="2"/>
    </font>
    <font>
      <sz val="12"/>
      <name val="Tahoma"/>
      <family val="2"/>
    </font>
    <font>
      <sz val="10"/>
      <name val="Tahoma"/>
      <family val="2"/>
    </font>
    <font>
      <sz val="11"/>
      <name val="Tahoma"/>
      <family val="2"/>
    </font>
    <font>
      <b/>
      <sz val="10"/>
      <name val="Tahoma"/>
      <family val="2"/>
    </font>
    <font>
      <sz val="14"/>
      <name val="Good Times"/>
    </font>
    <font>
      <b/>
      <sz val="12"/>
      <name val="Good Times"/>
    </font>
    <font>
      <b/>
      <sz val="14"/>
      <color theme="1"/>
      <name val="Good Times"/>
    </font>
    <font>
      <sz val="14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Good Times"/>
    </font>
    <font>
      <sz val="30"/>
      <name val="Tahoma"/>
      <family val="2"/>
    </font>
    <font>
      <sz val="20"/>
      <name val="Tahoma"/>
      <family val="2"/>
    </font>
    <font>
      <sz val="20"/>
      <name val="Arial"/>
      <family val="2"/>
    </font>
    <font>
      <sz val="10"/>
      <color rgb="FF000000"/>
      <name val="Arial"/>
      <family val="2"/>
    </font>
    <font>
      <sz val="24"/>
      <name val="Tahoma"/>
      <family val="2"/>
    </font>
    <font>
      <sz val="26"/>
      <name val="Tahoma"/>
      <family val="2"/>
    </font>
    <font>
      <b/>
      <sz val="14"/>
      <color rgb="FFFF000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D88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48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4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13" xfId="0" applyFont="1" applyBorder="1"/>
    <xf numFmtId="0" fontId="5" fillId="0" borderId="1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4" xfId="0" applyFont="1" applyBorder="1" applyProtection="1">
      <protection locked="0"/>
    </xf>
    <xf numFmtId="0" fontId="5" fillId="0" borderId="15" xfId="0" applyFont="1" applyBorder="1" applyAlignment="1" applyProtection="1">
      <alignment horizontal="left"/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Alignment="1" applyProtection="1">
      <alignment horizontal="left"/>
      <protection locked="0"/>
    </xf>
    <xf numFmtId="165" fontId="5" fillId="0" borderId="15" xfId="2" applyFont="1" applyBorder="1" applyAlignment="1" applyProtection="1">
      <alignment horizontal="center"/>
      <protection locked="0"/>
    </xf>
    <xf numFmtId="165" fontId="5" fillId="0" borderId="16" xfId="2" applyFont="1" applyBorder="1" applyAlignment="1" applyProtection="1">
      <alignment horizontal="center"/>
      <protection locked="0"/>
    </xf>
    <xf numFmtId="165" fontId="5" fillId="0" borderId="0" xfId="2" applyFont="1" applyBorder="1" applyAlignment="1" applyProtection="1"/>
    <xf numFmtId="0" fontId="0" fillId="0" borderId="13" xfId="0" applyBorder="1"/>
    <xf numFmtId="0" fontId="5" fillId="0" borderId="14" xfId="0" applyFont="1" applyBorder="1" applyAlignment="1" applyProtection="1">
      <alignment horizontal="left"/>
      <protection locked="0"/>
    </xf>
    <xf numFmtId="0" fontId="1" fillId="0" borderId="2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165" fontId="5" fillId="0" borderId="14" xfId="2" applyFont="1" applyFill="1" applyBorder="1" applyAlignment="1" applyProtection="1">
      <alignment horizontal="center"/>
      <protection locked="0"/>
    </xf>
    <xf numFmtId="165" fontId="5" fillId="0" borderId="15" xfId="2" applyFont="1" applyFill="1" applyBorder="1" applyAlignment="1" applyProtection="1">
      <alignment horizontal="center"/>
      <protection locked="0"/>
    </xf>
    <xf numFmtId="165" fontId="5" fillId="0" borderId="16" xfId="2" applyFont="1" applyFill="1" applyBorder="1" applyAlignment="1" applyProtection="1">
      <alignment horizontal="center"/>
      <protection locked="0"/>
    </xf>
    <xf numFmtId="165" fontId="5" fillId="0" borderId="8" xfId="2" applyFont="1" applyFill="1" applyBorder="1" applyAlignment="1" applyProtection="1">
      <alignment horizontal="center"/>
      <protection locked="0"/>
    </xf>
    <xf numFmtId="165" fontId="5" fillId="0" borderId="28" xfId="2" applyFont="1" applyFill="1" applyBorder="1" applyAlignment="1" applyProtection="1">
      <alignment horizontal="center"/>
      <protection locked="0"/>
    </xf>
    <xf numFmtId="0" fontId="5" fillId="0" borderId="26" xfId="0" applyFont="1" applyBorder="1" applyProtection="1">
      <protection locked="0"/>
    </xf>
    <xf numFmtId="0" fontId="5" fillId="0" borderId="30" xfId="0" applyFont="1" applyBorder="1" applyProtection="1">
      <protection locked="0"/>
    </xf>
    <xf numFmtId="165" fontId="5" fillId="0" borderId="18" xfId="2" applyFont="1" applyFill="1" applyBorder="1" applyAlignment="1" applyProtection="1">
      <alignment horizontal="center"/>
      <protection locked="0"/>
    </xf>
    <xf numFmtId="165" fontId="5" fillId="0" borderId="15" xfId="2" applyFont="1" applyFill="1" applyBorder="1" applyAlignment="1" applyProtection="1">
      <alignment horizontal="left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/>
    <xf numFmtId="165" fontId="9" fillId="0" borderId="0" xfId="1" applyFont="1"/>
    <xf numFmtId="0" fontId="5" fillId="7" borderId="14" xfId="0" applyFont="1" applyFill="1" applyBorder="1" applyAlignment="1" applyProtection="1">
      <alignment horizontal="left"/>
      <protection locked="0"/>
    </xf>
    <xf numFmtId="0" fontId="5" fillId="7" borderId="15" xfId="0" applyFont="1" applyFill="1" applyBorder="1" applyAlignment="1" applyProtection="1">
      <alignment horizontal="left"/>
      <protection locked="0"/>
    </xf>
    <xf numFmtId="0" fontId="5" fillId="7" borderId="16" xfId="0" applyFont="1" applyFill="1" applyBorder="1" applyAlignment="1" applyProtection="1">
      <alignment horizontal="left"/>
      <protection locked="0"/>
    </xf>
    <xf numFmtId="0" fontId="12" fillId="0" borderId="0" xfId="3" applyFont="1" applyAlignment="1">
      <alignment horizontal="center" vertical="center"/>
    </xf>
    <xf numFmtId="0" fontId="11" fillId="0" borderId="0" xfId="3" applyFont="1" applyAlignment="1">
      <alignment horizontal="left"/>
    </xf>
    <xf numFmtId="0" fontId="13" fillId="0" borderId="0" xfId="3" applyFont="1"/>
    <xf numFmtId="0" fontId="14" fillId="0" borderId="0" xfId="3" applyFont="1"/>
    <xf numFmtId="0" fontId="11" fillId="0" borderId="0" xfId="3" applyFont="1" applyAlignment="1">
      <alignment horizontal="right"/>
    </xf>
    <xf numFmtId="0" fontId="15" fillId="0" borderId="0" xfId="3" applyFont="1"/>
    <xf numFmtId="0" fontId="12" fillId="0" borderId="31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12" fillId="0" borderId="5" xfId="3" applyFont="1" applyBorder="1" applyAlignment="1">
      <alignment horizontal="center"/>
    </xf>
    <xf numFmtId="0" fontId="15" fillId="0" borderId="25" xfId="3" applyFont="1" applyBorder="1" applyAlignment="1">
      <alignment horizontal="center"/>
    </xf>
    <xf numFmtId="165" fontId="16" fillId="0" borderId="15" xfId="1" applyFont="1" applyBorder="1" applyAlignment="1" applyProtection="1">
      <alignment horizontal="center"/>
      <protection locked="0"/>
    </xf>
    <xf numFmtId="0" fontId="15" fillId="0" borderId="0" xfId="3" applyFont="1" applyAlignment="1">
      <alignment horizontal="left"/>
    </xf>
    <xf numFmtId="0" fontId="14" fillId="0" borderId="0" xfId="3" applyFont="1" applyAlignment="1">
      <alignment horizontal="left"/>
    </xf>
    <xf numFmtId="0" fontId="14" fillId="0" borderId="0" xfId="3" applyFont="1" applyAlignment="1">
      <alignment horizontal="center"/>
    </xf>
    <xf numFmtId="0" fontId="12" fillId="0" borderId="6" xfId="3" applyFont="1" applyBorder="1" applyAlignment="1">
      <alignment horizontal="center"/>
    </xf>
    <xf numFmtId="0" fontId="15" fillId="0" borderId="7" xfId="3" applyFont="1" applyBorder="1" applyAlignment="1">
      <alignment horizontal="center"/>
    </xf>
    <xf numFmtId="0" fontId="14" fillId="3" borderId="15" xfId="0" applyFont="1" applyFill="1" applyBorder="1" applyAlignment="1" applyProtection="1">
      <alignment horizontal="left"/>
      <protection locked="0"/>
    </xf>
    <xf numFmtId="0" fontId="14" fillId="0" borderId="8" xfId="3" applyFont="1" applyBorder="1"/>
    <xf numFmtId="0" fontId="14" fillId="0" borderId="9" xfId="3" applyFont="1" applyBorder="1"/>
    <xf numFmtId="0" fontId="14" fillId="0" borderId="10" xfId="3" applyFont="1" applyBorder="1"/>
    <xf numFmtId="0" fontId="12" fillId="0" borderId="11" xfId="3" applyFont="1" applyBorder="1" applyAlignment="1">
      <alignment horizontal="center"/>
    </xf>
    <xf numFmtId="165" fontId="16" fillId="0" borderId="16" xfId="1" applyFont="1" applyBorder="1" applyAlignment="1" applyProtection="1">
      <alignment horizontal="center"/>
      <protection locked="0"/>
    </xf>
    <xf numFmtId="0" fontId="14" fillId="0" borderId="0" xfId="3" applyFont="1" applyAlignment="1">
      <alignment horizontal="right"/>
    </xf>
    <xf numFmtId="165" fontId="16" fillId="0" borderId="14" xfId="1" applyFont="1" applyBorder="1" applyAlignment="1" applyProtection="1">
      <alignment horizontal="center"/>
      <protection locked="0"/>
    </xf>
    <xf numFmtId="0" fontId="15" fillId="0" borderId="12" xfId="3" applyFont="1" applyBorder="1" applyAlignment="1">
      <alignment horizontal="center"/>
    </xf>
    <xf numFmtId="165" fontId="14" fillId="0" borderId="0" xfId="1" applyFont="1" applyBorder="1" applyAlignment="1" applyProtection="1"/>
    <xf numFmtId="0" fontId="14" fillId="0" borderId="3" xfId="3" applyFont="1" applyBorder="1"/>
    <xf numFmtId="0" fontId="17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3" fillId="0" borderId="0" xfId="0" applyFont="1"/>
    <xf numFmtId="0" fontId="14" fillId="0" borderId="0" xfId="0" applyFont="1"/>
    <xf numFmtId="0" fontId="11" fillId="0" borderId="0" xfId="0" applyFont="1" applyAlignment="1">
      <alignment horizontal="right"/>
    </xf>
    <xf numFmtId="0" fontId="15" fillId="0" borderId="0" xfId="0" applyFont="1"/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14" xfId="0" applyFont="1" applyBorder="1" applyAlignment="1" applyProtection="1">
      <alignment horizontal="left"/>
      <protection locked="0"/>
    </xf>
    <xf numFmtId="0" fontId="14" fillId="0" borderId="14" xfId="0" applyFont="1" applyBorder="1" applyProtection="1">
      <protection locked="0"/>
    </xf>
    <xf numFmtId="165" fontId="14" fillId="0" borderId="14" xfId="1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15" xfId="0" applyFont="1" applyBorder="1" applyAlignment="1" applyProtection="1">
      <alignment horizontal="left"/>
      <protection locked="0"/>
    </xf>
    <xf numFmtId="0" fontId="14" fillId="0" borderId="15" xfId="0" applyFont="1" applyBorder="1" applyProtection="1">
      <protection locked="0"/>
    </xf>
    <xf numFmtId="165" fontId="14" fillId="0" borderId="15" xfId="1" applyFont="1" applyFill="1" applyBorder="1" applyAlignment="1" applyProtection="1">
      <alignment horizontal="center"/>
      <protection locked="0"/>
    </xf>
    <xf numFmtId="0" fontId="14" fillId="0" borderId="0" xfId="0" applyFont="1" applyAlignment="1">
      <alignment horizontal="right"/>
    </xf>
    <xf numFmtId="2" fontId="14" fillId="0" borderId="15" xfId="0" applyNumberFormat="1" applyFont="1" applyBorder="1" applyAlignment="1">
      <alignment horizontal="center"/>
    </xf>
    <xf numFmtId="0" fontId="14" fillId="0" borderId="16" xfId="0" applyFont="1" applyBorder="1" applyAlignment="1" applyProtection="1">
      <alignment horizontal="left"/>
      <protection locked="0"/>
    </xf>
    <xf numFmtId="0" fontId="14" fillId="0" borderId="16" xfId="0" applyFont="1" applyBorder="1" applyProtection="1">
      <protection locked="0"/>
    </xf>
    <xf numFmtId="165" fontId="14" fillId="0" borderId="16" xfId="1" applyFont="1" applyFill="1" applyBorder="1" applyAlignment="1" applyProtection="1">
      <alignment horizontal="center"/>
      <protection locked="0"/>
    </xf>
    <xf numFmtId="165" fontId="14" fillId="0" borderId="15" xfId="1" applyFont="1" applyBorder="1" applyAlignment="1" applyProtection="1">
      <alignment horizontal="center"/>
      <protection locked="0"/>
    </xf>
    <xf numFmtId="165" fontId="14" fillId="0" borderId="16" xfId="1" applyFont="1" applyBorder="1" applyAlignment="1" applyProtection="1">
      <alignment horizontal="center"/>
      <protection locked="0"/>
    </xf>
    <xf numFmtId="0" fontId="14" fillId="0" borderId="3" xfId="0" applyFont="1" applyBorder="1"/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5" fillId="0" borderId="15" xfId="0" applyFont="1" applyBorder="1" applyProtection="1">
      <protection locked="0"/>
    </xf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2" fillId="0" borderId="11" xfId="0" applyFont="1" applyBorder="1" applyAlignment="1">
      <alignment horizontal="center"/>
    </xf>
    <xf numFmtId="0" fontId="15" fillId="0" borderId="0" xfId="0" applyFont="1" applyProtection="1">
      <protection locked="0"/>
    </xf>
    <xf numFmtId="0" fontId="14" fillId="0" borderId="19" xfId="0" applyFont="1" applyBorder="1" applyProtection="1">
      <protection locked="0"/>
    </xf>
    <xf numFmtId="0" fontId="14" fillId="3" borderId="14" xfId="0" applyFont="1" applyFill="1" applyBorder="1" applyAlignment="1" applyProtection="1">
      <alignment horizontal="left"/>
      <protection locked="0"/>
    </xf>
    <xf numFmtId="0" fontId="14" fillId="3" borderId="16" xfId="0" applyFont="1" applyFill="1" applyBorder="1" applyAlignment="1" applyProtection="1">
      <alignment horizontal="left"/>
      <protection locked="0"/>
    </xf>
    <xf numFmtId="0" fontId="14" fillId="3" borderId="27" xfId="0" applyFont="1" applyFill="1" applyBorder="1" applyAlignment="1" applyProtection="1">
      <alignment horizontal="left"/>
      <protection locked="0"/>
    </xf>
    <xf numFmtId="0" fontId="14" fillId="0" borderId="27" xfId="0" applyFont="1" applyBorder="1" applyProtection="1">
      <protection locked="0"/>
    </xf>
    <xf numFmtId="165" fontId="14" fillId="0" borderId="27" xfId="1" applyFont="1" applyFill="1" applyBorder="1" applyAlignment="1" applyProtection="1">
      <alignment horizontal="center"/>
      <protection locked="0"/>
    </xf>
    <xf numFmtId="2" fontId="14" fillId="0" borderId="21" xfId="0" applyNumberFormat="1" applyFont="1" applyBorder="1" applyAlignment="1">
      <alignment horizontal="center"/>
    </xf>
    <xf numFmtId="164" fontId="14" fillId="0" borderId="8" xfId="0" applyNumberFormat="1" applyFont="1" applyBorder="1" applyAlignment="1">
      <alignment horizontal="center"/>
    </xf>
    <xf numFmtId="164" fontId="14" fillId="0" borderId="19" xfId="0" applyNumberFormat="1" applyFont="1" applyBorder="1" applyAlignment="1">
      <alignment horizontal="center"/>
    </xf>
    <xf numFmtId="165" fontId="14" fillId="0" borderId="15" xfId="1" applyFont="1" applyFill="1" applyBorder="1" applyProtection="1">
      <protection locked="0"/>
    </xf>
    <xf numFmtId="2" fontId="14" fillId="0" borderId="19" xfId="0" applyNumberFormat="1" applyFont="1" applyBorder="1" applyAlignment="1">
      <alignment horizontal="center"/>
    </xf>
    <xf numFmtId="165" fontId="14" fillId="0" borderId="26" xfId="1" applyFont="1" applyFill="1" applyBorder="1" applyAlignment="1" applyProtection="1">
      <alignment horizontal="center"/>
      <protection locked="0"/>
    </xf>
    <xf numFmtId="0" fontId="12" fillId="0" borderId="1" xfId="3" applyFont="1" applyBorder="1" applyAlignment="1">
      <alignment horizontal="left" vertical="center"/>
    </xf>
    <xf numFmtId="0" fontId="12" fillId="0" borderId="2" xfId="3" applyFont="1" applyBorder="1" applyAlignment="1">
      <alignment horizontal="center" vertical="center"/>
    </xf>
    <xf numFmtId="165" fontId="14" fillId="0" borderId="14" xfId="1" applyFont="1" applyBorder="1" applyAlignment="1" applyProtection="1">
      <alignment horizontal="center"/>
      <protection locked="0"/>
    </xf>
    <xf numFmtId="0" fontId="14" fillId="0" borderId="13" xfId="3" applyFont="1" applyBorder="1"/>
    <xf numFmtId="0" fontId="14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left"/>
    </xf>
    <xf numFmtId="165" fontId="14" fillId="0" borderId="14" xfId="2" applyFont="1" applyFill="1" applyBorder="1" applyAlignment="1" applyProtection="1">
      <alignment horizontal="center"/>
      <protection locked="0"/>
    </xf>
    <xf numFmtId="165" fontId="14" fillId="0" borderId="14" xfId="2" applyFont="1" applyBorder="1" applyAlignment="1" applyProtection="1">
      <alignment horizontal="center"/>
      <protection locked="0"/>
    </xf>
    <xf numFmtId="0" fontId="15" fillId="0" borderId="7" xfId="0" applyFont="1" applyBorder="1" applyAlignment="1">
      <alignment horizontal="left"/>
    </xf>
    <xf numFmtId="0" fontId="14" fillId="7" borderId="15" xfId="0" applyFont="1" applyFill="1" applyBorder="1" applyAlignment="1" applyProtection="1">
      <alignment horizontal="left"/>
      <protection locked="0"/>
    </xf>
    <xf numFmtId="165" fontId="14" fillId="0" borderId="15" xfId="2" applyFont="1" applyFill="1" applyBorder="1" applyAlignment="1" applyProtection="1">
      <alignment horizontal="center"/>
      <protection locked="0"/>
    </xf>
    <xf numFmtId="165" fontId="14" fillId="0" borderId="15" xfId="2" applyFont="1" applyBorder="1" applyAlignment="1" applyProtection="1">
      <alignment horizontal="center"/>
      <protection locked="0"/>
    </xf>
    <xf numFmtId="0" fontId="15" fillId="0" borderId="12" xfId="0" applyFont="1" applyBorder="1" applyAlignment="1">
      <alignment horizontal="left"/>
    </xf>
    <xf numFmtId="0" fontId="14" fillId="7" borderId="16" xfId="0" applyFont="1" applyFill="1" applyBorder="1" applyAlignment="1" applyProtection="1">
      <alignment horizontal="left"/>
      <protection locked="0"/>
    </xf>
    <xf numFmtId="165" fontId="14" fillId="0" borderId="16" xfId="2" applyFont="1" applyFill="1" applyBorder="1" applyAlignment="1" applyProtection="1">
      <alignment horizontal="center"/>
      <protection locked="0"/>
    </xf>
    <xf numFmtId="165" fontId="14" fillId="0" borderId="16" xfId="2" applyFont="1" applyBorder="1" applyAlignment="1" applyProtection="1">
      <alignment horizontal="center"/>
      <protection locked="0"/>
    </xf>
    <xf numFmtId="165" fontId="14" fillId="0" borderId="8" xfId="2" applyFont="1" applyFill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4" fillId="0" borderId="0" xfId="2" applyFont="1" applyBorder="1" applyAlignment="1" applyProtection="1"/>
    <xf numFmtId="0" fontId="14" fillId="0" borderId="13" xfId="0" applyFont="1" applyBorder="1" applyAlignment="1">
      <alignment horizontal="center"/>
    </xf>
    <xf numFmtId="0" fontId="15" fillId="0" borderId="13" xfId="0" applyFont="1" applyBorder="1"/>
    <xf numFmtId="0" fontId="15" fillId="0" borderId="22" xfId="0" applyFont="1" applyBorder="1" applyAlignment="1">
      <alignment horizontal="left"/>
    </xf>
    <xf numFmtId="0" fontId="15" fillId="7" borderId="15" xfId="0" applyFont="1" applyFill="1" applyBorder="1" applyProtection="1">
      <protection locked="0"/>
    </xf>
    <xf numFmtId="165" fontId="15" fillId="0" borderId="14" xfId="1" applyFont="1" applyFill="1" applyBorder="1" applyProtection="1">
      <protection locked="0"/>
    </xf>
    <xf numFmtId="165" fontId="15" fillId="0" borderId="28" xfId="1" applyFont="1" applyFill="1" applyBorder="1" applyProtection="1">
      <protection locked="0"/>
    </xf>
    <xf numFmtId="0" fontId="15" fillId="0" borderId="23" xfId="0" applyFont="1" applyBorder="1" applyAlignment="1">
      <alignment horizontal="left"/>
    </xf>
    <xf numFmtId="165" fontId="15" fillId="0" borderId="15" xfId="1" applyFont="1" applyFill="1" applyBorder="1" applyProtection="1">
      <protection locked="0"/>
    </xf>
    <xf numFmtId="165" fontId="14" fillId="0" borderId="8" xfId="1" applyFont="1" applyFill="1" applyBorder="1" applyAlignment="1" applyProtection="1">
      <alignment horizontal="center"/>
      <protection locked="0"/>
    </xf>
    <xf numFmtId="0" fontId="15" fillId="0" borderId="24" xfId="0" applyFont="1" applyBorder="1" applyAlignment="1">
      <alignment horizontal="left"/>
    </xf>
    <xf numFmtId="165" fontId="14" fillId="0" borderId="18" xfId="1" applyFont="1" applyFill="1" applyBorder="1" applyAlignment="1" applyProtection="1">
      <alignment horizontal="center"/>
      <protection locked="0"/>
    </xf>
    <xf numFmtId="0" fontId="16" fillId="7" borderId="15" xfId="0" applyFont="1" applyFill="1" applyBorder="1" applyAlignment="1" applyProtection="1">
      <alignment horizontal="left"/>
      <protection locked="0"/>
    </xf>
    <xf numFmtId="0" fontId="16" fillId="0" borderId="15" xfId="0" applyFont="1" applyBorder="1" applyProtection="1">
      <protection locked="0"/>
    </xf>
    <xf numFmtId="0" fontId="16" fillId="7" borderId="15" xfId="0" applyFont="1" applyFill="1" applyBorder="1" applyProtection="1">
      <protection locked="0"/>
    </xf>
    <xf numFmtId="0" fontId="16" fillId="7" borderId="16" xfId="0" applyFont="1" applyFill="1" applyBorder="1" applyProtection="1">
      <protection locked="0"/>
    </xf>
    <xf numFmtId="0" fontId="16" fillId="0" borderId="16" xfId="0" applyFont="1" applyBorder="1" applyProtection="1">
      <protection locked="0"/>
    </xf>
    <xf numFmtId="165" fontId="14" fillId="0" borderId="8" xfId="2" applyFont="1" applyBorder="1" applyAlignment="1" applyProtection="1">
      <alignment horizontal="center"/>
      <protection locked="0"/>
    </xf>
    <xf numFmtId="165" fontId="14" fillId="0" borderId="18" xfId="2" applyFont="1" applyBorder="1" applyAlignment="1" applyProtection="1">
      <alignment horizontal="center"/>
      <protection locked="0"/>
    </xf>
    <xf numFmtId="0" fontId="18" fillId="0" borderId="0" xfId="0" applyFont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165" fontId="14" fillId="0" borderId="16" xfId="1" applyFont="1" applyFill="1" applyBorder="1" applyProtection="1">
      <protection locked="0"/>
    </xf>
    <xf numFmtId="165" fontId="14" fillId="0" borderId="27" xfId="1" applyFont="1" applyFill="1" applyBorder="1" applyProtection="1">
      <protection locked="0"/>
    </xf>
    <xf numFmtId="0" fontId="14" fillId="0" borderId="13" xfId="0" applyFont="1" applyBorder="1"/>
    <xf numFmtId="0" fontId="12" fillId="8" borderId="4" xfId="3" applyFont="1" applyFill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/>
      <protection locked="0"/>
    </xf>
    <xf numFmtId="0" fontId="12" fillId="8" borderId="4" xfId="0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textRotation="90"/>
    </xf>
    <xf numFmtId="0" fontId="12" fillId="0" borderId="36" xfId="0" applyFont="1" applyBorder="1" applyAlignment="1">
      <alignment horizontal="center" vertical="center"/>
    </xf>
    <xf numFmtId="0" fontId="12" fillId="0" borderId="36" xfId="3" applyFont="1" applyBorder="1" applyAlignment="1">
      <alignment horizontal="center" vertical="center"/>
    </xf>
    <xf numFmtId="0" fontId="14" fillId="0" borderId="28" xfId="3" applyFont="1" applyBorder="1" applyAlignment="1" applyProtection="1">
      <alignment horizontal="left"/>
      <protection locked="0"/>
    </xf>
    <xf numFmtId="0" fontId="14" fillId="0" borderId="8" xfId="3" applyFont="1" applyBorder="1" applyAlignment="1" applyProtection="1">
      <alignment horizontal="left"/>
      <protection locked="0"/>
    </xf>
    <xf numFmtId="0" fontId="14" fillId="0" borderId="18" xfId="3" applyFont="1" applyBorder="1" applyAlignment="1" applyProtection="1">
      <alignment horizontal="left"/>
      <protection locked="0"/>
    </xf>
    <xf numFmtId="0" fontId="15" fillId="0" borderId="30" xfId="3" applyFont="1" applyBorder="1" applyProtection="1">
      <protection locked="0"/>
    </xf>
    <xf numFmtId="0" fontId="16" fillId="3" borderId="22" xfId="3" applyFont="1" applyFill="1" applyBorder="1" applyAlignment="1" applyProtection="1">
      <alignment horizontal="left"/>
      <protection locked="0"/>
    </xf>
    <xf numFmtId="0" fontId="16" fillId="3" borderId="23" xfId="3" applyFont="1" applyFill="1" applyBorder="1" applyAlignment="1" applyProtection="1">
      <alignment horizontal="left"/>
      <protection locked="0"/>
    </xf>
    <xf numFmtId="0" fontId="16" fillId="0" borderId="29" xfId="3" applyFont="1" applyBorder="1" applyProtection="1">
      <protection locked="0"/>
    </xf>
    <xf numFmtId="0" fontId="16" fillId="0" borderId="19" xfId="3" applyFont="1" applyBorder="1" applyProtection="1">
      <protection locked="0"/>
    </xf>
    <xf numFmtId="0" fontId="16" fillId="0" borderId="20" xfId="3" applyFont="1" applyBorder="1" applyProtection="1">
      <protection locked="0"/>
    </xf>
    <xf numFmtId="0" fontId="15" fillId="0" borderId="29" xfId="3" applyFont="1" applyBorder="1" applyProtection="1">
      <protection locked="0"/>
    </xf>
    <xf numFmtId="0" fontId="15" fillId="0" borderId="19" xfId="3" applyFont="1" applyBorder="1" applyProtection="1">
      <protection locked="0"/>
    </xf>
    <xf numFmtId="0" fontId="16" fillId="9" borderId="45" xfId="3" applyFont="1" applyFill="1" applyBorder="1" applyAlignment="1" applyProtection="1">
      <alignment horizontal="left"/>
      <protection locked="0"/>
    </xf>
    <xf numFmtId="0" fontId="16" fillId="9" borderId="46" xfId="3" applyFont="1" applyFill="1" applyBorder="1" applyAlignment="1" applyProtection="1">
      <alignment horizontal="left"/>
      <protection locked="0"/>
    </xf>
    <xf numFmtId="0" fontId="16" fillId="9" borderId="47" xfId="3" applyFont="1" applyFill="1" applyBorder="1" applyAlignment="1" applyProtection="1">
      <alignment horizontal="left"/>
      <protection locked="0"/>
    </xf>
    <xf numFmtId="0" fontId="14" fillId="0" borderId="28" xfId="0" applyFont="1" applyBorder="1" applyAlignment="1" applyProtection="1">
      <alignment horizontal="left"/>
      <protection locked="0"/>
    </xf>
    <xf numFmtId="0" fontId="14" fillId="0" borderId="8" xfId="0" applyFont="1" applyBorder="1" applyAlignment="1" applyProtection="1">
      <alignment horizontal="left"/>
      <protection locked="0"/>
    </xf>
    <xf numFmtId="0" fontId="14" fillId="0" borderId="18" xfId="0" applyFont="1" applyBorder="1" applyAlignment="1" applyProtection="1">
      <alignment horizontal="left"/>
      <protection locked="0"/>
    </xf>
    <xf numFmtId="0" fontId="14" fillId="3" borderId="45" xfId="0" applyFont="1" applyFill="1" applyBorder="1" applyProtection="1">
      <protection locked="0"/>
    </xf>
    <xf numFmtId="0" fontId="14" fillId="3" borderId="46" xfId="0" applyFont="1" applyFill="1" applyBorder="1" applyProtection="1">
      <protection locked="0"/>
    </xf>
    <xf numFmtId="0" fontId="14" fillId="3" borderId="47" xfId="0" applyFont="1" applyFill="1" applyBorder="1" applyProtection="1">
      <protection locked="0"/>
    </xf>
    <xf numFmtId="0" fontId="14" fillId="0" borderId="29" xfId="0" applyFont="1" applyBorder="1" applyProtection="1">
      <protection locked="0"/>
    </xf>
    <xf numFmtId="0" fontId="14" fillId="0" borderId="20" xfId="0" applyFont="1" applyBorder="1" applyProtection="1">
      <protection locked="0"/>
    </xf>
    <xf numFmtId="0" fontId="14" fillId="9" borderId="45" xfId="0" applyFont="1" applyFill="1" applyBorder="1" applyProtection="1">
      <protection locked="0"/>
    </xf>
    <xf numFmtId="0" fontId="14" fillId="9" borderId="6" xfId="0" applyFont="1" applyFill="1" applyBorder="1" applyProtection="1">
      <protection locked="0"/>
    </xf>
    <xf numFmtId="0" fontId="14" fillId="9" borderId="46" xfId="0" applyFont="1" applyFill="1" applyBorder="1" applyProtection="1">
      <protection locked="0"/>
    </xf>
    <xf numFmtId="0" fontId="14" fillId="9" borderId="47" xfId="0" applyFont="1" applyFill="1" applyBorder="1" applyProtection="1">
      <protection locked="0"/>
    </xf>
    <xf numFmtId="0" fontId="14" fillId="0" borderId="44" xfId="0" applyFont="1" applyBorder="1" applyAlignment="1" applyProtection="1">
      <alignment horizontal="left"/>
      <protection locked="0"/>
    </xf>
    <xf numFmtId="0" fontId="14" fillId="0" borderId="51" xfId="0" applyFont="1" applyBorder="1" applyAlignment="1" applyProtection="1">
      <alignment horizontal="left"/>
      <protection locked="0"/>
    </xf>
    <xf numFmtId="0" fontId="14" fillId="3" borderId="45" xfId="0" applyFont="1" applyFill="1" applyBorder="1" applyAlignment="1" applyProtection="1">
      <alignment horizontal="left"/>
      <protection locked="0"/>
    </xf>
    <xf numFmtId="0" fontId="14" fillId="3" borderId="46" xfId="0" applyFont="1" applyFill="1" applyBorder="1" applyAlignment="1" applyProtection="1">
      <alignment horizontal="left"/>
      <protection locked="0"/>
    </xf>
    <xf numFmtId="0" fontId="14" fillId="3" borderId="47" xfId="0" applyFont="1" applyFill="1" applyBorder="1" applyAlignment="1" applyProtection="1">
      <alignment horizontal="left"/>
      <protection locked="0"/>
    </xf>
    <xf numFmtId="0" fontId="14" fillId="3" borderId="49" xfId="0" applyFont="1" applyFill="1" applyBorder="1" applyAlignment="1" applyProtection="1">
      <alignment horizontal="left"/>
      <protection locked="0"/>
    </xf>
    <xf numFmtId="0" fontId="15" fillId="0" borderId="29" xfId="0" applyFont="1" applyBorder="1" applyProtection="1">
      <protection locked="0"/>
    </xf>
    <xf numFmtId="0" fontId="15" fillId="0" borderId="52" xfId="0" applyFont="1" applyBorder="1" applyProtection="1">
      <protection locked="0"/>
    </xf>
    <xf numFmtId="0" fontId="14" fillId="0" borderId="48" xfId="0" applyFont="1" applyBorder="1" applyProtection="1">
      <protection locked="0"/>
    </xf>
    <xf numFmtId="0" fontId="14" fillId="9" borderId="45" xfId="0" applyFont="1" applyFill="1" applyBorder="1" applyAlignment="1" applyProtection="1">
      <alignment horizontal="left"/>
      <protection locked="0"/>
    </xf>
    <xf numFmtId="0" fontId="14" fillId="9" borderId="46" xfId="0" applyFont="1" applyFill="1" applyBorder="1" applyAlignment="1" applyProtection="1">
      <alignment horizontal="left"/>
      <protection locked="0"/>
    </xf>
    <xf numFmtId="0" fontId="14" fillId="9" borderId="47" xfId="0" applyFont="1" applyFill="1" applyBorder="1" applyAlignment="1" applyProtection="1">
      <alignment horizontal="left"/>
      <protection locked="0"/>
    </xf>
    <xf numFmtId="0" fontId="14" fillId="9" borderId="49" xfId="0" applyFont="1" applyFill="1" applyBorder="1" applyAlignment="1" applyProtection="1">
      <alignment horizontal="left"/>
      <protection locked="0"/>
    </xf>
    <xf numFmtId="0" fontId="14" fillId="9" borderId="50" xfId="0" applyFont="1" applyFill="1" applyBorder="1" applyAlignment="1" applyProtection="1">
      <alignment horizontal="left"/>
      <protection locked="0"/>
    </xf>
    <xf numFmtId="0" fontId="14" fillId="0" borderId="52" xfId="0" applyFont="1" applyBorder="1" applyProtection="1">
      <protection locked="0"/>
    </xf>
    <xf numFmtId="0" fontId="14" fillId="0" borderId="53" xfId="0" applyFont="1" applyBorder="1" applyAlignment="1" applyProtection="1">
      <alignment horizontal="left"/>
      <protection locked="0"/>
    </xf>
    <xf numFmtId="0" fontId="15" fillId="0" borderId="19" xfId="0" applyFont="1" applyBorder="1" applyProtection="1">
      <protection locked="0"/>
    </xf>
    <xf numFmtId="0" fontId="14" fillId="9" borderId="6" xfId="0" applyFont="1" applyFill="1" applyBorder="1" applyAlignment="1" applyProtection="1">
      <alignment horizontal="left"/>
      <protection locked="0"/>
    </xf>
    <xf numFmtId="0" fontId="14" fillId="0" borderId="29" xfId="3" applyFont="1" applyBorder="1" applyAlignment="1" applyProtection="1">
      <alignment horizontal="left"/>
      <protection locked="0"/>
    </xf>
    <xf numFmtId="0" fontId="14" fillId="0" borderId="19" xfId="3" applyFont="1" applyBorder="1" applyProtection="1">
      <protection locked="0"/>
    </xf>
    <xf numFmtId="0" fontId="14" fillId="0" borderId="20" xfId="3" applyFont="1" applyBorder="1" applyProtection="1">
      <protection locked="0"/>
    </xf>
    <xf numFmtId="0" fontId="14" fillId="9" borderId="45" xfId="3" applyFont="1" applyFill="1" applyBorder="1" applyAlignment="1" applyProtection="1">
      <alignment horizontal="left"/>
      <protection locked="0"/>
    </xf>
    <xf numFmtId="0" fontId="14" fillId="9" borderId="46" xfId="3" applyFont="1" applyFill="1" applyBorder="1" applyAlignment="1" applyProtection="1">
      <alignment horizontal="left"/>
      <protection locked="0"/>
    </xf>
    <xf numFmtId="0" fontId="14" fillId="9" borderId="47" xfId="3" applyFont="1" applyFill="1" applyBorder="1" applyAlignment="1" applyProtection="1">
      <alignment horizontal="left"/>
      <protection locked="0"/>
    </xf>
    <xf numFmtId="0" fontId="14" fillId="9" borderId="49" xfId="3" applyFont="1" applyFill="1" applyBorder="1" applyAlignment="1" applyProtection="1">
      <alignment horizontal="left"/>
      <protection locked="0"/>
    </xf>
    <xf numFmtId="165" fontId="15" fillId="0" borderId="14" xfId="1" applyFont="1" applyFill="1" applyBorder="1" applyAlignment="1" applyProtection="1">
      <alignment horizontal="center"/>
      <protection locked="0"/>
    </xf>
    <xf numFmtId="165" fontId="15" fillId="0" borderId="14" xfId="2" applyFont="1" applyFill="1" applyBorder="1" applyAlignment="1" applyProtection="1">
      <alignment horizontal="center"/>
      <protection locked="0"/>
    </xf>
    <xf numFmtId="165" fontId="15" fillId="0" borderId="15" xfId="2" applyFont="1" applyFill="1" applyBorder="1" applyAlignment="1" applyProtection="1">
      <alignment horizontal="center"/>
      <protection locked="0"/>
    </xf>
    <xf numFmtId="165" fontId="15" fillId="0" borderId="16" xfId="2" applyFont="1" applyFill="1" applyBorder="1" applyAlignment="1" applyProtection="1">
      <alignment horizontal="center"/>
      <protection locked="0"/>
    </xf>
    <xf numFmtId="165" fontId="15" fillId="0" borderId="8" xfId="2" applyFont="1" applyFill="1" applyBorder="1" applyAlignment="1" applyProtection="1">
      <alignment horizontal="center"/>
      <protection locked="0"/>
    </xf>
    <xf numFmtId="165" fontId="15" fillId="0" borderId="15" xfId="2" applyFont="1" applyFill="1" applyBorder="1" applyAlignment="1" applyProtection="1">
      <alignment horizontal="left"/>
      <protection locked="0"/>
    </xf>
    <xf numFmtId="165" fontId="15" fillId="0" borderId="16" xfId="2" applyFont="1" applyBorder="1" applyAlignment="1" applyProtection="1">
      <alignment horizontal="center"/>
      <protection locked="0"/>
    </xf>
    <xf numFmtId="0" fontId="15" fillId="0" borderId="15" xfId="0" applyFont="1" applyBorder="1" applyAlignment="1" applyProtection="1">
      <alignment horizontal="left"/>
      <protection locked="0"/>
    </xf>
    <xf numFmtId="0" fontId="15" fillId="0" borderId="16" xfId="0" applyFont="1" applyBorder="1" applyAlignment="1" applyProtection="1">
      <alignment horizontal="left"/>
      <protection locked="0"/>
    </xf>
    <xf numFmtId="165" fontId="15" fillId="0" borderId="16" xfId="2" applyFont="1" applyFill="1" applyBorder="1" applyAlignment="1" applyProtection="1">
      <alignment horizontal="left"/>
      <protection locked="0"/>
    </xf>
    <xf numFmtId="165" fontId="15" fillId="0" borderId="14" xfId="2" applyFont="1" applyFill="1" applyBorder="1" applyAlignment="1" applyProtection="1">
      <alignment horizontal="left"/>
      <protection locked="0"/>
    </xf>
    <xf numFmtId="0" fontId="15" fillId="0" borderId="14" xfId="0" applyFont="1" applyBorder="1" applyAlignment="1" applyProtection="1">
      <alignment horizontal="left"/>
      <protection locked="0"/>
    </xf>
    <xf numFmtId="165" fontId="15" fillId="0" borderId="14" xfId="1" applyFont="1" applyFill="1" applyBorder="1" applyAlignment="1" applyProtection="1">
      <protection locked="0"/>
    </xf>
    <xf numFmtId="165" fontId="15" fillId="0" borderId="14" xfId="2" applyFont="1" applyFill="1" applyBorder="1" applyAlignment="1" applyProtection="1">
      <protection locked="0"/>
    </xf>
    <xf numFmtId="165" fontId="15" fillId="0" borderId="15" xfId="2" applyFont="1" applyFill="1" applyBorder="1" applyAlignment="1" applyProtection="1">
      <protection locked="0"/>
    </xf>
    <xf numFmtId="165" fontId="15" fillId="0" borderId="16" xfId="2" applyFont="1" applyFill="1" applyBorder="1" applyAlignment="1" applyProtection="1">
      <protection locked="0"/>
    </xf>
    <xf numFmtId="165" fontId="15" fillId="0" borderId="8" xfId="2" applyFont="1" applyFill="1" applyBorder="1" applyAlignment="1" applyProtection="1">
      <protection locked="0"/>
    </xf>
    <xf numFmtId="165" fontId="15" fillId="0" borderId="18" xfId="2" applyFont="1" applyFill="1" applyBorder="1" applyAlignment="1" applyProtection="1">
      <protection locked="0"/>
    </xf>
    <xf numFmtId="165" fontId="15" fillId="0" borderId="28" xfId="2" applyFont="1" applyFill="1" applyBorder="1" applyAlignment="1" applyProtection="1">
      <protection locked="0"/>
    </xf>
    <xf numFmtId="165" fontId="15" fillId="0" borderId="16" xfId="2" applyFont="1" applyBorder="1" applyAlignment="1" applyProtection="1">
      <protection locked="0"/>
    </xf>
    <xf numFmtId="0" fontId="14" fillId="0" borderId="22" xfId="0" applyFont="1" applyBorder="1" applyAlignment="1">
      <alignment horizontal="left"/>
    </xf>
    <xf numFmtId="0" fontId="14" fillId="0" borderId="29" xfId="0" applyFont="1" applyBorder="1" applyAlignment="1" applyProtection="1">
      <alignment horizontal="center"/>
      <protection locked="0"/>
    </xf>
    <xf numFmtId="0" fontId="14" fillId="0" borderId="23" xfId="0" applyFont="1" applyBorder="1" applyAlignment="1">
      <alignment horizontal="left"/>
    </xf>
    <xf numFmtId="0" fontId="14" fillId="0" borderId="19" xfId="0" applyFont="1" applyBorder="1" applyAlignment="1" applyProtection="1">
      <alignment horizontal="center"/>
      <protection locked="0"/>
    </xf>
    <xf numFmtId="0" fontId="14" fillId="0" borderId="24" xfId="0" applyFont="1" applyBorder="1" applyAlignment="1">
      <alignment horizontal="left"/>
    </xf>
    <xf numFmtId="0" fontId="14" fillId="0" borderId="20" xfId="0" applyFont="1" applyBorder="1" applyAlignment="1" applyProtection="1">
      <alignment horizontal="center"/>
      <protection locked="0"/>
    </xf>
    <xf numFmtId="165" fontId="15" fillId="0" borderId="15" xfId="1" applyFont="1" applyFill="1" applyBorder="1" applyAlignment="1" applyProtection="1">
      <alignment horizontal="center"/>
      <protection locked="0"/>
    </xf>
    <xf numFmtId="165" fontId="15" fillId="0" borderId="8" xfId="1" applyFont="1" applyFill="1" applyBorder="1" applyAlignment="1" applyProtection="1">
      <alignment horizontal="center"/>
      <protection locked="0"/>
    </xf>
    <xf numFmtId="165" fontId="15" fillId="0" borderId="16" xfId="1" applyFont="1" applyFill="1" applyBorder="1" applyAlignment="1" applyProtection="1">
      <alignment horizontal="center"/>
      <protection locked="0"/>
    </xf>
    <xf numFmtId="165" fontId="15" fillId="0" borderId="18" xfId="1" applyFont="1" applyFill="1" applyBorder="1" applyAlignment="1" applyProtection="1">
      <alignment horizontal="center"/>
      <protection locked="0"/>
    </xf>
    <xf numFmtId="165" fontId="15" fillId="0" borderId="27" xfId="1" applyFont="1" applyFill="1" applyBorder="1" applyAlignment="1" applyProtection="1">
      <alignment horizontal="center"/>
      <protection locked="0"/>
    </xf>
    <xf numFmtId="165" fontId="15" fillId="0" borderId="27" xfId="2" applyFont="1" applyFill="1" applyBorder="1" applyAlignment="1" applyProtection="1">
      <alignment horizontal="center"/>
      <protection locked="0"/>
    </xf>
    <xf numFmtId="165" fontId="15" fillId="0" borderId="15" xfId="2" applyFont="1" applyBorder="1" applyAlignment="1" applyProtection="1">
      <alignment horizontal="center"/>
      <protection locked="0"/>
    </xf>
    <xf numFmtId="165" fontId="15" fillId="0" borderId="8" xfId="2" applyFont="1" applyBorder="1" applyAlignment="1" applyProtection="1">
      <alignment horizontal="center"/>
      <protection locked="0"/>
    </xf>
    <xf numFmtId="165" fontId="15" fillId="0" borderId="18" xfId="2" applyFont="1" applyBorder="1" applyAlignment="1" applyProtection="1">
      <alignment horizontal="center"/>
      <protection locked="0"/>
    </xf>
    <xf numFmtId="0" fontId="14" fillId="0" borderId="25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0" fillId="0" borderId="0" xfId="1" applyNumberFormat="1" applyFont="1" applyFill="1" applyAlignment="1">
      <alignment horizontal="left" vertical="center"/>
    </xf>
    <xf numFmtId="165" fontId="10" fillId="0" borderId="0" xfId="1" applyFont="1" applyFill="1" applyAlignment="1">
      <alignment vertical="center"/>
    </xf>
    <xf numFmtId="0" fontId="4" fillId="8" borderId="4" xfId="0" applyFont="1" applyFill="1" applyBorder="1" applyAlignment="1">
      <alignment horizontal="center"/>
    </xf>
    <xf numFmtId="0" fontId="20" fillId="6" borderId="55" xfId="0" applyFont="1" applyFill="1" applyBorder="1" applyAlignment="1">
      <alignment vertical="center" wrapText="1"/>
    </xf>
    <xf numFmtId="0" fontId="20" fillId="4" borderId="55" xfId="0" applyFont="1" applyFill="1" applyBorder="1" applyAlignment="1">
      <alignment horizontal="center" vertical="center" textRotation="45" wrapText="1"/>
    </xf>
    <xf numFmtId="0" fontId="20" fillId="5" borderId="55" xfId="0" applyFont="1" applyFill="1" applyBorder="1" applyAlignment="1">
      <alignment horizontal="center" vertical="center" textRotation="45" wrapText="1"/>
    </xf>
    <xf numFmtId="0" fontId="20" fillId="5" borderId="55" xfId="0" applyFont="1" applyFill="1" applyBorder="1" applyAlignment="1">
      <alignment vertical="center" textRotation="45" wrapText="1"/>
    </xf>
    <xf numFmtId="0" fontId="20" fillId="2" borderId="55" xfId="0" applyFont="1" applyFill="1" applyBorder="1" applyAlignment="1">
      <alignment horizontal="center" vertical="center" textRotation="45" wrapText="1"/>
    </xf>
    <xf numFmtId="0" fontId="20" fillId="10" borderId="56" xfId="0" applyFont="1" applyFill="1" applyBorder="1" applyAlignment="1">
      <alignment vertical="center" wrapText="1"/>
    </xf>
    <xf numFmtId="165" fontId="21" fillId="7" borderId="55" xfId="1" applyFont="1" applyFill="1" applyBorder="1"/>
    <xf numFmtId="165" fontId="22" fillId="4" borderId="55" xfId="0" applyNumberFormat="1" applyFont="1" applyFill="1" applyBorder="1"/>
    <xf numFmtId="165" fontId="22" fillId="5" borderId="55" xfId="0" applyNumberFormat="1" applyFont="1" applyFill="1" applyBorder="1"/>
    <xf numFmtId="165" fontId="22" fillId="2" borderId="55" xfId="0" applyNumberFormat="1" applyFont="1" applyFill="1" applyBorder="1"/>
    <xf numFmtId="0" fontId="22" fillId="2" borderId="55" xfId="0" applyFont="1" applyFill="1" applyBorder="1"/>
    <xf numFmtId="0" fontId="22" fillId="11" borderId="56" xfId="0" applyFont="1" applyFill="1" applyBorder="1"/>
    <xf numFmtId="0" fontId="20" fillId="10" borderId="57" xfId="0" applyFont="1" applyFill="1" applyBorder="1" applyAlignment="1">
      <alignment textRotation="90"/>
    </xf>
    <xf numFmtId="165" fontId="23" fillId="4" borderId="57" xfId="1" applyFont="1" applyFill="1" applyBorder="1" applyAlignment="1">
      <alignment horizontal="center" vertical="center" textRotation="90" wrapText="1"/>
    </xf>
    <xf numFmtId="165" fontId="20" fillId="2" borderId="57" xfId="0" applyNumberFormat="1" applyFont="1" applyFill="1" applyBorder="1" applyAlignment="1">
      <alignment textRotation="90"/>
    </xf>
    <xf numFmtId="0" fontId="20" fillId="2" borderId="57" xfId="0" applyFont="1" applyFill="1" applyBorder="1" applyAlignment="1">
      <alignment textRotation="90"/>
    </xf>
    <xf numFmtId="0" fontId="20" fillId="10" borderId="54" xfId="0" applyFont="1" applyFill="1" applyBorder="1" applyAlignment="1">
      <alignment textRotation="90"/>
    </xf>
    <xf numFmtId="165" fontId="24" fillId="0" borderId="0" xfId="1" applyFont="1" applyFill="1" applyAlignment="1">
      <alignment vertical="center"/>
    </xf>
    <xf numFmtId="0" fontId="24" fillId="0" borderId="0" xfId="1" applyNumberFormat="1" applyFont="1" applyFill="1" applyAlignment="1">
      <alignment horizontal="left" vertical="center"/>
    </xf>
    <xf numFmtId="0" fontId="24" fillId="0" borderId="0" xfId="0" applyFont="1"/>
    <xf numFmtId="0" fontId="26" fillId="0" borderId="0" xfId="0" applyFont="1"/>
    <xf numFmtId="165" fontId="25" fillId="0" borderId="0" xfId="1" applyFont="1" applyFill="1" applyAlignment="1">
      <alignment vertical="center"/>
    </xf>
    <xf numFmtId="0" fontId="25" fillId="0" borderId="0" xfId="1" applyNumberFormat="1" applyFont="1" applyFill="1" applyAlignment="1">
      <alignment horizontal="left" vertical="center"/>
    </xf>
    <xf numFmtId="0" fontId="22" fillId="11" borderId="59" xfId="0" applyFont="1" applyFill="1" applyBorder="1"/>
    <xf numFmtId="0" fontId="22" fillId="10" borderId="59" xfId="0" applyFont="1" applyFill="1" applyBorder="1"/>
    <xf numFmtId="165" fontId="22" fillId="6" borderId="60" xfId="0" applyNumberFormat="1" applyFont="1" applyFill="1" applyBorder="1"/>
    <xf numFmtId="165" fontId="21" fillId="0" borderId="55" xfId="1" applyFont="1" applyFill="1" applyBorder="1"/>
    <xf numFmtId="165" fontId="25" fillId="0" borderId="58" xfId="1" applyFont="1" applyFill="1" applyBorder="1" applyAlignment="1">
      <alignment vertical="center"/>
    </xf>
    <xf numFmtId="0" fontId="20" fillId="10" borderId="0" xfId="0" applyFont="1" applyFill="1" applyAlignment="1">
      <alignment textRotation="90"/>
    </xf>
    <xf numFmtId="165" fontId="23" fillId="4" borderId="58" xfId="1" applyFont="1" applyFill="1" applyBorder="1" applyAlignment="1">
      <alignment horizontal="center" vertical="center" textRotation="90" wrapText="1"/>
    </xf>
    <xf numFmtId="165" fontId="23" fillId="4" borderId="0" xfId="1" applyFont="1" applyFill="1" applyBorder="1" applyAlignment="1">
      <alignment horizontal="center" vertical="center" textRotation="90" wrapText="1"/>
    </xf>
    <xf numFmtId="165" fontId="23" fillId="5" borderId="0" xfId="1" applyFont="1" applyFill="1" applyBorder="1" applyAlignment="1">
      <alignment vertical="center" textRotation="90" wrapText="1"/>
    </xf>
    <xf numFmtId="165" fontId="23" fillId="5" borderId="0" xfId="1" applyFont="1" applyFill="1" applyBorder="1" applyAlignment="1">
      <alignment horizontal="center" vertical="center" textRotation="90" wrapText="1"/>
    </xf>
    <xf numFmtId="165" fontId="22" fillId="4" borderId="0" xfId="0" applyNumberFormat="1" applyFont="1" applyFill="1"/>
    <xf numFmtId="165" fontId="22" fillId="5" borderId="0" xfId="0" applyNumberFormat="1" applyFont="1" applyFill="1"/>
    <xf numFmtId="165" fontId="20" fillId="2" borderId="0" xfId="0" applyNumberFormat="1" applyFont="1" applyFill="1" applyAlignment="1">
      <alignment textRotation="90"/>
    </xf>
    <xf numFmtId="0" fontId="20" fillId="2" borderId="0" xfId="0" applyFont="1" applyFill="1" applyAlignment="1">
      <alignment textRotation="90"/>
    </xf>
    <xf numFmtId="0" fontId="22" fillId="0" borderId="60" xfId="0" applyFont="1" applyBorder="1" applyAlignment="1">
      <alignment horizontal="center"/>
    </xf>
    <xf numFmtId="0" fontId="16" fillId="3" borderId="47" xfId="3" applyFont="1" applyFill="1" applyBorder="1" applyAlignment="1" applyProtection="1">
      <alignment horizontal="left"/>
      <protection locked="0"/>
    </xf>
    <xf numFmtId="0" fontId="16" fillId="3" borderId="61" xfId="3" applyFont="1" applyFill="1" applyBorder="1" applyAlignment="1" applyProtection="1">
      <alignment horizontal="left"/>
      <protection locked="0"/>
    </xf>
    <xf numFmtId="0" fontId="14" fillId="0" borderId="30" xfId="0" applyFont="1" applyBorder="1"/>
    <xf numFmtId="0" fontId="16" fillId="3" borderId="45" xfId="3" applyFont="1" applyFill="1" applyBorder="1" applyAlignment="1" applyProtection="1">
      <alignment horizontal="left"/>
      <protection locked="0"/>
    </xf>
    <xf numFmtId="0" fontId="16" fillId="3" borderId="46" xfId="3" applyFont="1" applyFill="1" applyBorder="1" applyAlignment="1" applyProtection="1">
      <alignment horizontal="left"/>
      <protection locked="0"/>
    </xf>
    <xf numFmtId="165" fontId="23" fillId="5" borderId="55" xfId="1" applyFont="1" applyFill="1" applyBorder="1" applyAlignment="1">
      <alignment horizontal="center" vertical="center" textRotation="90" wrapText="1"/>
    </xf>
    <xf numFmtId="0" fontId="20" fillId="12" borderId="55" xfId="0" applyFont="1" applyFill="1" applyBorder="1" applyAlignment="1">
      <alignment horizontal="center" vertical="center" textRotation="45" wrapText="1"/>
    </xf>
    <xf numFmtId="165" fontId="21" fillId="12" borderId="55" xfId="1" applyFont="1" applyFill="1" applyBorder="1"/>
    <xf numFmtId="165" fontId="21" fillId="13" borderId="55" xfId="1" applyFont="1" applyFill="1" applyBorder="1"/>
    <xf numFmtId="0" fontId="14" fillId="3" borderId="62" xfId="0" applyFont="1" applyFill="1" applyBorder="1" applyAlignment="1" applyProtection="1">
      <alignment horizontal="left"/>
      <protection locked="0"/>
    </xf>
    <xf numFmtId="0" fontId="14" fillId="3" borderId="63" xfId="0" applyFont="1" applyFill="1" applyBorder="1" applyAlignment="1" applyProtection="1">
      <alignment horizontal="left"/>
      <protection locked="0"/>
    </xf>
    <xf numFmtId="0" fontId="14" fillId="3" borderId="6" xfId="0" applyFont="1" applyFill="1" applyBorder="1" applyAlignment="1" applyProtection="1">
      <alignment horizontal="left"/>
      <protection locked="0"/>
    </xf>
    <xf numFmtId="0" fontId="14" fillId="3" borderId="64" xfId="0" applyFont="1" applyFill="1" applyBorder="1" applyAlignment="1" applyProtection="1">
      <alignment horizontal="left"/>
      <protection locked="0"/>
    </xf>
    <xf numFmtId="0" fontId="14" fillId="3" borderId="65" xfId="0" applyFont="1" applyFill="1" applyBorder="1" applyAlignment="1" applyProtection="1">
      <alignment horizontal="left"/>
      <protection locked="0"/>
    </xf>
    <xf numFmtId="0" fontId="14" fillId="0" borderId="3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5" fillId="7" borderId="26" xfId="0" applyFont="1" applyFill="1" applyBorder="1" applyAlignment="1" applyProtection="1">
      <alignment horizontal="left"/>
      <protection locked="0"/>
    </xf>
    <xf numFmtId="165" fontId="15" fillId="0" borderId="26" xfId="2" applyFont="1" applyFill="1" applyBorder="1" applyAlignment="1" applyProtection="1">
      <alignment horizontal="left"/>
      <protection locked="0"/>
    </xf>
    <xf numFmtId="165" fontId="15" fillId="0" borderId="26" xfId="2" applyFont="1" applyFill="1" applyBorder="1" applyAlignment="1" applyProtection="1">
      <protection locked="0"/>
    </xf>
    <xf numFmtId="165" fontId="15" fillId="0" borderId="51" xfId="2" applyFont="1" applyFill="1" applyBorder="1" applyAlignment="1" applyProtection="1">
      <protection locked="0"/>
    </xf>
    <xf numFmtId="166" fontId="24" fillId="0" borderId="0" xfId="1" applyNumberFormat="1" applyFont="1" applyFill="1" applyBorder="1" applyAlignment="1">
      <alignment vertical="center"/>
    </xf>
    <xf numFmtId="166" fontId="29" fillId="0" borderId="0" xfId="1" applyNumberFormat="1" applyFont="1" applyFill="1" applyBorder="1" applyAlignment="1">
      <alignment vertical="center"/>
    </xf>
    <xf numFmtId="165" fontId="28" fillId="0" borderId="0" xfId="1" applyFont="1" applyFill="1" applyAlignment="1">
      <alignment vertical="center"/>
    </xf>
    <xf numFmtId="2" fontId="26" fillId="0" borderId="58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center"/>
      <protection locked="0"/>
    </xf>
    <xf numFmtId="0" fontId="14" fillId="0" borderId="33" xfId="0" applyFont="1" applyBorder="1" applyAlignment="1">
      <alignment horizontal="left"/>
    </xf>
    <xf numFmtId="0" fontId="14" fillId="0" borderId="26" xfId="0" applyFont="1" applyBorder="1" applyAlignment="1" applyProtection="1">
      <alignment horizontal="left"/>
      <protection locked="0"/>
    </xf>
    <xf numFmtId="165" fontId="14" fillId="0" borderId="26" xfId="2" applyFont="1" applyBorder="1" applyAlignment="1" applyProtection="1">
      <alignment horizontal="center"/>
      <protection locked="0"/>
    </xf>
    <xf numFmtId="0" fontId="14" fillId="0" borderId="32" xfId="0" applyFont="1" applyBorder="1" applyAlignment="1">
      <alignment horizontal="left"/>
    </xf>
    <xf numFmtId="0" fontId="14" fillId="0" borderId="27" xfId="0" applyFont="1" applyBorder="1" applyAlignment="1" applyProtection="1">
      <alignment horizontal="left"/>
      <protection locked="0"/>
    </xf>
    <xf numFmtId="0" fontId="5" fillId="7" borderId="27" xfId="0" applyFont="1" applyFill="1" applyBorder="1" applyAlignment="1" applyProtection="1">
      <alignment horizontal="left"/>
      <protection locked="0"/>
    </xf>
    <xf numFmtId="165" fontId="15" fillId="0" borderId="27" xfId="2" applyFont="1" applyFill="1" applyBorder="1" applyAlignment="1" applyProtection="1">
      <protection locked="0"/>
    </xf>
    <xf numFmtId="165" fontId="14" fillId="0" borderId="27" xfId="2" applyFont="1" applyBorder="1" applyAlignment="1" applyProtection="1">
      <alignment horizontal="center"/>
      <protection locked="0"/>
    </xf>
    <xf numFmtId="0" fontId="15" fillId="0" borderId="30" xfId="0" applyFont="1" applyBorder="1" applyAlignment="1" applyProtection="1">
      <alignment horizontal="left"/>
      <protection locked="0"/>
    </xf>
    <xf numFmtId="165" fontId="15" fillId="0" borderId="27" xfId="2" applyFont="1" applyFill="1" applyBorder="1" applyAlignment="1" applyProtection="1">
      <alignment horizontal="left"/>
      <protection locked="0"/>
    </xf>
    <xf numFmtId="165" fontId="15" fillId="0" borderId="44" xfId="2" applyFont="1" applyFill="1" applyBorder="1" applyAlignment="1" applyProtection="1">
      <protection locked="0"/>
    </xf>
    <xf numFmtId="165" fontId="5" fillId="0" borderId="55" xfId="1" applyFont="1" applyFill="1" applyBorder="1" applyAlignment="1">
      <alignment horizontal="center" vertical="center"/>
    </xf>
    <xf numFmtId="0" fontId="20" fillId="4" borderId="55" xfId="0" applyFont="1" applyFill="1" applyBorder="1" applyAlignment="1">
      <alignment horizontal="center" vertical="center" textRotation="45"/>
    </xf>
    <xf numFmtId="0" fontId="20" fillId="12" borderId="55" xfId="0" applyFont="1" applyFill="1" applyBorder="1" applyAlignment="1">
      <alignment horizontal="center" vertical="center" textRotation="45"/>
    </xf>
    <xf numFmtId="0" fontId="20" fillId="5" borderId="55" xfId="0" applyFont="1" applyFill="1" applyBorder="1" applyAlignment="1">
      <alignment vertical="center" textRotation="45"/>
    </xf>
    <xf numFmtId="165" fontId="14" fillId="0" borderId="0" xfId="4" applyFont="1" applyBorder="1" applyAlignment="1" applyProtection="1"/>
    <xf numFmtId="0" fontId="22" fillId="0" borderId="59" xfId="3" applyFont="1" applyBorder="1"/>
    <xf numFmtId="0" fontId="30" fillId="0" borderId="59" xfId="3" applyFont="1" applyBorder="1"/>
    <xf numFmtId="0" fontId="15" fillId="0" borderId="28" xfId="0" applyFont="1" applyBorder="1" applyAlignment="1" applyProtection="1">
      <alignment horizontal="left"/>
      <protection locked="0"/>
    </xf>
    <xf numFmtId="0" fontId="15" fillId="0" borderId="8" xfId="0" applyFont="1" applyBorder="1" applyAlignment="1" applyProtection="1">
      <alignment horizontal="left"/>
      <protection locked="0"/>
    </xf>
    <xf numFmtId="0" fontId="15" fillId="0" borderId="18" xfId="0" applyFont="1" applyBorder="1" applyAlignment="1" applyProtection="1">
      <alignment horizontal="left"/>
      <protection locked="0"/>
    </xf>
    <xf numFmtId="0" fontId="15" fillId="0" borderId="44" xfId="0" applyFont="1" applyBorder="1" applyAlignment="1" applyProtection="1">
      <alignment horizontal="left"/>
      <protection locked="0"/>
    </xf>
    <xf numFmtId="0" fontId="15" fillId="0" borderId="51" xfId="0" applyFont="1" applyBorder="1" applyAlignment="1" applyProtection="1">
      <alignment horizontal="left"/>
      <protection locked="0"/>
    </xf>
    <xf numFmtId="20" fontId="0" fillId="0" borderId="31" xfId="0" applyNumberFormat="1" applyBorder="1" applyAlignment="1">
      <alignment horizontal="center"/>
    </xf>
    <xf numFmtId="20" fontId="0" fillId="0" borderId="43" xfId="0" applyNumberFormat="1" applyBorder="1" applyAlignment="1">
      <alignment horizontal="center"/>
    </xf>
    <xf numFmtId="20" fontId="0" fillId="0" borderId="66" xfId="0" applyNumberFormat="1" applyBorder="1" applyAlignment="1">
      <alignment horizontal="center"/>
    </xf>
    <xf numFmtId="0" fontId="15" fillId="0" borderId="30" xfId="3" applyFont="1" applyBorder="1" applyAlignment="1">
      <alignment vertical="center"/>
    </xf>
    <xf numFmtId="0" fontId="12" fillId="0" borderId="5" xfId="3" applyFont="1" applyBorder="1" applyAlignment="1">
      <alignment horizontal="center" vertical="center"/>
    </xf>
    <xf numFmtId="0" fontId="12" fillId="0" borderId="30" xfId="3" applyFont="1" applyBorder="1" applyAlignment="1">
      <alignment horizontal="center" vertical="center"/>
    </xf>
    <xf numFmtId="0" fontId="12" fillId="0" borderId="30" xfId="3" applyFont="1" applyBorder="1" applyAlignment="1">
      <alignment horizontal="center" vertical="center" wrapText="1"/>
    </xf>
    <xf numFmtId="0" fontId="15" fillId="0" borderId="67" xfId="3" applyFont="1" applyBorder="1" applyAlignment="1">
      <alignment vertical="center"/>
    </xf>
    <xf numFmtId="167" fontId="16" fillId="0" borderId="19" xfId="3" applyNumberFormat="1" applyFont="1" applyBorder="1" applyProtection="1">
      <protection locked="0"/>
    </xf>
    <xf numFmtId="0" fontId="16" fillId="3" borderId="68" xfId="3" applyFont="1" applyFill="1" applyBorder="1" applyAlignment="1" applyProtection="1">
      <alignment horizontal="left"/>
      <protection locked="0"/>
    </xf>
    <xf numFmtId="165" fontId="25" fillId="0" borderId="0" xfId="1" applyFont="1" applyFill="1" applyAlignment="1">
      <alignment horizontal="center" vertical="center"/>
    </xf>
    <xf numFmtId="2" fontId="25" fillId="0" borderId="58" xfId="1" applyNumberFormat="1" applyFont="1" applyFill="1" applyBorder="1" applyAlignment="1">
      <alignment horizontal="center" vertical="center"/>
    </xf>
    <xf numFmtId="165" fontId="25" fillId="0" borderId="58" xfId="1" applyFont="1" applyFill="1" applyBorder="1" applyAlignment="1">
      <alignment horizontal="center" vertical="center"/>
    </xf>
    <xf numFmtId="2" fontId="14" fillId="0" borderId="36" xfId="3" applyNumberFormat="1" applyFont="1" applyBorder="1" applyAlignment="1">
      <alignment horizontal="center"/>
    </xf>
    <xf numFmtId="0" fontId="15" fillId="0" borderId="36" xfId="3" applyFont="1" applyBorder="1"/>
    <xf numFmtId="0" fontId="15" fillId="0" borderId="17" xfId="3" applyFont="1" applyBorder="1"/>
    <xf numFmtId="2" fontId="14" fillId="0" borderId="18" xfId="3" applyNumberFormat="1" applyFont="1" applyBorder="1" applyAlignment="1">
      <alignment horizontal="center"/>
    </xf>
    <xf numFmtId="0" fontId="15" fillId="0" borderId="34" xfId="3" applyFont="1" applyBorder="1"/>
    <xf numFmtId="0" fontId="15" fillId="0" borderId="35" xfId="3" applyFont="1" applyBorder="1"/>
    <xf numFmtId="0" fontId="14" fillId="0" borderId="28" xfId="3" applyFont="1" applyBorder="1" applyAlignment="1">
      <alignment horizontal="center"/>
    </xf>
    <xf numFmtId="0" fontId="15" fillId="0" borderId="37" xfId="3" applyFont="1" applyBorder="1"/>
    <xf numFmtId="0" fontId="15" fillId="0" borderId="38" xfId="3" applyFont="1" applyBorder="1"/>
    <xf numFmtId="0" fontId="14" fillId="0" borderId="8" xfId="3" applyFont="1" applyBorder="1" applyAlignment="1">
      <alignment horizontal="center"/>
    </xf>
    <xf numFmtId="0" fontId="15" fillId="0" borderId="9" xfId="3" applyFont="1" applyBorder="1"/>
    <xf numFmtId="0" fontId="15" fillId="0" borderId="10" xfId="3" applyFont="1" applyBorder="1"/>
    <xf numFmtId="164" fontId="14" fillId="0" borderId="8" xfId="3" applyNumberFormat="1" applyFont="1" applyBorder="1" applyAlignment="1">
      <alignment horizontal="center"/>
    </xf>
    <xf numFmtId="164" fontId="14" fillId="0" borderId="9" xfId="3" applyNumberFormat="1" applyFont="1" applyBorder="1" applyAlignment="1">
      <alignment horizontal="center"/>
    </xf>
    <xf numFmtId="164" fontId="14" fillId="0" borderId="10" xfId="3" applyNumberFormat="1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2" fillId="0" borderId="0" xfId="3" applyFont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center"/>
    </xf>
    <xf numFmtId="0" fontId="15" fillId="0" borderId="17" xfId="3" applyFont="1" applyBorder="1" applyAlignment="1">
      <alignment vertical="center"/>
    </xf>
    <xf numFmtId="0" fontId="15" fillId="0" borderId="36" xfId="3" applyFont="1" applyBorder="1" applyAlignment="1">
      <alignment vertical="center"/>
    </xf>
    <xf numFmtId="0" fontId="19" fillId="0" borderId="2" xfId="3" applyFont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164" fontId="14" fillId="0" borderId="15" xfId="0" applyNumberFormat="1" applyFont="1" applyBorder="1" applyAlignment="1">
      <alignment horizontal="center"/>
    </xf>
    <xf numFmtId="2" fontId="14" fillId="0" borderId="15" xfId="0" applyNumberFormat="1" applyFont="1" applyBorder="1" applyAlignment="1">
      <alignment horizontal="center"/>
    </xf>
    <xf numFmtId="2" fontId="14" fillId="0" borderId="21" xfId="0" applyNumberFormat="1" applyFont="1" applyBorder="1" applyAlignment="1">
      <alignment horizontal="center"/>
    </xf>
    <xf numFmtId="2" fontId="14" fillId="0" borderId="36" xfId="0" applyNumberFormat="1" applyFont="1" applyBorder="1" applyAlignment="1">
      <alignment horizontal="center"/>
    </xf>
    <xf numFmtId="2" fontId="14" fillId="0" borderId="17" xfId="0" applyNumberFormat="1" applyFont="1" applyBorder="1" applyAlignment="1">
      <alignment horizontal="center"/>
    </xf>
    <xf numFmtId="2" fontId="14" fillId="0" borderId="16" xfId="0" applyNumberFormat="1" applyFont="1" applyBorder="1" applyAlignment="1">
      <alignment horizontal="center"/>
    </xf>
    <xf numFmtId="2" fontId="14" fillId="0" borderId="40" xfId="0" applyNumberFormat="1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2" fontId="14" fillId="0" borderId="26" xfId="0" applyNumberFormat="1" applyFont="1" applyBorder="1" applyAlignment="1">
      <alignment horizontal="center"/>
    </xf>
    <xf numFmtId="2" fontId="14" fillId="0" borderId="42" xfId="0" applyNumberFormat="1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/>
    </xf>
    <xf numFmtId="0" fontId="12" fillId="0" borderId="0" xfId="0" applyFont="1" applyAlignment="1">
      <alignment horizontal="center"/>
    </xf>
    <xf numFmtId="164" fontId="14" fillId="0" borderId="8" xfId="0" applyNumberFormat="1" applyFont="1" applyBorder="1" applyAlignment="1">
      <alignment horizontal="center"/>
    </xf>
    <xf numFmtId="164" fontId="14" fillId="0" borderId="19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4" xfId="3" applyFont="1" applyBorder="1" applyAlignment="1">
      <alignment horizontal="center"/>
    </xf>
    <xf numFmtId="0" fontId="14" fillId="0" borderId="39" xfId="3" applyFont="1" applyBorder="1" applyAlignment="1">
      <alignment horizontal="center"/>
    </xf>
    <xf numFmtId="164" fontId="14" fillId="0" borderId="15" xfId="3" applyNumberFormat="1" applyFont="1" applyBorder="1" applyAlignment="1">
      <alignment horizontal="center"/>
    </xf>
    <xf numFmtId="2" fontId="14" fillId="0" borderId="15" xfId="3" applyNumberFormat="1" applyFont="1" applyBorder="1" applyAlignment="1">
      <alignment horizontal="center"/>
    </xf>
    <xf numFmtId="2" fontId="14" fillId="0" borderId="21" xfId="3" applyNumberFormat="1" applyFont="1" applyBorder="1" applyAlignment="1">
      <alignment horizontal="center"/>
    </xf>
    <xf numFmtId="0" fontId="14" fillId="0" borderId="15" xfId="3" applyFont="1" applyBorder="1" applyAlignment="1">
      <alignment horizontal="center"/>
    </xf>
    <xf numFmtId="0" fontId="14" fillId="0" borderId="21" xfId="3" applyFont="1" applyBorder="1" applyAlignment="1">
      <alignment horizontal="center"/>
    </xf>
    <xf numFmtId="0" fontId="12" fillId="0" borderId="2" xfId="3" applyFont="1" applyBorder="1" applyAlignment="1">
      <alignment horizontal="center" vertical="center"/>
    </xf>
    <xf numFmtId="0" fontId="12" fillId="0" borderId="17" xfId="3" applyFont="1" applyBorder="1" applyAlignment="1">
      <alignment horizontal="center" vertical="center"/>
    </xf>
    <xf numFmtId="0" fontId="12" fillId="0" borderId="36" xfId="3" applyFont="1" applyBorder="1" applyAlignment="1">
      <alignment horizontal="center" vertical="center"/>
    </xf>
    <xf numFmtId="2" fontId="14" fillId="0" borderId="17" xfId="3" applyNumberFormat="1" applyFont="1" applyBorder="1" applyAlignment="1">
      <alignment horizontal="center"/>
    </xf>
    <xf numFmtId="0" fontId="14" fillId="0" borderId="9" xfId="3" applyFont="1" applyBorder="1" applyAlignment="1">
      <alignment horizontal="center"/>
    </xf>
    <xf numFmtId="0" fontId="14" fillId="0" borderId="10" xfId="3" applyFont="1" applyBorder="1" applyAlignment="1">
      <alignment horizontal="center"/>
    </xf>
    <xf numFmtId="2" fontId="14" fillId="0" borderId="16" xfId="3" applyNumberFormat="1" applyFont="1" applyBorder="1" applyAlignment="1">
      <alignment horizontal="center"/>
    </xf>
    <xf numFmtId="2" fontId="14" fillId="0" borderId="40" xfId="3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37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2" fontId="15" fillId="0" borderId="3" xfId="0" applyNumberFormat="1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2" fontId="14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164" fontId="5" fillId="0" borderId="15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2" fontId="5" fillId="0" borderId="21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4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14" fillId="0" borderId="18" xfId="0" applyNumberFormat="1" applyFont="1" applyBorder="1" applyAlignment="1">
      <alignment horizontal="center"/>
    </xf>
    <xf numFmtId="2" fontId="14" fillId="0" borderId="34" xfId="0" applyNumberFormat="1" applyFont="1" applyBorder="1" applyAlignment="1">
      <alignment horizontal="center"/>
    </xf>
    <xf numFmtId="2" fontId="14" fillId="0" borderId="35" xfId="0" applyNumberFormat="1" applyFont="1" applyBorder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164" fontId="14" fillId="0" borderId="10" xfId="0" applyNumberFormat="1" applyFont="1" applyBorder="1" applyAlignment="1">
      <alignment horizontal="center"/>
    </xf>
    <xf numFmtId="0" fontId="14" fillId="0" borderId="3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4" fillId="0" borderId="17" xfId="0" applyFont="1" applyBorder="1" applyAlignment="1">
      <alignment horizontal="left"/>
    </xf>
  </cellXfs>
  <cellStyles count="5">
    <cellStyle name="Milliers" xfId="1" builtinId="3"/>
    <cellStyle name="Milliers 2" xfId="2" xr:uid="{00000000-0005-0000-0000-000001000000}"/>
    <cellStyle name="Milliers 2 2" xfId="4" xr:uid="{00000000-0005-0000-0000-000002000000}"/>
    <cellStyle name="Normal" xfId="0" builtinId="0"/>
    <cellStyle name="Normal 2" xfId="3" xr:uid="{00000000-0005-0000-0000-000004000000}"/>
  </cellStyles>
  <dxfs count="50"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fill>
        <patternFill patternType="solid">
          <fgColor indexed="64"/>
          <bgColor indexed="5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fill>
        <patternFill patternType="solid">
          <fgColor indexed="64"/>
          <bgColor indexed="5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indexed="5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indexed="5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CC66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CC66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theme="8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theme="8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indexed="64"/>
          <bgColor rgb="FFFFD88B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none">
          <fgColor indexed="64"/>
          <bgColor auto="1"/>
        </patternFill>
      </fill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165" formatCode="_-* #,##0.00\ _F_-;\-* #,##0.00\ _F_-;_-* &quot;-&quot;??\ _F_-;_-@_-"/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8" tint="0.39997558519241921"/>
        </right>
        <top/>
        <bottom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</dxfs>
  <tableStyles count="0" defaultTableStyle="TableStyleMedium9" defaultPivotStyle="PivotStyleLight16"/>
  <colors>
    <mruColors>
      <color rgb="FF9CF6FA"/>
      <color rgb="FFFFD88B"/>
      <color rgb="FFFF7C80"/>
      <color rgb="FFFFCC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0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17/10/relationships/person" Target="persons/pers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32" Type="http://schemas.microsoft.com/office/2017/10/relationships/person" Target="persons/person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10/relationships/person" Target="persons/person.xml"/><Relationship Id="rId28" Type="http://schemas.microsoft.com/office/2017/10/relationships/person" Target="persons/pers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17/10/relationships/person" Target="persons/pers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30" Type="http://schemas.microsoft.com/office/2017/10/relationships/person" Target="persons/person6.xml"/><Relationship Id="rId27" Type="http://schemas.microsoft.com/office/2017/10/relationships/person" Target="persons/person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1238250</xdr:colOff>
          <xdr:row>0</xdr:row>
          <xdr:rowOff>133350</xdr:rowOff>
        </xdr:from>
        <xdr:to>
          <xdr:col>0</xdr:col>
          <xdr:colOff>2524125</xdr:colOff>
          <xdr:row>0</xdr:row>
          <xdr:rowOff>1200150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des noms de chantiers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3175</xdr:rowOff>
        </xdr:from>
        <xdr:to>
          <xdr:col>4</xdr:col>
          <xdr:colOff>0</xdr:colOff>
          <xdr:row>4</xdr:row>
          <xdr:rowOff>22225</xdr:rowOff>
        </xdr:to>
        <xdr:sp macro="" textlink="">
          <xdr:nvSpPr>
            <xdr:cNvPr id="4104" name="ComboBox1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13</xdr:col>
          <xdr:colOff>19050</xdr:colOff>
          <xdr:row>1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C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X87" headerRowCount="0" totalsRowShown="0" tableBorderDxfId="49">
  <sortState xmlns:xlrd2="http://schemas.microsoft.com/office/spreadsheetml/2017/richdata2" ref="A2:X87">
    <sortCondition ref="A2:A87"/>
  </sortState>
  <tableColumns count="24">
    <tableColumn id="1" xr3:uid="{00000000-0010-0000-0000-000001000000}" name="Colonne1" headerRowDxfId="48" dataDxfId="47" headerRowCellStyle="Milliers"/>
    <tableColumn id="2" xr3:uid="{00000000-0010-0000-0000-000002000000}" name=" -     " headerRowDxfId="46" dataDxfId="45" headerRowCellStyle="Milliers" dataCellStyle="Milliers">
      <calculatedColumnFormula>SUMIF(Thierry!D$4:D$54,Chantier,Thierry!G$4:G$54)</calculatedColumnFormula>
    </tableColumn>
    <tableColumn id="4" xr3:uid="{00000000-0010-0000-0000-000004000000}" name=" -     3" headerRowDxfId="44" dataDxfId="43" headerRowCellStyle="Milliers" dataCellStyle="Milliers">
      <calculatedColumnFormula>SUMIF(Samuel!D$3:D$32,Chantier,Samuel!G$3:G$32)</calculatedColumnFormula>
    </tableColumn>
    <tableColumn id="6" xr3:uid="{00000000-0010-0000-0000-000006000000}" name=" -     5" headerRowDxfId="42" dataDxfId="41" headerRowCellStyle="Milliers" dataCellStyle="Milliers">
      <calculatedColumnFormula>SUMIF(Michel!D$3:D$37,Chantier,Michel!G$3:G$37)</calculatedColumnFormula>
    </tableColumn>
    <tableColumn id="7" xr3:uid="{00000000-0010-0000-0000-000007000000}" name=" -     6" headerRowDxfId="40" dataDxfId="39" headerRowCellStyle="Milliers" dataCellStyle="Milliers">
      <calculatedColumnFormula>SUMIF(KiKi!D$3:D$32,Chantier,KiKi!G$3:G$32)</calculatedColumnFormula>
    </tableColumn>
    <tableColumn id="8" xr3:uid="{00000000-0010-0000-0000-000008000000}" name=" -     7" headerRowDxfId="38" dataDxfId="37" headerRowCellStyle="Milliers" dataCellStyle="Milliers">
      <calculatedColumnFormula>SUMIF(Vincent!D$3:D$32,Chantier,Vincent!G$3:G$32)</calculatedColumnFormula>
    </tableColumn>
    <tableColumn id="9" xr3:uid="{00000000-0010-0000-0000-000009000000}" name=" -     8" headerRowDxfId="36" dataDxfId="35" headerRowCellStyle="Milliers" dataCellStyle="Milliers">
      <calculatedColumnFormula>SUMIF('Christophe Catinat'!D$3:D$32,Chantier,'Christophe Catinat'!G$3:G$32)</calculatedColumnFormula>
    </tableColumn>
    <tableColumn id="11" xr3:uid="{00000000-0010-0000-0000-00000B000000}" name=" -     10" headerRowDxfId="34" dataDxfId="33" headerRowCellStyle="Milliers" dataCellStyle="Milliers">
      <calculatedColumnFormula>SUMIF('Christophe V'!D$3:D$32,Chantier,'Christophe V'!G$3:G$32)</calculatedColumnFormula>
    </tableColumn>
    <tableColumn id="12" xr3:uid="{00000000-0010-0000-0000-00000C000000}" name=" -     11" headerRowDxfId="32" dataDxfId="31" headerRowCellStyle="Milliers" dataCellStyle="Milliers">
      <calculatedColumnFormula>SUMIF(Françis!D$3:D$32,Chantier,Françis!G$3:G$32)</calculatedColumnFormula>
    </tableColumn>
    <tableColumn id="3" xr3:uid="{00000000-0010-0000-0000-000003000000}" name="Colonne4" headerRowDxfId="30" dataDxfId="29" headerRowCellStyle="Milliers" dataCellStyle="Milliers">
      <calculatedColumnFormula>SUMIF(Jérémy!D$3:D$32,Chantier,Jérémy!G$3:G$32)</calculatedColumnFormula>
    </tableColumn>
    <tableColumn id="13" xr3:uid="{00000000-0010-0000-0000-00000D000000}" name=" -     12" headerRowDxfId="28" dataDxfId="27" headerRowCellStyle="Milliers" dataCellStyle="Milliers">
      <calculatedColumnFormula>SUMIF(Jérémy!D$3:D$32,Chantier,Jérémy!G$3:G$32)</calculatedColumnFormula>
    </tableColumn>
    <tableColumn id="10" xr3:uid="{00000000-0010-0000-0000-00000A000000}" name=" -     9" headerRowDxfId="26" dataDxfId="25" headerRowCellStyle="Milliers" dataCellStyle="Milliers">
      <calculatedColumnFormula>SUMIF(Marion!D$3:D$32,Chantier,Marion!G$3:G$32)</calculatedColumnFormula>
    </tableColumn>
    <tableColumn id="5" xr3:uid="{00000000-0010-0000-0000-000005000000}" name="Colonne5" headerRowDxfId="24" dataDxfId="23" headerRowCellStyle="Milliers" dataCellStyle="Milliers">
      <calculatedColumnFormula>SUMIF(Léo!D$3:D$32,Chantier,Léo!G$3:G$32)</calculatedColumnFormula>
    </tableColumn>
    <tableColumn id="15" xr3:uid="{00000000-0010-0000-0000-00000F000000}" name=" -     14" headerRowDxfId="22" dataDxfId="21" headerRowCellStyle="Milliers" dataCellStyle="Milliers">
      <calculatedColumnFormula>SUMIF(Christopher!D$3:D$32,Chantier,Christopher!I$3:I$32)</calculatedColumnFormula>
    </tableColumn>
    <tableColumn id="16" xr3:uid="{00000000-0010-0000-0000-000010000000}" name=" -     15" headerRowDxfId="20" dataDxfId="19" headerRowCellStyle="Milliers" dataCellStyle="Milliers">
      <calculatedColumnFormula>SUMIF(Frédéric!D$3:D$32,Chantier,Frédéric!I$3:I$32)</calculatedColumnFormula>
    </tableColumn>
    <tableColumn id="17" xr3:uid="{00000000-0010-0000-0000-000011000000}" name=" -     16" headerRowDxfId="18" dataDxfId="17" headerRowCellStyle="Milliers" dataCellStyle="Milliers">
      <calculatedColumnFormula>SUMIF(Ulric!D$3:D$32,Chantier,Ulric!I$3:I$32)</calculatedColumnFormula>
    </tableColumn>
    <tableColumn id="19" xr3:uid="{00000000-0010-0000-0000-000013000000}" name=" -     18" headerRowDxfId="16" dataDxfId="15" headerRowCellStyle="Milliers" dataCellStyle="Milliers">
      <calculatedColumnFormula>SUMIF(#REF!,Chantier,#REF!)</calculatedColumnFormula>
    </tableColumn>
    <tableColumn id="21" xr3:uid="{00000000-0010-0000-0000-000015000000}" name=" -     20" headerRowDxfId="14" dataDxfId="13" headerRowCellStyle="Milliers" dataCellStyle="Milliers">
      <calculatedColumnFormula>SUMIF('Anthony P'!D$3:D$32,Chantier,'Anthony P'!I$3:I$32)</calculatedColumnFormula>
    </tableColumn>
    <tableColumn id="22" xr3:uid="{00000000-0010-0000-0000-000016000000}" name=" -     21" headerRowDxfId="12" dataDxfId="11" headerRowCellStyle="Milliers" dataCellStyle="Milliers">
      <calculatedColumnFormula>SUMIF('Vierge Pose 2'!D$3:D$32,Chantier,'Vierge Pose 2'!I$3:I$32)</calculatedColumnFormula>
    </tableColumn>
    <tableColumn id="29" xr3:uid="{00000000-0010-0000-0000-00001D000000}" name="Colonne3" headerRowDxfId="10" dataDxfId="9" headerRowCellStyle="Milliers" dataCellStyle="Milliers">
      <calculatedColumnFormula>Tableau2[[#This Row],[ -     ]]+#REF!</calculatedColumnFormula>
    </tableColumn>
    <tableColumn id="24" xr3:uid="{00000000-0010-0000-0000-000018000000}" name=" -     23" headerRowDxfId="8" dataDxfId="7">
      <calculatedColumnFormula>SUM(C8:L8)</calculatedColumnFormula>
    </tableColumn>
    <tableColumn id="25" xr3:uid="{00000000-0010-0000-0000-000019000000}" name=" -     24" headerRowDxfId="6" dataDxfId="5">
      <calculatedColumnFormula>SUM(N8:S8)</calculatedColumnFormula>
    </tableColumn>
    <tableColumn id="26" xr3:uid="{00000000-0010-0000-0000-00001A000000}" name=" -     25" headerRowDxfId="4" dataDxfId="3">
      <calculatedColumnFormula>V8+U8</calculatedColumnFormula>
    </tableColumn>
    <tableColumn id="27" xr3:uid="{00000000-0010-0000-0000-00001B000000}" name="0" headerRowDxfId="2" dataDxfId="1">
      <calculatedColumnFormula>A2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192.168.1.3\Production\1%20DOSSIERS%20%20CLIENTS%20%20MGF\ENTREPRISES\BIOLAB%2033%20Martignas\9%20Controle%20Chantier\CC%20Biolab%20MARTIGNAS%20%20%20.xls" TargetMode="External"/><Relationship Id="rId13" Type="http://schemas.openxmlformats.org/officeDocument/2006/relationships/table" Target="../tables/table1.xml"/><Relationship Id="rId3" Type="http://schemas.openxmlformats.org/officeDocument/2006/relationships/hyperlink" Target="file:///\\SRV-GOISNARD\Production\1%20DOSSIERS%20%20CLIENTS%20%20MGF\PARTICULIERS\PESQUIDOUS%20FRAN&#231;OIS\9%20Controle%20Chantier\CC%20PESQUIDOUS.xls" TargetMode="External"/><Relationship Id="rId7" Type="http://schemas.openxmlformats.org/officeDocument/2006/relationships/hyperlink" Target="file:///\\192.168.1.3\Production\1%20DOSSIERS%20%20CLIENTS%20%20MGF\PARTICULIERS\HORNER\9%20Controle%20Chantier\CC%20Horner%20.xls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file:///\\SRV-GOISNARD\Production\1%20DOSSIERS%20%20CLIENTS%20%20MGF\PARTICULIERS\POURARKIN\9%20Controle%20Chantier\Controle%20Chantier%20Gros.xls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SRV-GOISNARD\Production\1%20DOSSIERS%20%20CLIENTS%20%20MGF\PARTICULIERS\Darriet%20Geoffrey\9%20Controle%20Chantier\CC%20DARRIET.xls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file:///\\srv-goisnard\Production\1%20DOSSIERS%20%20CLIENTS%20%20MGF\ENTREPRISES\BIOLAB%2033%20cenon\9%20Controle%20Chantier\CC%20BIOLAB%20Cenon%20.xls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file:///\\SRV-GOISNARD\Production\1%20DOSSIERS%20%20CLIENTS%20%20MGF\PARTICULIERS\OLIVEREAU\9%20Controle%20Chantier\CC%20OLIVEREAU.xls" TargetMode="External"/><Relationship Id="rId9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printerSettings" Target="../printerSettings/printerSettings30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>
    <tabColor rgb="FFC00000"/>
    <pageSetUpPr fitToPage="1"/>
  </sheetPr>
  <dimension ref="A1:Z93"/>
  <sheetViews>
    <sheetView view="pageBreakPreview" zoomScale="70" zoomScaleNormal="60" zoomScaleSheetLayoutView="70" workbookViewId="0">
      <pane ySplit="1" topLeftCell="A2" activePane="bottomLeft" state="frozen"/>
      <selection pane="bottomLeft" activeCell="S86" sqref="S86"/>
    </sheetView>
  </sheetViews>
  <sheetFormatPr baseColWidth="10" defaultColWidth="11.140625" defaultRowHeight="18"/>
  <cols>
    <col min="1" max="1" width="53" style="49" customWidth="1"/>
    <col min="2" max="6" width="16.140625" style="49" customWidth="1"/>
    <col min="7" max="10" width="16.140625" customWidth="1"/>
    <col min="11" max="13" width="16.140625" style="49" customWidth="1"/>
    <col min="14" max="14" width="21.5703125" customWidth="1"/>
    <col min="15" max="17" width="21.5703125" style="49" customWidth="1"/>
    <col min="18" max="18" width="21.5703125" customWidth="1"/>
    <col min="19" max="22" width="21.5703125" style="49" customWidth="1"/>
    <col min="23" max="23" width="20.7109375" style="49" customWidth="1"/>
    <col min="24" max="24" width="45" style="49" bestFit="1" customWidth="1"/>
    <col min="25" max="25" width="31.28515625" style="49" customWidth="1"/>
    <col min="26" max="26" width="68.7109375" style="49" customWidth="1"/>
    <col min="27" max="27" width="25.5703125" style="49" bestFit="1" customWidth="1"/>
    <col min="28" max="30" width="15.28515625" style="49" customWidth="1"/>
    <col min="31" max="31" width="44" style="49" bestFit="1" customWidth="1"/>
    <col min="32" max="32" width="23" style="49" bestFit="1" customWidth="1"/>
    <col min="33" max="16384" width="11.140625" style="49"/>
  </cols>
  <sheetData>
    <row r="1" spans="1:25" s="177" customFormat="1" ht="116.25" customHeight="1">
      <c r="A1" s="280" t="s">
        <v>42</v>
      </c>
      <c r="B1" s="324" t="str">
        <f ca="1">Thierry!D1</f>
        <v>Thierry</v>
      </c>
      <c r="C1" s="281" t="str">
        <f ca="1">Samuel!D1</f>
        <v>Samuel</v>
      </c>
      <c r="D1" s="281" t="str">
        <f ca="1">Michel!D1</f>
        <v>Michel</v>
      </c>
      <c r="E1" s="281" t="str">
        <f ca="1">KiKi!D1</f>
        <v>KiKi</v>
      </c>
      <c r="F1" s="281" t="str">
        <f ca="1">Vincent!D1</f>
        <v>Vincent</v>
      </c>
      <c r="G1" s="281" t="str">
        <f ca="1">'Christophe Catinat'!D1</f>
        <v>Christophe Catinat</v>
      </c>
      <c r="H1" s="281" t="s">
        <v>57</v>
      </c>
      <c r="I1" s="281" t="str">
        <f ca="1">Françis!D1</f>
        <v>Françis</v>
      </c>
      <c r="J1" s="281" t="str">
        <f ca="1">RIGHT(CELL("filename",Jérémy!A1),LEN(CELL("filename",Jérémy!A1))-SEARCH("]",CELL("filename",Jérémy!A1)))</f>
        <v>Jérémy</v>
      </c>
      <c r="K1" s="281" t="str">
        <f ca="1">'Anthony A'!D1</f>
        <v>Anthony A</v>
      </c>
      <c r="L1" s="356" t="str">
        <f ca="1">Marion!D1</f>
        <v>Marion</v>
      </c>
      <c r="M1" s="357" t="str">
        <f ca="1">Léo!D1</f>
        <v>Léo</v>
      </c>
      <c r="N1" s="282" t="str">
        <f ca="1">Christopher!D1</f>
        <v>Christopher</v>
      </c>
      <c r="O1" s="282" t="str">
        <f ca="1">Frédéric!D1</f>
        <v>Frédéric</v>
      </c>
      <c r="P1" s="282" t="str">
        <f ca="1">Ulric!D1</f>
        <v>Ulric</v>
      </c>
      <c r="Q1" s="283" t="str">
        <f ca="1">Benjamin!D1</f>
        <v>Benjamin</v>
      </c>
      <c r="R1" s="358" t="str">
        <f ca="1">'Anthony P'!D1</f>
        <v>Anthony P</v>
      </c>
      <c r="S1" s="358" t="str">
        <f ca="1">'Vierge Pose 2'!D1</f>
        <v>Vierge Pose 2</v>
      </c>
      <c r="T1" s="357" t="s">
        <v>73</v>
      </c>
      <c r="U1" s="356" t="s">
        <v>33</v>
      </c>
      <c r="V1" s="282" t="s">
        <v>34</v>
      </c>
      <c r="W1" s="284" t="s">
        <v>4</v>
      </c>
      <c r="X1" s="284" t="s">
        <v>41</v>
      </c>
      <c r="Y1" s="285" t="s">
        <v>50</v>
      </c>
    </row>
    <row r="2" spans="1:25">
      <c r="A2" s="360" t="s">
        <v>79</v>
      </c>
      <c r="B2" s="326">
        <f>SUMIF(Thierry!D$4:D$54,Chantier,Thierry!G$4:G$54)</f>
        <v>0</v>
      </c>
      <c r="C2" s="306">
        <f>SUMIF(Samuel!D$3:D$32,Chantier,Samuel!G$3:G$32)</f>
        <v>0</v>
      </c>
      <c r="D2" s="306">
        <f>SUMIF(Michel!D$3:D$37,Chantier,Michel!G$3:G$37)</f>
        <v>0</v>
      </c>
      <c r="E2" s="306">
        <f>SUMIF(KiKi!D$3:D$32,Chantier,KiKi!G$3:G$32)</f>
        <v>0</v>
      </c>
      <c r="F2" s="306">
        <f>SUMIF(Vincent!D$3:D$32,Chantier,Vincent!G$3:G$32)</f>
        <v>0</v>
      </c>
      <c r="G2" s="306">
        <f>SUMIF('Christophe Catinat'!D$3:D$32,Chantier,'Christophe Catinat'!G$3:G$32)</f>
        <v>0</v>
      </c>
      <c r="H2" s="306">
        <f>SUMIF('Christophe V'!D$3:D$32,Chantier,'Christophe V'!G$3:G$32)</f>
        <v>0</v>
      </c>
      <c r="I2" s="306">
        <f>SUMIF(Françis!D$3:D$32,Chantier,Françis!G$3:G$32)</f>
        <v>0</v>
      </c>
      <c r="J2" s="306">
        <f>SUMIF(Jérémy!D$3:D$32,Chantier,Jérémy!G$3:G$32)</f>
        <v>0</v>
      </c>
      <c r="K2" s="306">
        <f>SUMIF('Anthony A'!D$3:D$32,Chantier,'Anthony A'!G$3:G$32)</f>
        <v>0</v>
      </c>
      <c r="L2" s="306">
        <f>SUMIF(Marion!D$3:D$32,Chantier,Marion!G$3:G$32)</f>
        <v>0</v>
      </c>
      <c r="M2" s="326">
        <f>SUMIF(Léo!D$3:D$32,Chantier,Léo!G$3:G$32)</f>
        <v>0</v>
      </c>
      <c r="N2" s="286">
        <f>SUMIF(Christopher!D$3:D$32,Chantier,Christopher!I$3:I$32)</f>
        <v>0</v>
      </c>
      <c r="O2" s="286">
        <f>SUMIF(Frédéric!D$3:D$32,Chantier,Frédéric!I$3:I$32)</f>
        <v>0</v>
      </c>
      <c r="P2" s="286">
        <f>SUMIF(Ulric!D$3:D$32,Chantier,Ulric!I$3:I$32)</f>
        <v>0</v>
      </c>
      <c r="Q2" s="286">
        <f>SUMIF(Benjamin!E$3:E$32,Chantier,Benjamin!J$3:J$32)</f>
        <v>0</v>
      </c>
      <c r="R2" s="286">
        <f>SUMIF('Anthony P'!D$3:D$32,Chantier,'Anthony P'!I$3:I$32)</f>
        <v>0</v>
      </c>
      <c r="S2" s="286">
        <f>SUMIF('Vierge Pose 2'!D$3:D$32,Chantier,'Vierge Pose 2'!I$3:I$32)</f>
        <v>0</v>
      </c>
      <c r="T2" s="325">
        <f>Tableau2[[#This Row],[Colonne5]]</f>
        <v>0</v>
      </c>
      <c r="U2" s="287">
        <f>SUM(C2:J2)</f>
        <v>0</v>
      </c>
      <c r="V2" s="288">
        <f>SUM(Tableau2[[#This Row],[ -     14]:[ -     18]])</f>
        <v>0</v>
      </c>
      <c r="W2" s="289">
        <f>Tableau2[[#This Row],[ -     23]]+Tableau2[[#This Row],[ -     24]]</f>
        <v>0</v>
      </c>
      <c r="X2" s="290" t="str">
        <f t="shared" ref="X2:X33" si="0">A2</f>
        <v>00 Atelier</v>
      </c>
      <c r="Y2" s="304" t="s">
        <v>53</v>
      </c>
    </row>
    <row r="3" spans="1:25">
      <c r="A3" s="360" t="s">
        <v>80</v>
      </c>
      <c r="B3" s="326">
        <f>SUMIF(Thierry!D$4:D$54,Chantier,Thierry!G$4:G$54)</f>
        <v>0</v>
      </c>
      <c r="C3" s="306">
        <f>SUMIF(Samuel!D$3:D$32,Chantier,Samuel!G$3:G$32)</f>
        <v>0</v>
      </c>
      <c r="D3" s="306">
        <f>SUMIF(Michel!D$3:D$37,Chantier,Michel!G$3:G$37)</f>
        <v>0</v>
      </c>
      <c r="E3" s="306">
        <f>SUMIF(KiKi!D$3:D$32,Chantier,KiKi!G$3:G$32)</f>
        <v>0</v>
      </c>
      <c r="F3" s="306">
        <f>SUMIF(Vincent!D$3:D$32,Chantier,Vincent!G$3:G$32)</f>
        <v>0</v>
      </c>
      <c r="G3" s="306">
        <f>SUMIF('Christophe Catinat'!D$3:D$32,Chantier,'Christophe Catinat'!G$3:G$32)</f>
        <v>0</v>
      </c>
      <c r="H3" s="306">
        <f>SUMIF('Christophe V'!D$3:D$32,Chantier,'Christophe V'!G$3:G$32)</f>
        <v>0</v>
      </c>
      <c r="I3" s="306">
        <f>SUMIF(Françis!D$3:D$32,Chantier,Françis!G$3:G$32)</f>
        <v>0</v>
      </c>
      <c r="J3" s="306">
        <f>SUMIF(Jérémy!D$3:D$32,Chantier,Jérémy!G$3:G$32)</f>
        <v>0</v>
      </c>
      <c r="K3" s="306">
        <f>SUMIF('Anthony A'!D$3:D$32,Chantier,'Anthony A'!G$3:G$32)</f>
        <v>0</v>
      </c>
      <c r="L3" s="306">
        <f>SUMIF(Marion!D$3:D$32,Chantier,Marion!G$3:G$32)</f>
        <v>0</v>
      </c>
      <c r="M3" s="326">
        <f>SUMIF(Léo!D$3:D$32,Chantier,Léo!G$3:G$32)</f>
        <v>0</v>
      </c>
      <c r="N3" s="286">
        <f>SUMIF(Christopher!D$3:D$32,Chantier,Christopher!I$3:I$32)</f>
        <v>0</v>
      </c>
      <c r="O3" s="286">
        <f>SUMIF(Frédéric!D$3:D$32,Chantier,Frédéric!I$3:I$32)</f>
        <v>0</v>
      </c>
      <c r="P3" s="286">
        <f>SUMIF(Ulric!D$3:D$32,Chantier,Ulric!I$3:I$32)</f>
        <v>0</v>
      </c>
      <c r="Q3" s="286">
        <f>SUMIF(Benjamin!E$3:E$32,Chantier,Benjamin!J$3:J$32)</f>
        <v>0</v>
      </c>
      <c r="R3" s="286">
        <f>SUMIF('Anthony P'!D$3:D$32,Chantier,'Anthony P'!I$3:I$32)</f>
        <v>0</v>
      </c>
      <c r="S3" s="286">
        <f>SUMIF('Vierge Pose 2'!D$3:D$32,Chantier,'Vierge Pose 2'!I$3:I$32)</f>
        <v>0</v>
      </c>
      <c r="T3" s="325">
        <f>Tableau2[[#This Row],[Colonne5]]</f>
        <v>0</v>
      </c>
      <c r="U3" s="287">
        <f>SUM(C9:L9)</f>
        <v>0</v>
      </c>
      <c r="V3" s="288">
        <f>SUM(N9:S9)</f>
        <v>0</v>
      </c>
      <c r="W3" s="289">
        <f>V9+U9</f>
        <v>0</v>
      </c>
      <c r="X3" s="290" t="str">
        <f t="shared" si="0"/>
        <v>ALP /  Château sauvage</v>
      </c>
      <c r="Y3" s="303" t="s">
        <v>55</v>
      </c>
    </row>
    <row r="4" spans="1:25">
      <c r="A4" s="360" t="s">
        <v>155</v>
      </c>
      <c r="B4" s="326">
        <f>SUMIF(Thierry!D$4:D$54,Chantier,Thierry!G$4:G$54)</f>
        <v>0</v>
      </c>
      <c r="C4" s="306">
        <f>SUMIF(Samuel!D$3:D$32,Chantier,Samuel!G$3:G$32)</f>
        <v>0</v>
      </c>
      <c r="D4" s="306">
        <f>SUMIF(Michel!D$3:D$37,Chantier,Michel!G$3:G$37)</f>
        <v>0</v>
      </c>
      <c r="E4" s="306">
        <f>SUMIF(KiKi!D$3:D$32,Chantier,KiKi!G$3:G$32)</f>
        <v>0</v>
      </c>
      <c r="F4" s="306">
        <f>SUMIF(Vincent!D$3:D$32,Chantier,Vincent!G$3:G$32)</f>
        <v>0</v>
      </c>
      <c r="G4" s="306">
        <f>SUMIF('Christophe Catinat'!D$3:D$32,Chantier,'Christophe Catinat'!G$3:G$32)</f>
        <v>0</v>
      </c>
      <c r="H4" s="306">
        <f>SUMIF('Christophe V'!D$3:D$32,Chantier,'Christophe V'!G$3:G$32)</f>
        <v>0</v>
      </c>
      <c r="I4" s="306">
        <f>SUMIF(Françis!D$3:D$32,Chantier,Françis!G$3:G$32)</f>
        <v>0</v>
      </c>
      <c r="J4" s="306">
        <f>SUMIF(Jérémy!D$3:D$32,Chantier,Jérémy!G$3:G$32)</f>
        <v>0</v>
      </c>
      <c r="K4" s="306">
        <f>SUMIF('Anthony A'!D$3:D$32,Chantier,'Anthony A'!G$3:G$32)</f>
        <v>0</v>
      </c>
      <c r="L4" s="306">
        <f>SUMIF(Marion!D$3:D$32,Chantier,Marion!G$3:G$32)</f>
        <v>0</v>
      </c>
      <c r="M4" s="326">
        <f>SUMIF(Léo!D$3:D$32,Chantier,Léo!G$3:G$32)</f>
        <v>0</v>
      </c>
      <c r="N4" s="286">
        <f>SUMIF(Christopher!D$3:D$32,Chantier,Christopher!I$3:I$32)</f>
        <v>0</v>
      </c>
      <c r="O4" s="286">
        <f>SUMIF(Frédéric!D$3:D$32,Chantier,Frédéric!I$3:I$32)</f>
        <v>0</v>
      </c>
      <c r="P4" s="286">
        <f>SUMIF(Ulric!D$3:D$32,Chantier,Ulric!I$3:I$32)</f>
        <v>0</v>
      </c>
      <c r="Q4" s="286">
        <f>SUMIF(Benjamin!E$3:E$32,Chantier,Benjamin!J$3:J$32)</f>
        <v>0</v>
      </c>
      <c r="R4" s="286">
        <f>SUMIF('Anthony P'!D$3:D$32,Chantier,'Anthony P'!I$3:I$32)</f>
        <v>0</v>
      </c>
      <c r="S4" s="286">
        <f>SUMIF('Vierge Pose 2'!D$3:D$32,Chantier,'Vierge Pose 2'!I$3:I$32)</f>
        <v>0</v>
      </c>
      <c r="T4" s="325">
        <f>Tableau2[[#This Row],[Colonne5]]</f>
        <v>0</v>
      </c>
      <c r="U4" s="287">
        <f>SUM(C9:L9)</f>
        <v>0</v>
      </c>
      <c r="V4" s="288">
        <f>SUM(N9:S9)</f>
        <v>0</v>
      </c>
      <c r="W4" s="289">
        <f>V9+U9</f>
        <v>0</v>
      </c>
      <c r="X4" s="290" t="str">
        <f t="shared" si="0"/>
        <v>ALP / Carbon blanc</v>
      </c>
      <c r="Y4" s="303" t="s">
        <v>52</v>
      </c>
    </row>
    <row r="5" spans="1:25">
      <c r="A5" s="360" t="s">
        <v>81</v>
      </c>
      <c r="B5" s="326">
        <f>SUMIF(Thierry!D$4:D$54,Chantier,Thierry!G$4:G$54)</f>
        <v>0</v>
      </c>
      <c r="C5" s="306">
        <f>SUMIF(Samuel!D$3:D$32,Chantier,Samuel!G$3:G$32)</f>
        <v>0</v>
      </c>
      <c r="D5" s="306">
        <f>SUMIF(Michel!D$3:D$37,Chantier,Michel!G$3:G$37)</f>
        <v>0</v>
      </c>
      <c r="E5" s="306">
        <f>SUMIF(KiKi!D$3:D$32,Chantier,KiKi!G$3:G$32)</f>
        <v>0</v>
      </c>
      <c r="F5" s="306">
        <f>SUMIF(Vincent!D$3:D$32,Chantier,Vincent!G$3:G$32)</f>
        <v>0</v>
      </c>
      <c r="G5" s="306">
        <f>SUMIF('Christophe Catinat'!D$3:D$32,Chantier,'Christophe Catinat'!G$3:G$32)</f>
        <v>0</v>
      </c>
      <c r="H5" s="306">
        <f>SUMIF('Christophe V'!D$3:D$32,Chantier,'Christophe V'!G$3:G$32)</f>
        <v>0</v>
      </c>
      <c r="I5" s="306">
        <f>SUMIF(Françis!D$3:D$32,Chantier,Françis!G$3:G$32)</f>
        <v>0</v>
      </c>
      <c r="J5" s="306">
        <f>SUMIF(Jérémy!D$3:D$32,Chantier,Jérémy!G$3:G$32)</f>
        <v>0</v>
      </c>
      <c r="K5" s="306">
        <f>SUMIF('Anthony A'!D$3:D$32,Chantier,'Anthony A'!G$3:G$32)</f>
        <v>0</v>
      </c>
      <c r="L5" s="306">
        <f>SUMIF(Marion!D$3:D$32,Chantier,Marion!G$3:G$32)</f>
        <v>0</v>
      </c>
      <c r="M5" s="326">
        <f>SUMIF(Léo!D$3:D$32,Chantier,Léo!G$3:G$32)</f>
        <v>0</v>
      </c>
      <c r="N5" s="286">
        <f>SUMIF(Christopher!D$3:D$32,Chantier,Christopher!I$3:I$32)</f>
        <v>0</v>
      </c>
      <c r="O5" s="286">
        <f>SUMIF(Frédéric!D$3:D$32,Chantier,Frédéric!I$3:I$32)</f>
        <v>0</v>
      </c>
      <c r="P5" s="286">
        <f>SUMIF(Ulric!D$3:D$32,Chantier,Ulric!I$3:I$32)</f>
        <v>0</v>
      </c>
      <c r="Q5" s="286">
        <f>SUMIF(Benjamin!E$3:E$32,Chantier,Benjamin!J$3:J$32)</f>
        <v>0</v>
      </c>
      <c r="R5" s="286">
        <f>SUMIF('Anthony P'!D$3:D$32,Chantier,'Anthony P'!I$3:I$32)</f>
        <v>0</v>
      </c>
      <c r="S5" s="286">
        <f>SUMIF('Vierge Pose 2'!D$3:D$32,Chantier,'Vierge Pose 2'!I$3:I$32)</f>
        <v>0</v>
      </c>
      <c r="T5" s="325">
        <f>Tableau2[[#This Row],[Colonne5]]</f>
        <v>0</v>
      </c>
      <c r="U5" s="287">
        <f>SUM(C9:L9)</f>
        <v>0</v>
      </c>
      <c r="V5" s="288">
        <f>SUM(N9:S9)</f>
        <v>0</v>
      </c>
      <c r="W5" s="289">
        <f>V9+U9</f>
        <v>0</v>
      </c>
      <c r="X5" s="290" t="str">
        <f t="shared" si="0"/>
        <v>ALP / Home Madrelle</v>
      </c>
      <c r="Y5" s="303" t="s">
        <v>65</v>
      </c>
    </row>
    <row r="6" spans="1:25">
      <c r="A6" s="360" t="s">
        <v>82</v>
      </c>
      <c r="B6" s="326">
        <f>SUMIF(Thierry!D$4:D$54,Chantier,Thierry!G$4:G$54)</f>
        <v>0</v>
      </c>
      <c r="C6" s="306">
        <f>SUMIF(Samuel!D$3:D$32,Chantier,Samuel!G$3:G$32)</f>
        <v>0</v>
      </c>
      <c r="D6" s="306">
        <f>SUMIF(Michel!D$3:D$37,Chantier,Michel!G$3:G$37)</f>
        <v>0</v>
      </c>
      <c r="E6" s="306">
        <f>SUMIF(KiKi!D$3:D$32,Chantier,KiKi!G$3:G$32)</f>
        <v>0</v>
      </c>
      <c r="F6" s="306">
        <f>SUMIF(Vincent!D$3:D$32,Chantier,Vincent!G$3:G$32)</f>
        <v>0</v>
      </c>
      <c r="G6" s="306">
        <f>SUMIF('Christophe Catinat'!D$3:D$32,Chantier,'Christophe Catinat'!G$3:G$32)</f>
        <v>0</v>
      </c>
      <c r="H6" s="306">
        <f>SUMIF('Christophe V'!D$3:D$32,Chantier,'Christophe V'!G$3:G$32)</f>
        <v>0</v>
      </c>
      <c r="I6" s="306">
        <f>SUMIF(Françis!D$3:D$32,Chantier,Françis!G$3:G$32)</f>
        <v>0</v>
      </c>
      <c r="J6" s="306">
        <f>SUMIF(Jérémy!D$3:D$32,Chantier,Jérémy!G$3:G$32)</f>
        <v>0</v>
      </c>
      <c r="K6" s="306">
        <f>SUMIF('Anthony A'!D$3:D$32,Chantier,'Anthony A'!G$3:G$32)</f>
        <v>0</v>
      </c>
      <c r="L6" s="306">
        <f>SUMIF(Marion!D$3:D$32,Chantier,Marion!G$3:G$32)</f>
        <v>0</v>
      </c>
      <c r="M6" s="326">
        <f>SUMIF(Léo!D$3:D$32,Chantier,Léo!G$3:G$32)</f>
        <v>0</v>
      </c>
      <c r="N6" s="286">
        <f>SUMIF(Christopher!D$3:D$32,Chantier,Christopher!I$3:I$32)</f>
        <v>0</v>
      </c>
      <c r="O6" s="286">
        <f>SUMIF(Frédéric!D$3:D$32,Chantier,Frédéric!I$3:I$32)</f>
        <v>0</v>
      </c>
      <c r="P6" s="286">
        <f>SUMIF(Ulric!D$3:D$32,Chantier,Ulric!I$3:I$32)</f>
        <v>0</v>
      </c>
      <c r="Q6" s="286">
        <f>SUMIF(Benjamin!E$3:E$32,Chantier,Benjamin!J$3:J$32)</f>
        <v>0</v>
      </c>
      <c r="R6" s="286">
        <f>SUMIF('Anthony P'!D$3:D$32,Chantier,'Anthony P'!I$3:I$32)</f>
        <v>0</v>
      </c>
      <c r="S6" s="286">
        <f>SUMIF('Vierge Pose 2'!D$3:D$32,Chantier,'Vierge Pose 2'!I$3:I$32)</f>
        <v>0</v>
      </c>
      <c r="T6" s="325">
        <f>Tableau2[[#This Row],[Colonne5]]</f>
        <v>0</v>
      </c>
      <c r="U6" s="287">
        <f>SUM(C9:L9)</f>
        <v>0</v>
      </c>
      <c r="V6" s="288">
        <f>SUM(N9:S9)</f>
        <v>0</v>
      </c>
      <c r="W6" s="289">
        <f>V9+U9</f>
        <v>0</v>
      </c>
      <c r="X6" s="290" t="str">
        <f t="shared" si="0"/>
        <v xml:space="preserve">ALP / la verdiere </v>
      </c>
      <c r="Y6" s="303" t="s">
        <v>46</v>
      </c>
    </row>
    <row r="7" spans="1:25">
      <c r="A7" s="360" t="s">
        <v>83</v>
      </c>
      <c r="B7" s="326">
        <f>SUMIF(Thierry!D$4:D$54,Chantier,Thierry!G$4:G$54)</f>
        <v>0</v>
      </c>
      <c r="C7" s="306">
        <f>SUMIF(Samuel!D$3:D$32,Chantier,Samuel!G$3:G$32)</f>
        <v>0</v>
      </c>
      <c r="D7" s="306">
        <f>SUMIF(Michel!D$3:D$37,Chantier,Michel!G$3:G$37)</f>
        <v>0</v>
      </c>
      <c r="E7" s="306">
        <f>SUMIF(KiKi!D$3:D$32,Chantier,KiKi!G$3:G$32)</f>
        <v>0</v>
      </c>
      <c r="F7" s="306">
        <f>SUMIF(Vincent!D$3:D$32,Chantier,Vincent!G$3:G$32)</f>
        <v>0</v>
      </c>
      <c r="G7" s="306">
        <f>SUMIF('Christophe Catinat'!D$3:D$32,Chantier,'Christophe Catinat'!G$3:G$32)</f>
        <v>0</v>
      </c>
      <c r="H7" s="306">
        <f>SUMIF('Christophe V'!D$3:D$32,Chantier,'Christophe V'!G$3:G$32)</f>
        <v>0</v>
      </c>
      <c r="I7" s="306">
        <f>SUMIF(Françis!D$3:D$32,Chantier,Françis!G$3:G$32)</f>
        <v>0</v>
      </c>
      <c r="J7" s="306">
        <f>SUMIF(Jérémy!D$3:D$32,Chantier,Jérémy!G$3:G$32)</f>
        <v>0</v>
      </c>
      <c r="K7" s="306">
        <f>SUMIF('Anthony A'!D$3:D$32,Chantier,'Anthony A'!G$3:G$32)</f>
        <v>0</v>
      </c>
      <c r="L7" s="306">
        <f>SUMIF(Marion!D$3:D$32,Chantier,Marion!G$3:G$32)</f>
        <v>0</v>
      </c>
      <c r="M7" s="326">
        <f>SUMIF(Léo!D$3:D$32,Chantier,Léo!G$3:G$32)</f>
        <v>0</v>
      </c>
      <c r="N7" s="286">
        <f>SUMIF(Christopher!D$3:D$32,Chantier,Christopher!I$3:I$32)</f>
        <v>0</v>
      </c>
      <c r="O7" s="286">
        <f>SUMIF(Frédéric!D$3:D$32,Chantier,Frédéric!I$3:I$32)</f>
        <v>0</v>
      </c>
      <c r="P7" s="286">
        <f>SUMIF(Ulric!D$3:D$32,Chantier,Ulric!I$3:I$32)</f>
        <v>0</v>
      </c>
      <c r="Q7" s="286">
        <f>SUMIF(Benjamin!E$3:E$32,Chantier,Benjamin!J$3:J$32)</f>
        <v>0</v>
      </c>
      <c r="R7" s="286">
        <f>SUMIF('Anthony P'!D$3:D$32,Chantier,'Anthony P'!I$3:I$32)</f>
        <v>0</v>
      </c>
      <c r="S7" s="286">
        <f>SUMIF('Vierge Pose 2'!D$3:D$32,Chantier,'Vierge Pose 2'!I$3:I$32)</f>
        <v>0</v>
      </c>
      <c r="T7" s="325">
        <f>Tableau2[[#This Row],[Colonne5]]</f>
        <v>0</v>
      </c>
      <c r="U7" s="287">
        <f>SUM(C9:L9)</f>
        <v>0</v>
      </c>
      <c r="V7" s="288">
        <f>SUM(N9:S9)</f>
        <v>0</v>
      </c>
      <c r="W7" s="289">
        <f>V9+U9</f>
        <v>0</v>
      </c>
      <c r="X7" s="290" t="str">
        <f t="shared" si="0"/>
        <v>ALP / les Joualles</v>
      </c>
      <c r="Y7" s="303" t="s">
        <v>49</v>
      </c>
    </row>
    <row r="8" spans="1:25">
      <c r="A8" s="360" t="s">
        <v>84</v>
      </c>
      <c r="B8" s="326">
        <f>SUMIF(Thierry!D$4:D$54,Chantier,Thierry!G$4:G$54)</f>
        <v>0</v>
      </c>
      <c r="C8" s="306">
        <f>SUMIF(Samuel!D$3:D$32,Chantier,Samuel!G$3:G$32)</f>
        <v>0</v>
      </c>
      <c r="D8" s="306">
        <f>SUMIF(Michel!D$3:D$37,Chantier,Michel!G$3:G$37)</f>
        <v>0</v>
      </c>
      <c r="E8" s="306">
        <f>SUMIF(KiKi!D$3:D$32,Chantier,KiKi!G$3:G$32)</f>
        <v>0</v>
      </c>
      <c r="F8" s="306">
        <f>SUMIF(Vincent!D$3:D$32,Chantier,Vincent!G$3:G$32)</f>
        <v>0</v>
      </c>
      <c r="G8" s="306">
        <f>SUMIF('Christophe Catinat'!D$3:D$32,Chantier,'Christophe Catinat'!G$3:G$32)</f>
        <v>0</v>
      </c>
      <c r="H8" s="306">
        <f>SUMIF('Christophe V'!D$3:D$32,Chantier,'Christophe V'!G$3:G$32)</f>
        <v>0</v>
      </c>
      <c r="I8" s="306">
        <f>SUMIF(Françis!D$3:D$32,Chantier,Françis!G$3:G$32)</f>
        <v>0</v>
      </c>
      <c r="J8" s="306">
        <f>SUMIF(Jérémy!D$3:D$32,Chantier,Jérémy!G$3:G$32)</f>
        <v>0</v>
      </c>
      <c r="K8" s="306">
        <f>SUMIF('Anthony A'!D$3:D$32,Chantier,'Anthony A'!G$3:G$32)</f>
        <v>0</v>
      </c>
      <c r="L8" s="306">
        <f>SUMIF(Marion!D$3:D$32,Chantier,Marion!G$3:G$32)</f>
        <v>0</v>
      </c>
      <c r="M8" s="326">
        <f>SUMIF(Léo!D$3:D$32,Chantier,Léo!G$3:G$32)</f>
        <v>0</v>
      </c>
      <c r="N8" s="286">
        <f>SUMIF(Christopher!D$3:D$32,Chantier,Christopher!I$3:I$32)</f>
        <v>0</v>
      </c>
      <c r="O8" s="286">
        <f>SUMIF(Frédéric!D$3:D$32,Chantier,Frédéric!I$3:I$32)</f>
        <v>0</v>
      </c>
      <c r="P8" s="286">
        <f>SUMIF(Ulric!D$3:D$32,Chantier,Ulric!I$3:I$32)</f>
        <v>0</v>
      </c>
      <c r="Q8" s="286">
        <f>SUMIF(Benjamin!E$3:E$32,Chantier,Benjamin!J$3:J$32)</f>
        <v>0</v>
      </c>
      <c r="R8" s="286">
        <f>SUMIF('Anthony P'!D$3:D$32,Chantier,'Anthony P'!I$3:I$32)</f>
        <v>0</v>
      </c>
      <c r="S8" s="286">
        <f>SUMIF('Vierge Pose 2'!D$3:D$32,Chantier,'Vierge Pose 2'!I$3:I$32)</f>
        <v>0</v>
      </c>
      <c r="T8" s="325">
        <f>Tableau2[[#This Row],[Colonne5]]</f>
        <v>0</v>
      </c>
      <c r="U8" s="287">
        <f t="shared" ref="U8:U39" si="1">SUM(C8:L8)</f>
        <v>0</v>
      </c>
      <c r="V8" s="288">
        <f>SUM(Tableau2[[#This Row],[ -     14]:[ -     18]])</f>
        <v>0</v>
      </c>
      <c r="W8" s="289">
        <f>Tableau2[[#This Row],[ -     23]]+Tableau2[[#This Row],[ -     24]]</f>
        <v>0</v>
      </c>
      <c r="X8" s="290" t="str">
        <f t="shared" si="0"/>
        <v>ALP / Lisa</v>
      </c>
      <c r="Y8" s="304" t="s">
        <v>51</v>
      </c>
    </row>
    <row r="9" spans="1:25">
      <c r="A9" s="360" t="s">
        <v>85</v>
      </c>
      <c r="B9" s="326">
        <f>SUMIF(Thierry!D$4:D$54,Chantier,Thierry!G$4:G$54)</f>
        <v>0</v>
      </c>
      <c r="C9" s="306">
        <f>SUMIF(Samuel!D$3:D$32,Chantier,Samuel!G$3:G$32)</f>
        <v>0</v>
      </c>
      <c r="D9" s="306">
        <f>SUMIF(Michel!D$3:D$37,Chantier,Michel!G$3:G$37)</f>
        <v>0</v>
      </c>
      <c r="E9" s="306">
        <f>SUMIF(KiKi!D$3:D$32,Chantier,KiKi!G$3:G$32)</f>
        <v>0</v>
      </c>
      <c r="F9" s="306">
        <f>SUMIF(Vincent!D$3:D$32,Chantier,Vincent!G$3:G$32)</f>
        <v>0</v>
      </c>
      <c r="G9" s="306">
        <f>SUMIF('Christophe Catinat'!D$3:D$32,Chantier,'Christophe Catinat'!G$3:G$32)</f>
        <v>0</v>
      </c>
      <c r="H9" s="306">
        <f>SUMIF('Christophe V'!D$3:D$32,Chantier,'Christophe V'!G$3:G$32)</f>
        <v>0</v>
      </c>
      <c r="I9" s="306">
        <f>SUMIF(Françis!D$3:D$32,Chantier,Françis!G$3:G$32)</f>
        <v>0</v>
      </c>
      <c r="J9" s="306">
        <f>SUMIF(Jérémy!D$3:D$32,Chantier,Jérémy!G$3:G$32)</f>
        <v>0</v>
      </c>
      <c r="K9" s="306">
        <f>SUMIF('Anthony A'!D$3:D$32,Chantier,'Anthony A'!G$3:G$32)</f>
        <v>0</v>
      </c>
      <c r="L9" s="306">
        <f>SUMIF(Marion!D$3:D$32,Chantier,Marion!G$3:G$32)</f>
        <v>0</v>
      </c>
      <c r="M9" s="326">
        <f>SUMIF(Léo!D$3:D$32,Chantier,Léo!G$3:G$32)</f>
        <v>0</v>
      </c>
      <c r="N9" s="286">
        <f>SUMIF(Christopher!D$3:D$32,Chantier,Christopher!I$3:I$32)</f>
        <v>0</v>
      </c>
      <c r="O9" s="286">
        <f>SUMIF(Frédéric!D$3:D$32,Chantier,Frédéric!I$3:I$32)</f>
        <v>0</v>
      </c>
      <c r="P9" s="286">
        <f>SUMIF(Ulric!D$3:D$32,Chantier,Ulric!I$3:I$32)</f>
        <v>0</v>
      </c>
      <c r="Q9" s="286">
        <f>SUMIF(Benjamin!E$3:E$32,Chantier,Benjamin!J$3:J$32)</f>
        <v>0</v>
      </c>
      <c r="R9" s="286">
        <f>SUMIF('Anthony P'!D$3:D$32,Chantier,'Anthony P'!I$3:I$32)</f>
        <v>0</v>
      </c>
      <c r="S9" s="286">
        <f>SUMIF('Vierge Pose 2'!D$3:D$32,Chantier,'Vierge Pose 2'!I$3:I$32)</f>
        <v>0</v>
      </c>
      <c r="T9" s="325">
        <f>Tableau2[[#This Row],[Colonne5]]</f>
        <v>0</v>
      </c>
      <c r="U9" s="287">
        <f t="shared" si="1"/>
        <v>0</v>
      </c>
      <c r="V9" s="288">
        <f>SUM(Tableau2[[#This Row],[ -     14]:[ -     18]])</f>
        <v>0</v>
      </c>
      <c r="W9" s="289">
        <f>Tableau2[[#This Row],[ -     23]]+Tableau2[[#This Row],[ -     24]]</f>
        <v>0</v>
      </c>
      <c r="X9" s="290" t="str">
        <f t="shared" si="0"/>
        <v>ALP / Podensac</v>
      </c>
      <c r="Y9" s="303" t="s">
        <v>62</v>
      </c>
    </row>
    <row r="10" spans="1:25">
      <c r="A10" s="360" t="s">
        <v>86</v>
      </c>
      <c r="B10" s="326">
        <f>SUMIF(Thierry!D$4:D$54,Chantier,Thierry!G$4:G$54)</f>
        <v>0</v>
      </c>
      <c r="C10" s="306">
        <f>SUMIF(Samuel!D$3:D$32,Chantier,Samuel!G$3:G$32)</f>
        <v>0</v>
      </c>
      <c r="D10" s="306">
        <f>SUMIF(Michel!D$3:D$37,Chantier,Michel!G$3:G$37)</f>
        <v>0</v>
      </c>
      <c r="E10" s="306">
        <f>SUMIF(KiKi!D$3:D$32,Chantier,KiKi!G$3:G$32)</f>
        <v>0</v>
      </c>
      <c r="F10" s="306">
        <f>SUMIF(Vincent!D$3:D$32,Chantier,Vincent!G$3:G$32)</f>
        <v>0</v>
      </c>
      <c r="G10" s="306">
        <f>SUMIF('Christophe Catinat'!D$3:D$32,Chantier,'Christophe Catinat'!G$3:G$32)</f>
        <v>0</v>
      </c>
      <c r="H10" s="306">
        <f>SUMIF('Christophe V'!D$3:D$32,Chantier,'Christophe V'!G$3:G$32)</f>
        <v>0</v>
      </c>
      <c r="I10" s="306">
        <f>SUMIF(Françis!D$3:D$32,Chantier,Françis!G$3:G$32)</f>
        <v>0</v>
      </c>
      <c r="J10" s="306">
        <f>SUMIF(Jérémy!D$3:D$32,Chantier,Jérémy!G$3:G$32)</f>
        <v>0</v>
      </c>
      <c r="K10" s="306">
        <f>SUMIF('Anthony A'!D$3:D$32,Chantier,'Anthony A'!G$3:G$32)</f>
        <v>0</v>
      </c>
      <c r="L10" s="306">
        <f>SUMIF(Marion!D$3:D$32,Chantier,Marion!G$3:G$32)</f>
        <v>0</v>
      </c>
      <c r="M10" s="326">
        <f>SUMIF(Léo!D$3:D$32,Chantier,Léo!G$3:G$32)</f>
        <v>0</v>
      </c>
      <c r="N10" s="286">
        <f>SUMIF(Christopher!D$3:D$32,Chantier,Christopher!I$3:I$32)</f>
        <v>0</v>
      </c>
      <c r="O10" s="286">
        <f>SUMIF(Frédéric!D$3:D$32,Chantier,Frédéric!I$3:I$32)</f>
        <v>0</v>
      </c>
      <c r="P10" s="286">
        <f>SUMIF(Ulric!D$3:D$32,Chantier,Ulric!I$3:I$32)</f>
        <v>0</v>
      </c>
      <c r="Q10" s="286">
        <f>SUMIF(Benjamin!E$3:E$32,Chantier,Benjamin!J$3:J$32)</f>
        <v>0</v>
      </c>
      <c r="R10" s="286">
        <f>SUMIF('Anthony P'!D$3:D$32,Chantier,'Anthony P'!I$3:I$32)</f>
        <v>0</v>
      </c>
      <c r="S10" s="286">
        <f>SUMIF('Vierge Pose 2'!D$3:D$32,Chantier,'Vierge Pose 2'!I$3:I$32)</f>
        <v>0</v>
      </c>
      <c r="T10" s="325">
        <f>Tableau2[[#This Row],[Colonne5]]</f>
        <v>0</v>
      </c>
      <c r="U10" s="287">
        <f t="shared" si="1"/>
        <v>0</v>
      </c>
      <c r="V10" s="288">
        <f>SUM(Tableau2[[#This Row],[ -     14]:[ -     18]])</f>
        <v>0</v>
      </c>
      <c r="W10" s="289">
        <f>Tableau2[[#This Row],[ -     23]]+Tableau2[[#This Row],[ -     24]]</f>
        <v>0</v>
      </c>
      <c r="X10" s="290" t="str">
        <f t="shared" si="0"/>
        <v>ALP / Roallan</v>
      </c>
      <c r="Y10" s="304" t="s">
        <v>47</v>
      </c>
    </row>
    <row r="11" spans="1:25">
      <c r="A11" s="360" t="s">
        <v>87</v>
      </c>
      <c r="B11" s="326">
        <f>SUMIF(Thierry!D$4:D$54,Chantier,Thierry!G$4:G$54)</f>
        <v>0</v>
      </c>
      <c r="C11" s="306">
        <f>SUMIF(Samuel!D$3:D$32,Chantier,Samuel!G$3:G$32)</f>
        <v>0</v>
      </c>
      <c r="D11" s="306">
        <f>SUMIF(Michel!D$3:D$37,Chantier,Michel!G$3:G$37)</f>
        <v>0</v>
      </c>
      <c r="E11" s="306">
        <f>SUMIF(KiKi!D$3:D$32,Chantier,KiKi!G$3:G$32)</f>
        <v>0</v>
      </c>
      <c r="F11" s="306">
        <f>SUMIF(Vincent!D$3:D$32,Chantier,Vincent!G$3:G$32)</f>
        <v>0</v>
      </c>
      <c r="G11" s="306">
        <f>SUMIF('Christophe Catinat'!D$3:D$32,Chantier,'Christophe Catinat'!G$3:G$32)</f>
        <v>0</v>
      </c>
      <c r="H11" s="306">
        <f>SUMIF('Christophe V'!D$3:D$32,Chantier,'Christophe V'!G$3:G$32)</f>
        <v>0</v>
      </c>
      <c r="I11" s="306">
        <f>SUMIF(Françis!D$3:D$32,Chantier,Françis!G$3:G$32)</f>
        <v>0</v>
      </c>
      <c r="J11" s="306">
        <f>SUMIF(Jérémy!D$3:D$32,Chantier,Jérémy!G$3:G$32)</f>
        <v>0</v>
      </c>
      <c r="K11" s="306">
        <f>SUMIF('Anthony A'!D$3:D$32,Chantier,'Anthony A'!G$3:G$32)</f>
        <v>0</v>
      </c>
      <c r="L11" s="306">
        <f>SUMIF(Marion!D$3:D$32,Chantier,Marion!G$3:G$32)</f>
        <v>0</v>
      </c>
      <c r="M11" s="326">
        <f>SUMIF(Léo!D$3:D$32,Chantier,Léo!G$3:G$32)</f>
        <v>0</v>
      </c>
      <c r="N11" s="286">
        <f>SUMIF(Christopher!D$3:D$32,Chantier,Christopher!I$3:I$32)</f>
        <v>0</v>
      </c>
      <c r="O11" s="286">
        <f>SUMIF(Frédéric!D$3:D$32,Chantier,Frédéric!I$3:I$32)</f>
        <v>0</v>
      </c>
      <c r="P11" s="286">
        <f>SUMIF(Ulric!D$3:D$32,Chantier,Ulric!I$3:I$32)</f>
        <v>0</v>
      </c>
      <c r="Q11" s="286">
        <f>SUMIF(Benjamin!E$3:E$32,Chantier,Benjamin!J$3:J$32)</f>
        <v>0</v>
      </c>
      <c r="R11" s="286">
        <f>SUMIF('Anthony P'!D$3:D$32,Chantier,'Anthony P'!I$3:I$32)</f>
        <v>0</v>
      </c>
      <c r="S11" s="286">
        <f>SUMIF('Vierge Pose 2'!D$3:D$32,Chantier,'Vierge Pose 2'!I$3:I$32)</f>
        <v>0</v>
      </c>
      <c r="T11" s="325">
        <f>Tableau2[[#This Row],[Colonne5]]</f>
        <v>0</v>
      </c>
      <c r="U11" s="287">
        <f t="shared" si="1"/>
        <v>0</v>
      </c>
      <c r="V11" s="288">
        <f>SUM(Tableau2[[#This Row],[ -     14]:[ -     18]])</f>
        <v>0</v>
      </c>
      <c r="W11" s="289">
        <f>Tableau2[[#This Row],[ -     23]]+Tableau2[[#This Row],[ -     24]]</f>
        <v>0</v>
      </c>
      <c r="X11" s="290" t="str">
        <f t="shared" si="0"/>
        <v>ALP PRADO Maison de Langon</v>
      </c>
      <c r="Y11" s="303" t="s">
        <v>61</v>
      </c>
    </row>
    <row r="12" spans="1:25">
      <c r="A12" s="360" t="s">
        <v>88</v>
      </c>
      <c r="B12" s="326">
        <f>SUMIF(Thierry!D$4:D$54,Chantier,Thierry!G$4:G$54)</f>
        <v>0</v>
      </c>
      <c r="C12" s="306">
        <f>SUMIF(Samuel!D$3:D$32,Chantier,Samuel!G$3:G$32)</f>
        <v>0</v>
      </c>
      <c r="D12" s="306">
        <f>SUMIF(Michel!D$3:D$37,Chantier,Michel!G$3:G$37)</f>
        <v>0</v>
      </c>
      <c r="E12" s="306">
        <f>SUMIF(KiKi!D$3:D$32,Chantier,KiKi!G$3:G$32)</f>
        <v>0</v>
      </c>
      <c r="F12" s="306">
        <f>SUMIF(Vincent!D$3:D$32,Chantier,Vincent!G$3:G$32)</f>
        <v>0</v>
      </c>
      <c r="G12" s="306">
        <f>SUMIF('Christophe Catinat'!D$3:D$32,Chantier,'Christophe Catinat'!G$3:G$32)</f>
        <v>0</v>
      </c>
      <c r="H12" s="306">
        <f>SUMIF('Christophe V'!D$3:D$32,Chantier,'Christophe V'!G$3:G$32)</f>
        <v>0</v>
      </c>
      <c r="I12" s="306">
        <f>SUMIF(Françis!D$3:D$32,Chantier,Françis!G$3:G$32)</f>
        <v>0</v>
      </c>
      <c r="J12" s="306">
        <f>SUMIF(Jérémy!D$3:D$32,Chantier,Jérémy!G$3:G$32)</f>
        <v>0</v>
      </c>
      <c r="K12" s="306">
        <f>SUMIF('Anthony A'!D$3:D$32,Chantier,'Anthony A'!G$3:G$32)</f>
        <v>0</v>
      </c>
      <c r="L12" s="306">
        <f>SUMIF(Marion!D$3:D$32,Chantier,Marion!G$3:G$32)</f>
        <v>0</v>
      </c>
      <c r="M12" s="326">
        <f>SUMIF(Léo!D$3:D$32,Chantier,Léo!G$3:G$32)</f>
        <v>0</v>
      </c>
      <c r="N12" s="286">
        <f>SUMIF(Christopher!D$3:D$32,Chantier,Christopher!I$3:I$32)</f>
        <v>0</v>
      </c>
      <c r="O12" s="286">
        <f>SUMIF(Frédéric!D$3:D$32,Chantier,Frédéric!I$3:I$32)</f>
        <v>0</v>
      </c>
      <c r="P12" s="286">
        <f>SUMIF(Ulric!D$3:D$32,Chantier,Ulric!I$3:I$32)</f>
        <v>0</v>
      </c>
      <c r="Q12" s="286">
        <f>SUMIF(Benjamin!E$3:E$32,Chantier,Benjamin!J$3:J$32)</f>
        <v>0</v>
      </c>
      <c r="R12" s="286">
        <f>SUMIF('Anthony P'!D$3:D$32,Chantier,'Anthony P'!I$3:I$32)</f>
        <v>0</v>
      </c>
      <c r="S12" s="286">
        <f>SUMIF('Vierge Pose 2'!D$3:D$32,Chantier,'Vierge Pose 2'!I$3:I$32)</f>
        <v>0</v>
      </c>
      <c r="T12" s="325">
        <f>Tableau2[[#This Row],[Colonne5]]</f>
        <v>0</v>
      </c>
      <c r="U12" s="287">
        <f t="shared" si="1"/>
        <v>0</v>
      </c>
      <c r="V12" s="288">
        <f>SUM(Tableau2[[#This Row],[ -     14]:[ -     18]])</f>
        <v>0</v>
      </c>
      <c r="W12" s="289">
        <f>Tableau2[[#This Row],[ -     23]]+Tableau2[[#This Row],[ -     24]]</f>
        <v>0</v>
      </c>
      <c r="X12" s="290" t="str">
        <f t="shared" si="0"/>
        <v xml:space="preserve">ANECELIN </v>
      </c>
      <c r="Y12" s="304" t="s">
        <v>63</v>
      </c>
    </row>
    <row r="13" spans="1:25">
      <c r="A13" s="360" t="s">
        <v>89</v>
      </c>
      <c r="B13" s="326">
        <f>SUMIF(Thierry!D$4:D$54,Chantier,Thierry!G$4:G$54)</f>
        <v>0</v>
      </c>
      <c r="C13" s="306">
        <f>SUMIF(Samuel!D$3:D$32,Chantier,Samuel!G$3:G$32)</f>
        <v>0</v>
      </c>
      <c r="D13" s="306">
        <f>SUMIF(Michel!D$3:D$37,Chantier,Michel!G$3:G$37)</f>
        <v>0</v>
      </c>
      <c r="E13" s="306">
        <f>SUMIF(KiKi!D$3:D$32,Chantier,KiKi!G$3:G$32)</f>
        <v>0</v>
      </c>
      <c r="F13" s="306">
        <f>SUMIF(Vincent!D$3:D$32,Chantier,Vincent!G$3:G$32)</f>
        <v>0</v>
      </c>
      <c r="G13" s="306">
        <f>SUMIF('Christophe Catinat'!D$3:D$32,Chantier,'Christophe Catinat'!G$3:G$32)</f>
        <v>0</v>
      </c>
      <c r="H13" s="306">
        <f>SUMIF('Christophe V'!D$3:D$32,Chantier,'Christophe V'!G$3:G$32)</f>
        <v>0</v>
      </c>
      <c r="I13" s="306">
        <f>SUMIF(Françis!D$3:D$32,Chantier,Françis!G$3:G$32)</f>
        <v>0</v>
      </c>
      <c r="J13" s="306">
        <f>SUMIF(Jérémy!D$3:D$32,Chantier,Jérémy!G$3:G$32)</f>
        <v>0</v>
      </c>
      <c r="K13" s="306">
        <f>SUMIF('Anthony A'!D$3:D$32,Chantier,'Anthony A'!G$3:G$32)</f>
        <v>0</v>
      </c>
      <c r="L13" s="306">
        <f>SUMIF(Marion!D$3:D$32,Chantier,Marion!G$3:G$32)</f>
        <v>0</v>
      </c>
      <c r="M13" s="326">
        <f>SUMIF(Léo!D$3:D$32,Chantier,Léo!G$3:G$32)</f>
        <v>0</v>
      </c>
      <c r="N13" s="286">
        <f>SUMIF(Christopher!D$3:D$32,Chantier,Christopher!I$3:I$32)</f>
        <v>0</v>
      </c>
      <c r="O13" s="286">
        <f>SUMIF(Frédéric!D$3:D$32,Chantier,Frédéric!I$3:I$32)</f>
        <v>0</v>
      </c>
      <c r="P13" s="286">
        <f>SUMIF(Ulric!D$3:D$32,Chantier,Ulric!I$3:I$32)</f>
        <v>0</v>
      </c>
      <c r="Q13" s="286">
        <f>SUMIF(Benjamin!E$3:E$32,Chantier,Benjamin!J$3:J$32)</f>
        <v>0</v>
      </c>
      <c r="R13" s="286">
        <f>SUMIF('Anthony P'!D$3:D$32,Chantier,'Anthony P'!I$3:I$32)</f>
        <v>0</v>
      </c>
      <c r="S13" s="286">
        <f>SUMIF('Vierge Pose 2'!D$3:D$32,Chantier,'Vierge Pose 2'!I$3:I$32)</f>
        <v>0</v>
      </c>
      <c r="T13" s="325">
        <f>Tableau2[[#This Row],[Colonne5]]</f>
        <v>0</v>
      </c>
      <c r="U13" s="287">
        <f t="shared" si="1"/>
        <v>0</v>
      </c>
      <c r="V13" s="288">
        <f>SUM(Tableau2[[#This Row],[ -     14]:[ -     18]])</f>
        <v>0</v>
      </c>
      <c r="W13" s="289">
        <f>Tableau2[[#This Row],[ -     23]]+Tableau2[[#This Row],[ -     24]]</f>
        <v>0</v>
      </c>
      <c r="X13" s="290" t="str">
        <f t="shared" si="0"/>
        <v>ARNAYD EMILIE</v>
      </c>
      <c r="Y13" s="303" t="s">
        <v>60</v>
      </c>
    </row>
    <row r="14" spans="1:25">
      <c r="A14" s="360" t="s">
        <v>90</v>
      </c>
      <c r="B14" s="326">
        <f>SUMIF(Thierry!D$4:D$54,Chantier,Thierry!G$4:G$54)</f>
        <v>0</v>
      </c>
      <c r="C14" s="306">
        <f>SUMIF(Samuel!D$3:D$32,Chantier,Samuel!G$3:G$32)</f>
        <v>0</v>
      </c>
      <c r="D14" s="306">
        <f>SUMIF(Michel!D$3:D$37,Chantier,Michel!G$3:G$37)</f>
        <v>0</v>
      </c>
      <c r="E14" s="306">
        <f>SUMIF(KiKi!D$3:D$32,Chantier,KiKi!G$3:G$32)</f>
        <v>0</v>
      </c>
      <c r="F14" s="306">
        <f>SUMIF(Vincent!D$3:D$32,Chantier,Vincent!G$3:G$32)</f>
        <v>0</v>
      </c>
      <c r="G14" s="306">
        <f>SUMIF('Christophe Catinat'!D$3:D$32,Chantier,'Christophe Catinat'!G$3:G$32)</f>
        <v>0</v>
      </c>
      <c r="H14" s="306">
        <f>SUMIF('Christophe V'!D$3:D$32,Chantier,'Christophe V'!G$3:G$32)</f>
        <v>0</v>
      </c>
      <c r="I14" s="306">
        <f>SUMIF(Françis!D$3:D$32,Chantier,Françis!G$3:G$32)</f>
        <v>0</v>
      </c>
      <c r="J14" s="306">
        <f>SUMIF(Jérémy!D$3:D$32,Chantier,Jérémy!G$3:G$32)</f>
        <v>0</v>
      </c>
      <c r="K14" s="306">
        <f>SUMIF('Anthony A'!D$3:D$32,Chantier,'Anthony A'!G$3:G$32)</f>
        <v>0</v>
      </c>
      <c r="L14" s="306">
        <f>SUMIF(Marion!D$3:D$32,Chantier,Marion!G$3:G$32)</f>
        <v>0</v>
      </c>
      <c r="M14" s="326">
        <f>SUMIF(Léo!D$3:D$32,Chantier,Léo!G$3:G$32)</f>
        <v>0</v>
      </c>
      <c r="N14" s="286">
        <f>SUMIF(Christopher!D$3:D$32,Chantier,Christopher!I$3:I$32)</f>
        <v>0</v>
      </c>
      <c r="O14" s="286">
        <f>SUMIF(Frédéric!D$3:D$32,Chantier,Frédéric!I$3:I$32)</f>
        <v>0</v>
      </c>
      <c r="P14" s="286">
        <f>SUMIF(Ulric!D$3:D$32,Chantier,Ulric!I$3:I$32)</f>
        <v>0</v>
      </c>
      <c r="Q14" s="286">
        <f>SUMIF(Benjamin!E$3:E$32,Chantier,Benjamin!J$3:J$32)</f>
        <v>0</v>
      </c>
      <c r="R14" s="286">
        <f>SUMIF('Anthony P'!D$3:D$32,Chantier,'Anthony P'!I$3:I$32)</f>
        <v>0</v>
      </c>
      <c r="S14" s="286">
        <f>SUMIF('Vierge Pose 2'!D$3:D$32,Chantier,'Vierge Pose 2'!I$3:I$32)</f>
        <v>0</v>
      </c>
      <c r="T14" s="325">
        <f>Tableau2[[#This Row],[Colonne5]]</f>
        <v>0</v>
      </c>
      <c r="U14" s="287">
        <f t="shared" si="1"/>
        <v>0</v>
      </c>
      <c r="V14" s="288">
        <f>SUM(Tableau2[[#This Row],[ -     14]:[ -     18]])</f>
        <v>0</v>
      </c>
      <c r="W14" s="289">
        <f>Tableau2[[#This Row],[ -     23]]+Tableau2[[#This Row],[ -     24]]</f>
        <v>0</v>
      </c>
      <c r="X14" s="290" t="str">
        <f t="shared" si="0"/>
        <v>ARTAL</v>
      </c>
      <c r="Y14" s="304" t="s">
        <v>48</v>
      </c>
    </row>
    <row r="15" spans="1:25">
      <c r="A15" s="360" t="s">
        <v>91</v>
      </c>
      <c r="B15" s="326">
        <f>SUMIF(Thierry!D$4:D$54,Chantier,Thierry!G$4:G$54)</f>
        <v>0</v>
      </c>
      <c r="C15" s="306">
        <f>SUMIF(Samuel!D$3:D$32,Chantier,Samuel!G$3:G$32)</f>
        <v>0</v>
      </c>
      <c r="D15" s="306">
        <f>SUMIF(Michel!D$3:D$37,Chantier,Michel!G$3:G$37)</f>
        <v>0</v>
      </c>
      <c r="E15" s="306">
        <f>SUMIF(KiKi!D$3:D$32,Chantier,KiKi!G$3:G$32)</f>
        <v>0</v>
      </c>
      <c r="F15" s="306">
        <f>SUMIF(Vincent!D$3:D$32,Chantier,Vincent!G$3:G$32)</f>
        <v>0</v>
      </c>
      <c r="G15" s="306">
        <f>SUMIF('Christophe Catinat'!D$3:D$32,Chantier,'Christophe Catinat'!G$3:G$32)</f>
        <v>0</v>
      </c>
      <c r="H15" s="306">
        <f>SUMIF('Christophe V'!D$3:D$32,Chantier,'Christophe V'!G$3:G$32)</f>
        <v>0</v>
      </c>
      <c r="I15" s="306">
        <f>SUMIF(Françis!D$3:D$32,Chantier,Françis!G$3:G$32)</f>
        <v>0</v>
      </c>
      <c r="J15" s="306">
        <f>SUMIF(Jérémy!D$3:D$32,Chantier,Jérémy!G$3:G$32)</f>
        <v>0</v>
      </c>
      <c r="K15" s="306">
        <f>SUMIF('Anthony A'!D$3:D$32,Chantier,'Anthony A'!G$3:G$32)</f>
        <v>0</v>
      </c>
      <c r="L15" s="306">
        <f>SUMIF(Marion!D$3:D$32,Chantier,Marion!G$3:G$32)</f>
        <v>0</v>
      </c>
      <c r="M15" s="326">
        <f>SUMIF(Léo!D$3:D$32,Chantier,Léo!G$3:G$32)</f>
        <v>0</v>
      </c>
      <c r="N15" s="286">
        <f>SUMIF(Christopher!D$3:D$32,Chantier,Christopher!I$3:I$32)</f>
        <v>0</v>
      </c>
      <c r="O15" s="286">
        <f>SUMIF(Frédéric!D$3:D$32,Chantier,Frédéric!I$3:I$32)</f>
        <v>0</v>
      </c>
      <c r="P15" s="286">
        <f>SUMIF(Ulric!D$3:D$32,Chantier,Ulric!I$3:I$32)</f>
        <v>0</v>
      </c>
      <c r="Q15" s="286">
        <f>SUMIF(Benjamin!E$3:E$32,Chantier,Benjamin!J$3:J$32)</f>
        <v>0</v>
      </c>
      <c r="R15" s="286">
        <f>SUMIF('Anthony P'!D$3:D$32,Chantier,'Anthony P'!I$3:I$32)</f>
        <v>0</v>
      </c>
      <c r="S15" s="286">
        <f>SUMIF('Vierge Pose 2'!D$3:D$32,Chantier,'Vierge Pose 2'!I$3:I$32)</f>
        <v>0</v>
      </c>
      <c r="T15" s="325">
        <f>Tableau2[[#This Row],[Colonne5]]</f>
        <v>0</v>
      </c>
      <c r="U15" s="287">
        <f t="shared" si="1"/>
        <v>0</v>
      </c>
      <c r="V15" s="288">
        <f>SUM(Tableau2[[#This Row],[ -     14]:[ -     18]])</f>
        <v>0</v>
      </c>
      <c r="W15" s="289">
        <f>Tableau2[[#This Row],[ -     23]]+Tableau2[[#This Row],[ -     24]]</f>
        <v>0</v>
      </c>
      <c r="X15" s="290" t="str">
        <f t="shared" si="0"/>
        <v>ARTBOIS débit</v>
      </c>
      <c r="Y15" s="303" t="s">
        <v>56</v>
      </c>
    </row>
    <row r="16" spans="1:25">
      <c r="A16" s="360" t="s">
        <v>92</v>
      </c>
      <c r="B16" s="326">
        <f>SUMIF(Thierry!D$4:D$54,Chantier,Thierry!G$4:G$54)</f>
        <v>0</v>
      </c>
      <c r="C16" s="306">
        <f>SUMIF(Samuel!D$3:D$32,Chantier,Samuel!G$3:G$32)</f>
        <v>0</v>
      </c>
      <c r="D16" s="306">
        <f>SUMIF(Michel!D$3:D$37,Chantier,Michel!G$3:G$37)</f>
        <v>0</v>
      </c>
      <c r="E16" s="306">
        <f>SUMIF(KiKi!D$3:D$32,Chantier,KiKi!G$3:G$32)</f>
        <v>0</v>
      </c>
      <c r="F16" s="306">
        <f>SUMIF(Vincent!D$3:D$32,Chantier,Vincent!G$3:G$32)</f>
        <v>0</v>
      </c>
      <c r="G16" s="306">
        <f>SUMIF('Christophe Catinat'!D$3:D$32,Chantier,'Christophe Catinat'!G$3:G$32)</f>
        <v>0</v>
      </c>
      <c r="H16" s="306">
        <f>SUMIF('Christophe V'!D$3:D$32,Chantier,'Christophe V'!G$3:G$32)</f>
        <v>0</v>
      </c>
      <c r="I16" s="306">
        <f>SUMIF(Françis!D$3:D$32,Chantier,Françis!G$3:G$32)</f>
        <v>0</v>
      </c>
      <c r="J16" s="306">
        <f>SUMIF(Jérémy!D$3:D$32,Chantier,Jérémy!G$3:G$32)</f>
        <v>0</v>
      </c>
      <c r="K16" s="306">
        <f>SUMIF('Anthony A'!D$3:D$32,Chantier,'Anthony A'!G$3:G$32)</f>
        <v>0</v>
      </c>
      <c r="L16" s="306">
        <f>SUMIF(Marion!D$3:D$32,Chantier,Marion!G$3:G$32)</f>
        <v>0</v>
      </c>
      <c r="M16" s="326">
        <f>SUMIF(Léo!D$3:D$32,Chantier,Léo!G$3:G$32)</f>
        <v>0</v>
      </c>
      <c r="N16" s="286">
        <f>SUMIF(Christopher!D$3:D$32,Chantier,Christopher!I$3:I$32)</f>
        <v>0</v>
      </c>
      <c r="O16" s="286">
        <f>SUMIF(Frédéric!D$3:D$32,Chantier,Frédéric!I$3:I$32)</f>
        <v>0</v>
      </c>
      <c r="P16" s="286">
        <f>SUMIF(Ulric!D$3:D$32,Chantier,Ulric!I$3:I$32)</f>
        <v>0</v>
      </c>
      <c r="Q16" s="286">
        <f>SUMIF(Benjamin!E$3:E$32,Chantier,Benjamin!J$3:J$32)</f>
        <v>0</v>
      </c>
      <c r="R16" s="286">
        <f>SUMIF('Anthony P'!D$3:D$32,Chantier,'Anthony P'!I$3:I$32)</f>
        <v>0</v>
      </c>
      <c r="S16" s="286">
        <f>SUMIF('Vierge Pose 2'!D$3:D$32,Chantier,'Vierge Pose 2'!I$3:I$32)</f>
        <v>0</v>
      </c>
      <c r="T16" s="325">
        <f>Tableau2[[#This Row],[Colonne5]]</f>
        <v>0</v>
      </c>
      <c r="U16" s="287">
        <f t="shared" si="1"/>
        <v>0</v>
      </c>
      <c r="V16" s="288">
        <f>SUM(Tableau2[[#This Row],[ -     14]:[ -     18]])</f>
        <v>0</v>
      </c>
      <c r="W16" s="289">
        <f>Tableau2[[#This Row],[ -     23]]+Tableau2[[#This Row],[ -     24]]</f>
        <v>0</v>
      </c>
      <c r="X16" s="290" t="str">
        <f t="shared" si="0"/>
        <v>BALLAY Marc</v>
      </c>
      <c r="Y16" s="304"/>
    </row>
    <row r="17" spans="1:25">
      <c r="A17" s="360" t="s">
        <v>93</v>
      </c>
      <c r="B17" s="326">
        <f>SUMIF(Thierry!D$4:D$54,Chantier,Thierry!G$4:G$54)</f>
        <v>0</v>
      </c>
      <c r="C17" s="306">
        <f>SUMIF(Samuel!D$3:D$32,Chantier,Samuel!G$3:G$32)</f>
        <v>0</v>
      </c>
      <c r="D17" s="306">
        <f>SUMIF(Michel!D$3:D$37,Chantier,Michel!G$3:G$37)</f>
        <v>0</v>
      </c>
      <c r="E17" s="306">
        <f>SUMIF(KiKi!D$3:D$32,Chantier,KiKi!G$3:G$32)</f>
        <v>0</v>
      </c>
      <c r="F17" s="306">
        <f>SUMIF(Vincent!D$3:D$32,Chantier,Vincent!G$3:G$32)</f>
        <v>0</v>
      </c>
      <c r="G17" s="306">
        <f>SUMIF('Christophe Catinat'!D$3:D$32,Chantier,'Christophe Catinat'!G$3:G$32)</f>
        <v>0</v>
      </c>
      <c r="H17" s="306">
        <f>SUMIF('Christophe V'!D$3:D$32,Chantier,'Christophe V'!G$3:G$32)</f>
        <v>0</v>
      </c>
      <c r="I17" s="306">
        <f>SUMIF(Françis!D$3:D$32,Chantier,Françis!G$3:G$32)</f>
        <v>0</v>
      </c>
      <c r="J17" s="306">
        <f>SUMIF(Jérémy!D$3:D$32,Chantier,Jérémy!G$3:G$32)</f>
        <v>0</v>
      </c>
      <c r="K17" s="306">
        <f>SUMIF('Anthony A'!D$3:D$32,Chantier,'Anthony A'!G$3:G$32)</f>
        <v>0</v>
      </c>
      <c r="L17" s="306">
        <f>SUMIF(Marion!D$3:D$32,Chantier,Marion!G$3:G$32)</f>
        <v>0</v>
      </c>
      <c r="M17" s="326">
        <f>SUMIF(Léo!D$3:D$32,Chantier,Léo!G$3:G$32)</f>
        <v>0</v>
      </c>
      <c r="N17" s="286">
        <f>SUMIF(Christopher!D$3:D$32,Chantier,Christopher!I$3:I$32)</f>
        <v>0</v>
      </c>
      <c r="O17" s="286">
        <f>SUMIF(Frédéric!D$3:D$32,Chantier,Frédéric!I$3:I$32)</f>
        <v>0</v>
      </c>
      <c r="P17" s="286">
        <f>SUMIF(Ulric!D$3:D$32,Chantier,Ulric!I$3:I$32)</f>
        <v>0</v>
      </c>
      <c r="Q17" s="286">
        <f>SUMIF(Benjamin!E$3:E$32,Chantier,Benjamin!J$3:J$32)</f>
        <v>0</v>
      </c>
      <c r="R17" s="286">
        <f>SUMIF('Anthony P'!D$3:D$32,Chantier,'Anthony P'!I$3:I$32)</f>
        <v>0</v>
      </c>
      <c r="S17" s="286">
        <f>SUMIF('Vierge Pose 2'!D$3:D$32,Chantier,'Vierge Pose 2'!I$3:I$32)</f>
        <v>0</v>
      </c>
      <c r="T17" s="325">
        <f>Tableau2[[#This Row],[Colonne5]]</f>
        <v>0</v>
      </c>
      <c r="U17" s="287">
        <f t="shared" si="1"/>
        <v>0</v>
      </c>
      <c r="V17" s="288">
        <f>SUM(Tableau2[[#This Row],[ -     14]:[ -     18]])</f>
        <v>0</v>
      </c>
      <c r="W17" s="289">
        <f>Tableau2[[#This Row],[ -     23]]+Tableau2[[#This Row],[ -     24]]</f>
        <v>0</v>
      </c>
      <c r="X17" s="290" t="str">
        <f t="shared" si="0"/>
        <v>BAR A COOKIE</v>
      </c>
      <c r="Y17" s="303" t="s">
        <v>67</v>
      </c>
    </row>
    <row r="18" spans="1:25">
      <c r="A18" s="360" t="s">
        <v>151</v>
      </c>
      <c r="B18" s="326">
        <f>SUMIF(Thierry!D$4:D$54,Chantier,Thierry!G$4:G$54)</f>
        <v>0</v>
      </c>
      <c r="C18" s="306">
        <f>SUMIF(Samuel!D$3:D$32,Chantier,Samuel!G$3:G$32)</f>
        <v>0</v>
      </c>
      <c r="D18" s="306">
        <f>SUMIF(Michel!D$3:D$37,Chantier,Michel!G$3:G$37)</f>
        <v>0</v>
      </c>
      <c r="E18" s="306">
        <f>SUMIF(KiKi!D$3:D$32,Chantier,KiKi!G$3:G$32)</f>
        <v>0</v>
      </c>
      <c r="F18" s="306">
        <f>SUMIF(Vincent!D$3:D$32,Chantier,Vincent!G$3:G$32)</f>
        <v>0</v>
      </c>
      <c r="G18" s="306">
        <f>SUMIF('Christophe Catinat'!D$3:D$32,Chantier,'Christophe Catinat'!G$3:G$32)</f>
        <v>0</v>
      </c>
      <c r="H18" s="306">
        <f>SUMIF('Christophe V'!D$3:D$32,Chantier,'Christophe V'!G$3:G$32)</f>
        <v>0</v>
      </c>
      <c r="I18" s="306">
        <f>SUMIF(Françis!D$3:D$32,Chantier,Françis!G$3:G$32)</f>
        <v>0</v>
      </c>
      <c r="J18" s="306">
        <f>SUMIF(Jérémy!D$3:D$32,Chantier,Jérémy!G$3:G$32)</f>
        <v>0</v>
      </c>
      <c r="K18" s="306">
        <f>SUMIF('Anthony A'!D$3:D$32,Chantier,'Anthony A'!G$3:G$32)</f>
        <v>0</v>
      </c>
      <c r="L18" s="306">
        <f>SUMIF(Marion!D$3:D$32,Chantier,Marion!G$3:G$32)</f>
        <v>0</v>
      </c>
      <c r="M18" s="326">
        <f>SUMIF(Léo!D$3:D$32,Chantier,Léo!G$3:G$32)</f>
        <v>0</v>
      </c>
      <c r="N18" s="286">
        <f>SUMIF(Christopher!D$3:D$32,Chantier,Christopher!I$3:I$32)</f>
        <v>0</v>
      </c>
      <c r="O18" s="286">
        <f>SUMIF(Frédéric!D$3:D$32,Chantier,Frédéric!I$3:I$32)</f>
        <v>0</v>
      </c>
      <c r="P18" s="286">
        <f>SUMIF(Ulric!D$3:D$32,Chantier,Ulric!I$3:I$32)</f>
        <v>0</v>
      </c>
      <c r="Q18" s="286">
        <f>SUMIF(Benjamin!E$3:E$32,Chantier,Benjamin!J$3:J$32)</f>
        <v>0</v>
      </c>
      <c r="R18" s="286">
        <f>SUMIF('Anthony P'!D$3:D$32,Chantier,'Anthony P'!I$3:I$32)</f>
        <v>0</v>
      </c>
      <c r="S18" s="286">
        <f>SUMIF('Vierge Pose 2'!D$3:D$32,Chantier,'Vierge Pose 2'!I$3:I$32)</f>
        <v>0</v>
      </c>
      <c r="T18" s="325">
        <f>Tableau2[[#This Row],[Colonne5]]</f>
        <v>0</v>
      </c>
      <c r="U18" s="287">
        <f t="shared" si="1"/>
        <v>0</v>
      </c>
      <c r="V18" s="288">
        <f>SUM(Tableau2[[#This Row],[ -     14]:[ -     18]])</f>
        <v>0</v>
      </c>
      <c r="W18" s="289">
        <f>Tableau2[[#This Row],[ -     23]]+Tableau2[[#This Row],[ -     24]]</f>
        <v>0</v>
      </c>
      <c r="X18" s="290" t="str">
        <f t="shared" si="0"/>
        <v>Benard Hugo</v>
      </c>
      <c r="Y18" s="304" t="s">
        <v>66</v>
      </c>
    </row>
    <row r="19" spans="1:25">
      <c r="A19" s="360" t="s">
        <v>94</v>
      </c>
      <c r="B19" s="326">
        <f>SUMIF(Thierry!D$4:D$54,Chantier,Thierry!G$4:G$54)</f>
        <v>0</v>
      </c>
      <c r="C19" s="306">
        <f>SUMIF(Samuel!D$3:D$32,Chantier,Samuel!G$3:G$32)</f>
        <v>0</v>
      </c>
      <c r="D19" s="306">
        <f>SUMIF(Michel!D$3:D$37,Chantier,Michel!G$3:G$37)</f>
        <v>0</v>
      </c>
      <c r="E19" s="306">
        <f>SUMIF(KiKi!D$3:D$32,Chantier,KiKi!G$3:G$32)</f>
        <v>0</v>
      </c>
      <c r="F19" s="306">
        <f>SUMIF(Vincent!D$3:D$32,Chantier,Vincent!G$3:G$32)</f>
        <v>0</v>
      </c>
      <c r="G19" s="306">
        <f>SUMIF('Christophe Catinat'!D$3:D$32,Chantier,'Christophe Catinat'!G$3:G$32)</f>
        <v>0</v>
      </c>
      <c r="H19" s="306">
        <f>SUMIF('Christophe V'!D$3:D$32,Chantier,'Christophe V'!G$3:G$32)</f>
        <v>0</v>
      </c>
      <c r="I19" s="306">
        <f>SUMIF(Françis!D$3:D$32,Chantier,Françis!G$3:G$32)</f>
        <v>0</v>
      </c>
      <c r="J19" s="306">
        <f>SUMIF(Jérémy!D$3:D$32,Chantier,Jérémy!G$3:G$32)</f>
        <v>0</v>
      </c>
      <c r="K19" s="306">
        <f>SUMIF('Anthony A'!D$3:D$32,Chantier,'Anthony A'!G$3:G$32)</f>
        <v>0</v>
      </c>
      <c r="L19" s="306">
        <f>SUMIF(Marion!D$3:D$32,Chantier,Marion!G$3:G$32)</f>
        <v>0</v>
      </c>
      <c r="M19" s="326">
        <f>SUMIF(Léo!D$3:D$32,Chantier,Léo!G$3:G$32)</f>
        <v>0</v>
      </c>
      <c r="N19" s="286">
        <f>SUMIF(Christopher!D$3:D$32,Chantier,Christopher!I$3:I$32)</f>
        <v>0</v>
      </c>
      <c r="O19" s="286">
        <f>SUMIF(Frédéric!D$3:D$32,Chantier,Frédéric!I$3:I$32)</f>
        <v>0</v>
      </c>
      <c r="P19" s="286">
        <f>SUMIF(Ulric!D$3:D$32,Chantier,Ulric!I$3:I$32)</f>
        <v>0</v>
      </c>
      <c r="Q19" s="286">
        <f>SUMIF(Benjamin!E$3:E$32,Chantier,Benjamin!J$3:J$32)</f>
        <v>0</v>
      </c>
      <c r="R19" s="286">
        <f>SUMIF('Anthony P'!D$3:D$32,Chantier,'Anthony P'!I$3:I$32)</f>
        <v>0</v>
      </c>
      <c r="S19" s="286">
        <f>SUMIF('Vierge Pose 2'!D$3:D$32,Chantier,'Vierge Pose 2'!I$3:I$32)</f>
        <v>0</v>
      </c>
      <c r="T19" s="325">
        <f>Tableau2[[#This Row],[Colonne5]]</f>
        <v>0</v>
      </c>
      <c r="U19" s="287">
        <f t="shared" si="1"/>
        <v>0</v>
      </c>
      <c r="V19" s="288">
        <f>SUM(Tableau2[[#This Row],[ -     14]:[ -     18]])</f>
        <v>0</v>
      </c>
      <c r="W19" s="289">
        <f>Tableau2[[#This Row],[ -     23]]+Tableau2[[#This Row],[ -     24]]</f>
        <v>0</v>
      </c>
      <c r="X19" s="290" t="str">
        <f t="shared" si="0"/>
        <v>Bergeudieux</v>
      </c>
      <c r="Y19" s="303" t="s">
        <v>68</v>
      </c>
    </row>
    <row r="20" spans="1:25">
      <c r="A20" s="361" t="s">
        <v>156</v>
      </c>
      <c r="B20" s="326">
        <f>SUMIF(Thierry!D$4:D$54,Chantier,Thierry!G$4:G$54)</f>
        <v>0</v>
      </c>
      <c r="C20" s="306">
        <f>SUMIF(Samuel!D$3:D$32,Chantier,Samuel!G$3:G$32)</f>
        <v>0</v>
      </c>
      <c r="D20" s="306">
        <f>SUMIF(Michel!D$3:D$37,Chantier,Michel!G$3:G$37)</f>
        <v>0</v>
      </c>
      <c r="E20" s="306">
        <f>SUMIF(KiKi!D$3:D$32,Chantier,KiKi!G$3:G$32)</f>
        <v>0</v>
      </c>
      <c r="F20" s="306">
        <f>SUMIF(Vincent!D$3:D$32,Chantier,Vincent!G$3:G$32)</f>
        <v>0</v>
      </c>
      <c r="G20" s="306">
        <f>SUMIF('Christophe Catinat'!D$3:D$32,Chantier,'Christophe Catinat'!G$3:G$32)</f>
        <v>0</v>
      </c>
      <c r="H20" s="306">
        <f>SUMIF('Christophe V'!D$3:D$32,Chantier,'Christophe V'!G$3:G$32)</f>
        <v>0</v>
      </c>
      <c r="I20" s="306">
        <f>SUMIF(Françis!D$3:D$32,Chantier,Françis!G$3:G$32)</f>
        <v>0</v>
      </c>
      <c r="J20" s="306">
        <f>SUMIF(Jérémy!D$3:D$32,Chantier,Jérémy!G$3:G$32)</f>
        <v>0</v>
      </c>
      <c r="K20" s="306">
        <f>SUMIF('Anthony A'!D$3:D$32,Chantier,'Anthony A'!G$3:G$32)</f>
        <v>0</v>
      </c>
      <c r="L20" s="306">
        <f>SUMIF(Marion!D$3:D$32,Chantier,Marion!G$3:G$32)</f>
        <v>0</v>
      </c>
      <c r="M20" s="326">
        <f>SUMIF(Léo!D$3:D$32,Chantier,Léo!G$3:G$32)</f>
        <v>0</v>
      </c>
      <c r="N20" s="286">
        <f>SUMIF(Christopher!D$3:D$32,Chantier,Christopher!I$3:I$32)</f>
        <v>0</v>
      </c>
      <c r="O20" s="286">
        <f>SUMIF(Frédéric!D$3:D$32,Chantier,Frédéric!I$3:I$32)</f>
        <v>0</v>
      </c>
      <c r="P20" s="286">
        <f>SUMIF(Ulric!D$3:D$32,Chantier,Ulric!I$3:I$32)</f>
        <v>0</v>
      </c>
      <c r="Q20" s="286">
        <f>SUMIF(Benjamin!E$3:E$32,Chantier,Benjamin!J$3:J$32)</f>
        <v>0</v>
      </c>
      <c r="R20" s="286">
        <f>SUMIF('Anthony P'!D$3:D$32,Chantier,'Anthony P'!I$3:I$32)</f>
        <v>0</v>
      </c>
      <c r="S20" s="286">
        <f>SUMIF('Vierge Pose 2'!D$3:D$32,Chantier,'Vierge Pose 2'!I$3:I$32)</f>
        <v>0</v>
      </c>
      <c r="T20" s="325">
        <f>Tableau2[[#This Row],[Colonne5]]</f>
        <v>0</v>
      </c>
      <c r="U20" s="287">
        <f t="shared" si="1"/>
        <v>0</v>
      </c>
      <c r="V20" s="288">
        <f>SUM(Tableau2[[#This Row],[ -     14]:[ -     18]])</f>
        <v>0</v>
      </c>
      <c r="W20" s="289">
        <f>Tableau2[[#This Row],[ -     23]]+Tableau2[[#This Row],[ -     24]]</f>
        <v>0</v>
      </c>
      <c r="X20" s="290" t="str">
        <f t="shared" si="0"/>
        <v>Betel</v>
      </c>
      <c r="Y20" s="304" t="s">
        <v>69</v>
      </c>
    </row>
    <row r="21" spans="1:25">
      <c r="A21" s="361" t="s">
        <v>95</v>
      </c>
      <c r="B21" s="326">
        <f>SUMIF(Thierry!D$4:D$54,Chantier,Thierry!G$4:G$54)</f>
        <v>0</v>
      </c>
      <c r="C21" s="306">
        <f>SUMIF(Samuel!D$3:D$32,Chantier,Samuel!G$3:G$32)</f>
        <v>0</v>
      </c>
      <c r="D21" s="306">
        <f>SUMIF(Michel!D$3:D$37,Chantier,Michel!G$3:G$37)</f>
        <v>0</v>
      </c>
      <c r="E21" s="306">
        <f>SUMIF(KiKi!D$3:D$32,Chantier,KiKi!G$3:G$32)</f>
        <v>0</v>
      </c>
      <c r="F21" s="306">
        <f>SUMIF(Vincent!D$3:D$32,Chantier,Vincent!G$3:G$32)</f>
        <v>0</v>
      </c>
      <c r="G21" s="306">
        <f>SUMIF('Christophe Catinat'!D$3:D$32,Chantier,'Christophe Catinat'!G$3:G$32)</f>
        <v>0</v>
      </c>
      <c r="H21" s="306">
        <f>SUMIF('Christophe V'!D$3:D$32,Chantier,'Christophe V'!G$3:G$32)</f>
        <v>0</v>
      </c>
      <c r="I21" s="306">
        <f>SUMIF(Françis!D$3:D$32,Chantier,Françis!G$3:G$32)</f>
        <v>0</v>
      </c>
      <c r="J21" s="306">
        <f>SUMIF(Jérémy!D$3:D$32,Chantier,Jérémy!G$3:G$32)</f>
        <v>0</v>
      </c>
      <c r="K21" s="306">
        <f>SUMIF('Anthony A'!D$3:D$32,Chantier,'Anthony A'!G$3:G$32)</f>
        <v>0</v>
      </c>
      <c r="L21" s="306">
        <f>SUMIF(Marion!D$3:D$32,Chantier,Marion!G$3:G$32)</f>
        <v>0</v>
      </c>
      <c r="M21" s="326">
        <f>SUMIF(Léo!D$3:D$32,Chantier,Léo!G$3:G$32)</f>
        <v>0</v>
      </c>
      <c r="N21" s="286">
        <f>SUMIF(Christopher!D$3:D$32,Chantier,Christopher!I$3:I$32)</f>
        <v>0</v>
      </c>
      <c r="O21" s="286">
        <f>SUMIF(Frédéric!D$3:D$32,Chantier,Frédéric!I$3:I$32)</f>
        <v>0</v>
      </c>
      <c r="P21" s="286">
        <f>SUMIF(Ulric!D$3:D$32,Chantier,Ulric!I$3:I$32)</f>
        <v>0</v>
      </c>
      <c r="Q21" s="286">
        <f>SUMIF(Benjamin!E$3:E$32,Chantier,Benjamin!J$3:J$32)</f>
        <v>0</v>
      </c>
      <c r="R21" s="286">
        <f>SUMIF('Anthony P'!D$3:D$32,Chantier,'Anthony P'!I$3:I$32)</f>
        <v>0</v>
      </c>
      <c r="S21" s="286">
        <f>SUMIF('Vierge Pose 2'!D$3:D$32,Chantier,'Vierge Pose 2'!I$3:I$32)</f>
        <v>0</v>
      </c>
      <c r="T21" s="325">
        <f>Tableau2[[#This Row],[Colonne5]]</f>
        <v>0</v>
      </c>
      <c r="U21" s="287">
        <f t="shared" si="1"/>
        <v>0</v>
      </c>
      <c r="V21" s="288">
        <f>SUM(Tableau2[[#This Row],[ -     14]:[ -     18]])</f>
        <v>0</v>
      </c>
      <c r="W21" s="289">
        <f>Tableau2[[#This Row],[ -     23]]+Tableau2[[#This Row],[ -     24]]</f>
        <v>0</v>
      </c>
      <c r="X21" s="290" t="str">
        <f t="shared" si="0"/>
        <v>Biolab 33 Cenon</v>
      </c>
      <c r="Y21" s="303" t="s">
        <v>70</v>
      </c>
    </row>
    <row r="22" spans="1:25">
      <c r="A22" s="361" t="s">
        <v>96</v>
      </c>
      <c r="B22" s="326">
        <f>SUMIF(Thierry!D$4:D$54,Chantier,Thierry!G$4:G$54)</f>
        <v>0</v>
      </c>
      <c r="C22" s="306">
        <f>SUMIF(Samuel!D$3:D$32,Chantier,Samuel!G$3:G$32)</f>
        <v>0</v>
      </c>
      <c r="D22" s="306">
        <f>SUMIF(Michel!D$3:D$37,Chantier,Michel!G$3:G$37)</f>
        <v>0</v>
      </c>
      <c r="E22" s="306">
        <f>SUMIF(KiKi!D$3:D$32,Chantier,KiKi!G$3:G$32)</f>
        <v>0</v>
      </c>
      <c r="F22" s="306">
        <f>SUMIF(Vincent!D$3:D$32,Chantier,Vincent!G$3:G$32)</f>
        <v>0</v>
      </c>
      <c r="G22" s="306">
        <f>SUMIF('Christophe Catinat'!D$3:D$32,Chantier,'Christophe Catinat'!G$3:G$32)</f>
        <v>0</v>
      </c>
      <c r="H22" s="306">
        <f>SUMIF('Christophe V'!D$3:D$32,Chantier,'Christophe V'!G$3:G$32)</f>
        <v>0</v>
      </c>
      <c r="I22" s="306">
        <f>SUMIF(Françis!D$3:D$32,Chantier,Françis!G$3:G$32)</f>
        <v>0</v>
      </c>
      <c r="J22" s="306">
        <f>SUMIF(Jérémy!D$3:D$32,Chantier,Jérémy!G$3:G$32)</f>
        <v>0</v>
      </c>
      <c r="K22" s="306">
        <f>SUMIF('Anthony A'!D$3:D$32,Chantier,'Anthony A'!G$3:G$32)</f>
        <v>0</v>
      </c>
      <c r="L22" s="306">
        <f>SUMIF(Marion!D$3:D$32,Chantier,Marion!G$3:G$32)</f>
        <v>0</v>
      </c>
      <c r="M22" s="326">
        <f>SUMIF(Léo!D$3:D$32,Chantier,Léo!G$3:G$32)</f>
        <v>0</v>
      </c>
      <c r="N22" s="286">
        <f>SUMIF(Christopher!D$3:D$32,Chantier,Christopher!I$3:I$32)</f>
        <v>0</v>
      </c>
      <c r="O22" s="286">
        <f>SUMIF(Frédéric!D$3:D$32,Chantier,Frédéric!I$3:I$32)</f>
        <v>0</v>
      </c>
      <c r="P22" s="286">
        <f>SUMIF(Ulric!D$3:D$32,Chantier,Ulric!I$3:I$32)</f>
        <v>0</v>
      </c>
      <c r="Q22" s="286">
        <f>SUMIF(Benjamin!E$3:E$32,Chantier,Benjamin!J$3:J$32)</f>
        <v>0</v>
      </c>
      <c r="R22" s="286">
        <f>SUMIF('Anthony P'!D$3:D$32,Chantier,'Anthony P'!I$3:I$32)</f>
        <v>0</v>
      </c>
      <c r="S22" s="286">
        <f>SUMIF('Vierge Pose 2'!D$3:D$32,Chantier,'Vierge Pose 2'!I$3:I$32)</f>
        <v>0</v>
      </c>
      <c r="T22" s="325">
        <f>Tableau2[[#This Row],[Colonne5]]</f>
        <v>0</v>
      </c>
      <c r="U22" s="287">
        <f t="shared" si="1"/>
        <v>0</v>
      </c>
      <c r="V22" s="288">
        <f>SUM(Tableau2[[#This Row],[ -     14]:[ -     18]])</f>
        <v>0</v>
      </c>
      <c r="W22" s="289">
        <f>Tableau2[[#This Row],[ -     23]]+Tableau2[[#This Row],[ -     24]]</f>
        <v>0</v>
      </c>
      <c r="X22" s="290" t="str">
        <f t="shared" si="0"/>
        <v>Biolab 33 Martignas</v>
      </c>
      <c r="Y22" s="304" t="s">
        <v>71</v>
      </c>
    </row>
    <row r="23" spans="1:25">
      <c r="A23" s="360" t="s">
        <v>97</v>
      </c>
      <c r="B23" s="326">
        <f>SUMIF(Thierry!D$4:D$54,Chantier,Thierry!G$4:G$54)</f>
        <v>0</v>
      </c>
      <c r="C23" s="306">
        <f>SUMIF(Samuel!D$3:D$32,Chantier,Samuel!G$3:G$32)</f>
        <v>0</v>
      </c>
      <c r="D23" s="306">
        <f>SUMIF(Michel!D$3:D$37,Chantier,Michel!G$3:G$37)</f>
        <v>0</v>
      </c>
      <c r="E23" s="306">
        <f>SUMIF(KiKi!D$3:D$32,Chantier,KiKi!G$3:G$32)</f>
        <v>0</v>
      </c>
      <c r="F23" s="306">
        <f>SUMIF(Vincent!D$3:D$32,Chantier,Vincent!G$3:G$32)</f>
        <v>0</v>
      </c>
      <c r="G23" s="306">
        <f>SUMIF('Christophe Catinat'!D$3:D$32,Chantier,'Christophe Catinat'!G$3:G$32)</f>
        <v>0</v>
      </c>
      <c r="H23" s="306">
        <f>SUMIF('Christophe V'!D$3:D$32,Chantier,'Christophe V'!G$3:G$32)</f>
        <v>0</v>
      </c>
      <c r="I23" s="306">
        <f>SUMIF(Françis!D$3:D$32,Chantier,Françis!G$3:G$32)</f>
        <v>0</v>
      </c>
      <c r="J23" s="306">
        <f>SUMIF(Jérémy!D$3:D$32,Chantier,Jérémy!G$3:G$32)</f>
        <v>0</v>
      </c>
      <c r="K23" s="306">
        <f>SUMIF('Anthony A'!D$3:D$32,Chantier,'Anthony A'!G$3:G$32)</f>
        <v>0</v>
      </c>
      <c r="L23" s="306">
        <f>SUMIF(Marion!D$3:D$32,Chantier,Marion!G$3:G$32)</f>
        <v>0</v>
      </c>
      <c r="M23" s="326">
        <f>SUMIF(Léo!D$3:D$32,Chantier,Léo!G$3:G$32)</f>
        <v>0</v>
      </c>
      <c r="N23" s="286">
        <f>SUMIF(Christopher!D$3:D$32,Chantier,Christopher!I$3:I$32)</f>
        <v>0</v>
      </c>
      <c r="O23" s="286">
        <f>SUMIF(Frédéric!D$3:D$32,Chantier,Frédéric!I$3:I$32)</f>
        <v>0</v>
      </c>
      <c r="P23" s="286">
        <f>SUMIF(Ulric!D$3:D$32,Chantier,Ulric!I$3:I$32)</f>
        <v>0</v>
      </c>
      <c r="Q23" s="286">
        <f>SUMIF(Benjamin!E$3:E$32,Chantier,Benjamin!J$3:J$32)</f>
        <v>0</v>
      </c>
      <c r="R23" s="286">
        <f>SUMIF('Anthony P'!D$3:D$32,Chantier,'Anthony P'!I$3:I$32)</f>
        <v>0</v>
      </c>
      <c r="S23" s="286">
        <f>SUMIF('Vierge Pose 2'!D$3:D$32,Chantier,'Vierge Pose 2'!I$3:I$32)</f>
        <v>0</v>
      </c>
      <c r="T23" s="325">
        <f>Tableau2[[#This Row],[Colonne5]]</f>
        <v>0</v>
      </c>
      <c r="U23" s="287">
        <f t="shared" si="1"/>
        <v>0</v>
      </c>
      <c r="V23" s="288">
        <f>SUM(Tableau2[[#This Row],[ -     14]:[ -     18]])</f>
        <v>0</v>
      </c>
      <c r="W23" s="289">
        <f>Tableau2[[#This Row],[ -     23]]+Tableau2[[#This Row],[ -     24]]</f>
        <v>0</v>
      </c>
      <c r="X23" s="290" t="str">
        <f t="shared" si="0"/>
        <v>BOUYE</v>
      </c>
      <c r="Y23" s="303" t="s">
        <v>72</v>
      </c>
    </row>
    <row r="24" spans="1:25">
      <c r="A24" s="360" t="s">
        <v>98</v>
      </c>
      <c r="B24" s="326">
        <f>SUMIF(Thierry!D$4:D$54,Chantier,Thierry!G$4:G$54)</f>
        <v>0</v>
      </c>
      <c r="C24" s="306">
        <f>SUMIF(Samuel!D$3:D$32,Chantier,Samuel!G$3:G$32)</f>
        <v>0</v>
      </c>
      <c r="D24" s="306">
        <f>SUMIF(Michel!D$3:D$37,Chantier,Michel!G$3:G$37)</f>
        <v>0</v>
      </c>
      <c r="E24" s="306">
        <f>SUMIF(KiKi!D$3:D$32,Chantier,KiKi!G$3:G$32)</f>
        <v>0</v>
      </c>
      <c r="F24" s="306">
        <f>SUMIF(Vincent!D$3:D$32,Chantier,Vincent!G$3:G$32)</f>
        <v>0</v>
      </c>
      <c r="G24" s="306">
        <f>SUMIF('Christophe Catinat'!D$3:D$32,Chantier,'Christophe Catinat'!G$3:G$32)</f>
        <v>0</v>
      </c>
      <c r="H24" s="306">
        <f>SUMIF('Christophe V'!D$3:D$32,Chantier,'Christophe V'!G$3:G$32)</f>
        <v>0</v>
      </c>
      <c r="I24" s="306">
        <f>SUMIF(Françis!D$3:D$32,Chantier,Françis!G$3:G$32)</f>
        <v>0</v>
      </c>
      <c r="J24" s="306">
        <f>SUMIF(Jérémy!D$3:D$32,Chantier,Jérémy!G$3:G$32)</f>
        <v>0</v>
      </c>
      <c r="K24" s="306">
        <f>SUMIF('Anthony A'!D$3:D$32,Chantier,'Anthony A'!G$3:G$32)</f>
        <v>0</v>
      </c>
      <c r="L24" s="306">
        <f>SUMIF(Marion!D$3:D$32,Chantier,Marion!G$3:G$32)</f>
        <v>0</v>
      </c>
      <c r="M24" s="326">
        <f>SUMIF(Léo!D$3:D$32,Chantier,Léo!G$3:G$32)</f>
        <v>0</v>
      </c>
      <c r="N24" s="286">
        <f>SUMIF(Christopher!D$3:D$32,Chantier,Christopher!I$3:I$32)</f>
        <v>0</v>
      </c>
      <c r="O24" s="286">
        <f>SUMIF(Frédéric!D$3:D$32,Chantier,Frédéric!I$3:I$32)</f>
        <v>0</v>
      </c>
      <c r="P24" s="286">
        <f>SUMIF(Ulric!D$3:D$32,Chantier,Ulric!I$3:I$32)</f>
        <v>0</v>
      </c>
      <c r="Q24" s="286">
        <f>SUMIF(Benjamin!E$3:E$32,Chantier,Benjamin!J$3:J$32)</f>
        <v>0</v>
      </c>
      <c r="R24" s="286">
        <f>SUMIF('Anthony P'!D$3:D$32,Chantier,'Anthony P'!I$3:I$32)</f>
        <v>0</v>
      </c>
      <c r="S24" s="286">
        <f>SUMIF('Vierge Pose 2'!D$3:D$32,Chantier,'Vierge Pose 2'!I$3:I$32)</f>
        <v>0</v>
      </c>
      <c r="T24" s="325">
        <f>Tableau2[[#This Row],[Colonne5]]</f>
        <v>0</v>
      </c>
      <c r="U24" s="287">
        <f t="shared" si="1"/>
        <v>0</v>
      </c>
      <c r="V24" s="288">
        <f>SUM(Tableau2[[#This Row],[ -     14]:[ -     18]])</f>
        <v>0</v>
      </c>
      <c r="W24" s="289">
        <f>Tableau2[[#This Row],[ -     23]]+Tableau2[[#This Row],[ -     24]]</f>
        <v>0</v>
      </c>
      <c r="X24" s="290" t="str">
        <f t="shared" si="0"/>
        <v>Branchat</v>
      </c>
      <c r="Y24" s="304" t="s">
        <v>74</v>
      </c>
    </row>
    <row r="25" spans="1:25">
      <c r="A25" s="360" t="s">
        <v>99</v>
      </c>
      <c r="B25" s="326">
        <f>SUMIF(Thierry!D$4:D$54,Chantier,Thierry!G$4:G$54)</f>
        <v>0</v>
      </c>
      <c r="C25" s="306">
        <f>SUMIF(Samuel!D$3:D$32,Chantier,Samuel!G$3:G$32)</f>
        <v>0</v>
      </c>
      <c r="D25" s="306">
        <f>SUMIF(Michel!D$3:D$37,Chantier,Michel!G$3:G$37)</f>
        <v>0</v>
      </c>
      <c r="E25" s="306">
        <f>SUMIF(KiKi!D$3:D$32,Chantier,KiKi!G$3:G$32)</f>
        <v>0</v>
      </c>
      <c r="F25" s="306">
        <f>SUMIF(Vincent!D$3:D$32,Chantier,Vincent!G$3:G$32)</f>
        <v>0</v>
      </c>
      <c r="G25" s="306">
        <f>SUMIF('Christophe Catinat'!D$3:D$32,Chantier,'Christophe Catinat'!G$3:G$32)</f>
        <v>0</v>
      </c>
      <c r="H25" s="306">
        <f>SUMIF('Christophe V'!D$3:D$32,Chantier,'Christophe V'!G$3:G$32)</f>
        <v>0</v>
      </c>
      <c r="I25" s="306">
        <f>SUMIF(Françis!D$3:D$32,Chantier,Françis!G$3:G$32)</f>
        <v>0</v>
      </c>
      <c r="J25" s="306">
        <f>SUMIF(Jérémy!D$3:D$32,Chantier,Jérémy!G$3:G$32)</f>
        <v>0</v>
      </c>
      <c r="K25" s="306">
        <f>SUMIF('Anthony A'!D$3:D$32,Chantier,'Anthony A'!G$3:G$32)</f>
        <v>0</v>
      </c>
      <c r="L25" s="306">
        <f>SUMIF(Marion!D$3:D$32,Chantier,Marion!G$3:G$32)</f>
        <v>0</v>
      </c>
      <c r="M25" s="326">
        <f>SUMIF(Léo!D$3:D$32,Chantier,Léo!G$3:G$32)</f>
        <v>0</v>
      </c>
      <c r="N25" s="286">
        <f>SUMIF(Christopher!D$3:D$32,Chantier,Christopher!I$3:I$32)</f>
        <v>0</v>
      </c>
      <c r="O25" s="286">
        <f>SUMIF(Frédéric!D$3:D$32,Chantier,Frédéric!I$3:I$32)</f>
        <v>0</v>
      </c>
      <c r="P25" s="286">
        <f>SUMIF(Ulric!D$3:D$32,Chantier,Ulric!I$3:I$32)</f>
        <v>0</v>
      </c>
      <c r="Q25" s="286">
        <f>SUMIF(Benjamin!E$3:E$32,Chantier,Benjamin!J$3:J$32)</f>
        <v>0</v>
      </c>
      <c r="R25" s="286">
        <f>SUMIF('Anthony P'!D$3:D$32,Chantier,'Anthony P'!I$3:I$32)</f>
        <v>0</v>
      </c>
      <c r="S25" s="286">
        <f>SUMIF('Vierge Pose 2'!D$3:D$32,Chantier,'Vierge Pose 2'!I$3:I$32)</f>
        <v>0</v>
      </c>
      <c r="T25" s="325">
        <f>Tableau2[[#This Row],[Colonne5]]</f>
        <v>0</v>
      </c>
      <c r="U25" s="287">
        <f t="shared" si="1"/>
        <v>0</v>
      </c>
      <c r="V25" s="288">
        <f>SUM(Tableau2[[#This Row],[ -     14]:[ -     18]])</f>
        <v>0</v>
      </c>
      <c r="W25" s="289">
        <f>Tableau2[[#This Row],[ -     23]]+Tableau2[[#This Row],[ -     24]]</f>
        <v>0</v>
      </c>
      <c r="X25" s="290" t="str">
        <f t="shared" si="0"/>
        <v>Brochet Charles</v>
      </c>
      <c r="Y25" s="303" t="s">
        <v>75</v>
      </c>
    </row>
    <row r="26" spans="1:25">
      <c r="A26" s="360" t="s">
        <v>100</v>
      </c>
      <c r="B26" s="326">
        <f>SUMIF(Thierry!D$4:D$54,Chantier,Thierry!G$4:G$54)</f>
        <v>0</v>
      </c>
      <c r="C26" s="306">
        <f>SUMIF(Samuel!D$3:D$32,Chantier,Samuel!G$3:G$32)</f>
        <v>0</v>
      </c>
      <c r="D26" s="306">
        <f>SUMIF(Michel!D$3:D$37,Chantier,Michel!G$3:G$37)</f>
        <v>0</v>
      </c>
      <c r="E26" s="306">
        <f>SUMIF(KiKi!D$3:D$32,Chantier,KiKi!G$3:G$32)</f>
        <v>0</v>
      </c>
      <c r="F26" s="306">
        <f>SUMIF(Vincent!D$3:D$32,Chantier,Vincent!G$3:G$32)</f>
        <v>0</v>
      </c>
      <c r="G26" s="306">
        <f>SUMIF('Christophe Catinat'!D$3:D$32,Chantier,'Christophe Catinat'!G$3:G$32)</f>
        <v>0</v>
      </c>
      <c r="H26" s="306">
        <f>SUMIF('Christophe V'!D$3:D$32,Chantier,'Christophe V'!G$3:G$32)</f>
        <v>0</v>
      </c>
      <c r="I26" s="306">
        <f>SUMIF(Françis!D$3:D$32,Chantier,Françis!G$3:G$32)</f>
        <v>0</v>
      </c>
      <c r="J26" s="306">
        <f>SUMIF(Jérémy!D$3:D$32,Chantier,Jérémy!G$3:G$32)</f>
        <v>0</v>
      </c>
      <c r="K26" s="306">
        <f>SUMIF('Anthony A'!D$3:D$32,Chantier,'Anthony A'!G$3:G$32)</f>
        <v>0</v>
      </c>
      <c r="L26" s="306">
        <f>SUMIF(Marion!D$3:D$32,Chantier,Marion!G$3:G$32)</f>
        <v>0</v>
      </c>
      <c r="M26" s="326">
        <f>SUMIF(Léo!D$3:D$32,Chantier,Léo!G$3:G$32)</f>
        <v>0</v>
      </c>
      <c r="N26" s="286">
        <f>SUMIF(Christopher!D$3:D$32,Chantier,Christopher!I$3:I$32)</f>
        <v>0</v>
      </c>
      <c r="O26" s="286">
        <f>SUMIF(Frédéric!D$3:D$32,Chantier,Frédéric!I$3:I$32)</f>
        <v>0</v>
      </c>
      <c r="P26" s="286">
        <f>SUMIF(Ulric!D$3:D$32,Chantier,Ulric!I$3:I$32)</f>
        <v>0</v>
      </c>
      <c r="Q26" s="286">
        <f>SUMIF(Benjamin!E$3:E$32,Chantier,Benjamin!J$3:J$32)</f>
        <v>0</v>
      </c>
      <c r="R26" s="286">
        <f>SUMIF('Anthony P'!D$3:D$32,Chantier,'Anthony P'!I$3:I$32)</f>
        <v>0</v>
      </c>
      <c r="S26" s="286">
        <f>SUMIF('Vierge Pose 2'!D$3:D$32,Chantier,'Vierge Pose 2'!I$3:I$32)</f>
        <v>0</v>
      </c>
      <c r="T26" s="325">
        <f>Tableau2[[#This Row],[Colonne5]]</f>
        <v>0</v>
      </c>
      <c r="U26" s="287">
        <f t="shared" si="1"/>
        <v>0</v>
      </c>
      <c r="V26" s="288">
        <f>SUM(Tableau2[[#This Row],[ -     14]:[ -     18]])</f>
        <v>0</v>
      </c>
      <c r="W26" s="289">
        <f>Tableau2[[#This Row],[ -     23]]+Tableau2[[#This Row],[ -     24]]</f>
        <v>0</v>
      </c>
      <c r="X26" s="290" t="str">
        <f t="shared" si="0"/>
        <v xml:space="preserve">Brochet Frédérique </v>
      </c>
      <c r="Y26" s="304"/>
    </row>
    <row r="27" spans="1:25">
      <c r="A27" s="360" t="s">
        <v>101</v>
      </c>
      <c r="B27" s="326">
        <f>SUMIF(Thierry!D$4:D$54,Chantier,Thierry!G$4:G$54)</f>
        <v>0</v>
      </c>
      <c r="C27" s="306">
        <f>SUMIF(Samuel!D$3:D$32,Chantier,Samuel!G$3:G$32)</f>
        <v>0</v>
      </c>
      <c r="D27" s="306">
        <f>SUMIF(Michel!D$3:D$37,Chantier,Michel!G$3:G$37)</f>
        <v>0</v>
      </c>
      <c r="E27" s="306">
        <f>SUMIF(KiKi!D$3:D$32,Chantier,KiKi!G$3:G$32)</f>
        <v>0</v>
      </c>
      <c r="F27" s="306">
        <f>SUMIF(Vincent!D$3:D$32,Chantier,Vincent!G$3:G$32)</f>
        <v>0</v>
      </c>
      <c r="G27" s="306">
        <f>SUMIF('Christophe Catinat'!D$3:D$32,Chantier,'Christophe Catinat'!G$3:G$32)</f>
        <v>0</v>
      </c>
      <c r="H27" s="306">
        <f>SUMIF('Christophe V'!D$3:D$32,Chantier,'Christophe V'!G$3:G$32)</f>
        <v>0</v>
      </c>
      <c r="I27" s="306">
        <f>SUMIF(Françis!D$3:D$32,Chantier,Françis!G$3:G$32)</f>
        <v>0</v>
      </c>
      <c r="J27" s="306">
        <f>SUMIF(Jérémy!D$3:D$32,Chantier,Jérémy!G$3:G$32)</f>
        <v>0</v>
      </c>
      <c r="K27" s="306">
        <f>SUMIF('Anthony A'!D$3:D$32,Chantier,'Anthony A'!G$3:G$32)</f>
        <v>0</v>
      </c>
      <c r="L27" s="306">
        <f>SUMIF(Marion!D$3:D$32,Chantier,Marion!G$3:G$32)</f>
        <v>0</v>
      </c>
      <c r="M27" s="326">
        <f>SUMIF(Léo!D$3:D$32,Chantier,Léo!G$3:G$32)</f>
        <v>0</v>
      </c>
      <c r="N27" s="286">
        <f>SUMIF(Christopher!D$3:D$32,Chantier,Christopher!I$3:I$32)</f>
        <v>0</v>
      </c>
      <c r="O27" s="286">
        <f>SUMIF(Frédéric!D$3:D$32,Chantier,Frédéric!I$3:I$32)</f>
        <v>0</v>
      </c>
      <c r="P27" s="286">
        <f>SUMIF(Ulric!D$3:D$32,Chantier,Ulric!I$3:I$32)</f>
        <v>0</v>
      </c>
      <c r="Q27" s="286">
        <f>SUMIF(Benjamin!E$3:E$32,Chantier,Benjamin!J$3:J$32)</f>
        <v>0</v>
      </c>
      <c r="R27" s="286">
        <f>SUMIF('Anthony P'!D$3:D$32,Chantier,'Anthony P'!I$3:I$32)</f>
        <v>0</v>
      </c>
      <c r="S27" s="286">
        <f>SUMIF('Vierge Pose 2'!D$3:D$32,Chantier,'Vierge Pose 2'!I$3:I$32)</f>
        <v>0</v>
      </c>
      <c r="T27" s="325">
        <f>Tableau2[[#This Row],[Colonne5]]</f>
        <v>0</v>
      </c>
      <c r="U27" s="287">
        <f t="shared" si="1"/>
        <v>0</v>
      </c>
      <c r="V27" s="288">
        <f>SUM(Tableau2[[#This Row],[ -     14]:[ -     18]])</f>
        <v>0</v>
      </c>
      <c r="W27" s="289">
        <f>Tableau2[[#This Row],[ -     23]]+Tableau2[[#This Row],[ -     24]]</f>
        <v>0</v>
      </c>
      <c r="X27" s="290" t="str">
        <f t="shared" si="0"/>
        <v>CDC Décheterie</v>
      </c>
      <c r="Y27" s="303"/>
    </row>
    <row r="28" spans="1:25">
      <c r="A28" s="360" t="s">
        <v>152</v>
      </c>
      <c r="B28" s="326">
        <f>SUMIF(Thierry!D$4:D$54,Chantier,Thierry!G$4:G$54)</f>
        <v>0</v>
      </c>
      <c r="C28" s="306">
        <f>SUMIF(Samuel!D$3:D$32,Chantier,Samuel!G$3:G$32)</f>
        <v>0</v>
      </c>
      <c r="D28" s="306">
        <f>SUMIF(Michel!D$3:D$37,Chantier,Michel!G$3:G$37)</f>
        <v>0</v>
      </c>
      <c r="E28" s="306">
        <f>SUMIF(KiKi!D$3:D$32,Chantier,KiKi!G$3:G$32)</f>
        <v>0</v>
      </c>
      <c r="F28" s="306">
        <f>SUMIF(Vincent!D$3:D$32,Chantier,Vincent!G$3:G$32)</f>
        <v>0</v>
      </c>
      <c r="G28" s="306">
        <f>SUMIF('Christophe Catinat'!D$3:D$32,Chantier,'Christophe Catinat'!G$3:G$32)</f>
        <v>0</v>
      </c>
      <c r="H28" s="306">
        <f>SUMIF('Christophe V'!D$3:D$32,Chantier,'Christophe V'!G$3:G$32)</f>
        <v>0</v>
      </c>
      <c r="I28" s="306">
        <f>SUMIF(Françis!D$3:D$32,Chantier,Françis!G$3:G$32)</f>
        <v>0</v>
      </c>
      <c r="J28" s="306">
        <f>SUMIF(Jérémy!D$3:D$32,Chantier,Jérémy!G$3:G$32)</f>
        <v>0</v>
      </c>
      <c r="K28" s="306">
        <f>SUMIF('Anthony A'!D$3:D$32,Chantier,'Anthony A'!G$3:G$32)</f>
        <v>0</v>
      </c>
      <c r="L28" s="306">
        <f>SUMIF(Marion!D$3:D$32,Chantier,Marion!G$3:G$32)</f>
        <v>0</v>
      </c>
      <c r="M28" s="326">
        <f>SUMIF(Léo!D$3:D$32,Chantier,Léo!G$3:G$32)</f>
        <v>0</v>
      </c>
      <c r="N28" s="286">
        <f>SUMIF(Christopher!D$3:D$32,Chantier,Christopher!I$3:I$32)</f>
        <v>0</v>
      </c>
      <c r="O28" s="286">
        <f>SUMIF(Frédéric!D$3:D$32,Chantier,Frédéric!I$3:I$32)</f>
        <v>0</v>
      </c>
      <c r="P28" s="286">
        <f>SUMIF(Ulric!D$3:D$32,Chantier,Ulric!I$3:I$32)</f>
        <v>0</v>
      </c>
      <c r="Q28" s="286">
        <f>SUMIF(Benjamin!E$3:E$32,Chantier,Benjamin!J$3:J$32)</f>
        <v>0</v>
      </c>
      <c r="R28" s="286">
        <f>SUMIF('Anthony P'!D$3:D$32,Chantier,'Anthony P'!I$3:I$32)</f>
        <v>0</v>
      </c>
      <c r="S28" s="286">
        <f>SUMIF('Vierge Pose 2'!D$3:D$32,Chantier,'Vierge Pose 2'!I$3:I$32)</f>
        <v>0</v>
      </c>
      <c r="T28" s="325">
        <f>Tableau2[[#This Row],[Colonne5]]</f>
        <v>0</v>
      </c>
      <c r="U28" s="287">
        <f t="shared" si="1"/>
        <v>0</v>
      </c>
      <c r="V28" s="288">
        <f>SUM(Tableau2[[#This Row],[ -     14]:[ -     18]])</f>
        <v>0</v>
      </c>
      <c r="W28" s="289">
        <f>Tableau2[[#This Row],[ -     23]]+Tableau2[[#This Row],[ -     24]]</f>
        <v>0</v>
      </c>
      <c r="X28" s="290" t="str">
        <f t="shared" si="0"/>
        <v>CDC recyclerie</v>
      </c>
      <c r="Y28" s="303"/>
    </row>
    <row r="29" spans="1:25">
      <c r="A29" s="360" t="s">
        <v>157</v>
      </c>
      <c r="B29" s="326">
        <f>SUMIF(Thierry!D$4:D$54,Chantier,Thierry!G$4:G$54)</f>
        <v>0</v>
      </c>
      <c r="C29" s="306">
        <f>SUMIF(Samuel!D$3:D$32,Chantier,Samuel!G$3:G$32)</f>
        <v>0</v>
      </c>
      <c r="D29" s="306">
        <f>SUMIF(Michel!D$3:D$37,Chantier,Michel!G$3:G$37)</f>
        <v>0</v>
      </c>
      <c r="E29" s="306">
        <f>SUMIF(KiKi!D$3:D$32,Chantier,KiKi!G$3:G$32)</f>
        <v>0</v>
      </c>
      <c r="F29" s="306">
        <f>SUMIF(Vincent!D$3:D$32,Chantier,Vincent!G$3:G$32)</f>
        <v>0</v>
      </c>
      <c r="G29" s="306">
        <f>SUMIF('Christophe Catinat'!D$3:D$32,Chantier,'Christophe Catinat'!G$3:G$32)</f>
        <v>0</v>
      </c>
      <c r="H29" s="306">
        <f>SUMIF('Christophe V'!D$3:D$32,Chantier,'Christophe V'!G$3:G$32)</f>
        <v>0</v>
      </c>
      <c r="I29" s="306">
        <f>SUMIF(Françis!D$3:D$32,Chantier,Françis!G$3:G$32)</f>
        <v>0</v>
      </c>
      <c r="J29" s="306">
        <f>SUMIF(Jérémy!D$3:D$32,Chantier,Jérémy!G$3:G$32)</f>
        <v>0</v>
      </c>
      <c r="K29" s="306">
        <f>SUMIF('Anthony A'!D$3:D$32,Chantier,'Anthony A'!G$3:G$32)</f>
        <v>0</v>
      </c>
      <c r="L29" s="306">
        <f>SUMIF(Marion!D$3:D$32,Chantier,Marion!G$3:G$32)</f>
        <v>0</v>
      </c>
      <c r="M29" s="326">
        <f>SUMIF(Léo!D$3:D$32,Chantier,Léo!G$3:G$32)</f>
        <v>0</v>
      </c>
      <c r="N29" s="286">
        <f>SUMIF(Christopher!D$3:D$32,Chantier,Christopher!I$3:I$32)</f>
        <v>0</v>
      </c>
      <c r="O29" s="286">
        <f>SUMIF(Frédéric!D$3:D$32,Chantier,Frédéric!I$3:I$32)</f>
        <v>0</v>
      </c>
      <c r="P29" s="286">
        <f>SUMIF(Ulric!D$3:D$32,Chantier,Ulric!I$3:I$32)</f>
        <v>0</v>
      </c>
      <c r="Q29" s="286">
        <f>SUMIF(Benjamin!E$3:E$32,Chantier,Benjamin!J$3:J$32)</f>
        <v>0</v>
      </c>
      <c r="R29" s="286">
        <f>SUMIF('Anthony P'!D$3:D$32,Chantier,'Anthony P'!I$3:I$32)</f>
        <v>0</v>
      </c>
      <c r="S29" s="286">
        <f>SUMIF('Vierge Pose 2'!D$3:D$32,Chantier,'Vierge Pose 2'!I$3:I$32)</f>
        <v>0</v>
      </c>
      <c r="T29" s="325">
        <f>Tableau2[[#This Row],[Colonne5]]</f>
        <v>0</v>
      </c>
      <c r="U29" s="287">
        <f t="shared" si="1"/>
        <v>0</v>
      </c>
      <c r="V29" s="288">
        <f>SUM(Tableau2[[#This Row],[ -     14]:[ -     18]])</f>
        <v>0</v>
      </c>
      <c r="W29" s="289">
        <f>Tableau2[[#This Row],[ -     23]]+Tableau2[[#This Row],[ -     24]]</f>
        <v>0</v>
      </c>
      <c r="X29" s="290" t="str">
        <f t="shared" si="0"/>
        <v>Château Palmer</v>
      </c>
      <c r="Y29" s="304"/>
    </row>
    <row r="30" spans="1:25">
      <c r="A30" s="360" t="s">
        <v>158</v>
      </c>
      <c r="B30" s="326">
        <f>SUMIF(Thierry!D$4:D$54,Chantier,Thierry!G$4:G$54)</f>
        <v>0</v>
      </c>
      <c r="C30" s="306">
        <f>SUMIF(Samuel!D$3:D$32,Chantier,Samuel!G$3:G$32)</f>
        <v>0</v>
      </c>
      <c r="D30" s="306">
        <f>SUMIF(Michel!D$3:D$37,Chantier,Michel!G$3:G$37)</f>
        <v>0</v>
      </c>
      <c r="E30" s="306">
        <f>SUMIF(KiKi!D$3:D$32,Chantier,KiKi!G$3:G$32)</f>
        <v>0</v>
      </c>
      <c r="F30" s="306">
        <f>SUMIF(Vincent!D$3:D$32,Chantier,Vincent!G$3:G$32)</f>
        <v>0</v>
      </c>
      <c r="G30" s="306">
        <f>SUMIF('Christophe Catinat'!D$3:D$32,Chantier,'Christophe Catinat'!G$3:G$32)</f>
        <v>0</v>
      </c>
      <c r="H30" s="306">
        <f>SUMIF('Christophe V'!D$3:D$32,Chantier,'Christophe V'!G$3:G$32)</f>
        <v>0</v>
      </c>
      <c r="I30" s="306">
        <f>SUMIF(Françis!D$3:D$32,Chantier,Françis!G$3:G$32)</f>
        <v>0</v>
      </c>
      <c r="J30" s="306">
        <f>SUMIF(Jérémy!D$3:D$32,Chantier,Jérémy!G$3:G$32)</f>
        <v>0</v>
      </c>
      <c r="K30" s="306">
        <f>SUMIF('Anthony A'!D$3:D$32,Chantier,'Anthony A'!G$3:G$32)</f>
        <v>0</v>
      </c>
      <c r="L30" s="306">
        <f>SUMIF(Marion!D$3:D$32,Chantier,Marion!G$3:G$32)</f>
        <v>0</v>
      </c>
      <c r="M30" s="326">
        <f>SUMIF(Léo!D$3:D$32,Chantier,Léo!G$3:G$32)</f>
        <v>0</v>
      </c>
      <c r="N30" s="286">
        <f>SUMIF(Christopher!D$3:D$32,Chantier,Christopher!I$3:I$32)</f>
        <v>0</v>
      </c>
      <c r="O30" s="286">
        <f>SUMIF(Frédéric!D$3:D$32,Chantier,Frédéric!I$3:I$32)</f>
        <v>0</v>
      </c>
      <c r="P30" s="286">
        <f>SUMIF(Ulric!D$3:D$32,Chantier,Ulric!I$3:I$32)</f>
        <v>0</v>
      </c>
      <c r="Q30" s="286">
        <f>SUMIF(Benjamin!E$3:E$32,Chantier,Benjamin!J$3:J$32)</f>
        <v>0</v>
      </c>
      <c r="R30" s="286">
        <f>SUMIF('Anthony P'!D$3:D$32,Chantier,'Anthony P'!I$3:I$32)</f>
        <v>0</v>
      </c>
      <c r="S30" s="286">
        <f>SUMIF('Vierge Pose 2'!D$3:D$32,Chantier,'Vierge Pose 2'!I$3:I$32)</f>
        <v>0</v>
      </c>
      <c r="T30" s="325">
        <f>Tableau2[[#This Row],[Colonne5]]</f>
        <v>0</v>
      </c>
      <c r="U30" s="287">
        <f t="shared" si="1"/>
        <v>0</v>
      </c>
      <c r="V30" s="288">
        <f>SUM(Tableau2[[#This Row],[ -     14]:[ -     18]])</f>
        <v>0</v>
      </c>
      <c r="W30" s="289">
        <f>Tableau2[[#This Row],[ -     23]]+Tableau2[[#This Row],[ -     24]]</f>
        <v>0</v>
      </c>
      <c r="X30" s="290" t="str">
        <f t="shared" si="0"/>
        <v>CONCEPT IN</v>
      </c>
      <c r="Y30" s="303"/>
    </row>
    <row r="31" spans="1:25">
      <c r="A31" s="360" t="s">
        <v>102</v>
      </c>
      <c r="B31" s="326">
        <f>SUMIF(Thierry!D$4:D$54,Chantier,Thierry!G$4:G$54)</f>
        <v>0</v>
      </c>
      <c r="C31" s="306">
        <f>SUMIF(Samuel!D$3:D$32,Chantier,Samuel!G$3:G$32)</f>
        <v>0</v>
      </c>
      <c r="D31" s="306">
        <f>SUMIF(Michel!D$3:D$37,Chantier,Michel!G$3:G$37)</f>
        <v>0</v>
      </c>
      <c r="E31" s="306">
        <f>SUMIF(KiKi!D$3:D$32,Chantier,KiKi!G$3:G$32)</f>
        <v>0</v>
      </c>
      <c r="F31" s="306">
        <f>SUMIF(Vincent!D$3:D$32,Chantier,Vincent!G$3:G$32)</f>
        <v>0</v>
      </c>
      <c r="G31" s="306">
        <f>SUMIF('Christophe Catinat'!D$3:D$32,Chantier,'Christophe Catinat'!G$3:G$32)</f>
        <v>0</v>
      </c>
      <c r="H31" s="306">
        <f>SUMIF('Christophe V'!D$3:D$32,Chantier,'Christophe V'!G$3:G$32)</f>
        <v>0</v>
      </c>
      <c r="I31" s="306">
        <f>SUMIF(Françis!D$3:D$32,Chantier,Françis!G$3:G$32)</f>
        <v>0</v>
      </c>
      <c r="J31" s="306">
        <f>SUMIF(Jérémy!D$3:D$32,Chantier,Jérémy!G$3:G$32)</f>
        <v>0</v>
      </c>
      <c r="K31" s="306">
        <f>SUMIF('Anthony A'!D$3:D$32,Chantier,'Anthony A'!G$3:G$32)</f>
        <v>0</v>
      </c>
      <c r="L31" s="306">
        <f>SUMIF(Marion!D$3:D$32,Chantier,Marion!G$3:G$32)</f>
        <v>0</v>
      </c>
      <c r="M31" s="326">
        <f>SUMIF(Léo!D$3:D$32,Chantier,Léo!G$3:G$32)</f>
        <v>0</v>
      </c>
      <c r="N31" s="286">
        <f>SUMIF(Christopher!D$3:D$32,Chantier,Christopher!I$3:I$32)</f>
        <v>0</v>
      </c>
      <c r="O31" s="286">
        <f>SUMIF(Frédéric!D$3:D$32,Chantier,Frédéric!I$3:I$32)</f>
        <v>0</v>
      </c>
      <c r="P31" s="286">
        <f>SUMIF(Ulric!D$3:D$32,Chantier,Ulric!I$3:I$32)</f>
        <v>0</v>
      </c>
      <c r="Q31" s="286">
        <f>SUMIF(Benjamin!E$3:E$32,Chantier,Benjamin!J$3:J$32)</f>
        <v>0</v>
      </c>
      <c r="R31" s="286">
        <f>SUMIF('Anthony P'!D$3:D$32,Chantier,'Anthony P'!I$3:I$32)</f>
        <v>0</v>
      </c>
      <c r="S31" s="286">
        <f>SUMIF('Vierge Pose 2'!D$3:D$32,Chantier,'Vierge Pose 2'!I$3:I$32)</f>
        <v>0</v>
      </c>
      <c r="T31" s="325">
        <f>Tableau2[[#This Row],[Colonne5]]</f>
        <v>0</v>
      </c>
      <c r="U31" s="287">
        <f t="shared" si="1"/>
        <v>0</v>
      </c>
      <c r="V31" s="288">
        <f>SUM(Tableau2[[#This Row],[ -     14]:[ -     18]])</f>
        <v>0</v>
      </c>
      <c r="W31" s="289">
        <f>Tableau2[[#This Row],[ -     23]]+Tableau2[[#This Row],[ -     24]]</f>
        <v>0</v>
      </c>
      <c r="X31" s="290" t="str">
        <f t="shared" si="0"/>
        <v>COPYTEL</v>
      </c>
      <c r="Y31" s="304"/>
    </row>
    <row r="32" spans="1:25">
      <c r="A32" s="360" t="s">
        <v>153</v>
      </c>
      <c r="B32" s="326">
        <f>SUMIF(Thierry!D$4:D$54,Chantier,Thierry!G$4:G$54)</f>
        <v>0</v>
      </c>
      <c r="C32" s="306">
        <f>SUMIF(Samuel!D$3:D$32,Chantier,Samuel!G$3:G$32)</f>
        <v>0</v>
      </c>
      <c r="D32" s="306">
        <f>SUMIF(Michel!D$3:D$37,Chantier,Michel!G$3:G$37)</f>
        <v>0</v>
      </c>
      <c r="E32" s="306">
        <f>SUMIF(KiKi!D$3:D$32,Chantier,KiKi!G$3:G$32)</f>
        <v>0</v>
      </c>
      <c r="F32" s="306">
        <f>SUMIF(Vincent!D$3:D$32,Chantier,Vincent!G$3:G$32)</f>
        <v>0</v>
      </c>
      <c r="G32" s="306">
        <f>SUMIF('Christophe Catinat'!D$3:D$32,Chantier,'Christophe Catinat'!G$3:G$32)</f>
        <v>0</v>
      </c>
      <c r="H32" s="306">
        <f>SUMIF('Christophe V'!D$3:D$32,Chantier,'Christophe V'!G$3:G$32)</f>
        <v>0</v>
      </c>
      <c r="I32" s="306">
        <f>SUMIF(Françis!D$3:D$32,Chantier,Françis!G$3:G$32)</f>
        <v>0</v>
      </c>
      <c r="J32" s="306">
        <f>SUMIF(Jérémy!D$3:D$32,Chantier,Jérémy!G$3:G$32)</f>
        <v>0</v>
      </c>
      <c r="K32" s="306">
        <f>SUMIF('Anthony A'!D$3:D$32,Chantier,'Anthony A'!G$3:G$32)</f>
        <v>0</v>
      </c>
      <c r="L32" s="306">
        <f>SUMIF(Marion!D$3:D$32,Chantier,Marion!G$3:G$32)</f>
        <v>0</v>
      </c>
      <c r="M32" s="326">
        <f>SUMIF(Léo!D$3:D$32,Chantier,Léo!G$3:G$32)</f>
        <v>0</v>
      </c>
      <c r="N32" s="286">
        <f>SUMIF(Christopher!D$3:D$32,Chantier,Christopher!I$3:I$32)</f>
        <v>0</v>
      </c>
      <c r="O32" s="286">
        <f>SUMIF(Frédéric!D$3:D$32,Chantier,Frédéric!I$3:I$32)</f>
        <v>0</v>
      </c>
      <c r="P32" s="286">
        <f>SUMIF(Ulric!D$3:D$32,Chantier,Ulric!I$3:I$32)</f>
        <v>0</v>
      </c>
      <c r="Q32" s="286">
        <f>SUMIF(Benjamin!E$3:E$32,Chantier,Benjamin!J$3:J$32)</f>
        <v>0</v>
      </c>
      <c r="R32" s="286">
        <f>SUMIF('Anthony P'!D$3:D$32,Chantier,'Anthony P'!I$3:I$32)</f>
        <v>0</v>
      </c>
      <c r="S32" s="286">
        <f>SUMIF('Vierge Pose 2'!D$3:D$32,Chantier,'Vierge Pose 2'!I$3:I$32)</f>
        <v>0</v>
      </c>
      <c r="T32" s="325">
        <f>Tableau2[[#This Row],[Colonne5]]</f>
        <v>0</v>
      </c>
      <c r="U32" s="287">
        <f t="shared" si="1"/>
        <v>0</v>
      </c>
      <c r="V32" s="288">
        <f>SUM(Tableau2[[#This Row],[ -     14]:[ -     18]])</f>
        <v>0</v>
      </c>
      <c r="W32" s="289">
        <f>Tableau2[[#This Row],[ -     23]]+Tableau2[[#This Row],[ -     24]]</f>
        <v>0</v>
      </c>
      <c r="X32" s="290" t="str">
        <f t="shared" si="0"/>
        <v>Coudret</v>
      </c>
      <c r="Y32" s="303"/>
    </row>
    <row r="33" spans="1:25">
      <c r="A33" s="360" t="s">
        <v>103</v>
      </c>
      <c r="B33" s="326">
        <f>SUMIF(Thierry!D$4:D$54,Chantier,Thierry!G$4:G$54)</f>
        <v>0</v>
      </c>
      <c r="C33" s="306">
        <f>SUMIF(Samuel!D$3:D$32,Chantier,Samuel!G$3:G$32)</f>
        <v>0</v>
      </c>
      <c r="D33" s="306">
        <f>SUMIF(Michel!D$3:D$37,Chantier,Michel!G$3:G$37)</f>
        <v>0</v>
      </c>
      <c r="E33" s="306">
        <f>SUMIF(KiKi!D$3:D$32,Chantier,KiKi!G$3:G$32)</f>
        <v>0</v>
      </c>
      <c r="F33" s="306">
        <f>SUMIF(Vincent!D$3:D$32,Chantier,Vincent!G$3:G$32)</f>
        <v>0</v>
      </c>
      <c r="G33" s="306">
        <f>SUMIF('Christophe Catinat'!D$3:D$32,Chantier,'Christophe Catinat'!G$3:G$32)</f>
        <v>0</v>
      </c>
      <c r="H33" s="306">
        <f>SUMIF('Christophe V'!D$3:D$32,Chantier,'Christophe V'!G$3:G$32)</f>
        <v>0</v>
      </c>
      <c r="I33" s="306">
        <f>SUMIF(Françis!D$3:D$32,Chantier,Françis!G$3:G$32)</f>
        <v>0</v>
      </c>
      <c r="J33" s="306">
        <f>SUMIF(Jérémy!D$3:D$32,Chantier,Jérémy!G$3:G$32)</f>
        <v>0</v>
      </c>
      <c r="K33" s="306">
        <f>SUMIF('Anthony A'!D$3:D$32,Chantier,'Anthony A'!G$3:G$32)</f>
        <v>0</v>
      </c>
      <c r="L33" s="306">
        <f>SUMIF(Marion!D$3:D$32,Chantier,Marion!G$3:G$32)</f>
        <v>0</v>
      </c>
      <c r="M33" s="326">
        <f>SUMIF(Léo!D$3:D$32,Chantier,Léo!G$3:G$32)</f>
        <v>0</v>
      </c>
      <c r="N33" s="286">
        <f>SUMIF(Christopher!D$3:D$32,Chantier,Christopher!I$3:I$32)</f>
        <v>0</v>
      </c>
      <c r="O33" s="286">
        <f>SUMIF(Frédéric!D$3:D$32,Chantier,Frédéric!I$3:I$32)</f>
        <v>0</v>
      </c>
      <c r="P33" s="286">
        <f>SUMIF(Ulric!D$3:D$32,Chantier,Ulric!I$3:I$32)</f>
        <v>0</v>
      </c>
      <c r="Q33" s="286">
        <f>SUMIF(Benjamin!E$3:E$32,Chantier,Benjamin!J$3:J$32)</f>
        <v>0</v>
      </c>
      <c r="R33" s="286">
        <f>SUMIF('Anthony P'!D$3:D$32,Chantier,'Anthony P'!I$3:I$32)</f>
        <v>0</v>
      </c>
      <c r="S33" s="286">
        <f>SUMIF('Vierge Pose 2'!D$3:D$32,Chantier,'Vierge Pose 2'!I$3:I$32)</f>
        <v>0</v>
      </c>
      <c r="T33" s="325">
        <f>Tableau2[[#This Row],[Colonne5]]</f>
        <v>0</v>
      </c>
      <c r="U33" s="287">
        <f t="shared" si="1"/>
        <v>0</v>
      </c>
      <c r="V33" s="288">
        <f>SUM(Tableau2[[#This Row],[ -     14]:[ -     18]])</f>
        <v>0</v>
      </c>
      <c r="W33" s="289">
        <f>Tableau2[[#This Row],[ -     23]]+Tableau2[[#This Row],[ -     24]]</f>
        <v>0</v>
      </c>
      <c r="X33" s="290" t="str">
        <f t="shared" si="0"/>
        <v>Coutume studio</v>
      </c>
      <c r="Y33" s="304"/>
    </row>
    <row r="34" spans="1:25">
      <c r="A34" s="360" t="s">
        <v>104</v>
      </c>
      <c r="B34" s="326">
        <f>SUMIF(Thierry!D$4:D$54,Chantier,Thierry!G$4:G$54)</f>
        <v>0</v>
      </c>
      <c r="C34" s="306">
        <f>SUMIF(Samuel!D$3:D$32,Chantier,Samuel!G$3:G$32)</f>
        <v>0</v>
      </c>
      <c r="D34" s="306">
        <f>SUMIF(Michel!D$3:D$37,Chantier,Michel!G$3:G$37)</f>
        <v>0</v>
      </c>
      <c r="E34" s="306">
        <f>SUMIF(KiKi!D$3:D$32,Chantier,KiKi!G$3:G$32)</f>
        <v>0</v>
      </c>
      <c r="F34" s="306">
        <f>SUMIF(Vincent!D$3:D$32,Chantier,Vincent!G$3:G$32)</f>
        <v>0</v>
      </c>
      <c r="G34" s="306">
        <f>SUMIF('Christophe Catinat'!D$3:D$32,Chantier,'Christophe Catinat'!G$3:G$32)</f>
        <v>0</v>
      </c>
      <c r="H34" s="306">
        <f>SUMIF('Christophe V'!D$3:D$32,Chantier,'Christophe V'!G$3:G$32)</f>
        <v>0</v>
      </c>
      <c r="I34" s="306">
        <f>SUMIF(Françis!D$3:D$32,Chantier,Françis!G$3:G$32)</f>
        <v>0</v>
      </c>
      <c r="J34" s="306">
        <f>SUMIF(Jérémy!D$3:D$32,Chantier,Jérémy!G$3:G$32)</f>
        <v>0</v>
      </c>
      <c r="K34" s="306">
        <f>SUMIF('Anthony A'!D$3:D$32,Chantier,'Anthony A'!G$3:G$32)</f>
        <v>0</v>
      </c>
      <c r="L34" s="306">
        <f>SUMIF(Marion!D$3:D$32,Chantier,Marion!G$3:G$32)</f>
        <v>0</v>
      </c>
      <c r="M34" s="326">
        <f>SUMIF(Léo!D$3:D$32,Chantier,Léo!G$3:G$32)</f>
        <v>0</v>
      </c>
      <c r="N34" s="286">
        <f>SUMIF(Christopher!D$3:D$32,Chantier,Christopher!I$3:I$32)</f>
        <v>0</v>
      </c>
      <c r="O34" s="286">
        <f>SUMIF(Frédéric!D$3:D$32,Chantier,Frédéric!I$3:I$32)</f>
        <v>0</v>
      </c>
      <c r="P34" s="286">
        <f>SUMIF(Ulric!D$3:D$32,Chantier,Ulric!I$3:I$32)</f>
        <v>0</v>
      </c>
      <c r="Q34" s="286">
        <f>SUMIF(Benjamin!E$3:E$32,Chantier,Benjamin!J$3:J$32)</f>
        <v>0</v>
      </c>
      <c r="R34" s="286">
        <f>SUMIF('Anthony P'!D$3:D$32,Chantier,'Anthony P'!I$3:I$32)</f>
        <v>0</v>
      </c>
      <c r="S34" s="286">
        <f>SUMIF('Vierge Pose 2'!D$3:D$32,Chantier,'Vierge Pose 2'!I$3:I$32)</f>
        <v>0</v>
      </c>
      <c r="T34" s="325">
        <f>Tableau2[[#This Row],[Colonne5]]</f>
        <v>0</v>
      </c>
      <c r="U34" s="287">
        <f t="shared" si="1"/>
        <v>0</v>
      </c>
      <c r="V34" s="288">
        <f>SUM(Tableau2[[#This Row],[ -     14]:[ -     18]])</f>
        <v>0</v>
      </c>
      <c r="W34" s="289">
        <f>Tableau2[[#This Row],[ -     23]]+Tableau2[[#This Row],[ -     24]]</f>
        <v>0</v>
      </c>
      <c r="X34" s="290" t="str">
        <f t="shared" ref="X34:X65" si="2">A34</f>
        <v xml:space="preserve">Crédit mutuel Ambarès </v>
      </c>
      <c r="Y34" s="303"/>
    </row>
    <row r="35" spans="1:25">
      <c r="A35" s="360" t="s">
        <v>105</v>
      </c>
      <c r="B35" s="326">
        <f>SUMIF(Thierry!D$4:D$54,Chantier,Thierry!G$4:G$54)</f>
        <v>0</v>
      </c>
      <c r="C35" s="306">
        <f>SUMIF(Samuel!D$3:D$32,Chantier,Samuel!G$3:G$32)</f>
        <v>0</v>
      </c>
      <c r="D35" s="306">
        <f>SUMIF(Michel!D$3:D$37,Chantier,Michel!G$3:G$37)</f>
        <v>0</v>
      </c>
      <c r="E35" s="306">
        <f>SUMIF(KiKi!D$3:D$32,Chantier,KiKi!G$3:G$32)</f>
        <v>0</v>
      </c>
      <c r="F35" s="306">
        <f>SUMIF(Vincent!D$3:D$32,Chantier,Vincent!G$3:G$32)</f>
        <v>0</v>
      </c>
      <c r="G35" s="306">
        <f>SUMIF('Christophe Catinat'!D$3:D$32,Chantier,'Christophe Catinat'!G$3:G$32)</f>
        <v>0</v>
      </c>
      <c r="H35" s="306">
        <f>SUMIF('Christophe V'!D$3:D$32,Chantier,'Christophe V'!G$3:G$32)</f>
        <v>0</v>
      </c>
      <c r="I35" s="306">
        <f>SUMIF(Françis!D$3:D$32,Chantier,Françis!G$3:G$32)</f>
        <v>0</v>
      </c>
      <c r="J35" s="306">
        <f>SUMIF(Jérémy!D$3:D$32,Chantier,Jérémy!G$3:G$32)</f>
        <v>0</v>
      </c>
      <c r="K35" s="306">
        <f>SUMIF('Anthony A'!D$3:D$32,Chantier,'Anthony A'!G$3:G$32)</f>
        <v>0</v>
      </c>
      <c r="L35" s="306">
        <f>SUMIF(Marion!D$3:D$32,Chantier,Marion!G$3:G$32)</f>
        <v>0</v>
      </c>
      <c r="M35" s="326">
        <f>SUMIF(Léo!D$3:D$32,Chantier,Léo!G$3:G$32)</f>
        <v>0</v>
      </c>
      <c r="N35" s="286">
        <f>SUMIF(Christopher!D$3:D$32,Chantier,Christopher!I$3:I$32)</f>
        <v>0</v>
      </c>
      <c r="O35" s="286">
        <f>SUMIF(Frédéric!D$3:D$32,Chantier,Frédéric!I$3:I$32)</f>
        <v>0</v>
      </c>
      <c r="P35" s="286">
        <f>SUMIF(Ulric!D$3:D$32,Chantier,Ulric!I$3:I$32)</f>
        <v>0</v>
      </c>
      <c r="Q35" s="286">
        <f>SUMIF(Benjamin!E$3:E$32,Chantier,Benjamin!J$3:J$32)</f>
        <v>0</v>
      </c>
      <c r="R35" s="286">
        <f>SUMIF('Anthony P'!D$3:D$32,Chantier,'Anthony P'!I$3:I$32)</f>
        <v>0</v>
      </c>
      <c r="S35" s="286">
        <f>SUMIF('Vierge Pose 2'!D$3:D$32,Chantier,'Vierge Pose 2'!I$3:I$32)</f>
        <v>0</v>
      </c>
      <c r="T35" s="325">
        <f>Tableau2[[#This Row],[Colonne5]]</f>
        <v>0</v>
      </c>
      <c r="U35" s="287">
        <f t="shared" si="1"/>
        <v>0</v>
      </c>
      <c r="V35" s="288">
        <f>SUM(Tableau2[[#This Row],[ -     14]:[ -     18]])</f>
        <v>0</v>
      </c>
      <c r="W35" s="289">
        <f>Tableau2[[#This Row],[ -     23]]+Tableau2[[#This Row],[ -     24]]</f>
        <v>0</v>
      </c>
      <c r="X35" s="290" t="str">
        <f t="shared" si="2"/>
        <v xml:space="preserve">CREDIT MUTUEL PL comedie BX </v>
      </c>
      <c r="Y35" s="304"/>
    </row>
    <row r="36" spans="1:25">
      <c r="A36" s="360" t="s">
        <v>154</v>
      </c>
      <c r="B36" s="326">
        <f>SUMIF(Thierry!D$4:D$54,Chantier,Thierry!G$4:G$54)</f>
        <v>0</v>
      </c>
      <c r="C36" s="306">
        <f>SUMIF(Samuel!D$3:D$32,Chantier,Samuel!G$3:G$32)</f>
        <v>0</v>
      </c>
      <c r="D36" s="306">
        <f>SUMIF(Michel!D$3:D$37,Chantier,Michel!G$3:G$37)</f>
        <v>0</v>
      </c>
      <c r="E36" s="306">
        <f>SUMIF(KiKi!D$3:D$32,Chantier,KiKi!G$3:G$32)</f>
        <v>0</v>
      </c>
      <c r="F36" s="306">
        <f>SUMIF(Vincent!D$3:D$32,Chantier,Vincent!G$3:G$32)</f>
        <v>0</v>
      </c>
      <c r="G36" s="306">
        <f>SUMIF('Christophe Catinat'!D$3:D$32,Chantier,'Christophe Catinat'!G$3:G$32)</f>
        <v>0</v>
      </c>
      <c r="H36" s="306">
        <f>SUMIF('Christophe V'!D$3:D$32,Chantier,'Christophe V'!G$3:G$32)</f>
        <v>0</v>
      </c>
      <c r="I36" s="306">
        <f>SUMIF(Françis!D$3:D$32,Chantier,Françis!G$3:G$32)</f>
        <v>0</v>
      </c>
      <c r="J36" s="306">
        <f>SUMIF(Jérémy!D$3:D$32,Chantier,Jérémy!G$3:G$32)</f>
        <v>0</v>
      </c>
      <c r="K36" s="306">
        <f>SUMIF('Anthony A'!D$3:D$32,Chantier,'Anthony A'!G$3:G$32)</f>
        <v>0</v>
      </c>
      <c r="L36" s="306">
        <f>SUMIF(Marion!D$3:D$32,Chantier,Marion!G$3:G$32)</f>
        <v>0</v>
      </c>
      <c r="M36" s="326">
        <f>SUMIF(Léo!D$3:D$32,Chantier,Léo!G$3:G$32)</f>
        <v>0</v>
      </c>
      <c r="N36" s="286">
        <f>SUMIF(Christopher!D$3:D$32,Chantier,Christopher!I$3:I$32)</f>
        <v>0</v>
      </c>
      <c r="O36" s="286">
        <f>SUMIF(Frédéric!D$3:D$32,Chantier,Frédéric!I$3:I$32)</f>
        <v>0</v>
      </c>
      <c r="P36" s="286">
        <f>SUMIF(Ulric!D$3:D$32,Chantier,Ulric!I$3:I$32)</f>
        <v>0</v>
      </c>
      <c r="Q36" s="286">
        <f>SUMIF(Benjamin!E$3:E$32,Chantier,Benjamin!J$3:J$32)</f>
        <v>0</v>
      </c>
      <c r="R36" s="286">
        <f>SUMIF('Anthony P'!D$3:D$32,Chantier,'Anthony P'!I$3:I$32)</f>
        <v>0</v>
      </c>
      <c r="S36" s="286">
        <f>SUMIF('Vierge Pose 2'!D$3:D$32,Chantier,'Vierge Pose 2'!I$3:I$32)</f>
        <v>0</v>
      </c>
      <c r="T36" s="325">
        <f>Tableau2[[#This Row],[Colonne5]]</f>
        <v>0</v>
      </c>
      <c r="U36" s="287">
        <f t="shared" si="1"/>
        <v>0</v>
      </c>
      <c r="V36" s="288">
        <f>SUM(Tableau2[[#This Row],[ -     14]:[ -     18]])</f>
        <v>0</v>
      </c>
      <c r="W36" s="289">
        <f>Tableau2[[#This Row],[ -     23]]+Tableau2[[#This Row],[ -     24]]</f>
        <v>0</v>
      </c>
      <c r="X36" s="290" t="str">
        <f t="shared" si="2"/>
        <v>Cultura bègle-Café littérature</v>
      </c>
      <c r="Y36" s="303"/>
    </row>
    <row r="37" spans="1:25">
      <c r="A37" s="360" t="s">
        <v>150</v>
      </c>
      <c r="B37" s="326">
        <f>SUMIF(Thierry!D$4:D$54,Chantier,Thierry!G$4:G$54)</f>
        <v>0</v>
      </c>
      <c r="C37" s="306">
        <f>SUMIF(Samuel!D$3:D$32,Chantier,Samuel!G$3:G$32)</f>
        <v>0</v>
      </c>
      <c r="D37" s="306">
        <f>SUMIF(Michel!D$3:D$37,Chantier,Michel!G$3:G$37)</f>
        <v>0</v>
      </c>
      <c r="E37" s="306">
        <f>SUMIF(KiKi!D$3:D$32,Chantier,KiKi!G$3:G$32)</f>
        <v>0</v>
      </c>
      <c r="F37" s="306">
        <f>SUMIF(Vincent!D$3:D$32,Chantier,Vincent!G$3:G$32)</f>
        <v>0</v>
      </c>
      <c r="G37" s="306">
        <f>SUMIF('Christophe Catinat'!D$3:D$32,Chantier,'Christophe Catinat'!G$3:G$32)</f>
        <v>0</v>
      </c>
      <c r="H37" s="306">
        <f>SUMIF('Christophe V'!D$3:D$32,Chantier,'Christophe V'!G$3:G$32)</f>
        <v>0</v>
      </c>
      <c r="I37" s="306">
        <f>SUMIF(Françis!D$3:D$32,Chantier,Françis!G$3:G$32)</f>
        <v>0</v>
      </c>
      <c r="J37" s="306">
        <f>SUMIF(Jérémy!D$3:D$32,Chantier,Jérémy!G$3:G$32)</f>
        <v>0</v>
      </c>
      <c r="K37" s="306">
        <f>SUMIF('Anthony A'!D$3:D$32,Chantier,'Anthony A'!G$3:G$32)</f>
        <v>0</v>
      </c>
      <c r="L37" s="306">
        <f>SUMIF(Marion!D$3:D$32,Chantier,Marion!G$3:G$32)</f>
        <v>0</v>
      </c>
      <c r="M37" s="326">
        <f>SUMIF(Léo!D$3:D$32,Chantier,Léo!G$3:G$32)</f>
        <v>0</v>
      </c>
      <c r="N37" s="286">
        <f>SUMIF(Christopher!D$3:D$32,Chantier,Christopher!I$3:I$32)</f>
        <v>0</v>
      </c>
      <c r="O37" s="286">
        <f>SUMIF(Frédéric!D$3:D$32,Chantier,Frédéric!I$3:I$32)</f>
        <v>0</v>
      </c>
      <c r="P37" s="286">
        <f>SUMIF(Ulric!D$3:D$32,Chantier,Ulric!I$3:I$32)</f>
        <v>0</v>
      </c>
      <c r="Q37" s="286">
        <f>SUMIF(Benjamin!E$3:E$32,Chantier,Benjamin!J$3:J$32)</f>
        <v>0</v>
      </c>
      <c r="R37" s="286">
        <f>SUMIF('Anthony P'!D$3:D$32,Chantier,'Anthony P'!I$3:I$32)</f>
        <v>0</v>
      </c>
      <c r="S37" s="286">
        <f>SUMIF('Vierge Pose 2'!D$3:D$32,Chantier,'Vierge Pose 2'!I$3:I$32)</f>
        <v>0</v>
      </c>
      <c r="T37" s="325">
        <f>Tableau2[[#This Row],[Colonne5]]</f>
        <v>0</v>
      </c>
      <c r="U37" s="287">
        <f t="shared" si="1"/>
        <v>0</v>
      </c>
      <c r="V37" s="288">
        <f>SUM(Tableau2[[#This Row],[ -     14]:[ -     18]])</f>
        <v>0</v>
      </c>
      <c r="W37" s="289">
        <f>Tableau2[[#This Row],[ -     23]]+Tableau2[[#This Row],[ -     24]]</f>
        <v>0</v>
      </c>
      <c r="X37" s="290" t="str">
        <f t="shared" si="2"/>
        <v>CULTURA EPAGNY</v>
      </c>
      <c r="Y37" s="304"/>
    </row>
    <row r="38" spans="1:25">
      <c r="A38" s="360" t="s">
        <v>106</v>
      </c>
      <c r="B38" s="326">
        <f>SUMIF(Thierry!D$4:D$54,Chantier,Thierry!G$4:G$54)</f>
        <v>0</v>
      </c>
      <c r="C38" s="306">
        <f>SUMIF(Samuel!D$3:D$32,Chantier,Samuel!G$3:G$32)</f>
        <v>0</v>
      </c>
      <c r="D38" s="306">
        <f>SUMIF(Michel!D$3:D$37,Chantier,Michel!G$3:G$37)</f>
        <v>0</v>
      </c>
      <c r="E38" s="306">
        <f>SUMIF(KiKi!D$3:D$32,Chantier,KiKi!G$3:G$32)</f>
        <v>0</v>
      </c>
      <c r="F38" s="306">
        <f>SUMIF(Vincent!D$3:D$32,Chantier,Vincent!G$3:G$32)</f>
        <v>0</v>
      </c>
      <c r="G38" s="306">
        <f>SUMIF('Christophe Catinat'!D$3:D$32,Chantier,'Christophe Catinat'!G$3:G$32)</f>
        <v>0</v>
      </c>
      <c r="H38" s="306">
        <f>SUMIF('Christophe V'!D$3:D$32,Chantier,'Christophe V'!G$3:G$32)</f>
        <v>0</v>
      </c>
      <c r="I38" s="306">
        <f>SUMIF(Françis!D$3:D$32,Chantier,Françis!G$3:G$32)</f>
        <v>0</v>
      </c>
      <c r="J38" s="306">
        <f>SUMIF(Jérémy!D$3:D$32,Chantier,Jérémy!G$3:G$32)</f>
        <v>0</v>
      </c>
      <c r="K38" s="306">
        <f>SUMIF('Anthony A'!D$3:D$32,Chantier,'Anthony A'!G$3:G$32)</f>
        <v>0</v>
      </c>
      <c r="L38" s="306">
        <f>SUMIF(Marion!D$3:D$32,Chantier,Marion!G$3:G$32)</f>
        <v>0</v>
      </c>
      <c r="M38" s="326">
        <f>SUMIF(Léo!D$3:D$32,Chantier,Léo!G$3:G$32)</f>
        <v>0</v>
      </c>
      <c r="N38" s="286">
        <f>SUMIF(Christopher!D$3:D$32,Chantier,Christopher!I$3:I$32)</f>
        <v>0</v>
      </c>
      <c r="O38" s="286">
        <f>SUMIF(Frédéric!D$3:D$32,Chantier,Frédéric!I$3:I$32)</f>
        <v>0</v>
      </c>
      <c r="P38" s="286">
        <f>SUMIF(Ulric!D$3:D$32,Chantier,Ulric!I$3:I$32)</f>
        <v>0</v>
      </c>
      <c r="Q38" s="286">
        <f>SUMIF(Benjamin!E$3:E$32,Chantier,Benjamin!J$3:J$32)</f>
        <v>0</v>
      </c>
      <c r="R38" s="286">
        <f>SUMIF('Anthony P'!D$3:D$32,Chantier,'Anthony P'!I$3:I$32)</f>
        <v>0</v>
      </c>
      <c r="S38" s="286">
        <f>SUMIF('Vierge Pose 2'!D$3:D$32,Chantier,'Vierge Pose 2'!I$3:I$32)</f>
        <v>0</v>
      </c>
      <c r="T38" s="325">
        <f>Tableau2[[#This Row],[Colonne5]]</f>
        <v>0</v>
      </c>
      <c r="U38" s="287">
        <f t="shared" si="1"/>
        <v>0</v>
      </c>
      <c r="V38" s="288">
        <f>SUM(Tableau2[[#This Row],[ -     14]:[ -     18]])</f>
        <v>0</v>
      </c>
      <c r="W38" s="289">
        <f>Tableau2[[#This Row],[ -     23]]+Tableau2[[#This Row],[ -     24]]</f>
        <v>0</v>
      </c>
      <c r="X38" s="290" t="str">
        <f t="shared" si="2"/>
        <v>Cultura henin beaumont</v>
      </c>
      <c r="Y38" s="303"/>
    </row>
    <row r="39" spans="1:25">
      <c r="A39" s="360" t="s">
        <v>107</v>
      </c>
      <c r="B39" s="326">
        <f>SUMIF(Thierry!D$4:D$54,Chantier,Thierry!G$4:G$54)</f>
        <v>0</v>
      </c>
      <c r="C39" s="306">
        <f>SUMIF(Samuel!D$3:D$32,Chantier,Samuel!G$3:G$32)</f>
        <v>0</v>
      </c>
      <c r="D39" s="306">
        <f>SUMIF(Michel!D$3:D$37,Chantier,Michel!G$3:G$37)</f>
        <v>0</v>
      </c>
      <c r="E39" s="306">
        <f>SUMIF(KiKi!D$3:D$32,Chantier,KiKi!G$3:G$32)</f>
        <v>0</v>
      </c>
      <c r="F39" s="306">
        <f>SUMIF(Vincent!D$3:D$32,Chantier,Vincent!G$3:G$32)</f>
        <v>0</v>
      </c>
      <c r="G39" s="306">
        <f>SUMIF('Christophe Catinat'!D$3:D$32,Chantier,'Christophe Catinat'!G$3:G$32)</f>
        <v>0</v>
      </c>
      <c r="H39" s="306">
        <f>SUMIF('Christophe V'!D$3:D$32,Chantier,'Christophe V'!G$3:G$32)</f>
        <v>0</v>
      </c>
      <c r="I39" s="306">
        <f>SUMIF(Françis!D$3:D$32,Chantier,Françis!G$3:G$32)</f>
        <v>0</v>
      </c>
      <c r="J39" s="306">
        <f>SUMIF(Jérémy!D$3:D$32,Chantier,Jérémy!G$3:G$32)</f>
        <v>0</v>
      </c>
      <c r="K39" s="306">
        <f>SUMIF('Anthony A'!D$3:D$32,Chantier,'Anthony A'!G$3:G$32)</f>
        <v>0</v>
      </c>
      <c r="L39" s="306">
        <f>SUMIF(Marion!D$3:D$32,Chantier,Marion!G$3:G$32)</f>
        <v>0</v>
      </c>
      <c r="M39" s="326">
        <f>SUMIF(Léo!D$3:D$32,Chantier,Léo!G$3:G$32)</f>
        <v>0</v>
      </c>
      <c r="N39" s="286">
        <f>SUMIF(Christopher!D$3:D$32,Chantier,Christopher!I$3:I$32)</f>
        <v>0</v>
      </c>
      <c r="O39" s="286">
        <f>SUMIF(Frédéric!D$3:D$32,Chantier,Frédéric!I$3:I$32)</f>
        <v>0</v>
      </c>
      <c r="P39" s="286">
        <f>SUMIF(Ulric!D$3:D$32,Chantier,Ulric!I$3:I$32)</f>
        <v>0</v>
      </c>
      <c r="Q39" s="286">
        <f>SUMIF(Benjamin!E$3:E$32,Chantier,Benjamin!J$3:J$32)</f>
        <v>0</v>
      </c>
      <c r="R39" s="286">
        <f>SUMIF('Anthony P'!D$3:D$32,Chantier,'Anthony P'!I$3:I$32)</f>
        <v>0</v>
      </c>
      <c r="S39" s="286">
        <f>SUMIF('Vierge Pose 2'!D$3:D$32,Chantier,'Vierge Pose 2'!I$3:I$32)</f>
        <v>0</v>
      </c>
      <c r="T39" s="325">
        <f>Tableau2[[#This Row],[Colonne5]]</f>
        <v>0</v>
      </c>
      <c r="U39" s="287">
        <f t="shared" si="1"/>
        <v>0</v>
      </c>
      <c r="V39" s="288">
        <f>SUM(Tableau2[[#This Row],[ -     14]:[ -     18]])</f>
        <v>0</v>
      </c>
      <c r="W39" s="289">
        <f>Tableau2[[#This Row],[ -     23]]+Tableau2[[#This Row],[ -     24]]</f>
        <v>0</v>
      </c>
      <c r="X39" s="290" t="str">
        <f t="shared" si="2"/>
        <v>Cultura Issy Les Moulineaux</v>
      </c>
      <c r="Y39" s="304"/>
    </row>
    <row r="40" spans="1:25">
      <c r="A40" s="360" t="s">
        <v>108</v>
      </c>
      <c r="B40" s="326">
        <f>SUMIF(Thierry!D$4:D$54,Chantier,Thierry!G$4:G$54)</f>
        <v>0</v>
      </c>
      <c r="C40" s="306">
        <f>SUMIF(Samuel!D$3:D$32,Chantier,Samuel!G$3:G$32)</f>
        <v>0</v>
      </c>
      <c r="D40" s="306">
        <f>SUMIF(Michel!D$3:D$37,Chantier,Michel!G$3:G$37)</f>
        <v>0</v>
      </c>
      <c r="E40" s="306">
        <f>SUMIF(KiKi!D$3:D$32,Chantier,KiKi!G$3:G$32)</f>
        <v>0</v>
      </c>
      <c r="F40" s="306">
        <f>SUMIF(Vincent!D$3:D$32,Chantier,Vincent!G$3:G$32)</f>
        <v>0</v>
      </c>
      <c r="G40" s="306">
        <f>SUMIF('Christophe Catinat'!D$3:D$32,Chantier,'Christophe Catinat'!G$3:G$32)</f>
        <v>0</v>
      </c>
      <c r="H40" s="306">
        <f>SUMIF('Christophe V'!D$3:D$32,Chantier,'Christophe V'!G$3:G$32)</f>
        <v>0</v>
      </c>
      <c r="I40" s="306">
        <f>SUMIF(Françis!D$3:D$32,Chantier,Françis!G$3:G$32)</f>
        <v>0</v>
      </c>
      <c r="J40" s="306">
        <f>SUMIF(Jérémy!D$3:D$32,Chantier,Jérémy!G$3:G$32)</f>
        <v>0</v>
      </c>
      <c r="K40" s="306">
        <f>SUMIF('Anthony A'!D$3:D$32,Chantier,'Anthony A'!G$3:G$32)</f>
        <v>0</v>
      </c>
      <c r="L40" s="306">
        <f>SUMIF(Marion!D$3:D$32,Chantier,Marion!G$3:G$32)</f>
        <v>0</v>
      </c>
      <c r="M40" s="326">
        <f>SUMIF(Léo!D$3:D$32,Chantier,Léo!G$3:G$32)</f>
        <v>0</v>
      </c>
      <c r="N40" s="286">
        <f>SUMIF(Christopher!D$3:D$32,Chantier,Christopher!I$3:I$32)</f>
        <v>0</v>
      </c>
      <c r="O40" s="286">
        <f>SUMIF(Frédéric!D$3:D$32,Chantier,Frédéric!I$3:I$32)</f>
        <v>0</v>
      </c>
      <c r="P40" s="286">
        <f>SUMIF(Ulric!D$3:D$32,Chantier,Ulric!I$3:I$32)</f>
        <v>0</v>
      </c>
      <c r="Q40" s="286">
        <f>SUMIF(Benjamin!E$3:E$32,Chantier,Benjamin!J$3:J$32)</f>
        <v>0</v>
      </c>
      <c r="R40" s="286">
        <f>SUMIF('Anthony P'!D$3:D$32,Chantier,'Anthony P'!I$3:I$32)</f>
        <v>0</v>
      </c>
      <c r="S40" s="286">
        <f>SUMIF('Vierge Pose 2'!D$3:D$32,Chantier,'Vierge Pose 2'!I$3:I$32)</f>
        <v>0</v>
      </c>
      <c r="T40" s="325">
        <f>Tableau2[[#This Row],[Colonne5]]</f>
        <v>0</v>
      </c>
      <c r="U40" s="287">
        <f t="shared" ref="U40:U71" si="3">SUM(C40:L40)</f>
        <v>0</v>
      </c>
      <c r="V40" s="288">
        <f>SUM(Tableau2[[#This Row],[ -     14]:[ -     18]])</f>
        <v>0</v>
      </c>
      <c r="W40" s="289">
        <f>Tableau2[[#This Row],[ -     23]]+Tableau2[[#This Row],[ -     24]]</f>
        <v>0</v>
      </c>
      <c r="X40" s="290" t="str">
        <f t="shared" si="2"/>
        <v>Cultura LA QUEUE EN BRIE</v>
      </c>
      <c r="Y40" s="303"/>
    </row>
    <row r="41" spans="1:25">
      <c r="A41" s="360" t="s">
        <v>109</v>
      </c>
      <c r="B41" s="326">
        <f>SUMIF(Thierry!D$4:D$54,Chantier,Thierry!G$4:G$54)</f>
        <v>0</v>
      </c>
      <c r="C41" s="306">
        <f>SUMIF(Samuel!D$3:D$32,Chantier,Samuel!G$3:G$32)</f>
        <v>0</v>
      </c>
      <c r="D41" s="306">
        <f>SUMIF(Michel!D$3:D$37,Chantier,Michel!G$3:G$37)</f>
        <v>0</v>
      </c>
      <c r="E41" s="306">
        <f>SUMIF(KiKi!D$3:D$32,Chantier,KiKi!G$3:G$32)</f>
        <v>0</v>
      </c>
      <c r="F41" s="306">
        <f>SUMIF(Vincent!D$3:D$32,Chantier,Vincent!G$3:G$32)</f>
        <v>0</v>
      </c>
      <c r="G41" s="306">
        <f>SUMIF('Christophe Catinat'!D$3:D$32,Chantier,'Christophe Catinat'!G$3:G$32)</f>
        <v>0</v>
      </c>
      <c r="H41" s="306">
        <f>SUMIF('Christophe V'!D$3:D$32,Chantier,'Christophe V'!G$3:G$32)</f>
        <v>0</v>
      </c>
      <c r="I41" s="306">
        <f>SUMIF(Françis!D$3:D$32,Chantier,Françis!G$3:G$32)</f>
        <v>0</v>
      </c>
      <c r="J41" s="306">
        <f>SUMIF(Jérémy!D$3:D$32,Chantier,Jérémy!G$3:G$32)</f>
        <v>0</v>
      </c>
      <c r="K41" s="306">
        <f>SUMIF('Anthony A'!D$3:D$32,Chantier,'Anthony A'!G$3:G$32)</f>
        <v>0</v>
      </c>
      <c r="L41" s="306">
        <f>SUMIF(Marion!D$3:D$32,Chantier,Marion!G$3:G$32)</f>
        <v>0</v>
      </c>
      <c r="M41" s="326">
        <f>SUMIF(Léo!D$3:D$32,Chantier,Léo!G$3:G$32)</f>
        <v>0</v>
      </c>
      <c r="N41" s="286">
        <f>SUMIF(Christopher!D$3:D$32,Chantier,Christopher!I$3:I$32)</f>
        <v>0</v>
      </c>
      <c r="O41" s="286">
        <f>SUMIF(Frédéric!D$3:D$32,Chantier,Frédéric!I$3:I$32)</f>
        <v>0</v>
      </c>
      <c r="P41" s="286">
        <f>SUMIF(Ulric!D$3:D$32,Chantier,Ulric!I$3:I$32)</f>
        <v>0</v>
      </c>
      <c r="Q41" s="286">
        <f>SUMIF(Benjamin!E$3:E$32,Chantier,Benjamin!J$3:J$32)</f>
        <v>0</v>
      </c>
      <c r="R41" s="286">
        <f>SUMIF('Anthony P'!D$3:D$32,Chantier,'Anthony P'!I$3:I$32)</f>
        <v>0</v>
      </c>
      <c r="S41" s="286">
        <f>SUMIF('Vierge Pose 2'!D$3:D$32,Chantier,'Vierge Pose 2'!I$3:I$32)</f>
        <v>0</v>
      </c>
      <c r="T41" s="325">
        <f>Tableau2[[#This Row],[Colonne5]]</f>
        <v>0</v>
      </c>
      <c r="U41" s="287">
        <f t="shared" si="3"/>
        <v>0</v>
      </c>
      <c r="V41" s="288">
        <f>SUM(Tableau2[[#This Row],[ -     14]:[ -     18]])</f>
        <v>0</v>
      </c>
      <c r="W41" s="289">
        <f>Tableau2[[#This Row],[ -     23]]+Tableau2[[#This Row],[ -     24]]</f>
        <v>0</v>
      </c>
      <c r="X41" s="290" t="str">
        <f t="shared" si="2"/>
        <v>Cultura LE  LAB BIBLIOTHEQUE</v>
      </c>
      <c r="Y41" s="304"/>
    </row>
    <row r="42" spans="1:25">
      <c r="A42" s="360" t="s">
        <v>110</v>
      </c>
      <c r="B42" s="326">
        <f>SUMIF(Thierry!D$4:D$54,Chantier,Thierry!G$4:G$54)</f>
        <v>0</v>
      </c>
      <c r="C42" s="306">
        <f>SUMIF(Samuel!D$3:D$32,Chantier,Samuel!G$3:G$32)</f>
        <v>0</v>
      </c>
      <c r="D42" s="306">
        <f>SUMIF(Michel!D$3:D$37,Chantier,Michel!G$3:G$37)</f>
        <v>0</v>
      </c>
      <c r="E42" s="306">
        <f>SUMIF(KiKi!D$3:D$32,Chantier,KiKi!G$3:G$32)</f>
        <v>0</v>
      </c>
      <c r="F42" s="306">
        <f>SUMIF(Vincent!D$3:D$32,Chantier,Vincent!G$3:G$32)</f>
        <v>0</v>
      </c>
      <c r="G42" s="306">
        <f>SUMIF('Christophe Catinat'!D$3:D$32,Chantier,'Christophe Catinat'!G$3:G$32)</f>
        <v>0</v>
      </c>
      <c r="H42" s="306">
        <f>SUMIF('Christophe V'!D$3:D$32,Chantier,'Christophe V'!G$3:G$32)</f>
        <v>0</v>
      </c>
      <c r="I42" s="306">
        <f>SUMIF(Françis!D$3:D$32,Chantier,Françis!G$3:G$32)</f>
        <v>0</v>
      </c>
      <c r="J42" s="306">
        <f>SUMIF(Jérémy!D$3:D$32,Chantier,Jérémy!G$3:G$32)</f>
        <v>0</v>
      </c>
      <c r="K42" s="306">
        <f>SUMIF('Anthony A'!D$3:D$32,Chantier,'Anthony A'!G$3:G$32)</f>
        <v>0</v>
      </c>
      <c r="L42" s="306">
        <f>SUMIF(Marion!D$3:D$32,Chantier,Marion!G$3:G$32)</f>
        <v>0</v>
      </c>
      <c r="M42" s="326">
        <f>SUMIF(Léo!D$3:D$32,Chantier,Léo!G$3:G$32)</f>
        <v>0</v>
      </c>
      <c r="N42" s="286">
        <f>SUMIF(Christopher!D$3:D$32,Chantier,Christopher!I$3:I$32)</f>
        <v>0</v>
      </c>
      <c r="O42" s="286">
        <f>SUMIF(Frédéric!D$3:D$32,Chantier,Frédéric!I$3:I$32)</f>
        <v>0</v>
      </c>
      <c r="P42" s="286">
        <f>SUMIF(Ulric!D$3:D$32,Chantier,Ulric!I$3:I$32)</f>
        <v>0</v>
      </c>
      <c r="Q42" s="286">
        <f>SUMIF(Benjamin!E$3:E$32,Chantier,Benjamin!J$3:J$32)</f>
        <v>0</v>
      </c>
      <c r="R42" s="286">
        <f>SUMIF('Anthony P'!D$3:D$32,Chantier,'Anthony P'!I$3:I$32)</f>
        <v>0</v>
      </c>
      <c r="S42" s="286">
        <f>SUMIF('Vierge Pose 2'!D$3:D$32,Chantier,'Vierge Pose 2'!I$3:I$32)</f>
        <v>0</v>
      </c>
      <c r="T42" s="325">
        <f>Tableau2[[#This Row],[Colonne5]]</f>
        <v>0</v>
      </c>
      <c r="U42" s="287">
        <f t="shared" si="3"/>
        <v>0</v>
      </c>
      <c r="V42" s="288">
        <f>SUM(Tableau2[[#This Row],[ -     14]:[ -     18]])</f>
        <v>0</v>
      </c>
      <c r="W42" s="289">
        <f>Tableau2[[#This Row],[ -     23]]+Tableau2[[#This Row],[ -     24]]</f>
        <v>0</v>
      </c>
      <c r="X42" s="290" t="str">
        <f t="shared" si="2"/>
        <v>Cultura LE  LAB Numerique</v>
      </c>
      <c r="Y42" s="303"/>
    </row>
    <row r="43" spans="1:25">
      <c r="A43" s="360" t="s">
        <v>111</v>
      </c>
      <c r="B43" s="326">
        <f>SUMIF(Thierry!D$4:D$54,Chantier,Thierry!G$4:G$54)</f>
        <v>0</v>
      </c>
      <c r="C43" s="306">
        <f>SUMIF(Samuel!D$3:D$32,Chantier,Samuel!G$3:G$32)</f>
        <v>0</v>
      </c>
      <c r="D43" s="306">
        <f>SUMIF(Michel!D$3:D$37,Chantier,Michel!G$3:G$37)</f>
        <v>0</v>
      </c>
      <c r="E43" s="306">
        <f>SUMIF(KiKi!D$3:D$32,Chantier,KiKi!G$3:G$32)</f>
        <v>0</v>
      </c>
      <c r="F43" s="306">
        <f>SUMIF(Vincent!D$3:D$32,Chantier,Vincent!G$3:G$32)</f>
        <v>0</v>
      </c>
      <c r="G43" s="306">
        <f>SUMIF('Christophe Catinat'!D$3:D$32,Chantier,'Christophe Catinat'!G$3:G$32)</f>
        <v>0</v>
      </c>
      <c r="H43" s="306">
        <f>SUMIF('Christophe V'!D$3:D$32,Chantier,'Christophe V'!G$3:G$32)</f>
        <v>0</v>
      </c>
      <c r="I43" s="306">
        <f>SUMIF(Françis!D$3:D$32,Chantier,Françis!G$3:G$32)</f>
        <v>0</v>
      </c>
      <c r="J43" s="306">
        <f>SUMIF(Jérémy!D$3:D$32,Chantier,Jérémy!G$3:G$32)</f>
        <v>0</v>
      </c>
      <c r="K43" s="306">
        <f>SUMIF('Anthony A'!D$3:D$32,Chantier,'Anthony A'!G$3:G$32)</f>
        <v>0</v>
      </c>
      <c r="L43" s="306">
        <f>SUMIF(Marion!D$3:D$32,Chantier,Marion!G$3:G$32)</f>
        <v>0</v>
      </c>
      <c r="M43" s="326">
        <f>SUMIF(Léo!D$3:D$32,Chantier,Léo!G$3:G$32)</f>
        <v>0</v>
      </c>
      <c r="N43" s="286">
        <f>SUMIF(Christopher!D$3:D$32,Chantier,Christopher!I$3:I$32)</f>
        <v>0</v>
      </c>
      <c r="O43" s="286">
        <f>SUMIF(Frédéric!D$3:D$32,Chantier,Frédéric!I$3:I$32)</f>
        <v>0</v>
      </c>
      <c r="P43" s="286">
        <f>SUMIF(Ulric!D$3:D$32,Chantier,Ulric!I$3:I$32)</f>
        <v>0</v>
      </c>
      <c r="Q43" s="286">
        <f>SUMIF(Benjamin!E$3:E$32,Chantier,Benjamin!J$3:J$32)</f>
        <v>0</v>
      </c>
      <c r="R43" s="286">
        <f>SUMIF('Anthony P'!D$3:D$32,Chantier,'Anthony P'!I$3:I$32)</f>
        <v>0</v>
      </c>
      <c r="S43" s="286">
        <f>SUMIF('Vierge Pose 2'!D$3:D$32,Chantier,'Vierge Pose 2'!I$3:I$32)</f>
        <v>0</v>
      </c>
      <c r="T43" s="325">
        <f>Tableau2[[#This Row],[Colonne5]]</f>
        <v>0</v>
      </c>
      <c r="U43" s="287">
        <f t="shared" si="3"/>
        <v>0</v>
      </c>
      <c r="V43" s="288">
        <f>SUM(Tableau2[[#This Row],[ -     14]:[ -     18]])</f>
        <v>0</v>
      </c>
      <c r="W43" s="289">
        <f>Tableau2[[#This Row],[ -     23]]+Tableau2[[#This Row],[ -     24]]</f>
        <v>0</v>
      </c>
      <c r="X43" s="290" t="str">
        <f t="shared" si="2"/>
        <v>Cultura LE LAB</v>
      </c>
      <c r="Y43" s="304"/>
    </row>
    <row r="44" spans="1:25">
      <c r="A44" s="360" t="s">
        <v>112</v>
      </c>
      <c r="B44" s="326">
        <f>SUMIF(Thierry!D$4:D$54,Chantier,Thierry!G$4:G$54)</f>
        <v>0</v>
      </c>
      <c r="C44" s="306">
        <f>SUMIF(Samuel!D$3:D$32,Chantier,Samuel!G$3:G$32)</f>
        <v>0</v>
      </c>
      <c r="D44" s="306">
        <f>SUMIF(Michel!D$3:D$37,Chantier,Michel!G$3:G$37)</f>
        <v>0</v>
      </c>
      <c r="E44" s="306">
        <f>SUMIF(KiKi!D$3:D$32,Chantier,KiKi!G$3:G$32)</f>
        <v>0</v>
      </c>
      <c r="F44" s="306">
        <f>SUMIF(Vincent!D$3:D$32,Chantier,Vincent!G$3:G$32)</f>
        <v>0</v>
      </c>
      <c r="G44" s="306">
        <f>SUMIF('Christophe Catinat'!D$3:D$32,Chantier,'Christophe Catinat'!G$3:G$32)</f>
        <v>0</v>
      </c>
      <c r="H44" s="306">
        <f>SUMIF('Christophe V'!D$3:D$32,Chantier,'Christophe V'!G$3:G$32)</f>
        <v>0</v>
      </c>
      <c r="I44" s="306">
        <f>SUMIF(Françis!D$3:D$32,Chantier,Françis!G$3:G$32)</f>
        <v>0</v>
      </c>
      <c r="J44" s="306">
        <f>SUMIF(Jérémy!D$3:D$32,Chantier,Jérémy!G$3:G$32)</f>
        <v>0</v>
      </c>
      <c r="K44" s="306">
        <f>SUMIF('Anthony A'!D$3:D$32,Chantier,'Anthony A'!G$3:G$32)</f>
        <v>0</v>
      </c>
      <c r="L44" s="306">
        <f>SUMIF(Marion!D$3:D$32,Chantier,Marion!G$3:G$32)</f>
        <v>0</v>
      </c>
      <c r="M44" s="326">
        <f>SUMIF(Léo!D$3:D$32,Chantier,Léo!G$3:G$32)</f>
        <v>0</v>
      </c>
      <c r="N44" s="286">
        <f>SUMIF(Christopher!D$3:D$32,Chantier,Christopher!I$3:I$32)</f>
        <v>0</v>
      </c>
      <c r="O44" s="286">
        <f>SUMIF(Frédéric!D$3:D$32,Chantier,Frédéric!I$3:I$32)</f>
        <v>0</v>
      </c>
      <c r="P44" s="286">
        <f>SUMIF(Ulric!D$3:D$32,Chantier,Ulric!I$3:I$32)</f>
        <v>0</v>
      </c>
      <c r="Q44" s="286">
        <f>SUMIF(Benjamin!E$3:E$32,Chantier,Benjamin!J$3:J$32)</f>
        <v>0</v>
      </c>
      <c r="R44" s="286">
        <f>SUMIF('Anthony P'!D$3:D$32,Chantier,'Anthony P'!I$3:I$32)</f>
        <v>0</v>
      </c>
      <c r="S44" s="286">
        <f>SUMIF('Vierge Pose 2'!D$3:D$32,Chantier,'Vierge Pose 2'!I$3:I$32)</f>
        <v>0</v>
      </c>
      <c r="T44" s="325">
        <f>Tableau2[[#This Row],[Colonne5]]</f>
        <v>0</v>
      </c>
      <c r="U44" s="287">
        <f t="shared" si="3"/>
        <v>0</v>
      </c>
      <c r="V44" s="288">
        <f>SUM(Tableau2[[#This Row],[ -     14]:[ -     18]])</f>
        <v>0</v>
      </c>
      <c r="W44" s="289">
        <f>Tableau2[[#This Row],[ -     23]]+Tableau2[[#This Row],[ -     24]]</f>
        <v>0</v>
      </c>
      <c r="X44" s="290" t="str">
        <f t="shared" si="2"/>
        <v>Cultura le plongeoir</v>
      </c>
      <c r="Y44" s="303"/>
    </row>
    <row r="45" spans="1:25">
      <c r="A45" s="360" t="s">
        <v>113</v>
      </c>
      <c r="B45" s="326">
        <f>SUMIF(Thierry!D$4:D$54,Chantier,Thierry!G$4:G$54)</f>
        <v>0</v>
      </c>
      <c r="C45" s="306">
        <f>SUMIF(Samuel!D$3:D$32,Chantier,Samuel!G$3:G$32)</f>
        <v>0</v>
      </c>
      <c r="D45" s="306">
        <f>SUMIF(Michel!D$3:D$37,Chantier,Michel!G$3:G$37)</f>
        <v>0</v>
      </c>
      <c r="E45" s="306">
        <f>SUMIF(KiKi!D$3:D$32,Chantier,KiKi!G$3:G$32)</f>
        <v>0</v>
      </c>
      <c r="F45" s="306">
        <f>SUMIF(Vincent!D$3:D$32,Chantier,Vincent!G$3:G$32)</f>
        <v>0</v>
      </c>
      <c r="G45" s="306">
        <f>SUMIF('Christophe Catinat'!D$3:D$32,Chantier,'Christophe Catinat'!G$3:G$32)</f>
        <v>0</v>
      </c>
      <c r="H45" s="306">
        <f>SUMIF('Christophe V'!D$3:D$32,Chantier,'Christophe V'!G$3:G$32)</f>
        <v>0</v>
      </c>
      <c r="I45" s="306">
        <f>SUMIF(Françis!D$3:D$32,Chantier,Françis!G$3:G$32)</f>
        <v>0</v>
      </c>
      <c r="J45" s="306">
        <f>SUMIF(Jérémy!D$3:D$32,Chantier,Jérémy!G$3:G$32)</f>
        <v>0</v>
      </c>
      <c r="K45" s="306">
        <f>SUMIF('Anthony A'!D$3:D$32,Chantier,'Anthony A'!G$3:G$32)</f>
        <v>0</v>
      </c>
      <c r="L45" s="306">
        <f>SUMIF(Marion!D$3:D$32,Chantier,Marion!G$3:G$32)</f>
        <v>0</v>
      </c>
      <c r="M45" s="326">
        <f>SUMIF(Léo!D$3:D$32,Chantier,Léo!G$3:G$32)</f>
        <v>0</v>
      </c>
      <c r="N45" s="286">
        <f>SUMIF(Christopher!D$3:D$32,Chantier,Christopher!I$3:I$32)</f>
        <v>0</v>
      </c>
      <c r="O45" s="286">
        <f>SUMIF(Frédéric!D$3:D$32,Chantier,Frédéric!I$3:I$32)</f>
        <v>0</v>
      </c>
      <c r="P45" s="286">
        <f>SUMIF(Ulric!D$3:D$32,Chantier,Ulric!I$3:I$32)</f>
        <v>0</v>
      </c>
      <c r="Q45" s="286">
        <f>SUMIF(Benjamin!E$3:E$32,Chantier,Benjamin!J$3:J$32)</f>
        <v>0</v>
      </c>
      <c r="R45" s="286">
        <f>SUMIF('Anthony P'!D$3:D$32,Chantier,'Anthony P'!I$3:I$32)</f>
        <v>0</v>
      </c>
      <c r="S45" s="286">
        <f>SUMIF('Vierge Pose 2'!D$3:D$32,Chantier,'Vierge Pose 2'!I$3:I$32)</f>
        <v>0</v>
      </c>
      <c r="T45" s="325">
        <f>Tableau2[[#This Row],[Colonne5]]</f>
        <v>0</v>
      </c>
      <c r="U45" s="287">
        <f t="shared" si="3"/>
        <v>0</v>
      </c>
      <c r="V45" s="288">
        <f>SUM(Tableau2[[#This Row],[ -     14]:[ -     18]])</f>
        <v>0</v>
      </c>
      <c r="W45" s="289">
        <f>Tableau2[[#This Row],[ -     23]]+Tableau2[[#This Row],[ -     24]]</f>
        <v>0</v>
      </c>
      <c r="X45" s="290" t="str">
        <f t="shared" si="2"/>
        <v xml:space="preserve">Cultura le plongeoir Anger </v>
      </c>
      <c r="Y45" s="304"/>
    </row>
    <row r="46" spans="1:25">
      <c r="A46" s="360" t="s">
        <v>114</v>
      </c>
      <c r="B46" s="326">
        <f>SUMIF(Thierry!D$4:D$54,Chantier,Thierry!G$4:G$54)</f>
        <v>0</v>
      </c>
      <c r="C46" s="306">
        <f>SUMIF(Samuel!D$3:D$32,Chantier,Samuel!G$3:G$32)</f>
        <v>0</v>
      </c>
      <c r="D46" s="306">
        <f>SUMIF(Michel!D$3:D$37,Chantier,Michel!G$3:G$37)</f>
        <v>0</v>
      </c>
      <c r="E46" s="306">
        <f>SUMIF(KiKi!D$3:D$32,Chantier,KiKi!G$3:G$32)</f>
        <v>0</v>
      </c>
      <c r="F46" s="306">
        <f>SUMIF(Vincent!D$3:D$32,Chantier,Vincent!G$3:G$32)</f>
        <v>0</v>
      </c>
      <c r="G46" s="306">
        <f>SUMIF('Christophe Catinat'!D$3:D$32,Chantier,'Christophe Catinat'!G$3:G$32)</f>
        <v>0</v>
      </c>
      <c r="H46" s="306">
        <f>SUMIF('Christophe V'!D$3:D$32,Chantier,'Christophe V'!G$3:G$32)</f>
        <v>0</v>
      </c>
      <c r="I46" s="306">
        <f>SUMIF(Françis!D$3:D$32,Chantier,Françis!G$3:G$32)</f>
        <v>0</v>
      </c>
      <c r="J46" s="306">
        <f>SUMIF(Jérémy!D$3:D$32,Chantier,Jérémy!G$3:G$32)</f>
        <v>0</v>
      </c>
      <c r="K46" s="306">
        <f>SUMIF('Anthony A'!D$3:D$32,Chantier,'Anthony A'!G$3:G$32)</f>
        <v>0</v>
      </c>
      <c r="L46" s="306">
        <f>SUMIF(Marion!D$3:D$32,Chantier,Marion!G$3:G$32)</f>
        <v>0</v>
      </c>
      <c r="M46" s="326">
        <f>SUMIF(Léo!D$3:D$32,Chantier,Léo!G$3:G$32)</f>
        <v>0</v>
      </c>
      <c r="N46" s="286">
        <f>SUMIF(Christopher!D$3:D$32,Chantier,Christopher!I$3:I$32)</f>
        <v>0</v>
      </c>
      <c r="O46" s="286">
        <f>SUMIF(Frédéric!D$3:D$32,Chantier,Frédéric!I$3:I$32)</f>
        <v>0</v>
      </c>
      <c r="P46" s="286">
        <f>SUMIF(Ulric!D$3:D$32,Chantier,Ulric!I$3:I$32)</f>
        <v>0</v>
      </c>
      <c r="Q46" s="286">
        <f>SUMIF(Benjamin!E$3:E$32,Chantier,Benjamin!J$3:J$32)</f>
        <v>0</v>
      </c>
      <c r="R46" s="286">
        <f>SUMIF('Anthony P'!D$3:D$32,Chantier,'Anthony P'!I$3:I$32)</f>
        <v>0</v>
      </c>
      <c r="S46" s="286">
        <f>SUMIF('Vierge Pose 2'!D$3:D$32,Chantier,'Vierge Pose 2'!I$3:I$32)</f>
        <v>0</v>
      </c>
      <c r="T46" s="325">
        <f>Tableau2[[#This Row],[Colonne5]]</f>
        <v>0</v>
      </c>
      <c r="U46" s="287">
        <f t="shared" si="3"/>
        <v>0</v>
      </c>
      <c r="V46" s="288">
        <f>SUM(Tableau2[[#This Row],[ -     14]:[ -     18]])</f>
        <v>0</v>
      </c>
      <c r="W46" s="289">
        <f>Tableau2[[#This Row],[ -     23]]+Tableau2[[#This Row],[ -     24]]</f>
        <v>0</v>
      </c>
      <c r="X46" s="290" t="str">
        <f t="shared" si="2"/>
        <v>Cultura Lyon St Priest</v>
      </c>
      <c r="Y46" s="303"/>
    </row>
    <row r="47" spans="1:25">
      <c r="A47" s="360" t="s">
        <v>159</v>
      </c>
      <c r="B47" s="326">
        <f>SUMIF(Thierry!D$4:D$54,Chantier,Thierry!G$4:G$54)</f>
        <v>0</v>
      </c>
      <c r="C47" s="306">
        <f>SUMIF(Samuel!D$3:D$32,Chantier,Samuel!G$3:G$32)</f>
        <v>0</v>
      </c>
      <c r="D47" s="306">
        <f>SUMIF(Michel!D$3:D$37,Chantier,Michel!G$3:G$37)</f>
        <v>0</v>
      </c>
      <c r="E47" s="306">
        <f>SUMIF(KiKi!D$3:D$32,Chantier,KiKi!G$3:G$32)</f>
        <v>0</v>
      </c>
      <c r="F47" s="306">
        <f>SUMIF(Vincent!D$3:D$32,Chantier,Vincent!G$3:G$32)</f>
        <v>0</v>
      </c>
      <c r="G47" s="306">
        <f>SUMIF('Christophe Catinat'!D$3:D$32,Chantier,'Christophe Catinat'!G$3:G$32)</f>
        <v>0</v>
      </c>
      <c r="H47" s="306">
        <f>SUMIF('Christophe V'!D$3:D$32,Chantier,'Christophe V'!G$3:G$32)</f>
        <v>0</v>
      </c>
      <c r="I47" s="306">
        <f>SUMIF(Françis!D$3:D$32,Chantier,Françis!G$3:G$32)</f>
        <v>0</v>
      </c>
      <c r="J47" s="306">
        <f>SUMIF(Jérémy!D$3:D$32,Chantier,Jérémy!G$3:G$32)</f>
        <v>0</v>
      </c>
      <c r="K47" s="306">
        <f>SUMIF('Anthony A'!D$3:D$32,Chantier,'Anthony A'!G$3:G$32)</f>
        <v>0</v>
      </c>
      <c r="L47" s="306">
        <f>SUMIF(Marion!D$3:D$32,Chantier,Marion!G$3:G$32)</f>
        <v>0</v>
      </c>
      <c r="M47" s="326">
        <f>SUMIF(Léo!D$3:D$32,Chantier,Léo!G$3:G$32)</f>
        <v>0</v>
      </c>
      <c r="N47" s="286">
        <f>SUMIF(Christopher!D$3:D$32,Chantier,Christopher!I$3:I$32)</f>
        <v>0</v>
      </c>
      <c r="O47" s="286">
        <f>SUMIF(Frédéric!D$3:D$32,Chantier,Frédéric!I$3:I$32)</f>
        <v>0</v>
      </c>
      <c r="P47" s="286">
        <f>SUMIF(Ulric!D$3:D$32,Chantier,Ulric!I$3:I$32)</f>
        <v>0</v>
      </c>
      <c r="Q47" s="286">
        <f>SUMIF(Benjamin!E$3:E$32,Chantier,Benjamin!J$3:J$32)</f>
        <v>0</v>
      </c>
      <c r="R47" s="286">
        <f>SUMIF('Anthony P'!D$3:D$32,Chantier,'Anthony P'!I$3:I$32)</f>
        <v>0</v>
      </c>
      <c r="S47" s="286">
        <f>SUMIF('Vierge Pose 2'!D$3:D$32,Chantier,'Vierge Pose 2'!I$3:I$32)</f>
        <v>0</v>
      </c>
      <c r="T47" s="325">
        <f>Tableau2[[#This Row],[Colonne5]]</f>
        <v>0</v>
      </c>
      <c r="U47" s="287">
        <f t="shared" si="3"/>
        <v>0</v>
      </c>
      <c r="V47" s="288">
        <f>SUM(Tableau2[[#This Row],[ -     14]:[ -     18]])</f>
        <v>0</v>
      </c>
      <c r="W47" s="289">
        <f>Tableau2[[#This Row],[ -     23]]+Tableau2[[#This Row],[ -     24]]</f>
        <v>0</v>
      </c>
      <c r="X47" s="290" t="str">
        <f t="shared" si="2"/>
        <v>DAVID</v>
      </c>
      <c r="Y47" s="304"/>
    </row>
    <row r="48" spans="1:25">
      <c r="A48" s="360" t="s">
        <v>115</v>
      </c>
      <c r="B48" s="326">
        <f>SUMIF(Thierry!D$4:D$54,Chantier,Thierry!G$4:G$54)</f>
        <v>0</v>
      </c>
      <c r="C48" s="306">
        <f>SUMIF(Samuel!D$3:D$32,Chantier,Samuel!G$3:G$32)</f>
        <v>0</v>
      </c>
      <c r="D48" s="306">
        <f>SUMIF(Michel!D$3:D$37,Chantier,Michel!G$3:G$37)</f>
        <v>0</v>
      </c>
      <c r="E48" s="306">
        <f>SUMIF(KiKi!D$3:D$32,Chantier,KiKi!G$3:G$32)</f>
        <v>0</v>
      </c>
      <c r="F48" s="306">
        <f>SUMIF(Vincent!D$3:D$32,Chantier,Vincent!G$3:G$32)</f>
        <v>0</v>
      </c>
      <c r="G48" s="306">
        <f>SUMIF('Christophe Catinat'!D$3:D$32,Chantier,'Christophe Catinat'!G$3:G$32)</f>
        <v>0</v>
      </c>
      <c r="H48" s="306">
        <f>SUMIF('Christophe V'!D$3:D$32,Chantier,'Christophe V'!G$3:G$32)</f>
        <v>0</v>
      </c>
      <c r="I48" s="306">
        <f>SUMIF(Françis!D$3:D$32,Chantier,Françis!G$3:G$32)</f>
        <v>0</v>
      </c>
      <c r="J48" s="306">
        <f>SUMIF(Jérémy!D$3:D$32,Chantier,Jérémy!G$3:G$32)</f>
        <v>0</v>
      </c>
      <c r="K48" s="306">
        <f>SUMIF('Anthony A'!D$3:D$32,Chantier,'Anthony A'!G$3:G$32)</f>
        <v>0</v>
      </c>
      <c r="L48" s="306">
        <f>SUMIF(Marion!D$3:D$32,Chantier,Marion!G$3:G$32)</f>
        <v>0</v>
      </c>
      <c r="M48" s="326">
        <f>SUMIF(Léo!D$3:D$32,Chantier,Léo!G$3:G$32)</f>
        <v>0</v>
      </c>
      <c r="N48" s="286">
        <f>SUMIF(Christopher!D$3:D$32,Chantier,Christopher!I$3:I$32)</f>
        <v>0</v>
      </c>
      <c r="O48" s="286">
        <f>SUMIF(Frédéric!D$3:D$32,Chantier,Frédéric!I$3:I$32)</f>
        <v>0</v>
      </c>
      <c r="P48" s="286">
        <f>SUMIF(Ulric!D$3:D$32,Chantier,Ulric!I$3:I$32)</f>
        <v>0</v>
      </c>
      <c r="Q48" s="286">
        <f>SUMIF(Benjamin!E$3:E$32,Chantier,Benjamin!J$3:J$32)</f>
        <v>0</v>
      </c>
      <c r="R48" s="286">
        <f>SUMIF('Anthony P'!D$3:D$32,Chantier,'Anthony P'!I$3:I$32)</f>
        <v>0</v>
      </c>
      <c r="S48" s="286">
        <f>SUMIF('Vierge Pose 2'!D$3:D$32,Chantier,'Vierge Pose 2'!I$3:I$32)</f>
        <v>0</v>
      </c>
      <c r="T48" s="325">
        <f>Tableau2[[#This Row],[Colonne5]]</f>
        <v>0</v>
      </c>
      <c r="U48" s="287">
        <f t="shared" si="3"/>
        <v>0</v>
      </c>
      <c r="V48" s="288">
        <f>SUM(Tableau2[[#This Row],[ -     14]:[ -     18]])</f>
        <v>0</v>
      </c>
      <c r="W48" s="289">
        <f>Tableau2[[#This Row],[ -     23]]+Tableau2[[#This Row],[ -     24]]</f>
        <v>0</v>
      </c>
      <c r="X48" s="290" t="str">
        <f t="shared" si="2"/>
        <v>DUBOY</v>
      </c>
      <c r="Y48" s="303"/>
    </row>
    <row r="49" spans="1:25">
      <c r="A49" s="360" t="s">
        <v>116</v>
      </c>
      <c r="B49" s="326">
        <f>SUMIF(Thierry!D$4:D$54,Chantier,Thierry!G$4:G$54)</f>
        <v>0</v>
      </c>
      <c r="C49" s="306">
        <f>SUMIF(Samuel!D$3:D$32,Chantier,Samuel!G$3:G$32)</f>
        <v>0</v>
      </c>
      <c r="D49" s="306">
        <f>SUMIF(Michel!D$3:D$37,Chantier,Michel!G$3:G$37)</f>
        <v>0</v>
      </c>
      <c r="E49" s="306">
        <f>SUMIF(KiKi!D$3:D$32,Chantier,KiKi!G$3:G$32)</f>
        <v>0</v>
      </c>
      <c r="F49" s="306">
        <f>SUMIF(Vincent!D$3:D$32,Chantier,Vincent!G$3:G$32)</f>
        <v>0</v>
      </c>
      <c r="G49" s="306">
        <f>SUMIF('Christophe Catinat'!D$3:D$32,Chantier,'Christophe Catinat'!G$3:G$32)</f>
        <v>0</v>
      </c>
      <c r="H49" s="306">
        <f>SUMIF('Christophe V'!D$3:D$32,Chantier,'Christophe V'!G$3:G$32)</f>
        <v>0</v>
      </c>
      <c r="I49" s="306">
        <f>SUMIF(Françis!D$3:D$32,Chantier,Françis!G$3:G$32)</f>
        <v>0</v>
      </c>
      <c r="J49" s="306">
        <f>SUMIF(Jérémy!D$3:D$32,Chantier,Jérémy!G$3:G$32)</f>
        <v>0</v>
      </c>
      <c r="K49" s="306">
        <f>SUMIF('Anthony A'!D$3:D$32,Chantier,'Anthony A'!G$3:G$32)</f>
        <v>0</v>
      </c>
      <c r="L49" s="306">
        <f>SUMIF(Marion!D$3:D$32,Chantier,Marion!G$3:G$32)</f>
        <v>0</v>
      </c>
      <c r="M49" s="326">
        <f>SUMIF(Léo!D$3:D$32,Chantier,Léo!G$3:G$32)</f>
        <v>0</v>
      </c>
      <c r="N49" s="286">
        <f>SUMIF(Christopher!D$3:D$32,Chantier,Christopher!I$3:I$32)</f>
        <v>0</v>
      </c>
      <c r="O49" s="286">
        <f>SUMIF(Frédéric!D$3:D$32,Chantier,Frédéric!I$3:I$32)</f>
        <v>0</v>
      </c>
      <c r="P49" s="286">
        <f>SUMIF(Ulric!D$3:D$32,Chantier,Ulric!I$3:I$32)</f>
        <v>0</v>
      </c>
      <c r="Q49" s="286">
        <f>SUMIF(Benjamin!E$3:E$32,Chantier,Benjamin!J$3:J$32)</f>
        <v>0</v>
      </c>
      <c r="R49" s="286">
        <f>SUMIF('Anthony P'!D$3:D$32,Chantier,'Anthony P'!I$3:I$32)</f>
        <v>0</v>
      </c>
      <c r="S49" s="286">
        <f>SUMIF('Vierge Pose 2'!D$3:D$32,Chantier,'Vierge Pose 2'!I$3:I$32)</f>
        <v>0</v>
      </c>
      <c r="T49" s="325">
        <f>Tableau2[[#This Row],[Colonne5]]</f>
        <v>0</v>
      </c>
      <c r="U49" s="287">
        <f t="shared" si="3"/>
        <v>0</v>
      </c>
      <c r="V49" s="288">
        <f>SUM(Tableau2[[#This Row],[ -     14]:[ -     18]])</f>
        <v>0</v>
      </c>
      <c r="W49" s="289">
        <f>Tableau2[[#This Row],[ -     23]]+Tableau2[[#This Row],[ -     24]]</f>
        <v>0</v>
      </c>
      <c r="X49" s="290" t="str">
        <f t="shared" si="2"/>
        <v>Ducros</v>
      </c>
      <c r="Y49" s="304"/>
    </row>
    <row r="50" spans="1:25">
      <c r="A50" s="360" t="s">
        <v>117</v>
      </c>
      <c r="B50" s="326">
        <f>SUMIF(Thierry!D$4:D$54,Chantier,Thierry!G$4:G$54)</f>
        <v>0</v>
      </c>
      <c r="C50" s="306">
        <f>SUMIF(Samuel!D$3:D$32,Chantier,Samuel!G$3:G$32)</f>
        <v>0</v>
      </c>
      <c r="D50" s="306">
        <f>SUMIF(Michel!D$3:D$37,Chantier,Michel!G$3:G$37)</f>
        <v>0</v>
      </c>
      <c r="E50" s="306">
        <f>SUMIF(KiKi!D$3:D$32,Chantier,KiKi!G$3:G$32)</f>
        <v>0</v>
      </c>
      <c r="F50" s="306">
        <f>SUMIF(Vincent!D$3:D$32,Chantier,Vincent!G$3:G$32)</f>
        <v>0</v>
      </c>
      <c r="G50" s="306">
        <f>SUMIF('Christophe Catinat'!D$3:D$32,Chantier,'Christophe Catinat'!G$3:G$32)</f>
        <v>0</v>
      </c>
      <c r="H50" s="306">
        <f>SUMIF('Christophe V'!D$3:D$32,Chantier,'Christophe V'!G$3:G$32)</f>
        <v>0</v>
      </c>
      <c r="I50" s="306">
        <f>SUMIF(Françis!D$3:D$32,Chantier,Françis!G$3:G$32)</f>
        <v>0</v>
      </c>
      <c r="J50" s="306">
        <f>SUMIF(Jérémy!D$3:D$32,Chantier,Jérémy!G$3:G$32)</f>
        <v>0</v>
      </c>
      <c r="K50" s="306">
        <f>SUMIF('Anthony A'!D$3:D$32,Chantier,'Anthony A'!G$3:G$32)</f>
        <v>0</v>
      </c>
      <c r="L50" s="306">
        <f>SUMIF(Marion!D$3:D$32,Chantier,Marion!G$3:G$32)</f>
        <v>0</v>
      </c>
      <c r="M50" s="326">
        <f>SUMIF(Léo!D$3:D$32,Chantier,Léo!G$3:G$32)</f>
        <v>0</v>
      </c>
      <c r="N50" s="286">
        <f>SUMIF(Christopher!D$3:D$32,Chantier,Christopher!I$3:I$32)</f>
        <v>0</v>
      </c>
      <c r="O50" s="286">
        <f>SUMIF(Frédéric!D$3:D$32,Chantier,Frédéric!I$3:I$32)</f>
        <v>0</v>
      </c>
      <c r="P50" s="286">
        <f>SUMIF(Ulric!D$3:D$32,Chantier,Ulric!I$3:I$32)</f>
        <v>0</v>
      </c>
      <c r="Q50" s="286">
        <f>SUMIF(Benjamin!E$3:E$32,Chantier,Benjamin!J$3:J$32)</f>
        <v>0</v>
      </c>
      <c r="R50" s="286">
        <f>SUMIF('Anthony P'!D$3:D$32,Chantier,'Anthony P'!I$3:I$32)</f>
        <v>0</v>
      </c>
      <c r="S50" s="286">
        <f>SUMIF('Vierge Pose 2'!D$3:D$32,Chantier,'Vierge Pose 2'!I$3:I$32)</f>
        <v>0</v>
      </c>
      <c r="T50" s="325">
        <f>Tableau2[[#This Row],[Colonne5]]</f>
        <v>0</v>
      </c>
      <c r="U50" s="287">
        <f t="shared" si="3"/>
        <v>0</v>
      </c>
      <c r="V50" s="288">
        <f>SUM(Tableau2[[#This Row],[ -     14]:[ -     18]])</f>
        <v>0</v>
      </c>
      <c r="W50" s="289">
        <f>Tableau2[[#This Row],[ -     23]]+Tableau2[[#This Row],[ -     24]]</f>
        <v>0</v>
      </c>
      <c r="X50" s="290" t="str">
        <f t="shared" si="2"/>
        <v>Dufour</v>
      </c>
      <c r="Y50" s="303"/>
    </row>
    <row r="51" spans="1:25">
      <c r="A51" s="360" t="s">
        <v>160</v>
      </c>
      <c r="B51" s="326">
        <f>SUMIF(Thierry!D$4:D$54,Chantier,Thierry!G$4:G$54)</f>
        <v>0</v>
      </c>
      <c r="C51" s="306">
        <f>SUMIF(Samuel!D$3:D$32,Chantier,Samuel!G$3:G$32)</f>
        <v>0</v>
      </c>
      <c r="D51" s="306">
        <f>SUMIF(Michel!D$3:D$37,Chantier,Michel!G$3:G$37)</f>
        <v>0</v>
      </c>
      <c r="E51" s="306">
        <f>SUMIF(KiKi!D$3:D$32,Chantier,KiKi!G$3:G$32)</f>
        <v>0</v>
      </c>
      <c r="F51" s="306">
        <f>SUMIF(Vincent!D$3:D$32,Chantier,Vincent!G$3:G$32)</f>
        <v>0</v>
      </c>
      <c r="G51" s="306">
        <f>SUMIF('Christophe Catinat'!D$3:D$32,Chantier,'Christophe Catinat'!G$3:G$32)</f>
        <v>0</v>
      </c>
      <c r="H51" s="306">
        <f>SUMIF('Christophe V'!D$3:D$32,Chantier,'Christophe V'!G$3:G$32)</f>
        <v>0</v>
      </c>
      <c r="I51" s="306">
        <f>SUMIF(Françis!D$3:D$32,Chantier,Françis!G$3:G$32)</f>
        <v>0</v>
      </c>
      <c r="J51" s="306">
        <f>SUMIF(Jérémy!D$3:D$32,Chantier,Jérémy!G$3:G$32)</f>
        <v>0</v>
      </c>
      <c r="K51" s="306">
        <f>SUMIF('Anthony A'!D$3:D$32,Chantier,'Anthony A'!G$3:G$32)</f>
        <v>0</v>
      </c>
      <c r="L51" s="306">
        <f>SUMIF(Marion!D$3:D$32,Chantier,Marion!G$3:G$32)</f>
        <v>0</v>
      </c>
      <c r="M51" s="326">
        <f>SUMIF(Léo!D$3:D$32,Chantier,Léo!G$3:G$32)</f>
        <v>0</v>
      </c>
      <c r="N51" s="286">
        <f>SUMIF(Christopher!D$3:D$32,Chantier,Christopher!I$3:I$32)</f>
        <v>0</v>
      </c>
      <c r="O51" s="286">
        <f>SUMIF(Frédéric!D$3:D$32,Chantier,Frédéric!I$3:I$32)</f>
        <v>0</v>
      </c>
      <c r="P51" s="286">
        <f>SUMIF(Ulric!D$3:D$32,Chantier,Ulric!I$3:I$32)</f>
        <v>0</v>
      </c>
      <c r="Q51" s="286">
        <f>SUMIF(Benjamin!E$3:E$32,Chantier,Benjamin!J$3:J$32)</f>
        <v>0</v>
      </c>
      <c r="R51" s="286">
        <f>SUMIF('Anthony P'!D$3:D$32,Chantier,'Anthony P'!I$3:I$32)</f>
        <v>0</v>
      </c>
      <c r="S51" s="286">
        <f>SUMIF('Vierge Pose 2'!D$3:D$32,Chantier,'Vierge Pose 2'!I$3:I$32)</f>
        <v>0</v>
      </c>
      <c r="T51" s="325">
        <f>Tableau2[[#This Row],[Colonne5]]</f>
        <v>0</v>
      </c>
      <c r="U51" s="287">
        <f t="shared" si="3"/>
        <v>0</v>
      </c>
      <c r="V51" s="288">
        <f>SUM(Tableau2[[#This Row],[ -     14]:[ -     18]])</f>
        <v>0</v>
      </c>
      <c r="W51" s="289">
        <f>Tableau2[[#This Row],[ -     23]]+Tableau2[[#This Row],[ -     24]]</f>
        <v>0</v>
      </c>
      <c r="X51" s="290" t="str">
        <f t="shared" si="2"/>
        <v>Durrif</v>
      </c>
      <c r="Y51" s="304"/>
    </row>
    <row r="52" spans="1:25">
      <c r="A52" s="360" t="s">
        <v>118</v>
      </c>
      <c r="B52" s="326">
        <f>SUMIF(Thierry!D$4:D$54,Chantier,Thierry!G$4:G$54)</f>
        <v>0</v>
      </c>
      <c r="C52" s="306">
        <f>SUMIF(Samuel!D$3:D$32,Chantier,Samuel!G$3:G$32)</f>
        <v>0</v>
      </c>
      <c r="D52" s="306">
        <f>SUMIF(Michel!D$3:D$37,Chantier,Michel!G$3:G$37)</f>
        <v>0</v>
      </c>
      <c r="E52" s="306">
        <f>SUMIF(KiKi!D$3:D$32,Chantier,KiKi!G$3:G$32)</f>
        <v>0</v>
      </c>
      <c r="F52" s="306">
        <f>SUMIF(Vincent!D$3:D$32,Chantier,Vincent!G$3:G$32)</f>
        <v>0</v>
      </c>
      <c r="G52" s="306">
        <f>SUMIF('Christophe Catinat'!D$3:D$32,Chantier,'Christophe Catinat'!G$3:G$32)</f>
        <v>0</v>
      </c>
      <c r="H52" s="306">
        <f>SUMIF('Christophe V'!D$3:D$32,Chantier,'Christophe V'!G$3:G$32)</f>
        <v>0</v>
      </c>
      <c r="I52" s="306">
        <f>SUMIF(Françis!D$3:D$32,Chantier,Françis!G$3:G$32)</f>
        <v>0</v>
      </c>
      <c r="J52" s="306">
        <f>SUMIF(Jérémy!D$3:D$32,Chantier,Jérémy!G$3:G$32)</f>
        <v>0</v>
      </c>
      <c r="K52" s="306">
        <f>SUMIF('Anthony A'!D$3:D$32,Chantier,'Anthony A'!G$3:G$32)</f>
        <v>0</v>
      </c>
      <c r="L52" s="306">
        <f>SUMIF(Marion!D$3:D$32,Chantier,Marion!G$3:G$32)</f>
        <v>0</v>
      </c>
      <c r="M52" s="326">
        <f>SUMIF(Léo!D$3:D$32,Chantier,Léo!G$3:G$32)</f>
        <v>0</v>
      </c>
      <c r="N52" s="286">
        <f>SUMIF(Christopher!D$3:D$32,Chantier,Christopher!I$3:I$32)</f>
        <v>0</v>
      </c>
      <c r="O52" s="286">
        <f>SUMIF(Frédéric!D$3:D$32,Chantier,Frédéric!I$3:I$32)</f>
        <v>0</v>
      </c>
      <c r="P52" s="286">
        <f>SUMIF(Ulric!D$3:D$32,Chantier,Ulric!I$3:I$32)</f>
        <v>0</v>
      </c>
      <c r="Q52" s="286">
        <f>SUMIF(Benjamin!E$3:E$32,Chantier,Benjamin!J$3:J$32)</f>
        <v>0</v>
      </c>
      <c r="R52" s="286">
        <f>SUMIF('Anthony P'!D$3:D$32,Chantier,'Anthony P'!I$3:I$32)</f>
        <v>0</v>
      </c>
      <c r="S52" s="286">
        <f>SUMIF('Vierge Pose 2'!D$3:D$32,Chantier,'Vierge Pose 2'!I$3:I$32)</f>
        <v>0</v>
      </c>
      <c r="T52" s="325">
        <f>Tableau2[[#This Row],[Colonne5]]</f>
        <v>0</v>
      </c>
      <c r="U52" s="287">
        <f t="shared" si="3"/>
        <v>0</v>
      </c>
      <c r="V52" s="288">
        <f>SUM(Tableau2[[#This Row],[ -     14]:[ -     18]])</f>
        <v>0</v>
      </c>
      <c r="W52" s="289">
        <f>Tableau2[[#This Row],[ -     23]]+Tableau2[[#This Row],[ -     24]]</f>
        <v>0</v>
      </c>
      <c r="X52" s="290" t="str">
        <f t="shared" si="2"/>
        <v>FLD Hotel Merignac</v>
      </c>
      <c r="Y52" s="303"/>
    </row>
    <row r="53" spans="1:25">
      <c r="A53" s="360" t="s">
        <v>119</v>
      </c>
      <c r="B53" s="326">
        <f>SUMIF(Thierry!D$4:D$54,Chantier,Thierry!G$4:G$54)</f>
        <v>0</v>
      </c>
      <c r="C53" s="306">
        <f>SUMIF(Samuel!D$3:D$32,Chantier,Samuel!G$3:G$32)</f>
        <v>0</v>
      </c>
      <c r="D53" s="306">
        <f>SUMIF(Michel!D$3:D$37,Chantier,Michel!G$3:G$37)</f>
        <v>0</v>
      </c>
      <c r="E53" s="306">
        <f>SUMIF(KiKi!D$3:D$32,Chantier,KiKi!G$3:G$32)</f>
        <v>0</v>
      </c>
      <c r="F53" s="306">
        <f>SUMIF(Vincent!D$3:D$32,Chantier,Vincent!G$3:G$32)</f>
        <v>0</v>
      </c>
      <c r="G53" s="306">
        <f>SUMIF('Christophe Catinat'!D$3:D$32,Chantier,'Christophe Catinat'!G$3:G$32)</f>
        <v>0</v>
      </c>
      <c r="H53" s="306">
        <f>SUMIF('Christophe V'!D$3:D$32,Chantier,'Christophe V'!G$3:G$32)</f>
        <v>0</v>
      </c>
      <c r="I53" s="306">
        <f>SUMIF(Françis!D$3:D$32,Chantier,Françis!G$3:G$32)</f>
        <v>0</v>
      </c>
      <c r="J53" s="306">
        <f>SUMIF(Jérémy!D$3:D$32,Chantier,Jérémy!G$3:G$32)</f>
        <v>0</v>
      </c>
      <c r="K53" s="306">
        <f>SUMIF('Anthony A'!D$3:D$32,Chantier,'Anthony A'!G$3:G$32)</f>
        <v>0</v>
      </c>
      <c r="L53" s="306">
        <f>SUMIF(Marion!D$3:D$32,Chantier,Marion!G$3:G$32)</f>
        <v>0</v>
      </c>
      <c r="M53" s="326">
        <f>SUMIF(Léo!D$3:D$32,Chantier,Léo!G$3:G$32)</f>
        <v>0</v>
      </c>
      <c r="N53" s="286">
        <f>SUMIF(Christopher!D$3:D$32,Chantier,Christopher!I$3:I$32)</f>
        <v>0</v>
      </c>
      <c r="O53" s="286">
        <f>SUMIF(Frédéric!D$3:D$32,Chantier,Frédéric!I$3:I$32)</f>
        <v>0</v>
      </c>
      <c r="P53" s="286">
        <f>SUMIF(Ulric!D$3:D$32,Chantier,Ulric!I$3:I$32)</f>
        <v>0</v>
      </c>
      <c r="Q53" s="286">
        <f>SUMIF(Benjamin!E$3:E$32,Chantier,Benjamin!J$3:J$32)</f>
        <v>0</v>
      </c>
      <c r="R53" s="286">
        <f>SUMIF('Anthony P'!D$3:D$32,Chantier,'Anthony P'!I$3:I$32)</f>
        <v>0</v>
      </c>
      <c r="S53" s="286">
        <f>SUMIF('Vierge Pose 2'!D$3:D$32,Chantier,'Vierge Pose 2'!I$3:I$32)</f>
        <v>0</v>
      </c>
      <c r="T53" s="325">
        <f>Tableau2[[#This Row],[Colonne5]]</f>
        <v>0</v>
      </c>
      <c r="U53" s="287">
        <f t="shared" si="3"/>
        <v>0</v>
      </c>
      <c r="V53" s="288">
        <f>SUM(Tableau2[[#This Row],[ -     14]:[ -     18]])</f>
        <v>0</v>
      </c>
      <c r="W53" s="289">
        <f>Tableau2[[#This Row],[ -     23]]+Tableau2[[#This Row],[ -     24]]</f>
        <v>0</v>
      </c>
      <c r="X53" s="290" t="str">
        <f t="shared" si="2"/>
        <v>FRANCIOLI</v>
      </c>
      <c r="Y53" s="304"/>
    </row>
    <row r="54" spans="1:25">
      <c r="A54" s="360" t="s">
        <v>161</v>
      </c>
      <c r="B54" s="326">
        <f>SUMIF(Thierry!D$4:D$54,Chantier,Thierry!G$4:G$54)</f>
        <v>0</v>
      </c>
      <c r="C54" s="306">
        <f>SUMIF(Samuel!D$3:D$32,Chantier,Samuel!G$3:G$32)</f>
        <v>0</v>
      </c>
      <c r="D54" s="306">
        <f>SUMIF(Michel!D$3:D$37,Chantier,Michel!G$3:G$37)</f>
        <v>0</v>
      </c>
      <c r="E54" s="306">
        <f>SUMIF(KiKi!D$3:D$32,Chantier,KiKi!G$3:G$32)</f>
        <v>0</v>
      </c>
      <c r="F54" s="306">
        <f>SUMIF(Vincent!D$3:D$32,Chantier,Vincent!G$3:G$32)</f>
        <v>0</v>
      </c>
      <c r="G54" s="306">
        <f>SUMIF('Christophe Catinat'!D$3:D$32,Chantier,'Christophe Catinat'!G$3:G$32)</f>
        <v>0</v>
      </c>
      <c r="H54" s="306">
        <f>SUMIF('Christophe V'!D$3:D$32,Chantier,'Christophe V'!G$3:G$32)</f>
        <v>0</v>
      </c>
      <c r="I54" s="306">
        <f>SUMIF(Françis!D$3:D$32,Chantier,Françis!G$3:G$32)</f>
        <v>0</v>
      </c>
      <c r="J54" s="306">
        <f>SUMIF(Jérémy!D$3:D$32,Chantier,Jérémy!G$3:G$32)</f>
        <v>0</v>
      </c>
      <c r="K54" s="306">
        <f>SUMIF('Anthony A'!D$3:D$32,Chantier,'Anthony A'!G$3:G$32)</f>
        <v>0</v>
      </c>
      <c r="L54" s="306">
        <f>SUMIF(Marion!D$3:D$32,Chantier,Marion!G$3:G$32)</f>
        <v>0</v>
      </c>
      <c r="M54" s="326">
        <f>SUMIF(Léo!D$3:D$32,Chantier,Léo!G$3:G$32)</f>
        <v>0</v>
      </c>
      <c r="N54" s="286">
        <f>SUMIF(Christopher!D$3:D$32,Chantier,Christopher!I$3:I$32)</f>
        <v>0</v>
      </c>
      <c r="O54" s="286">
        <f>SUMIF(Frédéric!D$3:D$32,Chantier,Frédéric!I$3:I$32)</f>
        <v>0</v>
      </c>
      <c r="P54" s="286">
        <f>SUMIF(Ulric!D$3:D$32,Chantier,Ulric!I$3:I$32)</f>
        <v>0</v>
      </c>
      <c r="Q54" s="286">
        <f>SUMIF(Benjamin!E$3:E$32,Chantier,Benjamin!J$3:J$32)</f>
        <v>0</v>
      </c>
      <c r="R54" s="286">
        <f>SUMIF('Anthony P'!D$3:D$32,Chantier,'Anthony P'!I$3:I$32)</f>
        <v>0</v>
      </c>
      <c r="S54" s="286">
        <f>SUMIF('Vierge Pose 2'!D$3:D$32,Chantier,'Vierge Pose 2'!I$3:I$32)</f>
        <v>0</v>
      </c>
      <c r="T54" s="325">
        <f>Tableau2[[#This Row],[Colonne5]]</f>
        <v>0</v>
      </c>
      <c r="U54" s="287">
        <f t="shared" si="3"/>
        <v>0</v>
      </c>
      <c r="V54" s="288">
        <f>SUM(Tableau2[[#This Row],[ -     14]:[ -     18]])</f>
        <v>0</v>
      </c>
      <c r="W54" s="289">
        <f>Tableau2[[#This Row],[ -     23]]+Tableau2[[#This Row],[ -     24]]</f>
        <v>0</v>
      </c>
      <c r="X54" s="290" t="str">
        <f t="shared" si="2"/>
        <v>fredo aero</v>
      </c>
      <c r="Y54" s="303"/>
    </row>
    <row r="55" spans="1:25">
      <c r="A55" s="360" t="s">
        <v>162</v>
      </c>
      <c r="B55" s="326">
        <f>SUMIF(Thierry!D$4:D$54,Chantier,Thierry!G$4:G$54)</f>
        <v>0</v>
      </c>
      <c r="C55" s="306">
        <f>SUMIF(Samuel!D$3:D$32,Chantier,Samuel!G$3:G$32)</f>
        <v>0</v>
      </c>
      <c r="D55" s="306">
        <f>SUMIF(Michel!D$3:D$37,Chantier,Michel!G$3:G$37)</f>
        <v>0</v>
      </c>
      <c r="E55" s="306">
        <f>SUMIF(KiKi!D$3:D$32,Chantier,KiKi!G$3:G$32)</f>
        <v>0</v>
      </c>
      <c r="F55" s="306">
        <f>SUMIF(Vincent!D$3:D$32,Chantier,Vincent!G$3:G$32)</f>
        <v>0</v>
      </c>
      <c r="G55" s="306">
        <f>SUMIF('Christophe Catinat'!D$3:D$32,Chantier,'Christophe Catinat'!G$3:G$32)</f>
        <v>0</v>
      </c>
      <c r="H55" s="306">
        <f>SUMIF('Christophe V'!D$3:D$32,Chantier,'Christophe V'!G$3:G$32)</f>
        <v>0</v>
      </c>
      <c r="I55" s="306">
        <f>SUMIF(Françis!D$3:D$32,Chantier,Françis!G$3:G$32)</f>
        <v>0</v>
      </c>
      <c r="J55" s="306">
        <f>SUMIF(Jérémy!D$3:D$32,Chantier,Jérémy!G$3:G$32)</f>
        <v>0</v>
      </c>
      <c r="K55" s="306">
        <f>SUMIF('Anthony A'!D$3:D$32,Chantier,'Anthony A'!G$3:G$32)</f>
        <v>0</v>
      </c>
      <c r="L55" s="306">
        <f>SUMIF(Marion!D$3:D$32,Chantier,Marion!G$3:G$32)</f>
        <v>0</v>
      </c>
      <c r="M55" s="326">
        <f>SUMIF(Léo!D$3:D$32,Chantier,Léo!G$3:G$32)</f>
        <v>0</v>
      </c>
      <c r="N55" s="286">
        <f>SUMIF(Christopher!D$3:D$32,Chantier,Christopher!I$3:I$32)</f>
        <v>0</v>
      </c>
      <c r="O55" s="286">
        <f>SUMIF(Frédéric!D$3:D$32,Chantier,Frédéric!I$3:I$32)</f>
        <v>0</v>
      </c>
      <c r="P55" s="286">
        <f>SUMIF(Ulric!D$3:D$32,Chantier,Ulric!I$3:I$32)</f>
        <v>0</v>
      </c>
      <c r="Q55" s="286">
        <f>SUMIF(Benjamin!E$3:E$32,Chantier,Benjamin!J$3:J$32)</f>
        <v>0</v>
      </c>
      <c r="R55" s="286">
        <f>SUMIF('Anthony P'!D$3:D$32,Chantier,'Anthony P'!I$3:I$32)</f>
        <v>0</v>
      </c>
      <c r="S55" s="286">
        <f>SUMIF('Vierge Pose 2'!D$3:D$32,Chantier,'Vierge Pose 2'!I$3:I$32)</f>
        <v>0</v>
      </c>
      <c r="T55" s="325">
        <f>Tableau2[[#This Row],[Colonne5]]</f>
        <v>0</v>
      </c>
      <c r="U55" s="287">
        <f t="shared" si="3"/>
        <v>0</v>
      </c>
      <c r="V55" s="288">
        <f>SUM(Tableau2[[#This Row],[ -     14]:[ -     18]])</f>
        <v>0</v>
      </c>
      <c r="W55" s="289">
        <f>Tableau2[[#This Row],[ -     23]]+Tableau2[[#This Row],[ -     24]]</f>
        <v>0</v>
      </c>
      <c r="X55" s="290" t="str">
        <f t="shared" si="2"/>
        <v>French coffe shop</v>
      </c>
      <c r="Y55" s="304"/>
    </row>
    <row r="56" spans="1:25">
      <c r="A56" s="360" t="s">
        <v>120</v>
      </c>
      <c r="B56" s="326">
        <f>SUMIF(Thierry!D$4:D$54,Chantier,Thierry!G$4:G$54)</f>
        <v>0</v>
      </c>
      <c r="C56" s="306">
        <f>SUMIF(Samuel!D$3:D$32,Chantier,Samuel!G$3:G$32)</f>
        <v>0</v>
      </c>
      <c r="D56" s="306">
        <f>SUMIF(Michel!D$3:D$37,Chantier,Michel!G$3:G$37)</f>
        <v>0</v>
      </c>
      <c r="E56" s="306">
        <f>SUMIF(KiKi!D$3:D$32,Chantier,KiKi!G$3:G$32)</f>
        <v>0</v>
      </c>
      <c r="F56" s="306">
        <f>SUMIF(Vincent!D$3:D$32,Chantier,Vincent!G$3:G$32)</f>
        <v>0</v>
      </c>
      <c r="G56" s="306">
        <f>SUMIF('Christophe Catinat'!D$3:D$32,Chantier,'Christophe Catinat'!G$3:G$32)</f>
        <v>0</v>
      </c>
      <c r="H56" s="306">
        <f>SUMIF('Christophe V'!D$3:D$32,Chantier,'Christophe V'!G$3:G$32)</f>
        <v>0</v>
      </c>
      <c r="I56" s="306">
        <f>SUMIF(Françis!D$3:D$32,Chantier,Françis!G$3:G$32)</f>
        <v>0</v>
      </c>
      <c r="J56" s="306">
        <f>SUMIF(Jérémy!D$3:D$32,Chantier,Jérémy!G$3:G$32)</f>
        <v>0</v>
      </c>
      <c r="K56" s="306">
        <f>SUMIF('Anthony A'!D$3:D$32,Chantier,'Anthony A'!G$3:G$32)</f>
        <v>0</v>
      </c>
      <c r="L56" s="306">
        <f>SUMIF(Marion!D$3:D$32,Chantier,Marion!G$3:G$32)</f>
        <v>0</v>
      </c>
      <c r="M56" s="326">
        <f>SUMIF(Léo!D$3:D$32,Chantier,Léo!G$3:G$32)</f>
        <v>0</v>
      </c>
      <c r="N56" s="286">
        <f>SUMIF(Christopher!D$3:D$32,Chantier,Christopher!I$3:I$32)</f>
        <v>0</v>
      </c>
      <c r="O56" s="286">
        <f>SUMIF(Frédéric!D$3:D$32,Chantier,Frédéric!I$3:I$32)</f>
        <v>0</v>
      </c>
      <c r="P56" s="286">
        <f>SUMIF(Ulric!D$3:D$32,Chantier,Ulric!I$3:I$32)</f>
        <v>0</v>
      </c>
      <c r="Q56" s="286">
        <f>SUMIF(Benjamin!E$3:E$32,Chantier,Benjamin!J$3:J$32)</f>
        <v>0</v>
      </c>
      <c r="R56" s="286">
        <f>SUMIF('Anthony P'!D$3:D$32,Chantier,'Anthony P'!I$3:I$32)</f>
        <v>0</v>
      </c>
      <c r="S56" s="286">
        <f>SUMIF('Vierge Pose 2'!D$3:D$32,Chantier,'Vierge Pose 2'!I$3:I$32)</f>
        <v>0</v>
      </c>
      <c r="T56" s="325">
        <f>Tableau2[[#This Row],[Colonne5]]</f>
        <v>0</v>
      </c>
      <c r="U56" s="287">
        <f t="shared" si="3"/>
        <v>0</v>
      </c>
      <c r="V56" s="288">
        <f>SUM(Tableau2[[#This Row],[ -     14]:[ -     18]])</f>
        <v>0</v>
      </c>
      <c r="W56" s="289">
        <f>Tableau2[[#This Row],[ -     23]]+Tableau2[[#This Row],[ -     24]]</f>
        <v>0</v>
      </c>
      <c r="X56" s="290" t="str">
        <f t="shared" si="2"/>
        <v>FURTABO</v>
      </c>
      <c r="Y56" s="303"/>
    </row>
    <row r="57" spans="1:25">
      <c r="A57" s="360" t="s">
        <v>121</v>
      </c>
      <c r="B57" s="326">
        <f>SUMIF(Thierry!D$4:D$54,Chantier,Thierry!G$4:G$54)</f>
        <v>0</v>
      </c>
      <c r="C57" s="306">
        <f>SUMIF(Samuel!D$3:D$32,Chantier,Samuel!G$3:G$32)</f>
        <v>0</v>
      </c>
      <c r="D57" s="306">
        <f>SUMIF(Michel!D$3:D$37,Chantier,Michel!G$3:G$37)</f>
        <v>0</v>
      </c>
      <c r="E57" s="306">
        <f>SUMIF(KiKi!D$3:D$32,Chantier,KiKi!G$3:G$32)</f>
        <v>0</v>
      </c>
      <c r="F57" s="306">
        <f>SUMIF(Vincent!D$3:D$32,Chantier,Vincent!G$3:G$32)</f>
        <v>0</v>
      </c>
      <c r="G57" s="306">
        <f>SUMIF('Christophe Catinat'!D$3:D$32,Chantier,'Christophe Catinat'!G$3:G$32)</f>
        <v>0</v>
      </c>
      <c r="H57" s="306">
        <f>SUMIF('Christophe V'!D$3:D$32,Chantier,'Christophe V'!G$3:G$32)</f>
        <v>0</v>
      </c>
      <c r="I57" s="306">
        <f>SUMIF(Françis!D$3:D$32,Chantier,Françis!G$3:G$32)</f>
        <v>0</v>
      </c>
      <c r="J57" s="306">
        <f>SUMIF(Jérémy!D$3:D$32,Chantier,Jérémy!G$3:G$32)</f>
        <v>0</v>
      </c>
      <c r="K57" s="306">
        <f>SUMIF('Anthony A'!D$3:D$32,Chantier,'Anthony A'!G$3:G$32)</f>
        <v>0</v>
      </c>
      <c r="L57" s="306">
        <f>SUMIF(Marion!D$3:D$32,Chantier,Marion!G$3:G$32)</f>
        <v>0</v>
      </c>
      <c r="M57" s="326">
        <f>SUMIF(Léo!D$3:D$32,Chantier,Léo!G$3:G$32)</f>
        <v>0</v>
      </c>
      <c r="N57" s="286">
        <f>SUMIF(Christopher!D$3:D$32,Chantier,Christopher!I$3:I$32)</f>
        <v>0</v>
      </c>
      <c r="O57" s="286">
        <f>SUMIF(Frédéric!D$3:D$32,Chantier,Frédéric!I$3:I$32)</f>
        <v>0</v>
      </c>
      <c r="P57" s="286">
        <f>SUMIF(Ulric!D$3:D$32,Chantier,Ulric!I$3:I$32)</f>
        <v>0</v>
      </c>
      <c r="Q57" s="286">
        <f>SUMIF(Benjamin!E$3:E$32,Chantier,Benjamin!J$3:J$32)</f>
        <v>0</v>
      </c>
      <c r="R57" s="286">
        <f>SUMIF('Anthony P'!D$3:D$32,Chantier,'Anthony P'!I$3:I$32)</f>
        <v>0</v>
      </c>
      <c r="S57" s="286">
        <f>SUMIF('Vierge Pose 2'!D$3:D$32,Chantier,'Vierge Pose 2'!I$3:I$32)</f>
        <v>0</v>
      </c>
      <c r="T57" s="325">
        <f>Tableau2[[#This Row],[Colonne5]]</f>
        <v>0</v>
      </c>
      <c r="U57" s="287">
        <f t="shared" si="3"/>
        <v>0</v>
      </c>
      <c r="V57" s="288">
        <f>SUM(Tableau2[[#This Row],[ -     14]:[ -     18]])</f>
        <v>0</v>
      </c>
      <c r="W57" s="289">
        <f>Tableau2[[#This Row],[ -     23]]+Tableau2[[#This Row],[ -     24]]</f>
        <v>0</v>
      </c>
      <c r="X57" s="290" t="str">
        <f t="shared" si="2"/>
        <v>Gachet</v>
      </c>
      <c r="Y57" s="304"/>
    </row>
    <row r="58" spans="1:25">
      <c r="A58" s="360" t="s">
        <v>122</v>
      </c>
      <c r="B58" s="326">
        <f>SUMIF(Thierry!D$4:D$54,Chantier,Thierry!G$4:G$54)</f>
        <v>0</v>
      </c>
      <c r="C58" s="306">
        <f>SUMIF(Samuel!D$3:D$32,Chantier,Samuel!G$3:G$32)</f>
        <v>0</v>
      </c>
      <c r="D58" s="306">
        <f>SUMIF(Michel!D$3:D$37,Chantier,Michel!G$3:G$37)</f>
        <v>0</v>
      </c>
      <c r="E58" s="306">
        <f>SUMIF(KiKi!D$3:D$32,Chantier,KiKi!G$3:G$32)</f>
        <v>0</v>
      </c>
      <c r="F58" s="306">
        <f>SUMIF(Vincent!D$3:D$32,Chantier,Vincent!G$3:G$32)</f>
        <v>0</v>
      </c>
      <c r="G58" s="306">
        <f>SUMIF('Christophe Catinat'!D$3:D$32,Chantier,'Christophe Catinat'!G$3:G$32)</f>
        <v>0</v>
      </c>
      <c r="H58" s="306">
        <f>SUMIF('Christophe V'!D$3:D$32,Chantier,'Christophe V'!G$3:G$32)</f>
        <v>0</v>
      </c>
      <c r="I58" s="306">
        <f>SUMIF(Françis!D$3:D$32,Chantier,Françis!G$3:G$32)</f>
        <v>0</v>
      </c>
      <c r="J58" s="306">
        <f>SUMIF(Jérémy!D$3:D$32,Chantier,Jérémy!G$3:G$32)</f>
        <v>0</v>
      </c>
      <c r="K58" s="306">
        <f>SUMIF('Anthony A'!D$3:D$32,Chantier,'Anthony A'!G$3:G$32)</f>
        <v>0</v>
      </c>
      <c r="L58" s="306">
        <f>SUMIF(Marion!D$3:D$32,Chantier,Marion!G$3:G$32)</f>
        <v>0</v>
      </c>
      <c r="M58" s="326">
        <f>SUMIF(Léo!D$3:D$32,Chantier,Léo!G$3:G$32)</f>
        <v>0</v>
      </c>
      <c r="N58" s="286">
        <f>SUMIF(Christopher!D$3:D$32,Chantier,Christopher!I$3:I$32)</f>
        <v>0</v>
      </c>
      <c r="O58" s="286">
        <f>SUMIF(Frédéric!D$3:D$32,Chantier,Frédéric!I$3:I$32)</f>
        <v>0</v>
      </c>
      <c r="P58" s="286">
        <f>SUMIF(Ulric!D$3:D$32,Chantier,Ulric!I$3:I$32)</f>
        <v>0</v>
      </c>
      <c r="Q58" s="286">
        <f>SUMIF(Benjamin!E$3:E$32,Chantier,Benjamin!J$3:J$32)</f>
        <v>0</v>
      </c>
      <c r="R58" s="286">
        <f>SUMIF('Anthony P'!D$3:D$32,Chantier,'Anthony P'!I$3:I$32)</f>
        <v>0</v>
      </c>
      <c r="S58" s="286">
        <f>SUMIF('Vierge Pose 2'!D$3:D$32,Chantier,'Vierge Pose 2'!I$3:I$32)</f>
        <v>0</v>
      </c>
      <c r="T58" s="325">
        <f>Tableau2[[#This Row],[Colonne5]]</f>
        <v>0</v>
      </c>
      <c r="U58" s="287">
        <f t="shared" si="3"/>
        <v>0</v>
      </c>
      <c r="V58" s="288">
        <f>SUM(Tableau2[[#This Row],[ -     14]:[ -     18]])</f>
        <v>0</v>
      </c>
      <c r="W58" s="289">
        <f>Tableau2[[#This Row],[ -     23]]+Tableau2[[#This Row],[ -     24]]</f>
        <v>0</v>
      </c>
      <c r="X58" s="290" t="str">
        <f t="shared" si="2"/>
        <v>Gautier François</v>
      </c>
      <c r="Y58" s="303"/>
    </row>
    <row r="59" spans="1:25">
      <c r="A59" s="360" t="s">
        <v>123</v>
      </c>
      <c r="B59" s="326">
        <f>SUMIF(Thierry!D$4:D$54,Chantier,Thierry!G$4:G$54)</f>
        <v>0</v>
      </c>
      <c r="C59" s="306">
        <f>SUMIF(Samuel!D$3:D$32,Chantier,Samuel!G$3:G$32)</f>
        <v>0</v>
      </c>
      <c r="D59" s="306">
        <f>SUMIF(Michel!D$3:D$37,Chantier,Michel!G$3:G$37)</f>
        <v>0</v>
      </c>
      <c r="E59" s="306">
        <f>SUMIF(KiKi!D$3:D$32,Chantier,KiKi!G$3:G$32)</f>
        <v>0</v>
      </c>
      <c r="F59" s="306">
        <f>SUMIF(Vincent!D$3:D$32,Chantier,Vincent!G$3:G$32)</f>
        <v>0</v>
      </c>
      <c r="G59" s="306">
        <f>SUMIF('Christophe Catinat'!D$3:D$32,Chantier,'Christophe Catinat'!G$3:G$32)</f>
        <v>0</v>
      </c>
      <c r="H59" s="306">
        <f>SUMIF('Christophe V'!D$3:D$32,Chantier,'Christophe V'!G$3:G$32)</f>
        <v>0</v>
      </c>
      <c r="I59" s="306">
        <f>SUMIF(Françis!D$3:D$32,Chantier,Françis!G$3:G$32)</f>
        <v>0</v>
      </c>
      <c r="J59" s="306">
        <f>SUMIF(Jérémy!D$3:D$32,Chantier,Jérémy!G$3:G$32)</f>
        <v>0</v>
      </c>
      <c r="K59" s="306">
        <f>SUMIF('Anthony A'!D$3:D$32,Chantier,'Anthony A'!G$3:G$32)</f>
        <v>0</v>
      </c>
      <c r="L59" s="306">
        <f>SUMIF(Marion!D$3:D$32,Chantier,Marion!G$3:G$32)</f>
        <v>0</v>
      </c>
      <c r="M59" s="326">
        <f>SUMIF(Léo!D$3:D$32,Chantier,Léo!G$3:G$32)</f>
        <v>0</v>
      </c>
      <c r="N59" s="286">
        <f>SUMIF(Christopher!D$3:D$32,Chantier,Christopher!I$3:I$32)</f>
        <v>0</v>
      </c>
      <c r="O59" s="286">
        <f>SUMIF(Frédéric!D$3:D$32,Chantier,Frédéric!I$3:I$32)</f>
        <v>0</v>
      </c>
      <c r="P59" s="286">
        <f>SUMIF(Ulric!D$3:D$32,Chantier,Ulric!I$3:I$32)</f>
        <v>0</v>
      </c>
      <c r="Q59" s="286">
        <f>SUMIF(Benjamin!E$3:E$32,Chantier,Benjamin!J$3:J$32)</f>
        <v>0</v>
      </c>
      <c r="R59" s="286">
        <f>SUMIF('Anthony P'!D$3:D$32,Chantier,'Anthony P'!I$3:I$32)</f>
        <v>0</v>
      </c>
      <c r="S59" s="286">
        <f>SUMIF('Vierge Pose 2'!D$3:D$32,Chantier,'Vierge Pose 2'!I$3:I$32)</f>
        <v>0</v>
      </c>
      <c r="T59" s="325">
        <f>Tableau2[[#This Row],[Colonne5]]</f>
        <v>0</v>
      </c>
      <c r="U59" s="287">
        <f t="shared" si="3"/>
        <v>0</v>
      </c>
      <c r="V59" s="288">
        <f>SUM(Tableau2[[#This Row],[ -     14]:[ -     18]])</f>
        <v>0</v>
      </c>
      <c r="W59" s="289">
        <f>Tableau2[[#This Row],[ -     23]]+Tableau2[[#This Row],[ -     24]]</f>
        <v>0</v>
      </c>
      <c r="X59" s="290" t="str">
        <f t="shared" si="2"/>
        <v>Goisnard Bruno</v>
      </c>
      <c r="Y59" s="304"/>
    </row>
    <row r="60" spans="1:25">
      <c r="A60" s="360" t="s">
        <v>124</v>
      </c>
      <c r="B60" s="326">
        <f>SUMIF(Thierry!D$4:D$54,Chantier,Thierry!G$4:G$54)</f>
        <v>0</v>
      </c>
      <c r="C60" s="306">
        <f>SUMIF(Samuel!D$3:D$32,Chantier,Samuel!G$3:G$32)</f>
        <v>0</v>
      </c>
      <c r="D60" s="306">
        <f>SUMIF(Michel!D$3:D$37,Chantier,Michel!G$3:G$37)</f>
        <v>0</v>
      </c>
      <c r="E60" s="306">
        <f>SUMIF(KiKi!D$3:D$32,Chantier,KiKi!G$3:G$32)</f>
        <v>0</v>
      </c>
      <c r="F60" s="306">
        <f>SUMIF(Vincent!D$3:D$32,Chantier,Vincent!G$3:G$32)</f>
        <v>0</v>
      </c>
      <c r="G60" s="306">
        <f>SUMIF('Christophe Catinat'!D$3:D$32,Chantier,'Christophe Catinat'!G$3:G$32)</f>
        <v>0</v>
      </c>
      <c r="H60" s="306">
        <f>SUMIF('Christophe V'!D$3:D$32,Chantier,'Christophe V'!G$3:G$32)</f>
        <v>0</v>
      </c>
      <c r="I60" s="306">
        <f>SUMIF(Françis!D$3:D$32,Chantier,Françis!G$3:G$32)</f>
        <v>0</v>
      </c>
      <c r="J60" s="306">
        <f>SUMIF(Jérémy!D$3:D$32,Chantier,Jérémy!G$3:G$32)</f>
        <v>0</v>
      </c>
      <c r="K60" s="306">
        <f>SUMIF('Anthony A'!D$3:D$32,Chantier,'Anthony A'!G$3:G$32)</f>
        <v>0</v>
      </c>
      <c r="L60" s="306">
        <f>SUMIF(Marion!D$3:D$32,Chantier,Marion!G$3:G$32)</f>
        <v>0</v>
      </c>
      <c r="M60" s="326">
        <f>SUMIF(Léo!D$3:D$32,Chantier,Léo!G$3:G$32)</f>
        <v>0</v>
      </c>
      <c r="N60" s="286">
        <f>SUMIF(Christopher!D$3:D$32,Chantier,Christopher!I$3:I$32)</f>
        <v>0</v>
      </c>
      <c r="O60" s="286">
        <f>SUMIF(Frédéric!D$3:D$32,Chantier,Frédéric!I$3:I$32)</f>
        <v>0</v>
      </c>
      <c r="P60" s="286">
        <f>SUMIF(Ulric!D$3:D$32,Chantier,Ulric!I$3:I$32)</f>
        <v>0</v>
      </c>
      <c r="Q60" s="286">
        <f>SUMIF(Benjamin!E$3:E$32,Chantier,Benjamin!J$3:J$32)</f>
        <v>0</v>
      </c>
      <c r="R60" s="286">
        <f>SUMIF('Anthony P'!D$3:D$32,Chantier,'Anthony P'!I$3:I$32)</f>
        <v>0</v>
      </c>
      <c r="S60" s="286">
        <f>SUMIF('Vierge Pose 2'!D$3:D$32,Chantier,'Vierge Pose 2'!I$3:I$32)</f>
        <v>0</v>
      </c>
      <c r="T60" s="325">
        <f>Tableau2[[#This Row],[Colonne5]]</f>
        <v>0</v>
      </c>
      <c r="U60" s="287">
        <f t="shared" si="3"/>
        <v>0</v>
      </c>
      <c r="V60" s="288">
        <f>SUM(Tableau2[[#This Row],[ -     14]:[ -     18]])</f>
        <v>0</v>
      </c>
      <c r="W60" s="289">
        <f>Tableau2[[#This Row],[ -     23]]+Tableau2[[#This Row],[ -     24]]</f>
        <v>0</v>
      </c>
      <c r="X60" s="290" t="str">
        <f t="shared" si="2"/>
        <v>Goisnard David</v>
      </c>
      <c r="Y60" s="304"/>
    </row>
    <row r="61" spans="1:25">
      <c r="A61" s="360" t="s">
        <v>125</v>
      </c>
      <c r="B61" s="326">
        <f>SUMIF(Thierry!D$4:D$54,Chantier,Thierry!G$4:G$54)</f>
        <v>0</v>
      </c>
      <c r="C61" s="306">
        <f>SUMIF(Samuel!D$3:D$32,Chantier,Samuel!G$3:G$32)</f>
        <v>0</v>
      </c>
      <c r="D61" s="306">
        <f>SUMIF(Michel!D$3:D$37,Chantier,Michel!G$3:G$37)</f>
        <v>0</v>
      </c>
      <c r="E61" s="306">
        <f>SUMIF(KiKi!D$3:D$32,Chantier,KiKi!G$3:G$32)</f>
        <v>0</v>
      </c>
      <c r="F61" s="306">
        <f>SUMIF(Vincent!D$3:D$32,Chantier,Vincent!G$3:G$32)</f>
        <v>0</v>
      </c>
      <c r="G61" s="306">
        <f>SUMIF('Christophe Catinat'!D$3:D$32,Chantier,'Christophe Catinat'!G$3:G$32)</f>
        <v>0</v>
      </c>
      <c r="H61" s="306">
        <f>SUMIF('Christophe V'!D$3:D$32,Chantier,'Christophe V'!G$3:G$32)</f>
        <v>0</v>
      </c>
      <c r="I61" s="306">
        <f>SUMIF(Françis!D$3:D$32,Chantier,Françis!G$3:G$32)</f>
        <v>0</v>
      </c>
      <c r="J61" s="306">
        <f>SUMIF(Jérémy!D$3:D$32,Chantier,Jérémy!G$3:G$32)</f>
        <v>0</v>
      </c>
      <c r="K61" s="306">
        <f>SUMIF('Anthony A'!D$3:D$32,Chantier,'Anthony A'!G$3:G$32)</f>
        <v>0</v>
      </c>
      <c r="L61" s="306">
        <f>SUMIF(Marion!D$3:D$32,Chantier,Marion!G$3:G$32)</f>
        <v>0</v>
      </c>
      <c r="M61" s="326">
        <f>SUMIF(Léo!D$3:D$32,Chantier,Léo!G$3:G$32)</f>
        <v>0</v>
      </c>
      <c r="N61" s="286">
        <f>SUMIF(Christopher!D$3:D$32,Chantier,Christopher!I$3:I$32)</f>
        <v>0</v>
      </c>
      <c r="O61" s="286">
        <f>SUMIF(Frédéric!D$3:D$32,Chantier,Frédéric!I$3:I$32)</f>
        <v>0</v>
      </c>
      <c r="P61" s="286">
        <f>SUMIF(Ulric!D$3:D$32,Chantier,Ulric!I$3:I$32)</f>
        <v>0</v>
      </c>
      <c r="Q61" s="286">
        <f>SUMIF(Benjamin!E$3:E$32,Chantier,Benjamin!J$3:J$32)</f>
        <v>0</v>
      </c>
      <c r="R61" s="286">
        <f>SUMIF('Anthony P'!D$3:D$32,Chantier,'Anthony P'!I$3:I$32)</f>
        <v>0</v>
      </c>
      <c r="S61" s="286">
        <f>SUMIF('Vierge Pose 2'!D$3:D$32,Chantier,'Vierge Pose 2'!I$3:I$32)</f>
        <v>0</v>
      </c>
      <c r="T61" s="325">
        <f>Tableau2[[#This Row],[Colonne5]]</f>
        <v>0</v>
      </c>
      <c r="U61" s="287">
        <f t="shared" si="3"/>
        <v>0</v>
      </c>
      <c r="V61" s="288">
        <f>SUM(Tableau2[[#This Row],[ -     14]:[ -     18]])</f>
        <v>0</v>
      </c>
      <c r="W61" s="289">
        <f>Tableau2[[#This Row],[ -     23]]+Tableau2[[#This Row],[ -     24]]</f>
        <v>0</v>
      </c>
      <c r="X61" s="290" t="str">
        <f t="shared" si="2"/>
        <v>Goisnard Yves</v>
      </c>
      <c r="Y61" s="303"/>
    </row>
    <row r="62" spans="1:25">
      <c r="A62" s="361" t="s">
        <v>126</v>
      </c>
      <c r="B62" s="326">
        <f>SUMIF(Thierry!D$4:D$54,Chantier,Thierry!G$4:G$54)</f>
        <v>0</v>
      </c>
      <c r="C62" s="306">
        <f>SUMIF(Samuel!D$3:D$32,Chantier,Samuel!G$3:G$32)</f>
        <v>0</v>
      </c>
      <c r="D62" s="306">
        <f>SUMIF(Michel!D$3:D$37,Chantier,Michel!G$3:G$37)</f>
        <v>0</v>
      </c>
      <c r="E62" s="306">
        <f>SUMIF(KiKi!D$3:D$32,Chantier,KiKi!G$3:G$32)</f>
        <v>0</v>
      </c>
      <c r="F62" s="306">
        <f>SUMIF(Vincent!D$3:D$32,Chantier,Vincent!G$3:G$32)</f>
        <v>0</v>
      </c>
      <c r="G62" s="306">
        <f>SUMIF('Christophe Catinat'!D$3:D$32,Chantier,'Christophe Catinat'!G$3:G$32)</f>
        <v>0</v>
      </c>
      <c r="H62" s="306">
        <f>SUMIF('Christophe V'!D$3:D$32,Chantier,'Christophe V'!G$3:G$32)</f>
        <v>0</v>
      </c>
      <c r="I62" s="306">
        <f>SUMIF(Françis!D$3:D$32,Chantier,Françis!G$3:G$32)</f>
        <v>0</v>
      </c>
      <c r="J62" s="306">
        <f>SUMIF(Jérémy!D$3:D$32,Chantier,Jérémy!G$3:G$32)</f>
        <v>0</v>
      </c>
      <c r="K62" s="306">
        <f>SUMIF('Anthony A'!D$3:D$32,Chantier,'Anthony A'!G$3:G$32)</f>
        <v>0</v>
      </c>
      <c r="L62" s="306">
        <f>SUMIF(Marion!D$3:D$32,Chantier,Marion!G$3:G$32)</f>
        <v>0</v>
      </c>
      <c r="M62" s="326">
        <f>SUMIF(Léo!D$3:D$32,Chantier,Léo!G$3:G$32)</f>
        <v>0</v>
      </c>
      <c r="N62" s="286">
        <f>SUMIF(Christopher!D$3:D$32,Chantier,Christopher!I$3:I$32)</f>
        <v>0</v>
      </c>
      <c r="O62" s="286">
        <f>SUMIF(Frédéric!D$3:D$32,Chantier,Frédéric!I$3:I$32)</f>
        <v>0</v>
      </c>
      <c r="P62" s="286">
        <f>SUMIF(Ulric!D$3:D$32,Chantier,Ulric!I$3:I$32)</f>
        <v>0</v>
      </c>
      <c r="Q62" s="286">
        <f>SUMIF(Benjamin!E$3:E$32,Chantier,Benjamin!J$3:J$32)</f>
        <v>0</v>
      </c>
      <c r="R62" s="286">
        <f>SUMIF('Anthony P'!D$3:D$32,Chantier,'Anthony P'!I$3:I$32)</f>
        <v>0</v>
      </c>
      <c r="S62" s="286">
        <f>SUMIF('Vierge Pose 2'!D$3:D$32,Chantier,'Vierge Pose 2'!I$3:I$32)</f>
        <v>0</v>
      </c>
      <c r="T62" s="325">
        <f>Tableau2[[#This Row],[Colonne5]]</f>
        <v>0</v>
      </c>
      <c r="U62" s="287">
        <f t="shared" si="3"/>
        <v>0</v>
      </c>
      <c r="V62" s="288">
        <f>SUM(Tableau2[[#This Row],[ -     14]:[ -     18]])</f>
        <v>0</v>
      </c>
      <c r="W62" s="289">
        <f>Tableau2[[#This Row],[ -     23]]+Tableau2[[#This Row],[ -     24]]</f>
        <v>0</v>
      </c>
      <c r="X62" s="290" t="str">
        <f t="shared" si="2"/>
        <v>Horner</v>
      </c>
      <c r="Y62" s="304"/>
    </row>
    <row r="63" spans="1:25">
      <c r="A63" s="360" t="s">
        <v>127</v>
      </c>
      <c r="B63" s="326">
        <f>SUMIF(Thierry!D$4:D$54,Chantier,Thierry!G$4:G$54)</f>
        <v>0</v>
      </c>
      <c r="C63" s="306">
        <f>SUMIF(Samuel!D$3:D$32,Chantier,Samuel!G$3:G$32)</f>
        <v>0</v>
      </c>
      <c r="D63" s="306">
        <f>SUMIF(Michel!D$3:D$37,Chantier,Michel!G$3:G$37)</f>
        <v>0</v>
      </c>
      <c r="E63" s="306">
        <f>SUMIF(KiKi!D$3:D$32,Chantier,KiKi!G$3:G$32)</f>
        <v>0</v>
      </c>
      <c r="F63" s="306">
        <f>SUMIF(Vincent!D$3:D$32,Chantier,Vincent!G$3:G$32)</f>
        <v>0</v>
      </c>
      <c r="G63" s="306">
        <f>SUMIF('Christophe Catinat'!D$3:D$32,Chantier,'Christophe Catinat'!G$3:G$32)</f>
        <v>0</v>
      </c>
      <c r="H63" s="306">
        <f>SUMIF('Christophe V'!D$3:D$32,Chantier,'Christophe V'!G$3:G$32)</f>
        <v>0</v>
      </c>
      <c r="I63" s="306">
        <f>SUMIF(Françis!D$3:D$32,Chantier,Françis!G$3:G$32)</f>
        <v>0</v>
      </c>
      <c r="J63" s="306">
        <f>SUMIF(Jérémy!D$3:D$32,Chantier,Jérémy!G$3:G$32)</f>
        <v>0</v>
      </c>
      <c r="K63" s="306">
        <f>SUMIF('Anthony A'!D$3:D$32,Chantier,'Anthony A'!G$3:G$32)</f>
        <v>0</v>
      </c>
      <c r="L63" s="306">
        <f>SUMIF(Marion!D$3:D$32,Chantier,Marion!G$3:G$32)</f>
        <v>0</v>
      </c>
      <c r="M63" s="326">
        <f>SUMIF(Léo!D$3:D$32,Chantier,Léo!G$3:G$32)</f>
        <v>0</v>
      </c>
      <c r="N63" s="286">
        <f>SUMIF(Christopher!D$3:D$32,Chantier,Christopher!I$3:I$32)</f>
        <v>0</v>
      </c>
      <c r="O63" s="286">
        <f>SUMIF(Frédéric!D$3:D$32,Chantier,Frédéric!I$3:I$32)</f>
        <v>0</v>
      </c>
      <c r="P63" s="286">
        <f>SUMIF(Ulric!D$3:D$32,Chantier,Ulric!I$3:I$32)</f>
        <v>0</v>
      </c>
      <c r="Q63" s="286">
        <f>SUMIF(Benjamin!E$3:E$32,Chantier,Benjamin!J$3:J$32)</f>
        <v>0</v>
      </c>
      <c r="R63" s="286">
        <f>SUMIF('Anthony P'!D$3:D$32,Chantier,'Anthony P'!I$3:I$32)</f>
        <v>0</v>
      </c>
      <c r="S63" s="286">
        <f>SUMIF('Vierge Pose 2'!D$3:D$32,Chantier,'Vierge Pose 2'!I$3:I$32)</f>
        <v>0</v>
      </c>
      <c r="T63" s="325">
        <f>Tableau2[[#This Row],[Colonne5]]</f>
        <v>0</v>
      </c>
      <c r="U63" s="287">
        <f t="shared" si="3"/>
        <v>0</v>
      </c>
      <c r="V63" s="288">
        <f>SUM(Tableau2[[#This Row],[ -     14]:[ -     18]])</f>
        <v>0</v>
      </c>
      <c r="W63" s="289">
        <f>Tableau2[[#This Row],[ -     23]]+Tableau2[[#This Row],[ -     24]]</f>
        <v>0</v>
      </c>
      <c r="X63" s="290" t="str">
        <f t="shared" si="2"/>
        <v>KIT&amp;A</v>
      </c>
      <c r="Y63" s="304"/>
    </row>
    <row r="64" spans="1:25">
      <c r="A64" s="360" t="s">
        <v>128</v>
      </c>
      <c r="B64" s="326">
        <f>SUMIF(Thierry!D$4:D$54,Chantier,Thierry!G$4:G$54)</f>
        <v>0</v>
      </c>
      <c r="C64" s="306">
        <f>SUMIF(Samuel!D$3:D$32,Chantier,Samuel!G$3:G$32)</f>
        <v>0</v>
      </c>
      <c r="D64" s="306">
        <f>SUMIF(Michel!D$3:D$37,Chantier,Michel!G$3:G$37)</f>
        <v>0</v>
      </c>
      <c r="E64" s="306">
        <f>SUMIF(KiKi!D$3:D$32,Chantier,KiKi!G$3:G$32)</f>
        <v>0</v>
      </c>
      <c r="F64" s="306">
        <f>SUMIF(Vincent!D$3:D$32,Chantier,Vincent!G$3:G$32)</f>
        <v>0</v>
      </c>
      <c r="G64" s="306">
        <f>SUMIF('Christophe Catinat'!D$3:D$32,Chantier,'Christophe Catinat'!G$3:G$32)</f>
        <v>0</v>
      </c>
      <c r="H64" s="306">
        <f>SUMIF('Christophe V'!D$3:D$32,Chantier,'Christophe V'!G$3:G$32)</f>
        <v>0</v>
      </c>
      <c r="I64" s="306">
        <f>SUMIF(Françis!D$3:D$32,Chantier,Françis!G$3:G$32)</f>
        <v>0</v>
      </c>
      <c r="J64" s="306">
        <f>SUMIF(Jérémy!D$3:D$32,Chantier,Jérémy!G$3:G$32)</f>
        <v>0</v>
      </c>
      <c r="K64" s="306">
        <f>SUMIF('Anthony A'!D$3:D$32,Chantier,'Anthony A'!G$3:G$32)</f>
        <v>0</v>
      </c>
      <c r="L64" s="306">
        <f>SUMIF(Marion!D$3:D$32,Chantier,Marion!G$3:G$32)</f>
        <v>0</v>
      </c>
      <c r="M64" s="326">
        <f>SUMIF(Léo!D$3:D$32,Chantier,Léo!G$3:G$32)</f>
        <v>0</v>
      </c>
      <c r="N64" s="286">
        <f>SUMIF(Christopher!D$3:D$32,Chantier,Christopher!I$3:I$32)</f>
        <v>0</v>
      </c>
      <c r="O64" s="286">
        <f>SUMIF(Frédéric!D$3:D$32,Chantier,Frédéric!I$3:I$32)</f>
        <v>0</v>
      </c>
      <c r="P64" s="286">
        <f>SUMIF(Ulric!D$3:D$32,Chantier,Ulric!I$3:I$32)</f>
        <v>0</v>
      </c>
      <c r="Q64" s="286">
        <f>SUMIF(Benjamin!E$3:E$32,Chantier,Benjamin!J$3:J$32)</f>
        <v>0</v>
      </c>
      <c r="R64" s="286">
        <f>SUMIF('Anthony P'!D$3:D$32,Chantier,'Anthony P'!I$3:I$32)</f>
        <v>0</v>
      </c>
      <c r="S64" s="286">
        <f>SUMIF('Vierge Pose 2'!D$3:D$32,Chantier,'Vierge Pose 2'!I$3:I$32)</f>
        <v>0</v>
      </c>
      <c r="T64" s="325">
        <f>Tableau2[[#This Row],[Colonne5]]</f>
        <v>0</v>
      </c>
      <c r="U64" s="287">
        <f t="shared" si="3"/>
        <v>0</v>
      </c>
      <c r="V64" s="288">
        <f>SUM(Tableau2[[#This Row],[ -     14]:[ -     18]])</f>
        <v>0</v>
      </c>
      <c r="W64" s="289">
        <f>Tableau2[[#This Row],[ -     23]]+Tableau2[[#This Row],[ -     24]]</f>
        <v>0</v>
      </c>
      <c r="X64" s="290" t="str">
        <f t="shared" si="2"/>
        <v>L&amp;G / Vuitton / tablettes beige réserves</v>
      </c>
      <c r="Y64" s="304"/>
    </row>
    <row r="65" spans="1:25">
      <c r="A65" s="360" t="s">
        <v>129</v>
      </c>
      <c r="B65" s="326">
        <f>SUMIF(Thierry!D$4:D$54,Chantier,Thierry!G$4:G$54)</f>
        <v>0</v>
      </c>
      <c r="C65" s="306">
        <f>SUMIF(Samuel!D$3:D$32,Chantier,Samuel!G$3:G$32)</f>
        <v>0</v>
      </c>
      <c r="D65" s="306">
        <f>SUMIF(Michel!D$3:D$37,Chantier,Michel!G$3:G$37)</f>
        <v>0</v>
      </c>
      <c r="E65" s="306">
        <f>SUMIF(KiKi!D$3:D$32,Chantier,KiKi!G$3:G$32)</f>
        <v>0</v>
      </c>
      <c r="F65" s="306">
        <f>SUMIF(Vincent!D$3:D$32,Chantier,Vincent!G$3:G$32)</f>
        <v>0</v>
      </c>
      <c r="G65" s="306">
        <f>SUMIF('Christophe Catinat'!D$3:D$32,Chantier,'Christophe Catinat'!G$3:G$32)</f>
        <v>0</v>
      </c>
      <c r="H65" s="306">
        <f>SUMIF('Christophe V'!D$3:D$32,Chantier,'Christophe V'!G$3:G$32)</f>
        <v>0</v>
      </c>
      <c r="I65" s="306">
        <f>SUMIF(Françis!D$3:D$32,Chantier,Françis!G$3:G$32)</f>
        <v>0</v>
      </c>
      <c r="J65" s="306">
        <f>SUMIF(Jérémy!D$3:D$32,Chantier,Jérémy!G$3:G$32)</f>
        <v>0</v>
      </c>
      <c r="K65" s="306">
        <f>SUMIF('Anthony A'!D$3:D$32,Chantier,'Anthony A'!G$3:G$32)</f>
        <v>0</v>
      </c>
      <c r="L65" s="306">
        <f>SUMIF(Marion!D$3:D$32,Chantier,Marion!G$3:G$32)</f>
        <v>0</v>
      </c>
      <c r="M65" s="326">
        <f>SUMIF(Léo!D$3:D$32,Chantier,Léo!G$3:G$32)</f>
        <v>0</v>
      </c>
      <c r="N65" s="286">
        <f>SUMIF(Christopher!D$3:D$32,Chantier,Christopher!I$3:I$32)</f>
        <v>0</v>
      </c>
      <c r="O65" s="286">
        <f>SUMIF(Frédéric!D$3:D$32,Chantier,Frédéric!I$3:I$32)</f>
        <v>0</v>
      </c>
      <c r="P65" s="286">
        <f>SUMIF(Ulric!D$3:D$32,Chantier,Ulric!I$3:I$32)</f>
        <v>0</v>
      </c>
      <c r="Q65" s="286">
        <f>SUMIF(Benjamin!E$3:E$32,Chantier,Benjamin!J$3:J$32)</f>
        <v>0</v>
      </c>
      <c r="R65" s="286">
        <f>SUMIF('Anthony P'!D$3:D$32,Chantier,'Anthony P'!I$3:I$32)</f>
        <v>0</v>
      </c>
      <c r="S65" s="286">
        <f>SUMIF('Vierge Pose 2'!D$3:D$32,Chantier,'Vierge Pose 2'!I$3:I$32)</f>
        <v>0</v>
      </c>
      <c r="T65" s="325">
        <f>Tableau2[[#This Row],[Colonne5]]</f>
        <v>0</v>
      </c>
      <c r="U65" s="287">
        <f t="shared" si="3"/>
        <v>0</v>
      </c>
      <c r="V65" s="288">
        <f>SUM(Tableau2[[#This Row],[ -     14]:[ -     18]])</f>
        <v>0</v>
      </c>
      <c r="W65" s="289">
        <f>Tableau2[[#This Row],[ -     23]]+Tableau2[[#This Row],[ -     24]]</f>
        <v>0</v>
      </c>
      <c r="X65" s="290" t="str">
        <f t="shared" si="2"/>
        <v>L&amp;G cabinet dentiste</v>
      </c>
      <c r="Y65" s="304"/>
    </row>
    <row r="66" spans="1:25">
      <c r="A66" s="360" t="s">
        <v>130</v>
      </c>
      <c r="B66" s="326">
        <f>SUMIF(Thierry!D$4:D$54,Chantier,Thierry!G$4:G$54)</f>
        <v>0</v>
      </c>
      <c r="C66" s="306">
        <f>SUMIF(Samuel!D$3:D$32,Chantier,Samuel!G$3:G$32)</f>
        <v>0</v>
      </c>
      <c r="D66" s="306">
        <f>SUMIF(Michel!D$3:D$37,Chantier,Michel!G$3:G$37)</f>
        <v>0</v>
      </c>
      <c r="E66" s="306">
        <f>SUMIF(KiKi!D$3:D$32,Chantier,KiKi!G$3:G$32)</f>
        <v>0</v>
      </c>
      <c r="F66" s="306">
        <f>SUMIF(Vincent!D$3:D$32,Chantier,Vincent!G$3:G$32)</f>
        <v>0</v>
      </c>
      <c r="G66" s="306">
        <f>SUMIF('Christophe Catinat'!D$3:D$32,Chantier,'Christophe Catinat'!G$3:G$32)</f>
        <v>0</v>
      </c>
      <c r="H66" s="306">
        <f>SUMIF('Christophe V'!D$3:D$32,Chantier,'Christophe V'!G$3:G$32)</f>
        <v>0</v>
      </c>
      <c r="I66" s="306">
        <f>SUMIF(Françis!D$3:D$32,Chantier,Françis!G$3:G$32)</f>
        <v>0</v>
      </c>
      <c r="J66" s="306">
        <f>SUMIF(Jérémy!D$3:D$32,Chantier,Jérémy!G$3:G$32)</f>
        <v>0</v>
      </c>
      <c r="K66" s="306">
        <f>SUMIF('Anthony A'!D$3:D$32,Chantier,'Anthony A'!G$3:G$32)</f>
        <v>0</v>
      </c>
      <c r="L66" s="306">
        <f>SUMIF(Marion!D$3:D$32,Chantier,Marion!G$3:G$32)</f>
        <v>0</v>
      </c>
      <c r="M66" s="326">
        <f>SUMIF(Léo!D$3:D$32,Chantier,Léo!G$3:G$32)</f>
        <v>0</v>
      </c>
      <c r="N66" s="286">
        <f>SUMIF(Christopher!D$3:D$32,Chantier,Christopher!I$3:I$32)</f>
        <v>0</v>
      </c>
      <c r="O66" s="286">
        <f>SUMIF(Frédéric!D$3:D$32,Chantier,Frédéric!I$3:I$32)</f>
        <v>0</v>
      </c>
      <c r="P66" s="286">
        <f>SUMIF(Ulric!D$3:D$32,Chantier,Ulric!I$3:I$32)</f>
        <v>0</v>
      </c>
      <c r="Q66" s="286">
        <f>SUMIF(Benjamin!E$3:E$32,Chantier,Benjamin!J$3:J$32)</f>
        <v>0</v>
      </c>
      <c r="R66" s="286">
        <f>SUMIF('Anthony P'!D$3:D$32,Chantier,'Anthony P'!I$3:I$32)</f>
        <v>0</v>
      </c>
      <c r="S66" s="286">
        <f>SUMIF('Vierge Pose 2'!D$3:D$32,Chantier,'Vierge Pose 2'!I$3:I$32)</f>
        <v>0</v>
      </c>
      <c r="T66" s="325">
        <f>Tableau2[[#This Row],[Colonne5]]</f>
        <v>0</v>
      </c>
      <c r="U66" s="287">
        <f t="shared" si="3"/>
        <v>0</v>
      </c>
      <c r="V66" s="288">
        <f>SUM(Tableau2[[#This Row],[ -     14]:[ -     18]])</f>
        <v>0</v>
      </c>
      <c r="W66" s="289">
        <f>Tableau2[[#This Row],[ -     23]]+Tableau2[[#This Row],[ -     24]]</f>
        <v>0</v>
      </c>
      <c r="X66" s="290" t="str">
        <f t="shared" ref="X66:X86" si="4">A66</f>
        <v>L&amp;G Paris 16</v>
      </c>
      <c r="Y66" s="304"/>
    </row>
    <row r="67" spans="1:25">
      <c r="A67" s="360" t="s">
        <v>131</v>
      </c>
      <c r="B67" s="326">
        <f>SUMIF(Thierry!D$4:D$54,Chantier,Thierry!G$4:G$54)</f>
        <v>0</v>
      </c>
      <c r="C67" s="306">
        <f>SUMIF(Samuel!D$3:D$32,Chantier,Samuel!G$3:G$32)</f>
        <v>0</v>
      </c>
      <c r="D67" s="306">
        <f>SUMIF(Michel!D$3:D$37,Chantier,Michel!G$3:G$37)</f>
        <v>0</v>
      </c>
      <c r="E67" s="306">
        <f>SUMIF(KiKi!D$3:D$32,Chantier,KiKi!G$3:G$32)</f>
        <v>0</v>
      </c>
      <c r="F67" s="306">
        <f>SUMIF(Vincent!D$3:D$32,Chantier,Vincent!G$3:G$32)</f>
        <v>0</v>
      </c>
      <c r="G67" s="306">
        <f>SUMIF('Christophe Catinat'!D$3:D$32,Chantier,'Christophe Catinat'!G$3:G$32)</f>
        <v>0</v>
      </c>
      <c r="H67" s="306">
        <f>SUMIF('Christophe V'!D$3:D$32,Chantier,'Christophe V'!G$3:G$32)</f>
        <v>0</v>
      </c>
      <c r="I67" s="306">
        <f>SUMIF(Françis!D$3:D$32,Chantier,Françis!G$3:G$32)</f>
        <v>0</v>
      </c>
      <c r="J67" s="306">
        <f>SUMIF(Jérémy!D$3:D$32,Chantier,Jérémy!G$3:G$32)</f>
        <v>0</v>
      </c>
      <c r="K67" s="306">
        <f>SUMIF('Anthony A'!D$3:D$32,Chantier,'Anthony A'!G$3:G$32)</f>
        <v>0</v>
      </c>
      <c r="L67" s="306">
        <f>SUMIF(Marion!D$3:D$32,Chantier,Marion!G$3:G$32)</f>
        <v>0</v>
      </c>
      <c r="M67" s="326">
        <f>SUMIF(Léo!D$3:D$32,Chantier,Léo!G$3:G$32)</f>
        <v>0</v>
      </c>
      <c r="N67" s="286">
        <f>SUMIF(Christopher!D$3:D$32,Chantier,Christopher!I$3:I$32)</f>
        <v>0</v>
      </c>
      <c r="O67" s="286">
        <f>SUMIF(Frédéric!D$3:D$32,Chantier,Frédéric!I$3:I$32)</f>
        <v>0</v>
      </c>
      <c r="P67" s="286">
        <f>SUMIF(Ulric!D$3:D$32,Chantier,Ulric!I$3:I$32)</f>
        <v>0</v>
      </c>
      <c r="Q67" s="286">
        <f>SUMIF(Benjamin!E$3:E$32,Chantier,Benjamin!J$3:J$32)</f>
        <v>0</v>
      </c>
      <c r="R67" s="286">
        <f>SUMIF('Anthony P'!D$3:D$32,Chantier,'Anthony P'!I$3:I$32)</f>
        <v>0</v>
      </c>
      <c r="S67" s="286">
        <f>SUMIF('Vierge Pose 2'!D$3:D$32,Chantier,'Vierge Pose 2'!I$3:I$32)</f>
        <v>0</v>
      </c>
      <c r="T67" s="325">
        <f>Tableau2[[#This Row],[Colonne5]]</f>
        <v>0</v>
      </c>
      <c r="U67" s="287">
        <f t="shared" si="3"/>
        <v>0</v>
      </c>
      <c r="V67" s="288">
        <f>SUM(Tableau2[[#This Row],[ -     14]:[ -     18]])</f>
        <v>0</v>
      </c>
      <c r="W67" s="289">
        <f>Tableau2[[#This Row],[ -     23]]+Tableau2[[#This Row],[ -     24]]</f>
        <v>0</v>
      </c>
      <c r="X67" s="290" t="str">
        <f t="shared" si="4"/>
        <v xml:space="preserve">Lafont Nicolas </v>
      </c>
      <c r="Y67" s="304"/>
    </row>
    <row r="68" spans="1:25">
      <c r="A68" s="360" t="s">
        <v>132</v>
      </c>
      <c r="B68" s="326">
        <f>SUMIF(Thierry!D$4:D$54,Chantier,Thierry!G$4:G$54)</f>
        <v>0</v>
      </c>
      <c r="C68" s="306">
        <f>SUMIF(Samuel!D$3:D$32,Chantier,Samuel!G$3:G$32)</f>
        <v>0</v>
      </c>
      <c r="D68" s="306">
        <f>SUMIF(Michel!D$3:D$37,Chantier,Michel!G$3:G$37)</f>
        <v>0</v>
      </c>
      <c r="E68" s="306">
        <f>SUMIF(KiKi!D$3:D$32,Chantier,KiKi!G$3:G$32)</f>
        <v>0</v>
      </c>
      <c r="F68" s="306">
        <f>SUMIF(Vincent!D$3:D$32,Chantier,Vincent!G$3:G$32)</f>
        <v>0</v>
      </c>
      <c r="G68" s="306">
        <f>SUMIF('Christophe Catinat'!D$3:D$32,Chantier,'Christophe Catinat'!G$3:G$32)</f>
        <v>0</v>
      </c>
      <c r="H68" s="306">
        <f>SUMIF('Christophe V'!D$3:D$32,Chantier,'Christophe V'!G$3:G$32)</f>
        <v>0</v>
      </c>
      <c r="I68" s="306">
        <f>SUMIF(Françis!D$3:D$32,Chantier,Françis!G$3:G$32)</f>
        <v>0</v>
      </c>
      <c r="J68" s="306">
        <f>SUMIF(Jérémy!D$3:D$32,Chantier,Jérémy!G$3:G$32)</f>
        <v>0</v>
      </c>
      <c r="K68" s="306">
        <f>SUMIF('Anthony A'!D$3:D$32,Chantier,'Anthony A'!G$3:G$32)</f>
        <v>0</v>
      </c>
      <c r="L68" s="306">
        <f>SUMIF(Marion!D$3:D$32,Chantier,Marion!G$3:G$32)</f>
        <v>0</v>
      </c>
      <c r="M68" s="326">
        <f>SUMIF(Léo!D$3:D$32,Chantier,Léo!G$3:G$32)</f>
        <v>0</v>
      </c>
      <c r="N68" s="286">
        <f>SUMIF(Christopher!D$3:D$32,Chantier,Christopher!I$3:I$32)</f>
        <v>0</v>
      </c>
      <c r="O68" s="286">
        <f>SUMIF(Frédéric!D$3:D$32,Chantier,Frédéric!I$3:I$32)</f>
        <v>0</v>
      </c>
      <c r="P68" s="286">
        <f>SUMIF(Ulric!D$3:D$32,Chantier,Ulric!I$3:I$32)</f>
        <v>0</v>
      </c>
      <c r="Q68" s="286">
        <f>SUMIF(Benjamin!E$3:E$32,Chantier,Benjamin!J$3:J$32)</f>
        <v>0</v>
      </c>
      <c r="R68" s="286">
        <f>SUMIF('Anthony P'!D$3:D$32,Chantier,'Anthony P'!I$3:I$32)</f>
        <v>0</v>
      </c>
      <c r="S68" s="286">
        <f>SUMIF('Vierge Pose 2'!D$3:D$32,Chantier,'Vierge Pose 2'!I$3:I$32)</f>
        <v>0</v>
      </c>
      <c r="T68" s="325">
        <f>Tableau2[[#This Row],[Colonne5]]</f>
        <v>0</v>
      </c>
      <c r="U68" s="287">
        <f t="shared" si="3"/>
        <v>0</v>
      </c>
      <c r="V68" s="288">
        <f>SUM(Tableau2[[#This Row],[ -     14]:[ -     18]])</f>
        <v>0</v>
      </c>
      <c r="W68" s="289">
        <f>Tableau2[[#This Row],[ -     23]]+Tableau2[[#This Row],[ -     24]]</f>
        <v>0</v>
      </c>
      <c r="X68" s="290" t="str">
        <f t="shared" si="4"/>
        <v>Lange</v>
      </c>
      <c r="Y68" s="304"/>
    </row>
    <row r="69" spans="1:25">
      <c r="A69" s="360" t="s">
        <v>133</v>
      </c>
      <c r="B69" s="326">
        <f>SUMIF(Thierry!D$4:D$54,Chantier,Thierry!G$4:G$54)</f>
        <v>0</v>
      </c>
      <c r="C69" s="306">
        <f>SUMIF(Samuel!D$3:D$32,Chantier,Samuel!G$3:G$32)</f>
        <v>0</v>
      </c>
      <c r="D69" s="306">
        <f>SUMIF(Michel!D$3:D$37,Chantier,Michel!G$3:G$37)</f>
        <v>0</v>
      </c>
      <c r="E69" s="306">
        <f>SUMIF(KiKi!D$3:D$32,Chantier,KiKi!G$3:G$32)</f>
        <v>0</v>
      </c>
      <c r="F69" s="306">
        <f>SUMIF(Vincent!D$3:D$32,Chantier,Vincent!G$3:G$32)</f>
        <v>0</v>
      </c>
      <c r="G69" s="306">
        <f>SUMIF('Christophe Catinat'!D$3:D$32,Chantier,'Christophe Catinat'!G$3:G$32)</f>
        <v>0</v>
      </c>
      <c r="H69" s="306">
        <f>SUMIF('Christophe V'!D$3:D$32,Chantier,'Christophe V'!G$3:G$32)</f>
        <v>0</v>
      </c>
      <c r="I69" s="306">
        <f>SUMIF(Françis!D$3:D$32,Chantier,Françis!G$3:G$32)</f>
        <v>0</v>
      </c>
      <c r="J69" s="306">
        <f>SUMIF(Jérémy!D$3:D$32,Chantier,Jérémy!G$3:G$32)</f>
        <v>0</v>
      </c>
      <c r="K69" s="306">
        <f>SUMIF('Anthony A'!D$3:D$32,Chantier,'Anthony A'!G$3:G$32)</f>
        <v>0</v>
      </c>
      <c r="L69" s="306">
        <f>SUMIF(Marion!D$3:D$32,Chantier,Marion!G$3:G$32)</f>
        <v>0</v>
      </c>
      <c r="M69" s="326">
        <f>SUMIF(Léo!D$3:D$32,Chantier,Léo!G$3:G$32)</f>
        <v>0</v>
      </c>
      <c r="N69" s="286">
        <f>SUMIF(Christopher!D$3:D$32,Chantier,Christopher!I$3:I$32)</f>
        <v>0</v>
      </c>
      <c r="O69" s="286">
        <f>SUMIF(Frédéric!D$3:D$32,Chantier,Frédéric!I$3:I$32)</f>
        <v>0</v>
      </c>
      <c r="P69" s="286">
        <f>SUMIF(Ulric!D$3:D$32,Chantier,Ulric!I$3:I$32)</f>
        <v>0</v>
      </c>
      <c r="Q69" s="286">
        <f>SUMIF(Benjamin!E$3:E$32,Chantier,Benjamin!J$3:J$32)</f>
        <v>0</v>
      </c>
      <c r="R69" s="286">
        <f>SUMIF('Anthony P'!D$3:D$32,Chantier,'Anthony P'!I$3:I$32)</f>
        <v>0</v>
      </c>
      <c r="S69" s="286">
        <f>SUMIF('Vierge Pose 2'!D$3:D$32,Chantier,'Vierge Pose 2'!I$3:I$32)</f>
        <v>0</v>
      </c>
      <c r="T69" s="325">
        <f>Tableau2[[#This Row],[Colonne5]]</f>
        <v>0</v>
      </c>
      <c r="U69" s="287">
        <f t="shared" si="3"/>
        <v>0</v>
      </c>
      <c r="V69" s="288">
        <f>SUM(Tableau2[[#This Row],[ -     14]:[ -     18]])</f>
        <v>0</v>
      </c>
      <c r="W69" s="289">
        <f>Tableau2[[#This Row],[ -     23]]+Tableau2[[#This Row],[ -     24]]</f>
        <v>0</v>
      </c>
      <c r="X69" s="290" t="str">
        <f t="shared" si="4"/>
        <v>Mairie de mios La petite ours</v>
      </c>
      <c r="Y69" s="303"/>
    </row>
    <row r="70" spans="1:25">
      <c r="A70" s="360" t="s">
        <v>134</v>
      </c>
      <c r="B70" s="326">
        <f>SUMIF(Thierry!D$4:D$54,Chantier,Thierry!G$4:G$54)</f>
        <v>0</v>
      </c>
      <c r="C70" s="306">
        <f>SUMIF(Samuel!D$3:D$32,Chantier,Samuel!G$3:G$32)</f>
        <v>0</v>
      </c>
      <c r="D70" s="306">
        <f>SUMIF(Michel!D$3:D$37,Chantier,Michel!G$3:G$37)</f>
        <v>0</v>
      </c>
      <c r="E70" s="306">
        <f>SUMIF(KiKi!D$3:D$32,Chantier,KiKi!G$3:G$32)</f>
        <v>0</v>
      </c>
      <c r="F70" s="306">
        <f>SUMIF(Vincent!D$3:D$32,Chantier,Vincent!G$3:G$32)</f>
        <v>0</v>
      </c>
      <c r="G70" s="306">
        <f>SUMIF('Christophe Catinat'!D$3:D$32,Chantier,'Christophe Catinat'!G$3:G$32)</f>
        <v>0</v>
      </c>
      <c r="H70" s="306">
        <f>SUMIF('Christophe V'!D$3:D$32,Chantier,'Christophe V'!G$3:G$32)</f>
        <v>0</v>
      </c>
      <c r="I70" s="306">
        <f>SUMIF(Françis!D$3:D$32,Chantier,Françis!G$3:G$32)</f>
        <v>0</v>
      </c>
      <c r="J70" s="306">
        <f>SUMIF(Jérémy!D$3:D$32,Chantier,Jérémy!G$3:G$32)</f>
        <v>0</v>
      </c>
      <c r="K70" s="306">
        <f>SUMIF('Anthony A'!D$3:D$32,Chantier,'Anthony A'!G$3:G$32)</f>
        <v>0</v>
      </c>
      <c r="L70" s="306">
        <f>SUMIF(Marion!D$3:D$32,Chantier,Marion!G$3:G$32)</f>
        <v>0</v>
      </c>
      <c r="M70" s="326">
        <f>SUMIF(Léo!D$3:D$32,Chantier,Léo!G$3:G$32)</f>
        <v>0</v>
      </c>
      <c r="N70" s="286">
        <f>SUMIF(Christopher!D$3:D$32,Chantier,Christopher!I$3:I$32)</f>
        <v>0</v>
      </c>
      <c r="O70" s="286">
        <f>SUMIF(Frédéric!D$3:D$32,Chantier,Frédéric!I$3:I$32)</f>
        <v>0</v>
      </c>
      <c r="P70" s="286">
        <f>SUMIF(Ulric!D$3:D$32,Chantier,Ulric!I$3:I$32)</f>
        <v>0</v>
      </c>
      <c r="Q70" s="286">
        <f>SUMIF(Benjamin!E$3:E$32,Chantier,Benjamin!J$3:J$32)</f>
        <v>0</v>
      </c>
      <c r="R70" s="286">
        <f>SUMIF('Anthony P'!D$3:D$32,Chantier,'Anthony P'!I$3:I$32)</f>
        <v>0</v>
      </c>
      <c r="S70" s="286">
        <f>SUMIF('Vierge Pose 2'!D$3:D$32,Chantier,'Vierge Pose 2'!I$3:I$32)</f>
        <v>0</v>
      </c>
      <c r="T70" s="325">
        <f>Tableau2[[#This Row],[Colonne5]]</f>
        <v>0</v>
      </c>
      <c r="U70" s="287">
        <f t="shared" si="3"/>
        <v>0</v>
      </c>
      <c r="V70" s="288">
        <f>SUM(Tableau2[[#This Row],[ -     14]:[ -     18]])</f>
        <v>0</v>
      </c>
      <c r="W70" s="289">
        <f>Tableau2[[#This Row],[ -     23]]+Tableau2[[#This Row],[ -     24]]</f>
        <v>0</v>
      </c>
      <c r="X70" s="290" t="str">
        <f t="shared" si="4"/>
        <v>Mairie de mios La salamandre</v>
      </c>
      <c r="Y70" s="303"/>
    </row>
    <row r="71" spans="1:25">
      <c r="A71" s="360" t="s">
        <v>135</v>
      </c>
      <c r="B71" s="326">
        <f>SUMIF(Thierry!D$4:D$54,Chantier,Thierry!G$4:G$54)</f>
        <v>0</v>
      </c>
      <c r="C71" s="306">
        <f>SUMIF(Samuel!D$3:D$32,Chantier,Samuel!G$3:G$32)</f>
        <v>0</v>
      </c>
      <c r="D71" s="306">
        <f>SUMIF(Michel!D$3:D$37,Chantier,Michel!G$3:G$37)</f>
        <v>0</v>
      </c>
      <c r="E71" s="306">
        <f>SUMIF(KiKi!D$3:D$32,Chantier,KiKi!G$3:G$32)</f>
        <v>0</v>
      </c>
      <c r="F71" s="306">
        <f>SUMIF(Vincent!D$3:D$32,Chantier,Vincent!G$3:G$32)</f>
        <v>0</v>
      </c>
      <c r="G71" s="306">
        <f>SUMIF('Christophe Catinat'!D$3:D$32,Chantier,'Christophe Catinat'!G$3:G$32)</f>
        <v>0</v>
      </c>
      <c r="H71" s="306">
        <f>SUMIF('Christophe V'!D$3:D$32,Chantier,'Christophe V'!G$3:G$32)</f>
        <v>0</v>
      </c>
      <c r="I71" s="306">
        <f>SUMIF(Françis!D$3:D$32,Chantier,Françis!G$3:G$32)</f>
        <v>0</v>
      </c>
      <c r="J71" s="306">
        <f>SUMIF(Jérémy!D$3:D$32,Chantier,Jérémy!G$3:G$32)</f>
        <v>0</v>
      </c>
      <c r="K71" s="306">
        <f>SUMIF('Anthony A'!D$3:D$32,Chantier,'Anthony A'!G$3:G$32)</f>
        <v>0</v>
      </c>
      <c r="L71" s="306">
        <f>SUMIF(Marion!D$3:D$32,Chantier,Marion!G$3:G$32)</f>
        <v>0</v>
      </c>
      <c r="M71" s="326">
        <f>SUMIF(Léo!D$3:D$32,Chantier,Léo!G$3:G$32)</f>
        <v>0</v>
      </c>
      <c r="N71" s="286">
        <f>SUMIF(Christopher!D$3:D$32,Chantier,Christopher!I$3:I$32)</f>
        <v>0</v>
      </c>
      <c r="O71" s="286">
        <f>SUMIF(Frédéric!D$3:D$32,Chantier,Frédéric!I$3:I$32)</f>
        <v>0</v>
      </c>
      <c r="P71" s="286">
        <f>SUMIF(Ulric!D$3:D$32,Chantier,Ulric!I$3:I$32)</f>
        <v>0</v>
      </c>
      <c r="Q71" s="286">
        <f>SUMIF(Benjamin!E$3:E$32,Chantier,Benjamin!J$3:J$32)</f>
        <v>0</v>
      </c>
      <c r="R71" s="286">
        <f>SUMIF('Anthony P'!D$3:D$32,Chantier,'Anthony P'!I$3:I$32)</f>
        <v>0</v>
      </c>
      <c r="S71" s="286">
        <f>SUMIF('Vierge Pose 2'!D$3:D$32,Chantier,'Vierge Pose 2'!I$3:I$32)</f>
        <v>0</v>
      </c>
      <c r="T71" s="325">
        <f>Tableau2[[#This Row],[Colonne5]]</f>
        <v>0</v>
      </c>
      <c r="U71" s="287">
        <f t="shared" si="3"/>
        <v>0</v>
      </c>
      <c r="V71" s="288">
        <f>SUM(Tableau2[[#This Row],[ -     14]:[ -     18]])</f>
        <v>0</v>
      </c>
      <c r="W71" s="289">
        <f>Tableau2[[#This Row],[ -     23]]+Tableau2[[#This Row],[ -     24]]</f>
        <v>0</v>
      </c>
      <c r="X71" s="290" t="str">
        <f t="shared" si="4"/>
        <v>Mairie de mios Les Fauvettes</v>
      </c>
      <c r="Y71" s="304"/>
    </row>
    <row r="72" spans="1:25">
      <c r="A72" s="360" t="s">
        <v>136</v>
      </c>
      <c r="B72" s="326">
        <f>SUMIF(Thierry!D$4:D$54,Chantier,Thierry!G$4:G$54)</f>
        <v>0</v>
      </c>
      <c r="C72" s="306">
        <f>SUMIF(Samuel!D$3:D$32,Chantier,Samuel!G$3:G$32)</f>
        <v>0</v>
      </c>
      <c r="D72" s="306">
        <f>SUMIF(Michel!D$3:D$37,Chantier,Michel!G$3:G$37)</f>
        <v>0</v>
      </c>
      <c r="E72" s="306">
        <f>SUMIF(KiKi!D$3:D$32,Chantier,KiKi!G$3:G$32)</f>
        <v>0</v>
      </c>
      <c r="F72" s="306">
        <f>SUMIF(Vincent!D$3:D$32,Chantier,Vincent!G$3:G$32)</f>
        <v>0</v>
      </c>
      <c r="G72" s="306">
        <f>SUMIF('Christophe Catinat'!D$3:D$32,Chantier,'Christophe Catinat'!G$3:G$32)</f>
        <v>0</v>
      </c>
      <c r="H72" s="306">
        <f>SUMIF('Christophe V'!D$3:D$32,Chantier,'Christophe V'!G$3:G$32)</f>
        <v>0</v>
      </c>
      <c r="I72" s="306">
        <f>SUMIF(Françis!D$3:D$32,Chantier,Françis!G$3:G$32)</f>
        <v>0</v>
      </c>
      <c r="J72" s="306">
        <f>SUMIF(Jérémy!D$3:D$32,Chantier,Jérémy!G$3:G$32)</f>
        <v>0</v>
      </c>
      <c r="K72" s="306">
        <f>SUMIF('Anthony A'!D$3:D$32,Chantier,'Anthony A'!G$3:G$32)</f>
        <v>0</v>
      </c>
      <c r="L72" s="306">
        <f>SUMIF(Marion!D$3:D$32,Chantier,Marion!G$3:G$32)</f>
        <v>0</v>
      </c>
      <c r="M72" s="326">
        <f>SUMIF(Léo!D$3:D$32,Chantier,Léo!G$3:G$32)</f>
        <v>0</v>
      </c>
      <c r="N72" s="286">
        <f>SUMIF(Christopher!D$3:D$32,Chantier,Christopher!I$3:I$32)</f>
        <v>0</v>
      </c>
      <c r="O72" s="286">
        <f>SUMIF(Frédéric!D$3:D$32,Chantier,Frédéric!I$3:I$32)</f>
        <v>0</v>
      </c>
      <c r="P72" s="286">
        <f>SUMIF(Ulric!D$3:D$32,Chantier,Ulric!I$3:I$32)</f>
        <v>0</v>
      </c>
      <c r="Q72" s="286">
        <f>SUMIF(Benjamin!E$3:E$32,Chantier,Benjamin!J$3:J$32)</f>
        <v>0</v>
      </c>
      <c r="R72" s="286">
        <f>SUMIF('Anthony P'!D$3:D$32,Chantier,'Anthony P'!I$3:I$32)</f>
        <v>0</v>
      </c>
      <c r="S72" s="286">
        <f>SUMIF('Vierge Pose 2'!D$3:D$32,Chantier,'Vierge Pose 2'!I$3:I$32)</f>
        <v>0</v>
      </c>
      <c r="T72" s="325">
        <f>Tableau2[[#This Row],[Colonne5]]</f>
        <v>0</v>
      </c>
      <c r="U72" s="287">
        <f t="shared" ref="U72:U86" si="5">SUM(C72:L72)</f>
        <v>0</v>
      </c>
      <c r="V72" s="288">
        <f>SUM(Tableau2[[#This Row],[ -     14]:[ -     18]])</f>
        <v>0</v>
      </c>
      <c r="W72" s="289">
        <f>Tableau2[[#This Row],[ -     23]]+Tableau2[[#This Row],[ -     24]]</f>
        <v>0</v>
      </c>
      <c r="X72" s="290" t="str">
        <f t="shared" si="4"/>
        <v>Mairie de Salles ecole  Cazauvieilh</v>
      </c>
      <c r="Y72" s="303"/>
    </row>
    <row r="73" spans="1:25">
      <c r="A73" s="360" t="s">
        <v>137</v>
      </c>
      <c r="B73" s="326">
        <f>SUMIF(Thierry!D$4:D$54,Chantier,Thierry!G$4:G$54)</f>
        <v>0</v>
      </c>
      <c r="C73" s="306">
        <f>SUMIF(Samuel!D$3:D$32,Chantier,Samuel!G$3:G$32)</f>
        <v>0</v>
      </c>
      <c r="D73" s="306">
        <f>SUMIF(Michel!D$3:D$37,Chantier,Michel!G$3:G$37)</f>
        <v>0</v>
      </c>
      <c r="E73" s="306">
        <f>SUMIF(KiKi!D$3:D$32,Chantier,KiKi!G$3:G$32)</f>
        <v>0</v>
      </c>
      <c r="F73" s="306">
        <f>SUMIF(Vincent!D$3:D$32,Chantier,Vincent!G$3:G$32)</f>
        <v>0</v>
      </c>
      <c r="G73" s="306">
        <f>SUMIF('Christophe Catinat'!D$3:D$32,Chantier,'Christophe Catinat'!G$3:G$32)</f>
        <v>0</v>
      </c>
      <c r="H73" s="306">
        <f>SUMIF('Christophe V'!D$3:D$32,Chantier,'Christophe V'!G$3:G$32)</f>
        <v>0</v>
      </c>
      <c r="I73" s="306">
        <f>SUMIF(Françis!D$3:D$32,Chantier,Françis!G$3:G$32)</f>
        <v>0</v>
      </c>
      <c r="J73" s="306">
        <f>SUMIF(Jérémy!D$3:D$32,Chantier,Jérémy!G$3:G$32)</f>
        <v>0</v>
      </c>
      <c r="K73" s="306">
        <f>SUMIF('Anthony A'!D$3:D$32,Chantier,'Anthony A'!G$3:G$32)</f>
        <v>0</v>
      </c>
      <c r="L73" s="306">
        <f>SUMIF(Marion!D$3:D$32,Chantier,Marion!G$3:G$32)</f>
        <v>0</v>
      </c>
      <c r="M73" s="326">
        <f>SUMIF(Léo!D$3:D$32,Chantier,Léo!G$3:G$32)</f>
        <v>0</v>
      </c>
      <c r="N73" s="286">
        <f>SUMIF(Christopher!D$3:D$32,Chantier,Christopher!I$3:I$32)</f>
        <v>0</v>
      </c>
      <c r="O73" s="286">
        <f>SUMIF(Frédéric!D$3:D$32,Chantier,Frédéric!I$3:I$32)</f>
        <v>0</v>
      </c>
      <c r="P73" s="286">
        <f>SUMIF(Ulric!D$3:D$32,Chantier,Ulric!I$3:I$32)</f>
        <v>0</v>
      </c>
      <c r="Q73" s="286">
        <f>SUMIF(Benjamin!E$3:E$32,Chantier,Benjamin!J$3:J$32)</f>
        <v>0</v>
      </c>
      <c r="R73" s="286">
        <f>SUMIF('Anthony P'!D$3:D$32,Chantier,'Anthony P'!I$3:I$32)</f>
        <v>0</v>
      </c>
      <c r="S73" s="286">
        <f>SUMIF('Vierge Pose 2'!D$3:D$32,Chantier,'Vierge Pose 2'!I$3:I$32)</f>
        <v>0</v>
      </c>
      <c r="T73" s="325">
        <f>Tableau2[[#This Row],[Colonne5]]</f>
        <v>0</v>
      </c>
      <c r="U73" s="287">
        <f t="shared" si="5"/>
        <v>0</v>
      </c>
      <c r="V73" s="288">
        <f>SUM(Tableau2[[#This Row],[ -     14]:[ -     18]])</f>
        <v>0</v>
      </c>
      <c r="W73" s="289">
        <f>Tableau2[[#This Row],[ -     23]]+Tableau2[[#This Row],[ -     24]]</f>
        <v>0</v>
      </c>
      <c r="X73" s="290" t="str">
        <f t="shared" si="4"/>
        <v>Mairie Mios / reno gym</v>
      </c>
      <c r="Y73" s="304"/>
    </row>
    <row r="74" spans="1:25">
      <c r="A74" s="360" t="s">
        <v>163</v>
      </c>
      <c r="B74" s="326">
        <f>SUMIF(Thierry!D$4:D$54,Chantier,Thierry!G$4:G$54)</f>
        <v>0</v>
      </c>
      <c r="C74" s="306">
        <f>SUMIF(Samuel!D$3:D$32,Chantier,Samuel!G$3:G$32)</f>
        <v>0</v>
      </c>
      <c r="D74" s="306">
        <f>SUMIF(Michel!D$3:D$37,Chantier,Michel!G$3:G$37)</f>
        <v>0</v>
      </c>
      <c r="E74" s="306">
        <f>SUMIF(KiKi!D$3:D$32,Chantier,KiKi!G$3:G$32)</f>
        <v>0</v>
      </c>
      <c r="F74" s="306">
        <f>SUMIF(Vincent!D$3:D$32,Chantier,Vincent!G$3:G$32)</f>
        <v>0</v>
      </c>
      <c r="G74" s="306">
        <f>SUMIF('Christophe Catinat'!D$3:D$32,Chantier,'Christophe Catinat'!G$3:G$32)</f>
        <v>0</v>
      </c>
      <c r="H74" s="306">
        <f>SUMIF('Christophe V'!D$3:D$32,Chantier,'Christophe V'!G$3:G$32)</f>
        <v>0</v>
      </c>
      <c r="I74" s="306">
        <f>SUMIF(Françis!D$3:D$32,Chantier,Françis!G$3:G$32)</f>
        <v>0</v>
      </c>
      <c r="J74" s="306">
        <f>SUMIF(Jérémy!D$3:D$32,Chantier,Jérémy!G$3:G$32)</f>
        <v>0</v>
      </c>
      <c r="K74" s="306">
        <f>SUMIF('Anthony A'!D$3:D$32,Chantier,'Anthony A'!G$3:G$32)</f>
        <v>0</v>
      </c>
      <c r="L74" s="306">
        <f>SUMIF(Marion!D$3:D$32,Chantier,Marion!G$3:G$32)</f>
        <v>0</v>
      </c>
      <c r="M74" s="326">
        <f>SUMIF(Léo!D$3:D$32,Chantier,Léo!G$3:G$32)</f>
        <v>0</v>
      </c>
      <c r="N74" s="286">
        <f>SUMIF(Christopher!D$3:D$32,Chantier,Christopher!I$3:I$32)</f>
        <v>0</v>
      </c>
      <c r="O74" s="286">
        <f>SUMIF(Frédéric!D$3:D$32,Chantier,Frédéric!I$3:I$32)</f>
        <v>0</v>
      </c>
      <c r="P74" s="286">
        <f>SUMIF(Ulric!D$3:D$32,Chantier,Ulric!I$3:I$32)</f>
        <v>0</v>
      </c>
      <c r="Q74" s="286">
        <f>SUMIF(Benjamin!E$3:E$32,Chantier,Benjamin!J$3:J$32)</f>
        <v>0</v>
      </c>
      <c r="R74" s="286">
        <f>SUMIF('Anthony P'!D$3:D$32,Chantier,'Anthony P'!I$3:I$32)</f>
        <v>0</v>
      </c>
      <c r="S74" s="286">
        <f>SUMIF('Vierge Pose 2'!D$3:D$32,Chantier,'Vierge Pose 2'!I$3:I$32)</f>
        <v>0</v>
      </c>
      <c r="T74" s="325">
        <f>Tableau2[[#This Row],[Colonne5]]</f>
        <v>0</v>
      </c>
      <c r="U74" s="287">
        <f t="shared" si="5"/>
        <v>0</v>
      </c>
      <c r="V74" s="288">
        <f>SUM(Tableau2[[#This Row],[ -     14]:[ -     18]])</f>
        <v>0</v>
      </c>
      <c r="W74" s="289">
        <f>Tableau2[[#This Row],[ -     23]]+Tableau2[[#This Row],[ -     24]]</f>
        <v>0</v>
      </c>
      <c r="X74" s="290" t="str">
        <f t="shared" si="4"/>
        <v>Men Daney / Glob Theatre / Escalier</v>
      </c>
      <c r="Y74" s="304"/>
    </row>
    <row r="75" spans="1:25">
      <c r="A75" s="360" t="s">
        <v>138</v>
      </c>
      <c r="B75" s="326">
        <f>SUMIF(Thierry!D$4:D$54,Chantier,Thierry!G$4:G$54)</f>
        <v>0</v>
      </c>
      <c r="C75" s="306">
        <f>SUMIF(Samuel!D$3:D$32,Chantier,Samuel!G$3:G$32)</f>
        <v>0</v>
      </c>
      <c r="D75" s="306">
        <f>SUMIF(Michel!D$3:D$37,Chantier,Michel!G$3:G$37)</f>
        <v>0</v>
      </c>
      <c r="E75" s="306">
        <f>SUMIF(KiKi!D$3:D$32,Chantier,KiKi!G$3:G$32)</f>
        <v>0</v>
      </c>
      <c r="F75" s="306">
        <f>SUMIF(Vincent!D$3:D$32,Chantier,Vincent!G$3:G$32)</f>
        <v>0</v>
      </c>
      <c r="G75" s="306">
        <f>SUMIF('Christophe Catinat'!D$3:D$32,Chantier,'Christophe Catinat'!G$3:G$32)</f>
        <v>0</v>
      </c>
      <c r="H75" s="306">
        <f>SUMIF('Christophe V'!D$3:D$32,Chantier,'Christophe V'!G$3:G$32)</f>
        <v>0</v>
      </c>
      <c r="I75" s="306">
        <f>SUMIF(Françis!D$3:D$32,Chantier,Françis!G$3:G$32)</f>
        <v>0</v>
      </c>
      <c r="J75" s="306">
        <f>SUMIF(Jérémy!D$3:D$32,Chantier,Jérémy!G$3:G$32)</f>
        <v>0</v>
      </c>
      <c r="K75" s="306">
        <f>SUMIF('Anthony A'!D$3:D$32,Chantier,'Anthony A'!G$3:G$32)</f>
        <v>0</v>
      </c>
      <c r="L75" s="306">
        <f>SUMIF(Marion!D$3:D$32,Chantier,Marion!G$3:G$32)</f>
        <v>0</v>
      </c>
      <c r="M75" s="326">
        <f>SUMIF(Léo!D$3:D$32,Chantier,Léo!G$3:G$32)</f>
        <v>0</v>
      </c>
      <c r="N75" s="286">
        <f>SUMIF(Christopher!D$3:D$32,Chantier,Christopher!I$3:I$32)</f>
        <v>0</v>
      </c>
      <c r="O75" s="286">
        <f>SUMIF(Frédéric!D$3:D$32,Chantier,Frédéric!I$3:I$32)</f>
        <v>0</v>
      </c>
      <c r="P75" s="286">
        <f>SUMIF(Ulric!D$3:D$32,Chantier,Ulric!I$3:I$32)</f>
        <v>0</v>
      </c>
      <c r="Q75" s="286">
        <f>SUMIF(Benjamin!E$3:E$32,Chantier,Benjamin!J$3:J$32)</f>
        <v>0</v>
      </c>
      <c r="R75" s="286">
        <f>SUMIF('Anthony P'!D$3:D$32,Chantier,'Anthony P'!I$3:I$32)</f>
        <v>0</v>
      </c>
      <c r="S75" s="286">
        <f>SUMIF('Vierge Pose 2'!D$3:D$32,Chantier,'Vierge Pose 2'!I$3:I$32)</f>
        <v>0</v>
      </c>
      <c r="T75" s="325">
        <f>Tableau2[[#This Row],[Colonne5]]</f>
        <v>0</v>
      </c>
      <c r="U75" s="287">
        <f t="shared" si="5"/>
        <v>0</v>
      </c>
      <c r="V75" s="288">
        <f>SUM(Tableau2[[#This Row],[ -     14]:[ -     18]])</f>
        <v>0</v>
      </c>
      <c r="W75" s="289">
        <f>Tableau2[[#This Row],[ -     23]]+Tableau2[[#This Row],[ -     24]]</f>
        <v>0</v>
      </c>
      <c r="X75" s="290" t="str">
        <f t="shared" si="4"/>
        <v>Mesnard</v>
      </c>
      <c r="Y75" s="303"/>
    </row>
    <row r="76" spans="1:25">
      <c r="A76" s="360" t="s">
        <v>139</v>
      </c>
      <c r="B76" s="326">
        <f>SUMIF(Thierry!D$4:D$54,Chantier,Thierry!G$4:G$54)</f>
        <v>0</v>
      </c>
      <c r="C76" s="306">
        <f>SUMIF(Samuel!D$3:D$32,Chantier,Samuel!G$3:G$32)</f>
        <v>0</v>
      </c>
      <c r="D76" s="306">
        <f>SUMIF(Michel!D$3:D$37,Chantier,Michel!G$3:G$37)</f>
        <v>0</v>
      </c>
      <c r="E76" s="306">
        <f>SUMIF(KiKi!D$3:D$32,Chantier,KiKi!G$3:G$32)</f>
        <v>0</v>
      </c>
      <c r="F76" s="306">
        <f>SUMIF(Vincent!D$3:D$32,Chantier,Vincent!G$3:G$32)</f>
        <v>0</v>
      </c>
      <c r="G76" s="306">
        <f>SUMIF('Christophe Catinat'!D$3:D$32,Chantier,'Christophe Catinat'!G$3:G$32)</f>
        <v>0</v>
      </c>
      <c r="H76" s="306">
        <f>SUMIF('Christophe V'!D$3:D$32,Chantier,'Christophe V'!G$3:G$32)</f>
        <v>0</v>
      </c>
      <c r="I76" s="306">
        <f>SUMIF(Françis!D$3:D$32,Chantier,Françis!G$3:G$32)</f>
        <v>0</v>
      </c>
      <c r="J76" s="306">
        <f>SUMIF(Jérémy!D$3:D$32,Chantier,Jérémy!G$3:G$32)</f>
        <v>0</v>
      </c>
      <c r="K76" s="306">
        <f>SUMIF('Anthony A'!D$3:D$32,Chantier,'Anthony A'!G$3:G$32)</f>
        <v>0</v>
      </c>
      <c r="L76" s="306">
        <f>SUMIF(Marion!D$3:D$32,Chantier,Marion!G$3:G$32)</f>
        <v>0</v>
      </c>
      <c r="M76" s="326">
        <f>SUMIF(Léo!D$3:D$32,Chantier,Léo!G$3:G$32)</f>
        <v>0</v>
      </c>
      <c r="N76" s="286">
        <f>SUMIF(Christopher!D$3:D$32,Chantier,Christopher!I$3:I$32)</f>
        <v>0</v>
      </c>
      <c r="O76" s="286">
        <f>SUMIF(Frédéric!D$3:D$32,Chantier,Frédéric!I$3:I$32)</f>
        <v>0</v>
      </c>
      <c r="P76" s="286">
        <f>SUMIF(Ulric!D$3:D$32,Chantier,Ulric!I$3:I$32)</f>
        <v>0</v>
      </c>
      <c r="Q76" s="286">
        <f>SUMIF(Benjamin!E$3:E$32,Chantier,Benjamin!J$3:J$32)</f>
        <v>0</v>
      </c>
      <c r="R76" s="286">
        <f>SUMIF('Anthony P'!D$3:D$32,Chantier,'Anthony P'!I$3:I$32)</f>
        <v>0</v>
      </c>
      <c r="S76" s="286">
        <f>SUMIF('Vierge Pose 2'!D$3:D$32,Chantier,'Vierge Pose 2'!I$3:I$32)</f>
        <v>0</v>
      </c>
      <c r="T76" s="325">
        <f>Tableau2[[#This Row],[Colonne5]]</f>
        <v>0</v>
      </c>
      <c r="U76" s="287">
        <f t="shared" si="5"/>
        <v>0</v>
      </c>
      <c r="V76" s="288">
        <f>SUM(Tableau2[[#This Row],[ -     14]:[ -     18]])</f>
        <v>0</v>
      </c>
      <c r="W76" s="289">
        <f>Tableau2[[#This Row],[ -     23]]+Tableau2[[#This Row],[ -     24]]</f>
        <v>0</v>
      </c>
      <c r="X76" s="290" t="str">
        <f t="shared" si="4"/>
        <v xml:space="preserve">MGF Cuisine </v>
      </c>
      <c r="Y76" s="303"/>
    </row>
    <row r="77" spans="1:25">
      <c r="A77" s="360" t="s">
        <v>140</v>
      </c>
      <c r="B77" s="326">
        <f>SUMIF(Thierry!D$4:D$54,Chantier,Thierry!G$4:G$54)</f>
        <v>0</v>
      </c>
      <c r="C77" s="306">
        <f>SUMIF(Samuel!D$3:D$32,Chantier,Samuel!G$3:G$32)</f>
        <v>0</v>
      </c>
      <c r="D77" s="306">
        <f>SUMIF(Michel!D$3:D$37,Chantier,Michel!G$3:G$37)</f>
        <v>0</v>
      </c>
      <c r="E77" s="306">
        <f>SUMIF(KiKi!D$3:D$32,Chantier,KiKi!G$3:G$32)</f>
        <v>0</v>
      </c>
      <c r="F77" s="306">
        <f>SUMIF(Vincent!D$3:D$32,Chantier,Vincent!G$3:G$32)</f>
        <v>0</v>
      </c>
      <c r="G77" s="306">
        <f>SUMIF('Christophe Catinat'!D$3:D$32,Chantier,'Christophe Catinat'!G$3:G$32)</f>
        <v>0</v>
      </c>
      <c r="H77" s="306">
        <f>SUMIF('Christophe V'!D$3:D$32,Chantier,'Christophe V'!G$3:G$32)</f>
        <v>0</v>
      </c>
      <c r="I77" s="306">
        <f>SUMIF(Françis!D$3:D$32,Chantier,Françis!G$3:G$32)</f>
        <v>0</v>
      </c>
      <c r="J77" s="306">
        <f>SUMIF(Jérémy!D$3:D$32,Chantier,Jérémy!G$3:G$32)</f>
        <v>0</v>
      </c>
      <c r="K77" s="306">
        <f>SUMIF('Anthony A'!D$3:D$32,Chantier,'Anthony A'!G$3:G$32)</f>
        <v>0</v>
      </c>
      <c r="L77" s="306">
        <f>SUMIF(Marion!D$3:D$32,Chantier,Marion!G$3:G$32)</f>
        <v>0</v>
      </c>
      <c r="M77" s="326">
        <f>SUMIF(Léo!D$3:D$32,Chantier,Léo!G$3:G$32)</f>
        <v>0</v>
      </c>
      <c r="N77" s="286">
        <f>SUMIF(Christopher!D$3:D$32,Chantier,Christopher!I$3:I$32)</f>
        <v>0</v>
      </c>
      <c r="O77" s="286">
        <f>SUMIF(Frédéric!D$3:D$32,Chantier,Frédéric!I$3:I$32)</f>
        <v>0</v>
      </c>
      <c r="P77" s="286">
        <f>SUMIF(Ulric!D$3:D$32,Chantier,Ulric!I$3:I$32)</f>
        <v>0</v>
      </c>
      <c r="Q77" s="286">
        <f>SUMIF(Benjamin!E$3:E$32,Chantier,Benjamin!J$3:J$32)</f>
        <v>0</v>
      </c>
      <c r="R77" s="286">
        <f>SUMIF('Anthony P'!D$3:D$32,Chantier,'Anthony P'!I$3:I$32)</f>
        <v>0</v>
      </c>
      <c r="S77" s="286">
        <f>SUMIF('Vierge Pose 2'!D$3:D$32,Chantier,'Vierge Pose 2'!I$3:I$32)</f>
        <v>0</v>
      </c>
      <c r="T77" s="325">
        <f>Tableau2[[#This Row],[Colonne5]]</f>
        <v>0</v>
      </c>
      <c r="U77" s="287">
        <f t="shared" si="5"/>
        <v>0</v>
      </c>
      <c r="V77" s="288">
        <f>SUM(Tableau2[[#This Row],[ -     14]:[ -     18]])</f>
        <v>0</v>
      </c>
      <c r="W77" s="289">
        <f>Tableau2[[#This Row],[ -     23]]+Tableau2[[#This Row],[ -     24]]</f>
        <v>0</v>
      </c>
      <c r="X77" s="290" t="str">
        <f t="shared" si="4"/>
        <v>Moreau</v>
      </c>
      <c r="Y77" s="303"/>
    </row>
    <row r="78" spans="1:25">
      <c r="A78" s="361" t="s">
        <v>141</v>
      </c>
      <c r="B78" s="326">
        <f>SUMIF(Thierry!D$4:D$54,Chantier,Thierry!G$4:G$54)</f>
        <v>0</v>
      </c>
      <c r="C78" s="306">
        <f>SUMIF(Samuel!D$3:D$32,Chantier,Samuel!G$3:G$32)</f>
        <v>0</v>
      </c>
      <c r="D78" s="306">
        <f>SUMIF(Michel!D$3:D$37,Chantier,Michel!G$3:G$37)</f>
        <v>0</v>
      </c>
      <c r="E78" s="306">
        <f>SUMIF(KiKi!D$3:D$32,Chantier,KiKi!G$3:G$32)</f>
        <v>0</v>
      </c>
      <c r="F78" s="306">
        <f>SUMIF(Vincent!D$3:D$32,Chantier,Vincent!G$3:G$32)</f>
        <v>0</v>
      </c>
      <c r="G78" s="306">
        <f>SUMIF('Christophe Catinat'!D$3:D$32,Chantier,'Christophe Catinat'!G$3:G$32)</f>
        <v>0</v>
      </c>
      <c r="H78" s="306">
        <f>SUMIF('Christophe V'!D$3:D$32,Chantier,'Christophe V'!G$3:G$32)</f>
        <v>0</v>
      </c>
      <c r="I78" s="306">
        <f>SUMIF(Françis!D$3:D$32,Chantier,Françis!G$3:G$32)</f>
        <v>0</v>
      </c>
      <c r="J78" s="306">
        <f>SUMIF(Jérémy!D$3:D$32,Chantier,Jérémy!G$3:G$32)</f>
        <v>0</v>
      </c>
      <c r="K78" s="306">
        <f>SUMIF('Anthony A'!D$3:D$32,Chantier,'Anthony A'!G$3:G$32)</f>
        <v>0</v>
      </c>
      <c r="L78" s="306">
        <f>SUMIF(Marion!D$3:D$32,Chantier,Marion!G$3:G$32)</f>
        <v>0</v>
      </c>
      <c r="M78" s="326">
        <f>SUMIF(Léo!D$3:D$32,Chantier,Léo!G$3:G$32)</f>
        <v>0</v>
      </c>
      <c r="N78" s="286">
        <f>SUMIF(Christopher!D$3:D$32,Chantier,Christopher!I$3:I$32)</f>
        <v>0</v>
      </c>
      <c r="O78" s="286">
        <f>SUMIF(Frédéric!D$3:D$32,Chantier,Frédéric!I$3:I$32)</f>
        <v>0</v>
      </c>
      <c r="P78" s="286">
        <f>SUMIF(Ulric!D$3:D$32,Chantier,Ulric!I$3:I$32)</f>
        <v>0</v>
      </c>
      <c r="Q78" s="286">
        <f>SUMIF(Benjamin!E$3:E$32,Chantier,Benjamin!J$3:J$32)</f>
        <v>0</v>
      </c>
      <c r="R78" s="286">
        <f>SUMIF('Anthony P'!D$3:D$32,Chantier,'Anthony P'!I$3:I$32)</f>
        <v>0</v>
      </c>
      <c r="S78" s="286">
        <f>SUMIF('Vierge Pose 2'!D$3:D$32,Chantier,'Vierge Pose 2'!I$3:I$32)</f>
        <v>0</v>
      </c>
      <c r="T78" s="325">
        <f>Tableau2[[#This Row],[Colonne5]]</f>
        <v>0</v>
      </c>
      <c r="U78" s="287">
        <f t="shared" si="5"/>
        <v>0</v>
      </c>
      <c r="V78" s="288">
        <f>SUM(Tableau2[[#This Row],[ -     14]:[ -     18]])</f>
        <v>0</v>
      </c>
      <c r="W78" s="289">
        <f>Tableau2[[#This Row],[ -     23]]+Tableau2[[#This Row],[ -     24]]</f>
        <v>0</v>
      </c>
      <c r="X78" s="290" t="str">
        <f t="shared" si="4"/>
        <v>Olivereau</v>
      </c>
      <c r="Y78" s="304"/>
    </row>
    <row r="79" spans="1:25">
      <c r="A79" s="360" t="s">
        <v>142</v>
      </c>
      <c r="B79" s="326">
        <f>SUMIF(Thierry!D$4:D$54,Chantier,Thierry!G$4:G$54)</f>
        <v>0</v>
      </c>
      <c r="C79" s="306">
        <f>SUMIF(Samuel!D$3:D$32,Chantier,Samuel!G$3:G$32)</f>
        <v>0</v>
      </c>
      <c r="D79" s="306">
        <f>SUMIF(Michel!D$3:D$37,Chantier,Michel!G$3:G$37)</f>
        <v>0</v>
      </c>
      <c r="E79" s="306">
        <f>SUMIF(KiKi!D$3:D$32,Chantier,KiKi!G$3:G$32)</f>
        <v>0</v>
      </c>
      <c r="F79" s="306">
        <f>SUMIF(Vincent!D$3:D$32,Chantier,Vincent!G$3:G$32)</f>
        <v>0</v>
      </c>
      <c r="G79" s="306">
        <f>SUMIF('Christophe Catinat'!D$3:D$32,Chantier,'Christophe Catinat'!G$3:G$32)</f>
        <v>0</v>
      </c>
      <c r="H79" s="306">
        <f>SUMIF('Christophe V'!D$3:D$32,Chantier,'Christophe V'!G$3:G$32)</f>
        <v>0</v>
      </c>
      <c r="I79" s="306">
        <f>SUMIF(Françis!D$3:D$32,Chantier,Françis!G$3:G$32)</f>
        <v>0</v>
      </c>
      <c r="J79" s="306">
        <f>SUMIF(Jérémy!D$3:D$32,Chantier,Jérémy!G$3:G$32)</f>
        <v>0</v>
      </c>
      <c r="K79" s="306">
        <f>SUMIF('Anthony A'!D$3:D$32,Chantier,'Anthony A'!G$3:G$32)</f>
        <v>0</v>
      </c>
      <c r="L79" s="306">
        <f>SUMIF(Marion!D$3:D$32,Chantier,Marion!G$3:G$32)</f>
        <v>0</v>
      </c>
      <c r="M79" s="326">
        <f>SUMIF(Léo!D$3:D$32,Chantier,Léo!G$3:G$32)</f>
        <v>0</v>
      </c>
      <c r="N79" s="286">
        <f>SUMIF(Christopher!D$3:D$32,Chantier,Christopher!I$3:I$32)</f>
        <v>0</v>
      </c>
      <c r="O79" s="286">
        <f>SUMIF(Frédéric!D$3:D$32,Chantier,Frédéric!I$3:I$32)</f>
        <v>0</v>
      </c>
      <c r="P79" s="286">
        <f>SUMIF(Ulric!D$3:D$32,Chantier,Ulric!I$3:I$32)</f>
        <v>0</v>
      </c>
      <c r="Q79" s="286">
        <f>SUMIF(Benjamin!E$3:E$32,Chantier,Benjamin!J$3:J$32)</f>
        <v>0</v>
      </c>
      <c r="R79" s="286">
        <f>SUMIF('Anthony P'!D$3:D$32,Chantier,'Anthony P'!I$3:I$32)</f>
        <v>0</v>
      </c>
      <c r="S79" s="286">
        <f>SUMIF('Vierge Pose 2'!D$3:D$32,Chantier,'Vierge Pose 2'!I$3:I$32)</f>
        <v>0</v>
      </c>
      <c r="T79" s="325">
        <f>Tableau2[[#This Row],[Colonne5]]</f>
        <v>0</v>
      </c>
      <c r="U79" s="287">
        <f t="shared" si="5"/>
        <v>0</v>
      </c>
      <c r="V79" s="288">
        <f>SUM(Tableau2[[#This Row],[ -     14]:[ -     18]])</f>
        <v>0</v>
      </c>
      <c r="W79" s="289">
        <f>Tableau2[[#This Row],[ -     23]]+Tableau2[[#This Row],[ -     24]]</f>
        <v>0</v>
      </c>
      <c r="X79" s="290" t="str">
        <f t="shared" si="4"/>
        <v>ORGOGOZO</v>
      </c>
      <c r="Y79" s="303"/>
    </row>
    <row r="80" spans="1:25">
      <c r="A80" s="360" t="s">
        <v>143</v>
      </c>
      <c r="B80" s="326">
        <f>SUMIF(Thierry!D$4:D$54,Chantier,Thierry!G$4:G$54)</f>
        <v>0</v>
      </c>
      <c r="C80" s="306">
        <f>SUMIF(Samuel!D$3:D$32,Chantier,Samuel!G$3:G$32)</f>
        <v>0</v>
      </c>
      <c r="D80" s="306">
        <f>SUMIF(Michel!D$3:D$37,Chantier,Michel!G$3:G$37)</f>
        <v>0</v>
      </c>
      <c r="E80" s="306">
        <f>SUMIF(KiKi!D$3:D$32,Chantier,KiKi!G$3:G$32)</f>
        <v>0</v>
      </c>
      <c r="F80" s="306">
        <f>SUMIF(Vincent!D$3:D$32,Chantier,Vincent!G$3:G$32)</f>
        <v>0</v>
      </c>
      <c r="G80" s="306">
        <f>SUMIF('Christophe Catinat'!D$3:D$32,Chantier,'Christophe Catinat'!G$3:G$32)</f>
        <v>0</v>
      </c>
      <c r="H80" s="306">
        <f>SUMIF('Christophe V'!D$3:D$32,Chantier,'Christophe V'!G$3:G$32)</f>
        <v>0</v>
      </c>
      <c r="I80" s="306">
        <f>SUMIF(Françis!D$3:D$32,Chantier,Françis!G$3:G$32)</f>
        <v>0</v>
      </c>
      <c r="J80" s="306">
        <f>SUMIF(Jérémy!D$3:D$32,Chantier,Jérémy!G$3:G$32)</f>
        <v>0</v>
      </c>
      <c r="K80" s="306">
        <f>SUMIF('Anthony A'!D$3:D$32,Chantier,'Anthony A'!G$3:G$32)</f>
        <v>0</v>
      </c>
      <c r="L80" s="306">
        <f>SUMIF(Marion!D$3:D$32,Chantier,Marion!G$3:G$32)</f>
        <v>0</v>
      </c>
      <c r="M80" s="326">
        <f>SUMIF(Léo!D$3:D$32,Chantier,Léo!G$3:G$32)</f>
        <v>0</v>
      </c>
      <c r="N80" s="286">
        <f>SUMIF(Christopher!D$3:D$32,Chantier,Christopher!I$3:I$32)</f>
        <v>0</v>
      </c>
      <c r="O80" s="286">
        <f>SUMIF(Frédéric!D$3:D$32,Chantier,Frédéric!I$3:I$32)</f>
        <v>0</v>
      </c>
      <c r="P80" s="286">
        <f>SUMIF(Ulric!D$3:D$32,Chantier,Ulric!I$3:I$32)</f>
        <v>0</v>
      </c>
      <c r="Q80" s="286">
        <f>SUMIF(Benjamin!E$3:E$32,Chantier,Benjamin!J$3:J$32)</f>
        <v>0</v>
      </c>
      <c r="R80" s="286">
        <f>SUMIF('Anthony P'!D$3:D$32,Chantier,'Anthony P'!I$3:I$32)</f>
        <v>0</v>
      </c>
      <c r="S80" s="286">
        <f>SUMIF('Vierge Pose 2'!D$3:D$32,Chantier,'Vierge Pose 2'!I$3:I$32)</f>
        <v>0</v>
      </c>
      <c r="T80" s="325">
        <f>Tableau2[[#This Row],[Colonne5]]</f>
        <v>0</v>
      </c>
      <c r="U80" s="287">
        <f t="shared" si="5"/>
        <v>0</v>
      </c>
      <c r="V80" s="288">
        <f>SUM(Tableau2[[#This Row],[ -     14]:[ -     18]])</f>
        <v>0</v>
      </c>
      <c r="W80" s="289">
        <f>Tableau2[[#This Row],[ -     23]]+Tableau2[[#This Row],[ -     24]]</f>
        <v>0</v>
      </c>
      <c r="X80" s="290" t="str">
        <f t="shared" si="4"/>
        <v>Pellet</v>
      </c>
      <c r="Y80" s="303"/>
    </row>
    <row r="81" spans="1:26">
      <c r="A81" s="360" t="s">
        <v>144</v>
      </c>
      <c r="B81" s="326">
        <f>SUMIF(Thierry!D$4:D$54,Chantier,Thierry!G$4:G$54)</f>
        <v>0</v>
      </c>
      <c r="C81" s="306">
        <f>SUMIF(Samuel!D$3:D$32,Chantier,Samuel!G$3:G$32)</f>
        <v>0</v>
      </c>
      <c r="D81" s="306">
        <f>SUMIF(Michel!D$3:D$37,Chantier,Michel!G$3:G$37)</f>
        <v>0</v>
      </c>
      <c r="E81" s="306">
        <f>SUMIF(KiKi!D$3:D$32,Chantier,KiKi!G$3:G$32)</f>
        <v>0</v>
      </c>
      <c r="F81" s="306">
        <f>SUMIF(Vincent!D$3:D$32,Chantier,Vincent!G$3:G$32)</f>
        <v>0</v>
      </c>
      <c r="G81" s="306">
        <f>SUMIF('Christophe Catinat'!D$3:D$32,Chantier,'Christophe Catinat'!G$3:G$32)</f>
        <v>0</v>
      </c>
      <c r="H81" s="306">
        <f>SUMIF('Christophe V'!D$3:D$32,Chantier,'Christophe V'!G$3:G$32)</f>
        <v>0</v>
      </c>
      <c r="I81" s="306">
        <f>SUMIF(Françis!D$3:D$32,Chantier,Françis!G$3:G$32)</f>
        <v>0</v>
      </c>
      <c r="J81" s="306">
        <f>SUMIF(Jérémy!D$3:D$32,Chantier,Jérémy!G$3:G$32)</f>
        <v>0</v>
      </c>
      <c r="K81" s="306">
        <f>SUMIF('Anthony A'!D$3:D$32,Chantier,'Anthony A'!G$3:G$32)</f>
        <v>0</v>
      </c>
      <c r="L81" s="306">
        <f>SUMIF(Marion!D$3:D$32,Chantier,Marion!G$3:G$32)</f>
        <v>0</v>
      </c>
      <c r="M81" s="326">
        <f>SUMIF(Léo!D$3:D$32,Chantier,Léo!G$3:G$32)</f>
        <v>0</v>
      </c>
      <c r="N81" s="286">
        <f>SUMIF(Christopher!D$3:D$32,Chantier,Christopher!I$3:I$32)</f>
        <v>0</v>
      </c>
      <c r="O81" s="286">
        <f>SUMIF(Frédéric!D$3:D$32,Chantier,Frédéric!I$3:I$32)</f>
        <v>0</v>
      </c>
      <c r="P81" s="286">
        <f>SUMIF(Ulric!D$3:D$32,Chantier,Ulric!I$3:I$32)</f>
        <v>0</v>
      </c>
      <c r="Q81" s="286">
        <f>SUMIF(Benjamin!E$3:E$32,Chantier,Benjamin!J$3:J$32)</f>
        <v>0</v>
      </c>
      <c r="R81" s="286">
        <f>SUMIF('Anthony P'!D$3:D$32,Chantier,'Anthony P'!I$3:I$32)</f>
        <v>0</v>
      </c>
      <c r="S81" s="286">
        <f>SUMIF('Vierge Pose 2'!D$3:D$32,Chantier,'Vierge Pose 2'!I$3:I$32)</f>
        <v>0</v>
      </c>
      <c r="T81" s="325">
        <f>Tableau2[[#This Row],[Colonne5]]</f>
        <v>0</v>
      </c>
      <c r="U81" s="287">
        <f t="shared" si="5"/>
        <v>0</v>
      </c>
      <c r="V81" s="288">
        <f>SUM(Tableau2[[#This Row],[ -     14]:[ -     18]])</f>
        <v>0</v>
      </c>
      <c r="W81" s="289">
        <f>Tableau2[[#This Row],[ -     23]]+Tableau2[[#This Row],[ -     24]]</f>
        <v>0</v>
      </c>
      <c r="X81" s="290" t="str">
        <f t="shared" si="4"/>
        <v xml:space="preserve">Perez Jeremy </v>
      </c>
      <c r="Y81" s="304"/>
    </row>
    <row r="82" spans="1:26">
      <c r="A82" s="361" t="s">
        <v>145</v>
      </c>
      <c r="B82" s="326">
        <f>SUMIF(Thierry!D$4:D$54,Chantier,Thierry!G$4:G$54)</f>
        <v>0</v>
      </c>
      <c r="C82" s="306">
        <f>SUMIF(Samuel!D$3:D$32,Chantier,Samuel!G$3:G$32)</f>
        <v>0</v>
      </c>
      <c r="D82" s="306">
        <f>SUMIF(Michel!D$3:D$37,Chantier,Michel!G$3:G$37)</f>
        <v>0</v>
      </c>
      <c r="E82" s="306">
        <f>SUMIF(KiKi!D$3:D$32,Chantier,KiKi!G$3:G$32)</f>
        <v>0</v>
      </c>
      <c r="F82" s="306">
        <f>SUMIF(Vincent!D$3:D$32,Chantier,Vincent!G$3:G$32)</f>
        <v>0</v>
      </c>
      <c r="G82" s="306">
        <f>SUMIF('Christophe Catinat'!D$3:D$32,Chantier,'Christophe Catinat'!G$3:G$32)</f>
        <v>0</v>
      </c>
      <c r="H82" s="306">
        <f>SUMIF('Christophe V'!D$3:D$32,Chantier,'Christophe V'!G$3:G$32)</f>
        <v>0</v>
      </c>
      <c r="I82" s="306">
        <f>SUMIF(Françis!D$3:D$32,Chantier,Françis!G$3:G$32)</f>
        <v>0</v>
      </c>
      <c r="J82" s="306">
        <f>SUMIF(Jérémy!D$3:D$32,Chantier,Jérémy!G$3:G$32)</f>
        <v>0</v>
      </c>
      <c r="K82" s="306">
        <f>SUMIF('Anthony A'!D$3:D$32,Chantier,'Anthony A'!G$3:G$32)</f>
        <v>0</v>
      </c>
      <c r="L82" s="306">
        <f>SUMIF(Marion!D$3:D$32,Chantier,Marion!G$3:G$32)</f>
        <v>0</v>
      </c>
      <c r="M82" s="326">
        <f>SUMIF(Léo!D$3:D$32,Chantier,Léo!G$3:G$32)</f>
        <v>0</v>
      </c>
      <c r="N82" s="286">
        <f>SUMIF(Christopher!D$3:D$32,Chantier,Christopher!I$3:I$32)</f>
        <v>0</v>
      </c>
      <c r="O82" s="286">
        <f>SUMIF(Frédéric!D$3:D$32,Chantier,Frédéric!I$3:I$32)</f>
        <v>0</v>
      </c>
      <c r="P82" s="286">
        <f>SUMIF(Ulric!D$3:D$32,Chantier,Ulric!I$3:I$32)</f>
        <v>0</v>
      </c>
      <c r="Q82" s="286">
        <f>SUMIF(Benjamin!E$3:E$32,Chantier,Benjamin!J$3:J$32)</f>
        <v>0</v>
      </c>
      <c r="R82" s="286">
        <f>SUMIF('Anthony P'!D$3:D$32,Chantier,'Anthony P'!I$3:I$32)</f>
        <v>0</v>
      </c>
      <c r="S82" s="286">
        <f>SUMIF('Vierge Pose 2'!D$3:D$32,Chantier,'Vierge Pose 2'!I$3:I$32)</f>
        <v>0</v>
      </c>
      <c r="T82" s="325">
        <f>Tableau2[[#This Row],[Colonne5]]</f>
        <v>0</v>
      </c>
      <c r="U82" s="287">
        <f t="shared" si="5"/>
        <v>0</v>
      </c>
      <c r="V82" s="288">
        <f>SUM(Tableau2[[#This Row],[ -     14]:[ -     18]])</f>
        <v>0</v>
      </c>
      <c r="W82" s="289">
        <f>Tableau2[[#This Row],[ -     23]]+Tableau2[[#This Row],[ -     24]]</f>
        <v>0</v>
      </c>
      <c r="X82" s="290" t="str">
        <f t="shared" si="4"/>
        <v>Pesquidou François</v>
      </c>
      <c r="Y82" s="304"/>
    </row>
    <row r="83" spans="1:26">
      <c r="A83" s="360" t="s">
        <v>146</v>
      </c>
      <c r="B83" s="326">
        <f>SUMIF(Thierry!D$4:D$54,Chantier,Thierry!G$4:G$54)</f>
        <v>0</v>
      </c>
      <c r="C83" s="306">
        <f>SUMIF(Samuel!D$3:D$32,Chantier,Samuel!G$3:G$32)</f>
        <v>0</v>
      </c>
      <c r="D83" s="306">
        <f>SUMIF(Michel!D$3:D$37,Chantier,Michel!G$3:G$37)</f>
        <v>0</v>
      </c>
      <c r="E83" s="306">
        <f>SUMIF(KiKi!D$3:D$32,Chantier,KiKi!G$3:G$32)</f>
        <v>0</v>
      </c>
      <c r="F83" s="306">
        <f>SUMIF(Vincent!D$3:D$32,Chantier,Vincent!G$3:G$32)</f>
        <v>0</v>
      </c>
      <c r="G83" s="306">
        <f>SUMIF('Christophe Catinat'!D$3:D$32,Chantier,'Christophe Catinat'!G$3:G$32)</f>
        <v>0</v>
      </c>
      <c r="H83" s="306">
        <f>SUMIF('Christophe V'!D$3:D$32,Chantier,'Christophe V'!G$3:G$32)</f>
        <v>0</v>
      </c>
      <c r="I83" s="306">
        <f>SUMIF(Françis!D$3:D$32,Chantier,Françis!G$3:G$32)</f>
        <v>0</v>
      </c>
      <c r="J83" s="306">
        <f>SUMIF(Jérémy!D$3:D$32,Chantier,Jérémy!G$3:G$32)</f>
        <v>0</v>
      </c>
      <c r="K83" s="306">
        <f>SUMIF('Anthony A'!D$3:D$32,Chantier,'Anthony A'!G$3:G$32)</f>
        <v>0</v>
      </c>
      <c r="L83" s="306">
        <f>SUMIF(Marion!D$3:D$32,Chantier,Marion!G$3:G$32)</f>
        <v>0</v>
      </c>
      <c r="M83" s="326">
        <f>SUMIF(Léo!D$3:D$32,Chantier,Léo!G$3:G$32)</f>
        <v>0</v>
      </c>
      <c r="N83" s="286">
        <f>SUMIF(Christopher!D$3:D$32,Chantier,Christopher!I$3:I$32)</f>
        <v>0</v>
      </c>
      <c r="O83" s="286">
        <f>SUMIF(Frédéric!D$3:D$32,Chantier,Frédéric!I$3:I$32)</f>
        <v>0</v>
      </c>
      <c r="P83" s="286">
        <f>SUMIF(Ulric!D$3:D$32,Chantier,Ulric!I$3:I$32)</f>
        <v>0</v>
      </c>
      <c r="Q83" s="286">
        <f>SUMIF(Benjamin!E$3:E$32,Chantier,Benjamin!J$3:J$32)</f>
        <v>0</v>
      </c>
      <c r="R83" s="286">
        <f>SUMIF('Anthony P'!D$3:D$32,Chantier,'Anthony P'!I$3:I$32)</f>
        <v>0</v>
      </c>
      <c r="S83" s="286">
        <f>SUMIF('Vierge Pose 2'!D$3:D$32,Chantier,'Vierge Pose 2'!I$3:I$32)</f>
        <v>0</v>
      </c>
      <c r="T83" s="325">
        <f>Tableau2[[#This Row],[Colonne5]]</f>
        <v>0</v>
      </c>
      <c r="U83" s="287">
        <f t="shared" si="5"/>
        <v>0</v>
      </c>
      <c r="V83" s="288">
        <f>SUM(Tableau2[[#This Row],[ -     14]:[ -     18]])</f>
        <v>0</v>
      </c>
      <c r="W83" s="289">
        <f>Tableau2[[#This Row],[ -     23]]+Tableau2[[#This Row],[ -     24]]</f>
        <v>0</v>
      </c>
      <c r="X83" s="290" t="str">
        <f t="shared" si="4"/>
        <v>Poulaud</v>
      </c>
      <c r="Y83" s="291"/>
    </row>
    <row r="84" spans="1:26" s="185" customFormat="1">
      <c r="A84" s="360" t="s">
        <v>147</v>
      </c>
      <c r="B84" s="326">
        <f>SUMIF(Thierry!D$4:D$54,Chantier,Thierry!G$4:G$54)</f>
        <v>0</v>
      </c>
      <c r="C84" s="306">
        <f>SUMIF(Samuel!D$3:D$32,Chantier,Samuel!G$3:G$32)</f>
        <v>0</v>
      </c>
      <c r="D84" s="306">
        <f>SUMIF(Michel!D$3:D$37,Chantier,Michel!G$3:G$37)</f>
        <v>0</v>
      </c>
      <c r="E84" s="306">
        <f>SUMIF(KiKi!D$3:D$32,Chantier,KiKi!G$3:G$32)</f>
        <v>0</v>
      </c>
      <c r="F84" s="306">
        <f>SUMIF(Vincent!D$3:D$32,Chantier,Vincent!G$3:G$32)</f>
        <v>0</v>
      </c>
      <c r="G84" s="306">
        <f>SUMIF('Christophe Catinat'!D$3:D$32,Chantier,'Christophe Catinat'!G$3:G$32)</f>
        <v>0</v>
      </c>
      <c r="H84" s="306">
        <f>SUMIF('Christophe V'!D$3:D$32,Chantier,'Christophe V'!G$3:G$32)</f>
        <v>0</v>
      </c>
      <c r="I84" s="306">
        <f>SUMIF(Françis!D$3:D$32,Chantier,Françis!G$3:G$32)</f>
        <v>0</v>
      </c>
      <c r="J84" s="306">
        <f>SUMIF(Jérémy!D$3:D$32,Chantier,Jérémy!G$3:G$32)</f>
        <v>0</v>
      </c>
      <c r="K84" s="306">
        <f>SUMIF('Anthony A'!D$3:D$32,Chantier,'Anthony A'!G$3:G$32)</f>
        <v>0</v>
      </c>
      <c r="L84" s="306">
        <f>SUMIF(Marion!D$3:D$32,Chantier,Marion!G$3:G$32)</f>
        <v>0</v>
      </c>
      <c r="M84" s="326">
        <f>SUMIF(Léo!D$3:D$32,Chantier,Léo!G$3:G$32)</f>
        <v>0</v>
      </c>
      <c r="N84" s="286">
        <f>SUMIF(Christopher!D$3:D$32,Chantier,Christopher!I$3:I$32)</f>
        <v>0</v>
      </c>
      <c r="O84" s="286">
        <f>SUMIF(Frédéric!D$3:D$32,Chantier,Frédéric!I$3:I$32)</f>
        <v>0</v>
      </c>
      <c r="P84" s="286">
        <f>SUMIF(Ulric!D$3:D$32,Chantier,Ulric!I$3:I$32)</f>
        <v>0</v>
      </c>
      <c r="Q84" s="286">
        <f>SUMIF(Benjamin!E$3:E$32,Chantier,Benjamin!J$3:J$32)</f>
        <v>0</v>
      </c>
      <c r="R84" s="286">
        <f>SUMIF('Anthony P'!D$3:D$32,Chantier,'Anthony P'!I$3:I$32)</f>
        <v>0</v>
      </c>
      <c r="S84" s="286">
        <f>SUMIF('Vierge Pose 2'!D$3:D$32,Chantier,'Vierge Pose 2'!I$3:I$32)</f>
        <v>0</v>
      </c>
      <c r="T84" s="325">
        <f>Tableau2[[#This Row],[Colonne5]]</f>
        <v>0</v>
      </c>
      <c r="U84" s="287">
        <f t="shared" si="5"/>
        <v>0</v>
      </c>
      <c r="V84" s="288">
        <f>SUM(Tableau2[[#This Row],[ -     14]:[ -     18]])</f>
        <v>0</v>
      </c>
      <c r="W84" s="289">
        <f>Tableau2[[#This Row],[ -     23]]+Tableau2[[#This Row],[ -     24]]</f>
        <v>0</v>
      </c>
      <c r="X84" s="290" t="str">
        <f t="shared" si="4"/>
        <v>POURARKIN</v>
      </c>
      <c r="Y84" s="296"/>
    </row>
    <row r="85" spans="1:26" s="185" customFormat="1">
      <c r="A85" s="360" t="s">
        <v>148</v>
      </c>
      <c r="B85" s="326">
        <f>SUMIF(Thierry!D$4:D$54,Chantier,Thierry!G$4:G$54)</f>
        <v>0</v>
      </c>
      <c r="C85" s="306">
        <f>SUMIF(Samuel!D$3:D$32,Chantier,Samuel!G$3:G$32)</f>
        <v>0</v>
      </c>
      <c r="D85" s="306">
        <f>SUMIF(Michel!D$3:D$37,Chantier,Michel!G$3:G$37)</f>
        <v>0</v>
      </c>
      <c r="E85" s="306">
        <f>SUMIF(KiKi!D$3:D$32,Chantier,KiKi!G$3:G$32)</f>
        <v>0</v>
      </c>
      <c r="F85" s="306">
        <f>SUMIF(Vincent!D$3:D$32,Chantier,Vincent!G$3:G$32)</f>
        <v>0</v>
      </c>
      <c r="G85" s="306">
        <f>SUMIF('Christophe Catinat'!D$3:D$32,Chantier,'Christophe Catinat'!G$3:G$32)</f>
        <v>0</v>
      </c>
      <c r="H85" s="306">
        <f>SUMIF('Christophe V'!D$3:D$32,Chantier,'Christophe V'!G$3:G$32)</f>
        <v>0</v>
      </c>
      <c r="I85" s="306">
        <f>SUMIF(Françis!D$3:D$32,Chantier,Françis!G$3:G$32)</f>
        <v>0</v>
      </c>
      <c r="J85" s="306">
        <f>SUMIF(Jérémy!D$3:D$32,Chantier,Jérémy!G$3:G$32)</f>
        <v>0</v>
      </c>
      <c r="K85" s="306">
        <f>SUMIF('Anthony A'!D$3:D$32,Chantier,'Anthony A'!G$3:G$32)</f>
        <v>0</v>
      </c>
      <c r="L85" s="306">
        <f>SUMIF(Marion!D$3:D$32,Chantier,Marion!G$3:G$32)</f>
        <v>0</v>
      </c>
      <c r="M85" s="326">
        <f>SUMIF(Léo!D$3:D$32,Chantier,Léo!G$3:G$32)</f>
        <v>0</v>
      </c>
      <c r="N85" s="286">
        <f>SUMIF(Christopher!D$3:D$32,Chantier,Christopher!I$3:I$32)</f>
        <v>0</v>
      </c>
      <c r="O85" s="286">
        <f>SUMIF(Frédéric!D$3:D$32,Chantier,Frédéric!I$3:I$32)</f>
        <v>0</v>
      </c>
      <c r="P85" s="286">
        <f>SUMIF(Ulric!D$3:D$32,Chantier,Ulric!I$3:I$32)</f>
        <v>0</v>
      </c>
      <c r="Q85" s="286">
        <f>SUMIF(Benjamin!E$3:E$32,Chantier,Benjamin!J$3:J$32)</f>
        <v>0</v>
      </c>
      <c r="R85" s="286">
        <f>SUMIF('Anthony P'!D$3:D$32,Chantier,'Anthony P'!I$3:I$32)</f>
        <v>0</v>
      </c>
      <c r="S85" s="286">
        <f>SUMIF('Vierge Pose 2'!D$3:D$32,Chantier,'Vierge Pose 2'!I$3:I$32)</f>
        <v>0</v>
      </c>
      <c r="T85" s="325">
        <f>Tableau2[[#This Row],[Colonne5]]</f>
        <v>0</v>
      </c>
      <c r="U85" s="287">
        <f t="shared" si="5"/>
        <v>0</v>
      </c>
      <c r="V85" s="288">
        <f>SUM(Tableau2[[#This Row],[ -     14]:[ -     18]])</f>
        <v>0</v>
      </c>
      <c r="W85" s="289">
        <f>Tableau2[[#This Row],[ -     23]]+Tableau2[[#This Row],[ -     24]]</f>
        <v>0</v>
      </c>
      <c r="X85" s="290" t="str">
        <f t="shared" si="4"/>
        <v>SAS FURTADO</v>
      </c>
      <c r="Y85" s="308"/>
    </row>
    <row r="86" spans="1:26" s="299" customFormat="1" ht="18.75" customHeight="1">
      <c r="A86" s="360" t="s">
        <v>149</v>
      </c>
      <c r="B86" s="326">
        <f>SUMIF(Thierry!D$4:D$54,Chantier,Thierry!G$4:G$54)</f>
        <v>0</v>
      </c>
      <c r="C86" s="306">
        <f>SUMIF(Samuel!D$3:D$32,Chantier,Samuel!G$3:G$32)</f>
        <v>0</v>
      </c>
      <c r="D86" s="306">
        <f>SUMIF(Michel!D$3:D$37,Chantier,Michel!G$3:G$37)</f>
        <v>0</v>
      </c>
      <c r="E86" s="306">
        <f>SUMIF(KiKi!D$3:D$32,Chantier,KiKi!G$3:G$32)</f>
        <v>0</v>
      </c>
      <c r="F86" s="306">
        <f>SUMIF(Vincent!D$3:D$32,Chantier,Vincent!G$3:G$32)</f>
        <v>0</v>
      </c>
      <c r="G86" s="306">
        <f>SUMIF('Christophe Catinat'!D$3:D$32,Chantier,'Christophe Catinat'!G$3:G$32)</f>
        <v>0</v>
      </c>
      <c r="H86" s="306">
        <f>SUMIF('Christophe V'!D$3:D$32,Chantier,'Christophe V'!G$3:G$32)</f>
        <v>0</v>
      </c>
      <c r="I86" s="306">
        <f>SUMIF(Françis!D$3:D$32,Chantier,Françis!G$3:G$32)</f>
        <v>0</v>
      </c>
      <c r="J86" s="306">
        <f>SUMIF(Jérémy!D$3:D$32,Chantier,Jérémy!G$3:G$32)</f>
        <v>0</v>
      </c>
      <c r="K86" s="306">
        <f>SUMIF('Anthony A'!D$3:D$32,Chantier,'Anthony A'!G$3:G$32)</f>
        <v>0</v>
      </c>
      <c r="L86" s="306">
        <f>SUMIF(Marion!D$3:D$32,Chantier,Marion!G$3:G$32)</f>
        <v>0</v>
      </c>
      <c r="M86" s="326">
        <f>SUMIF(Léo!D$3:D$32,Chantier,Léo!G$3:G$32)</f>
        <v>0</v>
      </c>
      <c r="N86" s="286">
        <f>SUMIF(Christopher!D$3:D$32,Chantier,Christopher!I$3:I$32)</f>
        <v>0</v>
      </c>
      <c r="O86" s="286">
        <f>SUMIF(Frédéric!D$3:D$32,Chantier,Frédéric!I$3:I$32)</f>
        <v>0</v>
      </c>
      <c r="P86" s="286">
        <f>SUMIF(Ulric!D$3:D$32,Chantier,Ulric!I$3:I$32)</f>
        <v>0</v>
      </c>
      <c r="Q86" s="286">
        <f>SUMIF(Benjamin!E$3:E$32,Chantier,Benjamin!J$3:J$32)</f>
        <v>0</v>
      </c>
      <c r="R86" s="286">
        <f>SUMIF('Anthony P'!D$3:D$32,Chantier,'Anthony P'!I$3:I$32)</f>
        <v>0</v>
      </c>
      <c r="S86" s="286">
        <f>SUMIF('Vierge Pose 2'!D$3:D$32,Chantier,'Vierge Pose 2'!I$3:I$32)</f>
        <v>0</v>
      </c>
      <c r="T86" s="325">
        <f>Tableau2[[#This Row],[Colonne5]]</f>
        <v>0</v>
      </c>
      <c r="U86" s="287">
        <f t="shared" si="5"/>
        <v>0</v>
      </c>
      <c r="V86" s="288">
        <f>SUM(Tableau2[[#This Row],[ -     14]:[ -     18]])</f>
        <v>0</v>
      </c>
      <c r="W86" s="289">
        <f>Tableau2[[#This Row],[ -     23]]+Tableau2[[#This Row],[ -     24]]</f>
        <v>0</v>
      </c>
      <c r="X86" s="290" t="str">
        <f t="shared" si="4"/>
        <v xml:space="preserve">SCI les siffleurs </v>
      </c>
      <c r="Y86" s="298"/>
      <c r="Z86" s="298"/>
    </row>
    <row r="87" spans="1:26" ht="41.25" customHeight="1">
      <c r="A87" s="317"/>
      <c r="B87" s="355">
        <f t="shared" ref="B87:W87" si="6">SUM(B2:B86)</f>
        <v>0</v>
      </c>
      <c r="C87" s="355">
        <f t="shared" si="6"/>
        <v>0</v>
      </c>
      <c r="D87" s="355">
        <f t="shared" si="6"/>
        <v>0</v>
      </c>
      <c r="E87" s="355">
        <f t="shared" si="6"/>
        <v>0</v>
      </c>
      <c r="F87" s="355">
        <f t="shared" si="6"/>
        <v>0</v>
      </c>
      <c r="G87" s="355">
        <f t="shared" si="6"/>
        <v>0</v>
      </c>
      <c r="H87" s="355">
        <f t="shared" si="6"/>
        <v>0</v>
      </c>
      <c r="I87" s="355">
        <f t="shared" si="6"/>
        <v>0</v>
      </c>
      <c r="J87" s="355">
        <f t="shared" si="6"/>
        <v>0</v>
      </c>
      <c r="K87" s="355">
        <f t="shared" si="6"/>
        <v>0</v>
      </c>
      <c r="L87" s="355">
        <f t="shared" si="6"/>
        <v>0</v>
      </c>
      <c r="M87" s="355">
        <f t="shared" si="6"/>
        <v>0</v>
      </c>
      <c r="N87" s="355">
        <f t="shared" si="6"/>
        <v>0</v>
      </c>
      <c r="O87" s="355">
        <f t="shared" si="6"/>
        <v>0</v>
      </c>
      <c r="P87" s="355">
        <f t="shared" si="6"/>
        <v>0</v>
      </c>
      <c r="Q87" s="355">
        <f t="shared" si="6"/>
        <v>0</v>
      </c>
      <c r="R87" s="355">
        <f t="shared" si="6"/>
        <v>0</v>
      </c>
      <c r="S87" s="355">
        <f t="shared" si="6"/>
        <v>0</v>
      </c>
      <c r="T87" s="355">
        <f t="shared" si="6"/>
        <v>0</v>
      </c>
      <c r="U87" s="355">
        <f t="shared" si="6"/>
        <v>0</v>
      </c>
      <c r="V87" s="355">
        <f t="shared" si="6"/>
        <v>0</v>
      </c>
      <c r="W87" s="355">
        <f t="shared" si="6"/>
        <v>0</v>
      </c>
      <c r="X87" s="290"/>
    </row>
    <row r="88" spans="1:26" ht="76.5" customHeight="1">
      <c r="A88" s="292"/>
      <c r="B88" s="293" t="str">
        <f t="shared" ref="B88:U88" ca="1" si="7">B1</f>
        <v>Thierry</v>
      </c>
      <c r="C88" s="293" t="str">
        <f t="shared" ca="1" si="7"/>
        <v>Samuel</v>
      </c>
      <c r="D88" s="293" t="str">
        <f t="shared" ca="1" si="7"/>
        <v>Michel</v>
      </c>
      <c r="E88" s="293" t="str">
        <f t="shared" ca="1" si="7"/>
        <v>KiKi</v>
      </c>
      <c r="F88" s="293" t="str">
        <f t="shared" ca="1" si="7"/>
        <v>Vincent</v>
      </c>
      <c r="G88" s="293" t="str">
        <f t="shared" ca="1" si="7"/>
        <v>Christophe Catinat</v>
      </c>
      <c r="H88" s="293" t="str">
        <f t="shared" si="7"/>
        <v>Christophe W</v>
      </c>
      <c r="I88" s="293" t="str">
        <f t="shared" ca="1" si="7"/>
        <v>Françis</v>
      </c>
      <c r="J88" s="293" t="str">
        <f t="shared" ca="1" si="7"/>
        <v>Jérémy</v>
      </c>
      <c r="K88" s="293" t="str">
        <f t="shared" ca="1" si="7"/>
        <v>Anthony A</v>
      </c>
      <c r="L88" s="293" t="str">
        <f t="shared" ca="1" si="7"/>
        <v>Marion</v>
      </c>
      <c r="M88" s="293" t="str">
        <f t="shared" ca="1" si="7"/>
        <v>Léo</v>
      </c>
      <c r="N88" s="293" t="str">
        <f t="shared" ca="1" si="7"/>
        <v>Christopher</v>
      </c>
      <c r="O88" s="293" t="str">
        <f t="shared" ca="1" si="7"/>
        <v>Frédéric</v>
      </c>
      <c r="P88" s="293" t="str">
        <f t="shared" ca="1" si="7"/>
        <v>Ulric</v>
      </c>
      <c r="Q88" s="293" t="str">
        <f t="shared" ca="1" si="7"/>
        <v>Benjamin</v>
      </c>
      <c r="R88" s="293" t="str">
        <f t="shared" ca="1" si="7"/>
        <v>Anthony P</v>
      </c>
      <c r="S88" s="293" t="str">
        <f t="shared" ca="1" si="7"/>
        <v>Vierge Pose 2</v>
      </c>
      <c r="T88" s="293" t="str">
        <f t="shared" si="7"/>
        <v>TOTAL B-E</v>
      </c>
      <c r="U88" s="293" t="str">
        <f t="shared" si="7"/>
        <v>TOTAL FAB</v>
      </c>
      <c r="V88" s="323"/>
      <c r="W88" s="287"/>
      <c r="X88" s="288"/>
      <c r="Y88" s="294"/>
      <c r="Z88" s="295"/>
    </row>
    <row r="89" spans="1:26">
      <c r="A89" s="308"/>
      <c r="B89" s="309"/>
      <c r="C89" s="310"/>
      <c r="D89" s="309"/>
      <c r="E89" s="309"/>
      <c r="F89" s="309"/>
      <c r="G89" s="310"/>
      <c r="I89" s="310"/>
      <c r="J89" s="310"/>
      <c r="K89" s="310"/>
      <c r="L89" s="310"/>
      <c r="M89" s="310"/>
      <c r="O89" s="310"/>
      <c r="P89" s="305">
        <f>Christopher!J34</f>
        <v>-1.25</v>
      </c>
      <c r="Q89" s="305">
        <f>Frédéric!J34</f>
        <v>-1.25</v>
      </c>
      <c r="R89" s="305">
        <f>Ulric!J34</f>
        <v>-1.25</v>
      </c>
      <c r="S89" s="305">
        <f>Benjamin!J34</f>
        <v>-1.25</v>
      </c>
      <c r="T89" s="311"/>
      <c r="U89" s="312"/>
      <c r="V89" s="312"/>
      <c r="W89" s="313"/>
      <c r="X89" s="314"/>
      <c r="Y89" s="315"/>
      <c r="Z89" s="316"/>
    </row>
    <row r="90" spans="1:26" ht="36.75">
      <c r="A90" s="297" t="s">
        <v>22</v>
      </c>
      <c r="B90" s="340">
        <f>Thierry!H1</f>
        <v>36</v>
      </c>
      <c r="C90" s="339" t="s">
        <v>78</v>
      </c>
      <c r="D90" s="307"/>
      <c r="E90" s="378">
        <f>SUM(C87:L87)</f>
        <v>0</v>
      </c>
      <c r="F90" s="378"/>
      <c r="G90" s="300"/>
      <c r="I90" s="300"/>
      <c r="J90" s="300"/>
      <c r="K90" s="301"/>
      <c r="L90" s="302"/>
      <c r="M90" s="301"/>
      <c r="O90" s="301"/>
      <c r="P90" s="379" t="s">
        <v>64</v>
      </c>
      <c r="Q90" s="379"/>
      <c r="R90" s="342">
        <f>SUM(N87:Q87)</f>
        <v>0</v>
      </c>
      <c r="S90" s="307" t="e">
        <f>SUM(#REF!)</f>
        <v>#REF!</v>
      </c>
      <c r="T90" s="298"/>
      <c r="U90" s="298"/>
      <c r="V90" s="298"/>
      <c r="W90" s="298"/>
      <c r="X90" s="298"/>
      <c r="Y90" s="298"/>
      <c r="Z90" s="298"/>
    </row>
    <row r="91" spans="1:26" ht="58.5">
      <c r="B91" s="278"/>
      <c r="C91" s="278"/>
      <c r="D91" s="341"/>
      <c r="E91" s="377">
        <f>T87</f>
        <v>0</v>
      </c>
      <c r="F91" s="377"/>
      <c r="K91" s="278"/>
      <c r="L91" s="277"/>
      <c r="M91" s="278"/>
      <c r="O91" s="278"/>
      <c r="P91" s="278"/>
      <c r="Q91" s="277"/>
      <c r="S91" s="277"/>
      <c r="T91" s="277"/>
      <c r="U91" s="277"/>
      <c r="V91" s="277"/>
      <c r="W91" s="277"/>
      <c r="X91" s="277"/>
      <c r="Y91" s="277"/>
      <c r="Z91" s="277"/>
    </row>
    <row r="92" spans="1:26" ht="58.5">
      <c r="B92" s="278"/>
      <c r="C92" s="278"/>
      <c r="D92" s="278"/>
      <c r="E92" s="278"/>
      <c r="F92" s="278"/>
      <c r="K92" s="278"/>
      <c r="L92" s="277"/>
      <c r="M92" s="278"/>
      <c r="O92" s="278"/>
      <c r="P92" s="278"/>
      <c r="Q92" s="277"/>
      <c r="S92" s="277"/>
      <c r="T92" s="277"/>
      <c r="U92" s="277"/>
      <c r="V92" s="277"/>
      <c r="W92" s="277"/>
      <c r="X92" s="277"/>
      <c r="Y92" s="277"/>
      <c r="Z92" s="277"/>
    </row>
    <row r="93" spans="1:26">
      <c r="B93" s="50"/>
    </row>
  </sheetData>
  <sortState xmlns:xlrd2="http://schemas.microsoft.com/office/spreadsheetml/2017/richdata2" ref="Y2:Y15">
    <sortCondition ref="Y2"/>
  </sortState>
  <customSheetViews>
    <customSheetView guid="{2466BB32-3F20-4A31-8C8A-2D62866C6750}" scale="60" fitToPage="1">
      <pane ySplit="1" topLeftCell="A2" activePane="bottomLeft" state="frozen"/>
      <selection pane="bottomLeft" activeCell="A40" sqref="A40"/>
      <pageMargins left="0.16" right="0.16" top="0.23" bottom="0.17" header="0.31496062992125984" footer="0.31496062992125984"/>
      <pageSetup paperSize="9" scale="34" orientation="landscape" r:id="rId1"/>
    </customSheetView>
  </customSheetViews>
  <mergeCells count="3">
    <mergeCell ref="E91:F91"/>
    <mergeCell ref="E90:F90"/>
    <mergeCell ref="P90:Q90"/>
  </mergeCells>
  <phoneticPr fontId="0" type="noConversion"/>
  <hyperlinks>
    <hyperlink ref="A84" r:id="rId2" xr:uid="{00000000-0004-0000-0000-000000000000}"/>
    <hyperlink ref="A82" r:id="rId3" xr:uid="{00000000-0004-0000-0000-000001000000}"/>
    <hyperlink ref="A78" r:id="rId4" xr:uid="{00000000-0004-0000-0000-000002000000}"/>
    <hyperlink ref="A21" r:id="rId5" xr:uid="{00000000-0004-0000-0000-000003000000}"/>
    <hyperlink ref="A20" r:id="rId6" display="Darriet" xr:uid="{00000000-0004-0000-0000-000004000000}"/>
    <hyperlink ref="A62" r:id="rId7" xr:uid="{00000000-0004-0000-0000-000005000000}"/>
    <hyperlink ref="A22" r:id="rId8" xr:uid="{00000000-0004-0000-0000-000006000000}"/>
  </hyperlinks>
  <pageMargins left="0.16" right="0.16" top="0.23" bottom="0.17" header="0.31496062992125984" footer="0.31496062992125984"/>
  <pageSetup paperSize="9" scale="26" orientation="landscape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2" name="Button 2">
              <controlPr defaultSize="0" print="0" autoFill="0" autoPict="0" macro="[0]!triage">
                <anchor moveWithCells="1" sizeWithCells="1">
                  <from>
                    <xdr:col>0</xdr:col>
                    <xdr:colOff>1238250</xdr:colOff>
                    <xdr:row>0</xdr:row>
                    <xdr:rowOff>133350</xdr:rowOff>
                  </from>
                  <to>
                    <xdr:col>0</xdr:col>
                    <xdr:colOff>2524125</xdr:colOff>
                    <xdr:row>0</xdr:row>
                    <xdr:rowOff>1200150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S38"/>
  <sheetViews>
    <sheetView tabSelected="1" view="pageBreakPreview" zoomScale="90" zoomScaleNormal="100" zoomScaleSheetLayoutView="90" workbookViewId="0">
      <selection activeCell="F8" sqref="F8"/>
    </sheetView>
  </sheetViews>
  <sheetFormatPr baseColWidth="10" defaultColWidth="11.42578125" defaultRowHeight="12.75"/>
  <cols>
    <col min="1" max="1" width="8" style="84" customWidth="1"/>
    <col min="2" max="3" width="7.85546875" style="85" customWidth="1"/>
    <col min="4" max="4" width="32.5703125" style="59" customWidth="1"/>
    <col min="5" max="5" width="9.42578125" style="59" bestFit="1" customWidth="1"/>
    <col min="6" max="6" width="42.85546875" style="59" customWidth="1"/>
    <col min="7" max="7" width="15.28515625" style="59" customWidth="1"/>
    <col min="8" max="8" width="14.7109375" style="59" customWidth="1"/>
    <col min="9" max="9" width="10" style="59" customWidth="1"/>
    <col min="10" max="10" width="1.7109375" style="59" customWidth="1"/>
    <col min="11" max="11" width="8" style="84" customWidth="1"/>
    <col min="12" max="13" width="7.85546875" style="85" customWidth="1"/>
    <col min="14" max="14" width="19.7109375" style="59" bestFit="1" customWidth="1"/>
    <col min="15" max="15" width="62.140625" style="59" customWidth="1"/>
    <col min="16" max="16" width="13.140625" style="59" customWidth="1"/>
    <col min="17" max="17" width="12.7109375" style="59" customWidth="1"/>
    <col min="18" max="18" width="1.140625" style="59" customWidth="1"/>
    <col min="19" max="19" width="11.28515625" style="59" customWidth="1"/>
    <col min="20" max="16384" width="11.42578125" style="59"/>
  </cols>
  <sheetData>
    <row r="1" spans="1:18" ht="38.25" customHeight="1" thickBot="1">
      <c r="A1" s="396" t="s">
        <v>26</v>
      </c>
      <c r="B1" s="396"/>
      <c r="C1" s="117" t="s">
        <v>0</v>
      </c>
      <c r="D1" s="401" t="str">
        <f ca="1">RIGHT(CELL("filename",A1),LEN(CELL("filename",A1))-SEARCH("]",CELL("filename",A1)))</f>
        <v>Thierry</v>
      </c>
      <c r="E1" s="401"/>
      <c r="F1" s="401"/>
      <c r="G1" s="54" t="s">
        <v>22</v>
      </c>
      <c r="H1" s="397">
        <v>36</v>
      </c>
      <c r="I1" s="397"/>
      <c r="J1" s="397"/>
      <c r="K1" s="55"/>
      <c r="L1" s="55"/>
      <c r="M1" s="56"/>
      <c r="N1" s="57"/>
      <c r="O1" s="57"/>
      <c r="P1" s="57"/>
      <c r="Q1" s="57"/>
      <c r="R1" s="58"/>
    </row>
    <row r="2" spans="1:18" ht="30.75" customHeight="1" thickBot="1">
      <c r="A2" s="60"/>
      <c r="B2" s="398" t="s">
        <v>1</v>
      </c>
      <c r="C2" s="399"/>
      <c r="D2" s="118" t="s">
        <v>2</v>
      </c>
      <c r="E2" s="61" t="s">
        <v>50</v>
      </c>
      <c r="F2" s="187" t="s">
        <v>54</v>
      </c>
      <c r="G2" s="63" t="s">
        <v>1</v>
      </c>
      <c r="H2" s="398" t="s">
        <v>4</v>
      </c>
      <c r="I2" s="400"/>
      <c r="J2" s="399"/>
      <c r="K2" s="395"/>
      <c r="L2" s="395"/>
      <c r="M2" s="64"/>
      <c r="N2" s="64"/>
      <c r="O2" s="64"/>
      <c r="P2" s="64"/>
      <c r="Q2" s="64"/>
      <c r="R2" s="64"/>
    </row>
    <row r="3" spans="1:18" ht="30.75" customHeight="1" thickBot="1">
      <c r="A3" s="60"/>
      <c r="B3" s="60"/>
      <c r="C3" s="370"/>
      <c r="D3" s="60"/>
      <c r="E3" s="371"/>
      <c r="F3" s="372"/>
      <c r="G3" s="373"/>
      <c r="H3" s="372"/>
      <c r="I3" s="370"/>
      <c r="J3" s="374"/>
      <c r="K3" s="64"/>
      <c r="L3" s="64"/>
      <c r="M3" s="64"/>
      <c r="N3" s="64"/>
      <c r="O3" s="64"/>
      <c r="P3" s="64"/>
      <c r="Q3" s="64"/>
      <c r="R3" s="64"/>
    </row>
    <row r="4" spans="1:18" ht="20.100000000000001" customHeight="1">
      <c r="A4" s="65" t="s">
        <v>5</v>
      </c>
      <c r="B4" s="66" t="s">
        <v>32</v>
      </c>
      <c r="C4" s="188"/>
      <c r="D4" s="192"/>
      <c r="E4" s="199"/>
      <c r="F4" s="194"/>
      <c r="G4" s="80"/>
      <c r="H4" s="386" t="s">
        <v>6</v>
      </c>
      <c r="I4" s="387"/>
      <c r="J4" s="388"/>
      <c r="K4" s="68"/>
      <c r="L4" s="69"/>
      <c r="M4" s="57"/>
      <c r="N4" s="57"/>
      <c r="O4" s="70"/>
      <c r="P4" s="70"/>
      <c r="Q4" s="57"/>
      <c r="R4" s="57"/>
    </row>
    <row r="5" spans="1:18" ht="20.100000000000001" customHeight="1">
      <c r="A5" s="71" t="s">
        <v>7</v>
      </c>
      <c r="B5" s="72" t="s">
        <v>35</v>
      </c>
      <c r="C5" s="189"/>
      <c r="D5" s="193"/>
      <c r="E5" s="200"/>
      <c r="F5" s="195"/>
      <c r="G5" s="67"/>
      <c r="H5" s="389" t="s">
        <v>8</v>
      </c>
      <c r="I5" s="390"/>
      <c r="J5" s="391"/>
      <c r="K5" s="68"/>
      <c r="L5" s="69"/>
      <c r="M5" s="57"/>
      <c r="N5" s="57"/>
      <c r="O5" s="70"/>
      <c r="P5" s="70"/>
      <c r="Q5" s="57"/>
      <c r="R5" s="57"/>
    </row>
    <row r="6" spans="1:18" ht="20.100000000000001" customHeight="1">
      <c r="A6" s="71" t="s">
        <v>9</v>
      </c>
      <c r="B6" s="72" t="s">
        <v>36</v>
      </c>
      <c r="C6" s="189"/>
      <c r="D6" s="193"/>
      <c r="E6" s="200"/>
      <c r="F6" s="195"/>
      <c r="G6" s="67"/>
      <c r="H6" s="389" t="s">
        <v>10</v>
      </c>
      <c r="I6" s="390"/>
      <c r="J6" s="391"/>
      <c r="K6" s="68"/>
      <c r="L6" s="69"/>
      <c r="M6" s="57"/>
      <c r="N6" s="57"/>
      <c r="O6" s="70"/>
      <c r="P6" s="70"/>
      <c r="Q6" s="57"/>
      <c r="R6" s="57"/>
    </row>
    <row r="7" spans="1:18" ht="20.100000000000001" customHeight="1">
      <c r="A7" s="71" t="s">
        <v>11</v>
      </c>
      <c r="B7" s="72" t="s">
        <v>25</v>
      </c>
      <c r="C7" s="189"/>
      <c r="D7" s="193"/>
      <c r="E7" s="200"/>
      <c r="F7" s="195"/>
      <c r="G7" s="67"/>
      <c r="H7" s="74"/>
      <c r="I7" s="75"/>
      <c r="J7" s="76"/>
      <c r="K7" s="68"/>
      <c r="L7" s="69"/>
      <c r="M7" s="57"/>
      <c r="N7" s="57"/>
      <c r="O7" s="70"/>
      <c r="P7" s="57"/>
      <c r="Q7" s="57"/>
      <c r="R7" s="57"/>
    </row>
    <row r="8" spans="1:18" ht="20.100000000000001" customHeight="1">
      <c r="A8" s="71" t="s">
        <v>12</v>
      </c>
      <c r="B8" s="72" t="s">
        <v>24</v>
      </c>
      <c r="C8" s="189"/>
      <c r="D8" s="193"/>
      <c r="E8" s="200"/>
      <c r="F8" s="195"/>
      <c r="G8" s="67"/>
      <c r="H8" s="392">
        <f>SUM(G4:G9)</f>
        <v>0</v>
      </c>
      <c r="I8" s="390"/>
      <c r="J8" s="391"/>
      <c r="K8" s="68"/>
      <c r="L8" s="69"/>
      <c r="M8" s="57"/>
      <c r="N8" s="57"/>
      <c r="O8" s="70"/>
      <c r="P8" s="70"/>
      <c r="Q8" s="57"/>
      <c r="R8" s="57"/>
    </row>
    <row r="9" spans="1:18" ht="20.100000000000001" customHeight="1" thickBot="1">
      <c r="A9" s="77"/>
      <c r="B9" s="72" t="s">
        <v>29</v>
      </c>
      <c r="C9" s="190"/>
      <c r="D9" s="193"/>
      <c r="E9" s="201"/>
      <c r="F9" s="196"/>
      <c r="G9" s="78"/>
      <c r="H9" s="383"/>
      <c r="I9" s="384"/>
      <c r="J9" s="385"/>
      <c r="K9" s="68"/>
      <c r="L9" s="69"/>
      <c r="M9" s="57"/>
      <c r="N9" s="79"/>
      <c r="O9" s="70"/>
      <c r="P9" s="57"/>
      <c r="Q9" s="57"/>
      <c r="R9" s="57"/>
    </row>
    <row r="10" spans="1:18" ht="20.100000000000001" customHeight="1">
      <c r="A10" s="65" t="s">
        <v>13</v>
      </c>
      <c r="B10" s="66" t="s">
        <v>32</v>
      </c>
      <c r="C10" s="188"/>
      <c r="D10" s="192"/>
      <c r="E10" s="199"/>
      <c r="F10" s="197"/>
      <c r="G10" s="80"/>
      <c r="H10" s="386" t="s">
        <v>6</v>
      </c>
      <c r="I10" s="387"/>
      <c r="J10" s="388"/>
      <c r="K10" s="68"/>
      <c r="L10" s="69"/>
      <c r="M10" s="57"/>
      <c r="N10" s="57"/>
      <c r="O10" s="70"/>
      <c r="P10" s="70"/>
      <c r="Q10" s="57"/>
      <c r="R10" s="57"/>
    </row>
    <row r="11" spans="1:18" ht="20.100000000000001" customHeight="1">
      <c r="A11" s="71" t="s">
        <v>14</v>
      </c>
      <c r="B11" s="72" t="s">
        <v>35</v>
      </c>
      <c r="C11" s="189"/>
      <c r="D11" s="193"/>
      <c r="E11" s="200"/>
      <c r="F11" s="195"/>
      <c r="G11" s="67"/>
      <c r="H11" s="389" t="s">
        <v>8</v>
      </c>
      <c r="I11" s="390"/>
      <c r="J11" s="391"/>
      <c r="K11" s="68"/>
      <c r="L11" s="69"/>
      <c r="M11" s="57"/>
      <c r="N11" s="57"/>
      <c r="O11" s="70"/>
      <c r="P11" s="70"/>
      <c r="Q11" s="57"/>
      <c r="R11" s="57"/>
    </row>
    <row r="12" spans="1:18" ht="20.100000000000001" customHeight="1">
      <c r="A12" s="71" t="s">
        <v>15</v>
      </c>
      <c r="B12" s="72" t="s">
        <v>36</v>
      </c>
      <c r="C12" s="189"/>
      <c r="D12" s="193"/>
      <c r="E12" s="200"/>
      <c r="F12" s="375"/>
      <c r="G12" s="67"/>
      <c r="H12" s="389" t="s">
        <v>10</v>
      </c>
      <c r="I12" s="390"/>
      <c r="J12" s="391"/>
      <c r="K12" s="68"/>
      <c r="L12" s="69"/>
      <c r="M12" s="57"/>
      <c r="N12" s="57"/>
      <c r="O12" s="70"/>
      <c r="P12" s="70"/>
      <c r="Q12" s="57"/>
      <c r="R12" s="57"/>
    </row>
    <row r="13" spans="1:18" ht="20.100000000000001" customHeight="1">
      <c r="A13" s="71" t="s">
        <v>11</v>
      </c>
      <c r="B13" s="72" t="s">
        <v>25</v>
      </c>
      <c r="C13" s="189"/>
      <c r="D13" s="193"/>
      <c r="E13" s="200"/>
      <c r="F13" s="198"/>
      <c r="G13" s="67"/>
      <c r="H13" s="74"/>
      <c r="I13" s="75"/>
      <c r="J13" s="76"/>
      <c r="K13" s="68"/>
      <c r="L13" s="69"/>
      <c r="M13" s="57"/>
      <c r="N13" s="57"/>
      <c r="O13" s="70"/>
      <c r="P13" s="57"/>
      <c r="Q13" s="57"/>
      <c r="R13" s="57"/>
    </row>
    <row r="14" spans="1:18" ht="20.100000000000001" customHeight="1">
      <c r="A14" s="71" t="s">
        <v>12</v>
      </c>
      <c r="B14" s="72" t="s">
        <v>24</v>
      </c>
      <c r="C14" s="189"/>
      <c r="D14" s="193"/>
      <c r="E14" s="200"/>
      <c r="F14" s="198"/>
      <c r="G14" s="67"/>
      <c r="H14" s="392">
        <f>SUM(G10:G15)</f>
        <v>0</v>
      </c>
      <c r="I14" s="390"/>
      <c r="J14" s="391"/>
      <c r="K14" s="68"/>
      <c r="L14" s="69"/>
      <c r="M14" s="57"/>
      <c r="N14" s="57"/>
      <c r="O14" s="70"/>
      <c r="P14" s="70"/>
      <c r="Q14" s="57"/>
      <c r="R14" s="57"/>
    </row>
    <row r="15" spans="1:18" ht="20.100000000000001" customHeight="1" thickBot="1">
      <c r="A15" s="77"/>
      <c r="B15" s="72" t="s">
        <v>29</v>
      </c>
      <c r="C15" s="190"/>
      <c r="D15" s="193"/>
      <c r="E15" s="201"/>
      <c r="F15" s="196"/>
      <c r="G15" s="78"/>
      <c r="H15" s="383"/>
      <c r="I15" s="384"/>
      <c r="J15" s="385"/>
      <c r="K15" s="68"/>
      <c r="L15" s="69"/>
      <c r="M15" s="57"/>
      <c r="N15" s="79"/>
      <c r="O15" s="70"/>
      <c r="P15" s="57"/>
      <c r="Q15" s="57"/>
      <c r="R15" s="57"/>
    </row>
    <row r="16" spans="1:18" ht="20.100000000000001" customHeight="1">
      <c r="A16" s="65" t="s">
        <v>13</v>
      </c>
      <c r="B16" s="66" t="s">
        <v>32</v>
      </c>
      <c r="C16" s="188"/>
      <c r="D16" s="192"/>
      <c r="E16" s="199"/>
      <c r="F16" s="197"/>
      <c r="G16" s="80"/>
      <c r="H16" s="386" t="s">
        <v>6</v>
      </c>
      <c r="I16" s="387"/>
      <c r="J16" s="388"/>
      <c r="K16" s="68"/>
      <c r="L16" s="69"/>
      <c r="M16" s="57"/>
      <c r="N16" s="57"/>
      <c r="O16" s="70"/>
      <c r="P16" s="70"/>
      <c r="Q16" s="57"/>
      <c r="R16" s="57"/>
    </row>
    <row r="17" spans="1:18" ht="20.100000000000001" customHeight="1">
      <c r="A17" s="71" t="s">
        <v>16</v>
      </c>
      <c r="B17" s="72" t="s">
        <v>35</v>
      </c>
      <c r="C17" s="189"/>
      <c r="D17" s="193"/>
      <c r="E17" s="200"/>
      <c r="F17" s="198"/>
      <c r="G17" s="67"/>
      <c r="H17" s="389" t="s">
        <v>8</v>
      </c>
      <c r="I17" s="390"/>
      <c r="J17" s="391"/>
      <c r="K17" s="68"/>
      <c r="L17" s="69"/>
      <c r="M17" s="57"/>
      <c r="N17" s="57"/>
      <c r="O17" s="70"/>
      <c r="P17" s="70"/>
      <c r="Q17" s="57"/>
      <c r="R17" s="57"/>
    </row>
    <row r="18" spans="1:18" ht="20.100000000000001" customHeight="1">
      <c r="A18" s="71" t="s">
        <v>15</v>
      </c>
      <c r="B18" s="72" t="s">
        <v>36</v>
      </c>
      <c r="C18" s="189"/>
      <c r="D18" s="193"/>
      <c r="E18" s="200"/>
      <c r="F18" s="198"/>
      <c r="G18" s="67"/>
      <c r="H18" s="389" t="s">
        <v>10</v>
      </c>
      <c r="I18" s="390"/>
      <c r="J18" s="391"/>
      <c r="K18" s="68"/>
      <c r="L18" s="69"/>
      <c r="M18" s="57"/>
      <c r="N18" s="57"/>
      <c r="O18" s="70"/>
      <c r="P18" s="70"/>
      <c r="Q18" s="57"/>
      <c r="R18" s="57"/>
    </row>
    <row r="19" spans="1:18" ht="20.100000000000001" customHeight="1">
      <c r="A19" s="71" t="s">
        <v>17</v>
      </c>
      <c r="B19" s="72" t="s">
        <v>25</v>
      </c>
      <c r="C19" s="189"/>
      <c r="D19" s="193"/>
      <c r="E19" s="200"/>
      <c r="F19" s="195"/>
      <c r="G19" s="67"/>
      <c r="H19" s="74"/>
      <c r="I19" s="75"/>
      <c r="J19" s="76"/>
      <c r="K19" s="68"/>
      <c r="L19" s="69"/>
      <c r="M19" s="57"/>
      <c r="N19" s="57"/>
      <c r="O19" s="70"/>
      <c r="P19" s="57"/>
      <c r="Q19" s="57"/>
      <c r="R19" s="57"/>
    </row>
    <row r="20" spans="1:18" ht="20.100000000000001" customHeight="1">
      <c r="A20" s="71" t="s">
        <v>15</v>
      </c>
      <c r="B20" s="72" t="s">
        <v>24</v>
      </c>
      <c r="C20" s="189"/>
      <c r="D20" s="193"/>
      <c r="E20" s="200"/>
      <c r="F20" s="198"/>
      <c r="G20" s="67"/>
      <c r="H20" s="392">
        <f>SUM(G16:G21)</f>
        <v>0</v>
      </c>
      <c r="I20" s="390"/>
      <c r="J20" s="391"/>
      <c r="K20" s="68"/>
      <c r="L20" s="69"/>
      <c r="M20" s="57"/>
      <c r="N20" s="57"/>
      <c r="O20" s="70"/>
      <c r="P20" s="70"/>
      <c r="Q20" s="57"/>
      <c r="R20" s="57"/>
    </row>
    <row r="21" spans="1:18" ht="20.100000000000001" customHeight="1" thickBot="1">
      <c r="A21" s="77"/>
      <c r="B21" s="72" t="s">
        <v>29</v>
      </c>
      <c r="C21" s="190"/>
      <c r="D21" s="193"/>
      <c r="E21" s="201"/>
      <c r="F21" s="196"/>
      <c r="G21" s="78"/>
      <c r="H21" s="383"/>
      <c r="I21" s="384"/>
      <c r="J21" s="385"/>
      <c r="K21" s="68"/>
      <c r="L21" s="69"/>
      <c r="M21" s="57"/>
      <c r="N21" s="79"/>
      <c r="O21" s="70"/>
      <c r="P21" s="57"/>
      <c r="Q21" s="57"/>
      <c r="R21" s="57"/>
    </row>
    <row r="22" spans="1:18" ht="20.100000000000001" customHeight="1">
      <c r="A22" s="65" t="s">
        <v>18</v>
      </c>
      <c r="B22" s="66" t="s">
        <v>32</v>
      </c>
      <c r="C22" s="188"/>
      <c r="D22" s="321"/>
      <c r="E22" s="199"/>
      <c r="F22" s="191"/>
      <c r="G22" s="80"/>
      <c r="H22" s="386" t="s">
        <v>6</v>
      </c>
      <c r="I22" s="387"/>
      <c r="J22" s="388"/>
      <c r="K22" s="68"/>
      <c r="L22" s="69"/>
      <c r="M22" s="57"/>
      <c r="N22" s="57"/>
      <c r="O22" s="70"/>
      <c r="P22" s="70"/>
      <c r="Q22" s="57"/>
      <c r="R22" s="57"/>
    </row>
    <row r="23" spans="1:18" ht="20.100000000000001" customHeight="1">
      <c r="A23" s="71" t="s">
        <v>16</v>
      </c>
      <c r="B23" s="72" t="s">
        <v>35</v>
      </c>
      <c r="C23" s="189"/>
      <c r="D23" s="322"/>
      <c r="E23" s="200"/>
      <c r="F23" s="195"/>
      <c r="G23" s="67"/>
      <c r="H23" s="389" t="s">
        <v>8</v>
      </c>
      <c r="I23" s="390"/>
      <c r="J23" s="391"/>
      <c r="K23" s="68"/>
      <c r="L23" s="69"/>
      <c r="M23" s="57"/>
      <c r="N23" s="57"/>
      <c r="O23" s="70"/>
      <c r="P23" s="70"/>
      <c r="Q23" s="57"/>
      <c r="R23" s="57"/>
    </row>
    <row r="24" spans="1:18" ht="20.100000000000001" customHeight="1">
      <c r="A24" s="71" t="s">
        <v>7</v>
      </c>
      <c r="B24" s="72" t="s">
        <v>36</v>
      </c>
      <c r="C24" s="189"/>
      <c r="D24" s="322"/>
      <c r="E24" s="200"/>
      <c r="F24" s="195"/>
      <c r="G24" s="67"/>
      <c r="H24" s="389" t="s">
        <v>10</v>
      </c>
      <c r="I24" s="390"/>
      <c r="J24" s="391"/>
      <c r="K24" s="68"/>
      <c r="L24" s="69"/>
      <c r="M24" s="57"/>
      <c r="N24" s="57"/>
      <c r="O24" s="70"/>
      <c r="P24" s="70"/>
      <c r="Q24" s="57"/>
      <c r="R24" s="57"/>
    </row>
    <row r="25" spans="1:18" ht="20.100000000000001" customHeight="1">
      <c r="A25" s="71" t="s">
        <v>11</v>
      </c>
      <c r="B25" s="72" t="s">
        <v>25</v>
      </c>
      <c r="C25" s="189"/>
      <c r="D25" s="322"/>
      <c r="E25" s="200"/>
      <c r="F25" s="195"/>
      <c r="G25" s="67"/>
      <c r="H25" s="74"/>
      <c r="I25" s="75"/>
      <c r="J25" s="76"/>
      <c r="K25" s="68"/>
      <c r="L25" s="69"/>
      <c r="M25" s="57"/>
      <c r="N25" s="57"/>
      <c r="O25" s="70"/>
      <c r="P25" s="57"/>
      <c r="Q25" s="57"/>
      <c r="R25" s="57"/>
    </row>
    <row r="26" spans="1:18" ht="20.100000000000001" customHeight="1">
      <c r="A26" s="71" t="s">
        <v>12</v>
      </c>
      <c r="B26" s="72" t="s">
        <v>24</v>
      </c>
      <c r="C26" s="189"/>
      <c r="D26" s="322"/>
      <c r="E26" s="200"/>
      <c r="F26" s="195"/>
      <c r="G26" s="67"/>
      <c r="H26" s="392">
        <f>SUM(G22:G27)</f>
        <v>0</v>
      </c>
      <c r="I26" s="390"/>
      <c r="J26" s="391"/>
      <c r="K26" s="68"/>
      <c r="L26" s="69"/>
      <c r="M26" s="57"/>
      <c r="N26" s="57"/>
      <c r="O26" s="70"/>
      <c r="P26" s="70"/>
      <c r="Q26" s="57"/>
      <c r="R26" s="57"/>
    </row>
    <row r="27" spans="1:18" ht="20.100000000000001" customHeight="1" thickBot="1">
      <c r="A27" s="77"/>
      <c r="B27" s="72" t="s">
        <v>29</v>
      </c>
      <c r="C27" s="190"/>
      <c r="D27" s="318"/>
      <c r="E27" s="201"/>
      <c r="F27" s="196"/>
      <c r="G27" s="78"/>
      <c r="H27" s="383"/>
      <c r="I27" s="384"/>
      <c r="J27" s="385"/>
      <c r="K27" s="68"/>
      <c r="L27" s="69"/>
      <c r="M27" s="57"/>
      <c r="N27" s="79"/>
      <c r="O27" s="70"/>
      <c r="P27" s="57"/>
      <c r="Q27" s="57"/>
      <c r="R27" s="57"/>
    </row>
    <row r="28" spans="1:18" ht="20.100000000000001" customHeight="1">
      <c r="A28" s="65" t="s">
        <v>19</v>
      </c>
      <c r="B28" s="66" t="s">
        <v>32</v>
      </c>
      <c r="C28" s="188"/>
      <c r="D28" s="376"/>
      <c r="E28" s="199"/>
      <c r="F28" s="194"/>
      <c r="G28" s="80"/>
      <c r="H28" s="386" t="s">
        <v>6</v>
      </c>
      <c r="I28" s="387"/>
      <c r="J28" s="388"/>
      <c r="K28" s="68"/>
      <c r="L28" s="69"/>
      <c r="M28" s="57"/>
      <c r="N28" s="57"/>
      <c r="O28" s="70"/>
      <c r="P28" s="70"/>
      <c r="Q28" s="57"/>
      <c r="R28" s="57"/>
    </row>
    <row r="29" spans="1:18" ht="20.100000000000001" customHeight="1">
      <c r="A29" s="71" t="s">
        <v>16</v>
      </c>
      <c r="B29" s="72" t="s">
        <v>35</v>
      </c>
      <c r="C29" s="189"/>
      <c r="D29" s="193"/>
      <c r="E29" s="200"/>
      <c r="F29" s="195"/>
      <c r="G29" s="67"/>
      <c r="H29" s="389" t="s">
        <v>8</v>
      </c>
      <c r="I29" s="390"/>
      <c r="J29" s="391"/>
      <c r="K29" s="68"/>
      <c r="L29" s="69"/>
      <c r="M29" s="57"/>
      <c r="N29" s="57"/>
      <c r="O29" s="70"/>
      <c r="P29" s="70"/>
      <c r="Q29" s="57"/>
      <c r="R29" s="57"/>
    </row>
    <row r="30" spans="1:18" ht="20.100000000000001" customHeight="1">
      <c r="A30" s="71" t="s">
        <v>9</v>
      </c>
      <c r="B30" s="72" t="s">
        <v>36</v>
      </c>
      <c r="C30" s="189"/>
      <c r="D30" s="193"/>
      <c r="E30" s="200"/>
      <c r="F30" s="195"/>
      <c r="G30" s="67"/>
      <c r="H30" s="389" t="s">
        <v>10</v>
      </c>
      <c r="I30" s="390"/>
      <c r="J30" s="391"/>
      <c r="K30" s="68"/>
      <c r="L30" s="69"/>
      <c r="M30" s="57"/>
      <c r="N30" s="57"/>
      <c r="O30" s="70"/>
      <c r="P30" s="70"/>
      <c r="Q30" s="57"/>
      <c r="R30" s="57"/>
    </row>
    <row r="31" spans="1:18" ht="20.100000000000001" customHeight="1">
      <c r="A31" s="71" t="s">
        <v>11</v>
      </c>
      <c r="B31" s="72" t="s">
        <v>25</v>
      </c>
      <c r="C31" s="189"/>
      <c r="D31" s="193"/>
      <c r="E31" s="200"/>
      <c r="F31" s="195"/>
      <c r="G31" s="67"/>
      <c r="H31" s="74"/>
      <c r="I31" s="75"/>
      <c r="J31" s="76"/>
      <c r="K31" s="68"/>
      <c r="L31" s="69"/>
      <c r="M31" s="57"/>
      <c r="N31" s="57"/>
      <c r="O31" s="70"/>
      <c r="P31" s="57"/>
      <c r="Q31" s="57"/>
      <c r="R31" s="57"/>
    </row>
    <row r="32" spans="1:18" ht="20.100000000000001" customHeight="1">
      <c r="A32" s="71" t="s">
        <v>15</v>
      </c>
      <c r="B32" s="72" t="s">
        <v>24</v>
      </c>
      <c r="C32" s="189"/>
      <c r="D32" s="193"/>
      <c r="E32" s="200"/>
      <c r="F32" s="195"/>
      <c r="G32" s="67"/>
      <c r="H32" s="392">
        <f>SUM(G28:G36)</f>
        <v>0</v>
      </c>
      <c r="I32" s="393"/>
      <c r="J32" s="394"/>
      <c r="K32" s="68"/>
      <c r="L32" s="69"/>
      <c r="M32" s="57"/>
      <c r="N32" s="57"/>
      <c r="O32" s="70"/>
      <c r="P32" s="70"/>
      <c r="Q32" s="57"/>
      <c r="R32" s="57"/>
    </row>
    <row r="33" spans="1:19" ht="20.100000000000001" customHeight="1">
      <c r="A33" s="71" t="s">
        <v>16</v>
      </c>
      <c r="B33" s="72" t="s">
        <v>29</v>
      </c>
      <c r="C33" s="189"/>
      <c r="D33" s="193"/>
      <c r="E33" s="200"/>
      <c r="F33" s="195"/>
      <c r="G33" s="67"/>
      <c r="H33" s="389"/>
      <c r="I33" s="390"/>
      <c r="J33" s="391"/>
      <c r="K33" s="68"/>
      <c r="L33" s="69"/>
      <c r="M33" s="57"/>
      <c r="N33" s="57"/>
      <c r="O33" s="70"/>
      <c r="P33" s="70"/>
      <c r="Q33" s="57"/>
      <c r="R33" s="57"/>
    </row>
    <row r="34" spans="1:19" ht="20.100000000000001" customHeight="1">
      <c r="A34" s="71" t="s">
        <v>11</v>
      </c>
      <c r="B34" s="72"/>
      <c r="C34" s="189"/>
      <c r="D34" s="193"/>
      <c r="E34" s="200"/>
      <c r="F34" s="195"/>
      <c r="G34" s="67"/>
      <c r="H34" s="74"/>
      <c r="I34" s="75"/>
      <c r="J34" s="76"/>
      <c r="K34" s="68"/>
      <c r="L34" s="69"/>
      <c r="M34" s="57"/>
      <c r="N34" s="57"/>
      <c r="O34" s="70"/>
      <c r="P34" s="57"/>
      <c r="Q34" s="57"/>
      <c r="R34" s="57"/>
    </row>
    <row r="35" spans="1:19" ht="20.100000000000001" customHeight="1">
      <c r="A35" s="71" t="s">
        <v>12</v>
      </c>
      <c r="B35" s="72"/>
      <c r="C35" s="189"/>
      <c r="D35" s="193"/>
      <c r="E35" s="200"/>
      <c r="F35" s="195"/>
      <c r="G35" s="67"/>
      <c r="H35" s="392"/>
      <c r="I35" s="393"/>
      <c r="J35" s="394"/>
      <c r="K35" s="68"/>
      <c r="L35" s="69"/>
      <c r="M35" s="57"/>
      <c r="N35" s="57"/>
      <c r="O35" s="70"/>
      <c r="P35" s="70"/>
      <c r="Q35" s="57"/>
      <c r="R35" s="57"/>
    </row>
    <row r="36" spans="1:19" ht="20.100000000000001" customHeight="1" thickBot="1">
      <c r="A36" s="77"/>
      <c r="B36" s="81"/>
      <c r="C36" s="190"/>
      <c r="D36" s="318"/>
      <c r="E36" s="201"/>
      <c r="F36" s="196"/>
      <c r="G36" s="78"/>
      <c r="H36" s="383"/>
      <c r="I36" s="384"/>
      <c r="J36" s="385"/>
      <c r="K36" s="68"/>
      <c r="L36" s="69"/>
      <c r="M36" s="57"/>
      <c r="N36" s="79"/>
      <c r="O36" s="70"/>
      <c r="P36" s="57"/>
      <c r="Q36" s="57"/>
      <c r="R36" s="57"/>
    </row>
    <row r="37" spans="1:19" ht="15.95" customHeight="1" thickBot="1">
      <c r="A37" s="64"/>
      <c r="B37" s="68"/>
      <c r="C37" s="69"/>
      <c r="D37" s="57"/>
      <c r="E37" s="57"/>
      <c r="F37" s="57"/>
      <c r="G37" s="70"/>
      <c r="H37" s="57"/>
      <c r="I37" s="57"/>
      <c r="J37" s="57"/>
      <c r="K37" s="68"/>
      <c r="L37" s="69"/>
      <c r="M37" s="57"/>
      <c r="N37" s="79"/>
      <c r="O37" s="70"/>
      <c r="P37" s="57"/>
      <c r="Q37" s="57"/>
      <c r="R37" s="57"/>
    </row>
    <row r="38" spans="1:19" ht="15.95" customHeight="1" thickBot="1">
      <c r="A38" s="64"/>
      <c r="B38" s="68"/>
      <c r="C38" s="69"/>
      <c r="D38" s="57"/>
      <c r="E38" s="57"/>
      <c r="F38" s="82"/>
      <c r="G38" s="83" t="s">
        <v>23</v>
      </c>
      <c r="H38" s="380">
        <f>H32+H26+H20+H14+H8</f>
        <v>0</v>
      </c>
      <c r="I38" s="381"/>
      <c r="J38" s="382"/>
      <c r="K38" s="182"/>
      <c r="L38" s="68"/>
      <c r="M38" s="69"/>
      <c r="N38" s="57"/>
      <c r="O38" s="79"/>
      <c r="P38" s="70"/>
      <c r="Q38" s="57"/>
      <c r="R38" s="57"/>
      <c r="S38" s="57"/>
    </row>
  </sheetData>
  <customSheetViews>
    <customSheetView guid="{2466BB32-3F20-4A31-8C8A-2D62866C6750}" scale="90" showPageBreaks="1" printArea="1" view="pageBreakPreview">
      <selection activeCell="D28" sqref="D28"/>
      <pageMargins left="0.11811023622047245" right="0.11811023622047245" top="0.12" bottom="0.08" header="0.17" footer="0.12"/>
      <pageSetup paperSize="9" scale="81" orientation="landscape" horizontalDpi="300" verticalDpi="300" r:id="rId1"/>
      <headerFooter alignWithMargins="0"/>
    </customSheetView>
  </customSheetViews>
  <mergeCells count="34">
    <mergeCell ref="A1:B1"/>
    <mergeCell ref="H1:J1"/>
    <mergeCell ref="B2:C2"/>
    <mergeCell ref="H2:J2"/>
    <mergeCell ref="H4:J4"/>
    <mergeCell ref="D1:F1"/>
    <mergeCell ref="H17:J17"/>
    <mergeCell ref="H18:J18"/>
    <mergeCell ref="H20:J20"/>
    <mergeCell ref="K2:L2"/>
    <mergeCell ref="H9:J9"/>
    <mergeCell ref="H6:J6"/>
    <mergeCell ref="H8:J8"/>
    <mergeCell ref="H5:J5"/>
    <mergeCell ref="H10:J10"/>
    <mergeCell ref="H11:J11"/>
    <mergeCell ref="H16:J16"/>
    <mergeCell ref="H12:J12"/>
    <mergeCell ref="H14:J14"/>
    <mergeCell ref="H15:J15"/>
    <mergeCell ref="H22:J22"/>
    <mergeCell ref="H23:J23"/>
    <mergeCell ref="H24:J24"/>
    <mergeCell ref="H26:J26"/>
    <mergeCell ref="H21:J21"/>
    <mergeCell ref="H38:J38"/>
    <mergeCell ref="H27:J27"/>
    <mergeCell ref="H28:J28"/>
    <mergeCell ref="H29:J29"/>
    <mergeCell ref="H30:J30"/>
    <mergeCell ref="H32:J32"/>
    <mergeCell ref="H33:J33"/>
    <mergeCell ref="H35:J35"/>
    <mergeCell ref="H36:J36"/>
  </mergeCells>
  <phoneticPr fontId="0" type="noConversion"/>
  <dataValidations disablePrompts="1" count="2">
    <dataValidation type="list" allowBlank="1" showInputMessage="1" showErrorMessage="1" errorTitle="ERREUR" error="Choisir la tâches dans la liste proposée" sqref="E4:E36" xr:uid="{00000000-0002-0000-0100-000000000000}">
      <formula1>Tâches</formula1>
    </dataValidation>
    <dataValidation type="list" allowBlank="1" showDropDown="1" showInputMessage="1" showErrorMessage="1" sqref="D4:D36" xr:uid="{C8A1165F-A52F-4324-BE45-92A7FC7E4F9E}">
      <formula1>Chantier</formula1>
    </dataValidation>
  </dataValidations>
  <pageMargins left="0.11811023622047245" right="0.11811023622047245" top="0.12" bottom="0.08" header="0.17" footer="0.12"/>
  <pageSetup paperSize="9" scale="71" orientation="landscape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4104" r:id="rId5" name="ComboBox1">
          <controlPr defaultSize="0" autoLine="0" r:id="rId6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4</xdr:row>
                <xdr:rowOff>19050</xdr:rowOff>
              </to>
            </anchor>
          </controlPr>
        </control>
      </mc:Choice>
      <mc:Fallback>
        <control shapeId="4104" r:id="rId5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S34"/>
  <sheetViews>
    <sheetView view="pageBreakPreview" zoomScaleNormal="100" zoomScaleSheetLayoutView="100" workbookViewId="0">
      <selection activeCell="D2" sqref="D2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8.7109375" style="92" customWidth="1"/>
    <col min="5" max="5" width="13.7109375" style="92" bestFit="1" customWidth="1"/>
    <col min="6" max="6" width="36" style="92" customWidth="1"/>
    <col min="7" max="7" width="15.28515625" style="92" customWidth="1"/>
    <col min="8" max="8" width="14.7109375" style="92" customWidth="1"/>
    <col min="9" max="9" width="10" style="92" customWidth="1"/>
    <col min="10" max="10" width="1.14062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Samuel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0"/>
      <c r="D2" s="118" t="s">
        <v>2</v>
      </c>
      <c r="E2" s="186" t="s">
        <v>50</v>
      </c>
      <c r="F2" s="94" t="s">
        <v>54</v>
      </c>
      <c r="G2" s="95" t="s">
        <v>1</v>
      </c>
      <c r="H2" s="419" t="s">
        <v>4</v>
      </c>
      <c r="I2" s="420"/>
      <c r="J2" s="421"/>
      <c r="K2" s="423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362" t="s">
        <v>165</v>
      </c>
      <c r="D3" s="192"/>
      <c r="E3" s="223"/>
      <c r="F3" s="220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363"/>
      <c r="D4" s="193"/>
      <c r="E4" s="224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363"/>
      <c r="D5" s="193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363"/>
      <c r="D6" s="193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363"/>
      <c r="D7" s="193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81" t="s">
        <v>29</v>
      </c>
      <c r="C8" s="364" t="s">
        <v>166</v>
      </c>
      <c r="D8" s="193"/>
      <c r="E8" s="225"/>
      <c r="F8" s="209"/>
      <c r="G8" s="110"/>
      <c r="H8" s="409"/>
      <c r="I8" s="409"/>
      <c r="J8" s="410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362" t="s">
        <v>165</v>
      </c>
      <c r="D9" s="192"/>
      <c r="E9" s="223"/>
      <c r="F9" s="220"/>
      <c r="G9" s="99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363"/>
      <c r="D10" s="193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363"/>
      <c r="D11" s="193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363"/>
      <c r="D12" s="193"/>
      <c r="E12" s="224"/>
      <c r="F12" s="127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363"/>
      <c r="D13" s="193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81" t="s">
        <v>29</v>
      </c>
      <c r="C14" s="364" t="s">
        <v>166</v>
      </c>
      <c r="D14" s="193"/>
      <c r="E14" s="225"/>
      <c r="F14" s="209"/>
      <c r="G14" s="110"/>
      <c r="H14" s="409"/>
      <c r="I14" s="409"/>
      <c r="J14" s="410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20" t="s">
        <v>13</v>
      </c>
      <c r="B15" s="66" t="s">
        <v>164</v>
      </c>
      <c r="C15" s="365" t="s">
        <v>165</v>
      </c>
      <c r="D15" s="192"/>
      <c r="E15" s="226"/>
      <c r="F15" s="221"/>
      <c r="G15" s="132"/>
      <c r="H15" s="415" t="s">
        <v>6</v>
      </c>
      <c r="I15" s="415"/>
      <c r="J15" s="416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363"/>
      <c r="D16" s="193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363"/>
      <c r="D17" s="193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363"/>
      <c r="D18" s="193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363"/>
      <c r="D19" s="193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0"/>
      <c r="B20" s="81" t="s">
        <v>29</v>
      </c>
      <c r="C20" s="366" t="s">
        <v>166</v>
      </c>
      <c r="D20" s="193"/>
      <c r="E20" s="227"/>
      <c r="F20" s="222"/>
      <c r="G20" s="138"/>
      <c r="H20" s="413"/>
      <c r="I20" s="413"/>
      <c r="J20" s="414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362" t="s">
        <v>165</v>
      </c>
      <c r="D21" s="192"/>
      <c r="E21" s="223"/>
      <c r="F21" s="220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363"/>
      <c r="D22" s="193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363"/>
      <c r="D23" s="193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363"/>
      <c r="D24" s="193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363"/>
      <c r="D25" s="193"/>
      <c r="E25" s="224"/>
      <c r="F25" s="127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81" t="s">
        <v>29</v>
      </c>
      <c r="C26" s="364" t="s">
        <v>166</v>
      </c>
      <c r="D26" s="193"/>
      <c r="E26" s="225"/>
      <c r="F26" s="209"/>
      <c r="G26" s="110"/>
      <c r="H26" s="409"/>
      <c r="I26" s="409"/>
      <c r="J26" s="410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362" t="s">
        <v>167</v>
      </c>
      <c r="D27" s="192"/>
      <c r="E27" s="223"/>
      <c r="F27" s="220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363" t="s">
        <v>168</v>
      </c>
      <c r="D28" s="193"/>
      <c r="E28" s="224"/>
      <c r="F28" s="127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363" t="s">
        <v>169</v>
      </c>
      <c r="D29" s="193"/>
      <c r="E29" s="224"/>
      <c r="F29" s="127"/>
      <c r="G29" s="105"/>
      <c r="H29" s="402" t="s">
        <v>10</v>
      </c>
      <c r="I29" s="402"/>
      <c r="J29" s="403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363" t="s">
        <v>170</v>
      </c>
      <c r="D30" s="193"/>
      <c r="E30" s="224"/>
      <c r="F30" s="127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203"/>
      <c r="D31" s="193"/>
      <c r="E31" s="224"/>
      <c r="F31" s="127"/>
      <c r="G31" s="105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204"/>
      <c r="D32" s="318"/>
      <c r="E32" s="225"/>
      <c r="F32" s="209"/>
      <c r="G32" s="110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83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2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E29" sqref="E29"/>
      <pageMargins left="0.11811023622047245" right="0.11811023622047245" top="0.12" bottom="0.08" header="0.17" footer="0.12"/>
      <pageSetup paperSize="9" scale="93" orientation="landscape" horizontalDpi="300" verticalDpi="300" r:id="rId1"/>
      <headerFooter alignWithMargins="0"/>
    </customSheetView>
  </customSheetViews>
  <mergeCells count="32">
    <mergeCell ref="K2:L2"/>
    <mergeCell ref="H3:J3"/>
    <mergeCell ref="H9:J9"/>
    <mergeCell ref="H10:J10"/>
    <mergeCell ref="H4:J4"/>
    <mergeCell ref="H5:J5"/>
    <mergeCell ref="H7:J7"/>
    <mergeCell ref="H8:J8"/>
    <mergeCell ref="H15:J15"/>
    <mergeCell ref="H14:J14"/>
    <mergeCell ref="H11:J11"/>
    <mergeCell ref="H13:J13"/>
    <mergeCell ref="A1:B1"/>
    <mergeCell ref="H1:J1"/>
    <mergeCell ref="B2:C2"/>
    <mergeCell ref="H2:J2"/>
    <mergeCell ref="D1:F1"/>
    <mergeCell ref="H22:J22"/>
    <mergeCell ref="H21:J21"/>
    <mergeCell ref="H16:J16"/>
    <mergeCell ref="H17:J17"/>
    <mergeCell ref="H19:J19"/>
    <mergeCell ref="H20:J20"/>
    <mergeCell ref="H23:J23"/>
    <mergeCell ref="H25:J25"/>
    <mergeCell ref="H34:J34"/>
    <mergeCell ref="H26:J26"/>
    <mergeCell ref="H27:J27"/>
    <mergeCell ref="H28:J28"/>
    <mergeCell ref="H29:J29"/>
    <mergeCell ref="H31:J31"/>
    <mergeCell ref="H32:J32"/>
  </mergeCells>
  <phoneticPr fontId="0" type="noConversion"/>
  <dataValidations count="1">
    <dataValidation type="list" allowBlank="1" showInputMessage="1" showErrorMessage="1" errorTitle="ERREUR" error="Choisir la tâches dans la liste proposée" sqref="E3:E32" xr:uid="{00000000-0002-0000-0200-000000000000}">
      <formula1>Tâches</formula1>
    </dataValidation>
  </dataValidations>
  <pageMargins left="0.11811023622047245" right="0.11811023622047245" top="0.12" bottom="0.08" header="0.17" footer="0.12"/>
  <pageSetup paperSize="9" scale="93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2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92D050"/>
  </sheetPr>
  <dimension ref="A1:S39"/>
  <sheetViews>
    <sheetView view="pageBreakPreview" zoomScale="95" zoomScaleNormal="100" zoomScaleSheetLayoutView="95" workbookViewId="0">
      <selection activeCell="F15" sqref="F15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9" style="92" customWidth="1"/>
    <col min="5" max="5" width="13.855468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8554687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Michel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54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202"/>
      <c r="D3" s="205"/>
      <c r="E3" s="210"/>
      <c r="F3" s="208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203"/>
      <c r="D4" s="206"/>
      <c r="E4" s="211"/>
      <c r="F4" s="126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203"/>
      <c r="D5" s="206"/>
      <c r="E5" s="212"/>
      <c r="F5" s="126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203"/>
      <c r="D6" s="206"/>
      <c r="E6" s="212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203"/>
      <c r="D7" s="206"/>
      <c r="E7" s="212"/>
      <c r="F7" s="127"/>
      <c r="G7" s="105"/>
      <c r="H7" s="425">
        <f>SUM(G3:G9)</f>
        <v>0</v>
      </c>
      <c r="I7" s="426"/>
      <c r="J7" s="124"/>
      <c r="K7" s="100"/>
      <c r="L7" s="101"/>
      <c r="M7" s="90"/>
      <c r="N7" s="90"/>
      <c r="O7" s="102"/>
      <c r="P7" s="90"/>
      <c r="Q7" s="90"/>
      <c r="R7" s="90"/>
    </row>
    <row r="8" spans="1:18" ht="15.95" customHeight="1">
      <c r="A8" s="120"/>
      <c r="B8" s="72" t="s">
        <v>29</v>
      </c>
      <c r="C8" s="203"/>
      <c r="D8" s="206"/>
      <c r="E8" s="212"/>
      <c r="F8" s="127"/>
      <c r="G8" s="105"/>
      <c r="H8" s="122"/>
      <c r="I8" s="123"/>
      <c r="J8" s="124"/>
      <c r="K8" s="100"/>
      <c r="L8" s="101"/>
      <c r="M8" s="90"/>
      <c r="N8" s="90"/>
      <c r="O8" s="102"/>
      <c r="P8" s="90"/>
      <c r="Q8" s="90"/>
      <c r="R8" s="90"/>
    </row>
    <row r="9" spans="1:18" ht="15.95" customHeight="1" thickBot="1">
      <c r="A9" s="125"/>
      <c r="B9" s="81"/>
      <c r="C9" s="204"/>
      <c r="D9" s="207"/>
      <c r="E9" s="213"/>
      <c r="F9" s="209"/>
      <c r="G9" s="110"/>
      <c r="H9" s="409"/>
      <c r="I9" s="409"/>
      <c r="J9" s="410"/>
      <c r="K9" s="100"/>
      <c r="L9" s="101"/>
      <c r="M9" s="90"/>
      <c r="N9" s="106"/>
      <c r="O9" s="102"/>
      <c r="P9" s="90"/>
      <c r="Q9" s="90"/>
      <c r="R9" s="90"/>
    </row>
    <row r="10" spans="1:18" ht="15.95" customHeight="1">
      <c r="A10" s="119" t="s">
        <v>13</v>
      </c>
      <c r="B10" s="66" t="s">
        <v>164</v>
      </c>
      <c r="C10" s="214"/>
      <c r="D10" s="219"/>
      <c r="E10" s="226"/>
      <c r="F10" s="228"/>
      <c r="G10" s="132"/>
      <c r="H10" s="415" t="s">
        <v>6</v>
      </c>
      <c r="I10" s="415"/>
      <c r="J10" s="416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14</v>
      </c>
      <c r="B11" s="72" t="s">
        <v>35</v>
      </c>
      <c r="C11" s="203"/>
      <c r="D11" s="217"/>
      <c r="E11" s="224"/>
      <c r="F11" s="127"/>
      <c r="G11" s="105"/>
      <c r="H11" s="402" t="s">
        <v>8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15</v>
      </c>
      <c r="B12" s="72" t="s">
        <v>36</v>
      </c>
      <c r="C12" s="203"/>
      <c r="D12" s="217"/>
      <c r="E12" s="224"/>
      <c r="F12" s="127"/>
      <c r="G12" s="105"/>
      <c r="H12" s="402" t="s">
        <v>10</v>
      </c>
      <c r="I12" s="402"/>
      <c r="J12" s="403"/>
      <c r="K12" s="100"/>
      <c r="L12" s="101"/>
      <c r="M12" s="90"/>
      <c r="N12" s="90"/>
      <c r="O12" s="102"/>
      <c r="P12" s="102"/>
      <c r="Q12" s="90"/>
      <c r="R12" s="90"/>
    </row>
    <row r="13" spans="1:18" ht="15.95" customHeight="1">
      <c r="A13" s="120" t="s">
        <v>11</v>
      </c>
      <c r="B13" s="72" t="s">
        <v>25</v>
      </c>
      <c r="C13" s="203"/>
      <c r="D13" s="206"/>
      <c r="E13" s="212"/>
      <c r="F13" s="127"/>
      <c r="G13" s="105"/>
      <c r="H13" s="122"/>
      <c r="I13" s="123"/>
      <c r="J13" s="124"/>
      <c r="K13" s="100"/>
      <c r="L13" s="101"/>
      <c r="M13" s="90"/>
      <c r="N13" s="90"/>
      <c r="O13" s="102"/>
      <c r="P13" s="90"/>
      <c r="Q13" s="90"/>
      <c r="R13" s="90"/>
    </row>
    <row r="14" spans="1:18" ht="15.95" customHeight="1">
      <c r="A14" s="120" t="s">
        <v>12</v>
      </c>
      <c r="B14" s="72" t="s">
        <v>24</v>
      </c>
      <c r="C14" s="203"/>
      <c r="D14" s="206"/>
      <c r="E14" s="212"/>
      <c r="F14" s="127"/>
      <c r="G14" s="105"/>
      <c r="H14" s="425">
        <f>SUM(G10:G17)</f>
        <v>0</v>
      </c>
      <c r="I14" s="426"/>
      <c r="J14" s="133"/>
      <c r="K14" s="100"/>
      <c r="L14" s="101"/>
      <c r="M14" s="90"/>
      <c r="N14" s="90"/>
      <c r="O14" s="102"/>
      <c r="P14" s="102"/>
      <c r="Q14" s="90"/>
      <c r="R14" s="90"/>
    </row>
    <row r="15" spans="1:18" ht="15.95" customHeight="1">
      <c r="A15" s="120"/>
      <c r="B15" s="72" t="s">
        <v>29</v>
      </c>
      <c r="C15" s="203"/>
      <c r="D15" s="206"/>
      <c r="E15" s="212"/>
      <c r="F15" s="127"/>
      <c r="G15" s="105"/>
      <c r="H15" s="134"/>
      <c r="I15" s="135"/>
      <c r="J15" s="133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/>
      <c r="B16" s="72"/>
      <c r="C16" s="203"/>
      <c r="D16" s="206"/>
      <c r="E16" s="212"/>
      <c r="F16" s="127"/>
      <c r="G16" s="105"/>
      <c r="H16" s="134"/>
      <c r="I16" s="135"/>
      <c r="J16" s="13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 thickBot="1">
      <c r="A17" s="125"/>
      <c r="B17" s="72"/>
      <c r="C17" s="204"/>
      <c r="D17" s="218"/>
      <c r="E17" s="225"/>
      <c r="F17" s="209"/>
      <c r="G17" s="110"/>
      <c r="H17" s="107"/>
      <c r="I17" s="107"/>
      <c r="J17" s="133"/>
      <c r="K17" s="100"/>
      <c r="L17" s="101"/>
      <c r="M17" s="90"/>
      <c r="N17" s="106"/>
      <c r="O17" s="102"/>
      <c r="P17" s="90"/>
      <c r="Q17" s="90"/>
      <c r="R17" s="90"/>
    </row>
    <row r="18" spans="1:18" ht="15.95" customHeight="1">
      <c r="A18" s="119" t="s">
        <v>13</v>
      </c>
      <c r="B18" s="66" t="s">
        <v>164</v>
      </c>
      <c r="C18" s="202"/>
      <c r="D18" s="217"/>
      <c r="E18" s="224"/>
      <c r="F18" s="127"/>
      <c r="G18" s="136"/>
      <c r="H18" s="411" t="s">
        <v>6</v>
      </c>
      <c r="I18" s="411"/>
      <c r="J18" s="412"/>
      <c r="K18" s="100"/>
      <c r="L18" s="101"/>
      <c r="M18" s="90"/>
      <c r="N18" s="90"/>
      <c r="O18" s="102"/>
      <c r="P18" s="102"/>
      <c r="Q18" s="90"/>
      <c r="R18" s="90"/>
    </row>
    <row r="19" spans="1:18" ht="15.95" customHeight="1">
      <c r="A19" s="120" t="s">
        <v>16</v>
      </c>
      <c r="B19" s="72" t="s">
        <v>35</v>
      </c>
      <c r="C19" s="203"/>
      <c r="D19" s="217"/>
      <c r="E19" s="224"/>
      <c r="F19" s="127"/>
      <c r="G19" s="136"/>
      <c r="H19" s="402" t="s">
        <v>8</v>
      </c>
      <c r="I19" s="402"/>
      <c r="J19" s="403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>
      <c r="A20" s="120" t="s">
        <v>15</v>
      </c>
      <c r="B20" s="72" t="s">
        <v>36</v>
      </c>
      <c r="C20" s="203"/>
      <c r="D20" s="217"/>
      <c r="E20" s="224"/>
      <c r="F20" s="127"/>
      <c r="G20" s="105"/>
      <c r="H20" s="402" t="s">
        <v>10</v>
      </c>
      <c r="I20" s="402"/>
      <c r="J20" s="403"/>
      <c r="K20" s="100"/>
      <c r="L20" s="101"/>
      <c r="M20" s="90"/>
      <c r="N20" s="90"/>
      <c r="O20" s="102"/>
      <c r="P20" s="102"/>
      <c r="Q20" s="90"/>
      <c r="R20" s="90"/>
    </row>
    <row r="21" spans="1:18" ht="15.95" customHeight="1">
      <c r="A21" s="120" t="s">
        <v>17</v>
      </c>
      <c r="B21" s="72" t="s">
        <v>25</v>
      </c>
      <c r="C21" s="203"/>
      <c r="D21" s="217"/>
      <c r="E21" s="224"/>
      <c r="F21" s="127"/>
      <c r="G21" s="105"/>
      <c r="H21" s="122"/>
      <c r="I21" s="123"/>
      <c r="J21" s="124"/>
      <c r="K21" s="100"/>
      <c r="L21" s="101"/>
      <c r="M21" s="90"/>
      <c r="N21" s="90"/>
      <c r="O21" s="102"/>
      <c r="P21" s="90"/>
      <c r="Q21" s="90"/>
      <c r="R21" s="90"/>
    </row>
    <row r="22" spans="1:18" ht="15.95" customHeight="1">
      <c r="A22" s="120" t="s">
        <v>15</v>
      </c>
      <c r="B22" s="72" t="s">
        <v>24</v>
      </c>
      <c r="C22" s="203"/>
      <c r="D22" s="217"/>
      <c r="E22" s="224"/>
      <c r="F22" s="127"/>
      <c r="G22" s="105"/>
      <c r="H22" s="404">
        <f>SUM(G18:G25)</f>
        <v>0</v>
      </c>
      <c r="I22" s="405"/>
      <c r="J22" s="406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/>
      <c r="B23" s="72" t="s">
        <v>29</v>
      </c>
      <c r="C23" s="203"/>
      <c r="D23" s="217"/>
      <c r="E23" s="224"/>
      <c r="F23" s="127"/>
      <c r="G23" s="105"/>
      <c r="H23" s="134"/>
      <c r="I23" s="137"/>
      <c r="J23" s="13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/>
      <c r="B24" s="72"/>
      <c r="C24" s="203"/>
      <c r="D24" s="206"/>
      <c r="E24" s="212"/>
      <c r="F24" s="127"/>
      <c r="G24" s="105"/>
      <c r="H24" s="134"/>
      <c r="I24" s="135"/>
      <c r="J24" s="133"/>
      <c r="K24" s="100"/>
      <c r="L24" s="101"/>
      <c r="M24" s="90"/>
      <c r="N24" s="90"/>
      <c r="O24" s="102"/>
      <c r="P24" s="102"/>
      <c r="Q24" s="90"/>
      <c r="R24" s="90"/>
    </row>
    <row r="25" spans="1:18" ht="15.95" customHeight="1" thickBot="1">
      <c r="A25" s="125"/>
      <c r="B25" s="72"/>
      <c r="C25" s="203"/>
      <c r="D25" s="218"/>
      <c r="E25" s="225"/>
      <c r="F25" s="209"/>
      <c r="G25" s="110"/>
      <c r="H25" s="405"/>
      <c r="I25" s="405"/>
      <c r="J25" s="406"/>
      <c r="K25" s="100"/>
      <c r="L25" s="101"/>
      <c r="M25" s="90"/>
      <c r="N25" s="106"/>
      <c r="O25" s="102"/>
      <c r="P25" s="90"/>
      <c r="Q25" s="90"/>
      <c r="R25" s="90"/>
    </row>
    <row r="26" spans="1:18" ht="15.95" customHeight="1">
      <c r="A26" s="119" t="s">
        <v>18</v>
      </c>
      <c r="B26" s="66" t="s">
        <v>164</v>
      </c>
      <c r="C26" s="202"/>
      <c r="D26" s="217"/>
      <c r="E26" s="224"/>
      <c r="F26" s="127"/>
      <c r="G26" s="99"/>
      <c r="H26" s="411" t="s">
        <v>6</v>
      </c>
      <c r="I26" s="411"/>
      <c r="J26" s="412"/>
      <c r="K26" s="100"/>
      <c r="L26" s="101"/>
      <c r="M26" s="90"/>
      <c r="N26" s="90"/>
      <c r="O26" s="102"/>
      <c r="P26" s="102"/>
      <c r="Q26" s="90"/>
      <c r="R26" s="90"/>
    </row>
    <row r="27" spans="1:18" ht="15.95" customHeight="1">
      <c r="A27" s="120" t="s">
        <v>16</v>
      </c>
      <c r="B27" s="72" t="s">
        <v>35</v>
      </c>
      <c r="C27" s="203"/>
      <c r="D27" s="217"/>
      <c r="E27" s="224"/>
      <c r="F27" s="127"/>
      <c r="G27" s="105"/>
      <c r="H27" s="402" t="s">
        <v>8</v>
      </c>
      <c r="I27" s="402"/>
      <c r="J27" s="403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7</v>
      </c>
      <c r="B28" s="72" t="s">
        <v>36</v>
      </c>
      <c r="C28" s="203"/>
      <c r="D28" s="206"/>
      <c r="E28" s="212"/>
      <c r="F28" s="127"/>
      <c r="G28" s="105"/>
      <c r="H28" s="402" t="s">
        <v>10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11</v>
      </c>
      <c r="B29" s="72" t="s">
        <v>25</v>
      </c>
      <c r="C29" s="203"/>
      <c r="D29" s="217"/>
      <c r="E29" s="224"/>
      <c r="F29" s="127"/>
      <c r="G29" s="105"/>
      <c r="H29" s="122"/>
      <c r="I29" s="123"/>
      <c r="J29" s="124"/>
      <c r="K29" s="100"/>
      <c r="L29" s="101"/>
      <c r="M29" s="90"/>
      <c r="N29" s="90"/>
      <c r="O29" s="102"/>
      <c r="P29" s="90"/>
      <c r="Q29" s="90"/>
      <c r="R29" s="90"/>
    </row>
    <row r="30" spans="1:18" ht="15.95" customHeight="1">
      <c r="A30" s="120" t="s">
        <v>12</v>
      </c>
      <c r="B30" s="72" t="s">
        <v>24</v>
      </c>
      <c r="C30" s="203"/>
      <c r="D30" s="217"/>
      <c r="E30" s="224"/>
      <c r="F30" s="127"/>
      <c r="G30" s="105"/>
      <c r="H30" s="404">
        <f>SUM(G26:G31)</f>
        <v>0</v>
      </c>
      <c r="I30" s="405"/>
      <c r="J30" s="406"/>
      <c r="K30" s="100"/>
      <c r="L30" s="101"/>
      <c r="M30" s="90"/>
      <c r="N30" s="90"/>
      <c r="O30" s="102"/>
      <c r="P30" s="102"/>
      <c r="Q30" s="90"/>
      <c r="R30" s="90"/>
    </row>
    <row r="31" spans="1:18" ht="15.95" customHeight="1" thickBot="1">
      <c r="A31" s="125"/>
      <c r="B31" s="72" t="s">
        <v>29</v>
      </c>
      <c r="C31" s="204"/>
      <c r="D31" s="218"/>
      <c r="E31" s="225"/>
      <c r="F31" s="209"/>
      <c r="G31" s="110"/>
      <c r="H31" s="405"/>
      <c r="I31" s="405"/>
      <c r="J31" s="406"/>
      <c r="K31" s="100"/>
      <c r="L31" s="101"/>
      <c r="M31" s="90"/>
      <c r="N31" s="106"/>
      <c r="O31" s="102"/>
      <c r="P31" s="90"/>
      <c r="Q31" s="90"/>
      <c r="R31" s="90"/>
    </row>
    <row r="32" spans="1:18" ht="15.95" customHeight="1">
      <c r="A32" s="119" t="s">
        <v>19</v>
      </c>
      <c r="B32" s="66"/>
      <c r="C32" s="202"/>
      <c r="D32" s="206"/>
      <c r="E32" s="212"/>
      <c r="F32" s="127"/>
      <c r="G32" s="99"/>
      <c r="H32" s="411" t="s">
        <v>6</v>
      </c>
      <c r="I32" s="411"/>
      <c r="J32" s="412"/>
      <c r="K32" s="100"/>
      <c r="L32" s="101"/>
      <c r="M32" s="90"/>
      <c r="N32" s="90"/>
      <c r="O32" s="102"/>
      <c r="P32" s="102"/>
      <c r="Q32" s="90"/>
      <c r="R32" s="90"/>
    </row>
    <row r="33" spans="1:19" ht="15.95" customHeight="1">
      <c r="A33" s="120" t="s">
        <v>16</v>
      </c>
      <c r="B33" s="72"/>
      <c r="C33" s="203"/>
      <c r="D33" s="206"/>
      <c r="E33" s="212"/>
      <c r="F33" s="127"/>
      <c r="G33" s="105"/>
      <c r="H33" s="402" t="s">
        <v>8</v>
      </c>
      <c r="I33" s="402"/>
      <c r="J33" s="403"/>
      <c r="K33" s="100"/>
      <c r="L33" s="101"/>
      <c r="M33" s="90"/>
      <c r="N33" s="90"/>
      <c r="O33" s="102"/>
      <c r="P33" s="102"/>
      <c r="Q33" s="90"/>
      <c r="R33" s="90"/>
    </row>
    <row r="34" spans="1:19" ht="15.95" customHeight="1">
      <c r="A34" s="120" t="s">
        <v>9</v>
      </c>
      <c r="B34" s="72"/>
      <c r="C34" s="203"/>
      <c r="D34" s="217"/>
      <c r="E34" s="224"/>
      <c r="F34" s="127"/>
      <c r="G34" s="105"/>
      <c r="H34" s="427" t="s">
        <v>10</v>
      </c>
      <c r="I34" s="428"/>
      <c r="J34" s="429"/>
      <c r="K34" s="100"/>
      <c r="L34" s="101"/>
      <c r="M34" s="90"/>
      <c r="N34" s="90"/>
      <c r="O34" s="102"/>
      <c r="P34" s="102"/>
      <c r="Q34" s="90"/>
      <c r="R34" s="90"/>
    </row>
    <row r="35" spans="1:19" ht="15.95" customHeight="1">
      <c r="A35" s="120" t="s">
        <v>11</v>
      </c>
      <c r="B35" s="72"/>
      <c r="C35" s="203"/>
      <c r="D35" s="217"/>
      <c r="E35" s="224"/>
      <c r="F35" s="127"/>
      <c r="G35" s="105"/>
      <c r="H35" s="122"/>
      <c r="I35" s="123"/>
      <c r="J35" s="124"/>
      <c r="K35" s="100"/>
      <c r="L35" s="101"/>
      <c r="M35" s="90"/>
      <c r="N35" s="90"/>
      <c r="O35" s="102"/>
      <c r="P35" s="90"/>
      <c r="Q35" s="90"/>
      <c r="R35" s="90"/>
    </row>
    <row r="36" spans="1:19" ht="15.95" customHeight="1">
      <c r="A36" s="120" t="s">
        <v>15</v>
      </c>
      <c r="B36" s="72"/>
      <c r="C36" s="203"/>
      <c r="D36" s="217"/>
      <c r="E36" s="224"/>
      <c r="F36" s="127"/>
      <c r="G36" s="111"/>
      <c r="H36" s="404">
        <f>SUM(G32:G37)</f>
        <v>0</v>
      </c>
      <c r="I36" s="405"/>
      <c r="J36" s="406"/>
      <c r="K36" s="100"/>
      <c r="L36" s="101"/>
      <c r="M36" s="90"/>
      <c r="N36" s="90"/>
      <c r="O36" s="102"/>
      <c r="P36" s="102"/>
      <c r="Q36" s="90"/>
      <c r="R36" s="90"/>
    </row>
    <row r="37" spans="1:19" ht="15.95" customHeight="1" thickBot="1">
      <c r="A37" s="125"/>
      <c r="B37" s="81"/>
      <c r="C37" s="204"/>
      <c r="D37" s="218"/>
      <c r="E37" s="225"/>
      <c r="F37" s="209"/>
      <c r="G37" s="112"/>
      <c r="H37" s="409"/>
      <c r="I37" s="409"/>
      <c r="J37" s="410"/>
      <c r="K37" s="100"/>
      <c r="L37" s="101"/>
      <c r="M37" s="90"/>
      <c r="N37" s="106"/>
      <c r="O37" s="102"/>
      <c r="P37" s="90"/>
      <c r="Q37" s="90"/>
      <c r="R37" s="90"/>
    </row>
    <row r="38" spans="1:19" ht="15.95" customHeight="1" thickBot="1">
      <c r="A38" s="96"/>
      <c r="B38" s="100"/>
      <c r="C38" s="101"/>
      <c r="D38" s="90"/>
      <c r="E38" s="90"/>
      <c r="F38" s="90"/>
      <c r="G38" s="102"/>
      <c r="H38" s="90"/>
      <c r="I38" s="90"/>
      <c r="J38" s="90"/>
      <c r="K38" s="100"/>
      <c r="L38" s="101"/>
      <c r="M38" s="90"/>
      <c r="N38" s="106"/>
      <c r="O38" s="102"/>
      <c r="P38" s="90"/>
      <c r="Q38" s="90"/>
      <c r="R38" s="90"/>
    </row>
    <row r="39" spans="1:19" ht="15.95" customHeight="1" thickBot="1">
      <c r="A39" s="96"/>
      <c r="B39" s="100"/>
      <c r="C39" s="101"/>
      <c r="D39" s="90"/>
      <c r="E39" s="90"/>
      <c r="F39" s="82"/>
      <c r="G39" s="113" t="s">
        <v>23</v>
      </c>
      <c r="H39" s="407">
        <f>H7+H14+H22+H30+H36</f>
        <v>0</v>
      </c>
      <c r="I39" s="407"/>
      <c r="J39" s="408"/>
      <c r="K39" s="184"/>
      <c r="L39" s="100"/>
      <c r="M39" s="101"/>
      <c r="N39" s="90"/>
      <c r="O39" s="106"/>
      <c r="P39" s="102"/>
      <c r="Q39" s="90"/>
      <c r="R39" s="90"/>
      <c r="S39" s="90"/>
    </row>
  </sheetData>
  <customSheetViews>
    <customSheetView guid="{2466BB32-3F20-4A31-8C8A-2D62866C6750}" scale="85" showPageBreaks="1" printArea="1" view="pageBreakPreview">
      <selection activeCell="E3" sqref="E3"/>
      <pageMargins left="0.11811023622047245" right="0.11811023622047245" top="0.12" bottom="0.08" header="0.17" footer="0.12"/>
      <pageSetup paperSize="9" scale="75" orientation="landscape" horizontalDpi="300" verticalDpi="300" r:id="rId1"/>
      <headerFooter alignWithMargins="0"/>
    </customSheetView>
  </customSheetViews>
  <mergeCells count="31">
    <mergeCell ref="H19:J19"/>
    <mergeCell ref="H20:J20"/>
    <mergeCell ref="H30:J30"/>
    <mergeCell ref="H18:J18"/>
    <mergeCell ref="H28:J28"/>
    <mergeCell ref="H27:J27"/>
    <mergeCell ref="H26:J26"/>
    <mergeCell ref="H25:J25"/>
    <mergeCell ref="H22:J22"/>
    <mergeCell ref="H39:J39"/>
    <mergeCell ref="H31:J31"/>
    <mergeCell ref="H32:J32"/>
    <mergeCell ref="H33:J33"/>
    <mergeCell ref="H34:J34"/>
    <mergeCell ref="H36:J36"/>
    <mergeCell ref="H37:J37"/>
    <mergeCell ref="A1:B1"/>
    <mergeCell ref="H1:J1"/>
    <mergeCell ref="B2:C2"/>
    <mergeCell ref="H2:J2"/>
    <mergeCell ref="H9:J9"/>
    <mergeCell ref="H7:I7"/>
    <mergeCell ref="H4:J4"/>
    <mergeCell ref="H5:J5"/>
    <mergeCell ref="D1:F1"/>
    <mergeCell ref="K2:L2"/>
    <mergeCell ref="H3:J3"/>
    <mergeCell ref="H14:I14"/>
    <mergeCell ref="H12:J12"/>
    <mergeCell ref="H10:J10"/>
    <mergeCell ref="H11:J11"/>
  </mergeCells>
  <phoneticPr fontId="0" type="noConversion"/>
  <dataValidations count="1">
    <dataValidation type="list" allowBlank="1" showInputMessage="1" showErrorMessage="1" errorTitle="ERREUR" error="Choisir la tâches dans la liste proposée " sqref="E3:E37" xr:uid="{00000000-0002-0000-0300-000000000000}">
      <formula1>Tâches</formula1>
    </dataValidation>
  </dataValidations>
  <pageMargins left="0.11811023622047245" right="0.11811023622047245" top="0.12" bottom="0.08" header="0.17" footer="0.12"/>
  <pageSetup paperSize="9" scale="75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0300-000001000000}">
          <x14:formula1>
            <xm:f>'Liste chantier'!$A$2:$A$88</xm:f>
          </x14:formula1>
          <xm:sqref>D3:D37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92D050"/>
  </sheetPr>
  <dimension ref="A1:S34"/>
  <sheetViews>
    <sheetView view="pageBreakPreview" topLeftCell="A19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33.140625" style="92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710937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KiKi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54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202"/>
      <c r="D3" s="192"/>
      <c r="E3" s="223"/>
      <c r="F3" s="127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203"/>
      <c r="D4" s="193"/>
      <c r="E4" s="212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203"/>
      <c r="D5" s="193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203"/>
      <c r="D6" s="193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203"/>
      <c r="D7" s="193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204"/>
      <c r="D8" s="193"/>
      <c r="E8" s="225"/>
      <c r="F8" s="209"/>
      <c r="G8" s="110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202"/>
      <c r="D9" s="192"/>
      <c r="E9" s="226"/>
      <c r="F9" s="127"/>
      <c r="G9" s="99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203"/>
      <c r="D10" s="193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203"/>
      <c r="D11" s="193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203"/>
      <c r="D12" s="193"/>
      <c r="E12" s="224"/>
      <c r="F12" s="127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203"/>
      <c r="D13" s="193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204"/>
      <c r="D14" s="193"/>
      <c r="E14" s="225"/>
      <c r="F14" s="209"/>
      <c r="G14" s="110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202"/>
      <c r="D15" s="192"/>
      <c r="E15" s="226"/>
      <c r="F15" s="127"/>
      <c r="G15" s="99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203"/>
      <c r="D16" s="193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203"/>
      <c r="D17" s="193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203"/>
      <c r="D18" s="193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203"/>
      <c r="D19" s="193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204"/>
      <c r="D20" s="193"/>
      <c r="E20" s="227"/>
      <c r="F20" s="222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202"/>
      <c r="D21" s="192"/>
      <c r="E21" s="223"/>
      <c r="F21" s="208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203"/>
      <c r="D22" s="193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203"/>
      <c r="D23" s="193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203"/>
      <c r="D24" s="193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203"/>
      <c r="D25" s="193"/>
      <c r="E25" s="224"/>
      <c r="F25" s="127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204"/>
      <c r="D26" s="193"/>
      <c r="E26" s="227"/>
      <c r="F26" s="222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202"/>
      <c r="D27" s="192"/>
      <c r="E27" s="223"/>
      <c r="F27" s="208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203"/>
      <c r="D28" s="193"/>
      <c r="E28" s="224"/>
      <c r="F28" s="127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203"/>
      <c r="D29" s="193"/>
      <c r="E29" s="224"/>
      <c r="F29" s="127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203"/>
      <c r="D30" s="193"/>
      <c r="E30" s="224"/>
      <c r="F30" s="127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203"/>
      <c r="D31" s="193"/>
      <c r="E31" s="224"/>
      <c r="F31" s="127"/>
      <c r="G31" s="105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204"/>
      <c r="D32" s="319"/>
      <c r="E32" s="225"/>
      <c r="F32" s="2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320"/>
      <c r="E33" s="90"/>
      <c r="F33" s="90"/>
      <c r="G33" s="102"/>
      <c r="H33" s="90"/>
      <c r="I33" s="90"/>
      <c r="J33" s="90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cale="80" showPageBreaks="1" printArea="1" view="pageBreakPreview">
      <selection activeCell="E3" sqref="E3:E32"/>
      <pageMargins left="0.11811023622047245" right="0.11811023622047245" top="0.12" bottom="0.08" header="0.17" footer="0.12"/>
      <pageSetup paperSize="9" scale="85" orientation="landscape" horizontalDpi="300" verticalDpi="300" r:id="rId1"/>
      <headerFooter alignWithMargins="0"/>
    </customSheetView>
  </customSheetViews>
  <mergeCells count="32">
    <mergeCell ref="H23:J23"/>
    <mergeCell ref="H25:J25"/>
    <mergeCell ref="H34:J34"/>
    <mergeCell ref="H26:J26"/>
    <mergeCell ref="H27:J27"/>
    <mergeCell ref="H28:J28"/>
    <mergeCell ref="H29:J29"/>
    <mergeCell ref="H31:J31"/>
    <mergeCell ref="H32:J32"/>
    <mergeCell ref="H22:J22"/>
    <mergeCell ref="H21:J21"/>
    <mergeCell ref="H16:J16"/>
    <mergeCell ref="H17:J17"/>
    <mergeCell ref="H19:J19"/>
    <mergeCell ref="H20:J20"/>
    <mergeCell ref="H13:J13"/>
    <mergeCell ref="H15:J15"/>
    <mergeCell ref="H14:J14"/>
    <mergeCell ref="H11:J11"/>
    <mergeCell ref="A1:B1"/>
    <mergeCell ref="H1:J1"/>
    <mergeCell ref="B2:C2"/>
    <mergeCell ref="H2:J2"/>
    <mergeCell ref="D1:F1"/>
    <mergeCell ref="K2:L2"/>
    <mergeCell ref="H3:J3"/>
    <mergeCell ref="H9:J9"/>
    <mergeCell ref="H10:J10"/>
    <mergeCell ref="H4:J4"/>
    <mergeCell ref="H5:J5"/>
    <mergeCell ref="H7:J7"/>
    <mergeCell ref="H8:J8"/>
  </mergeCells>
  <phoneticPr fontId="0" type="noConversion"/>
  <dataValidations count="1">
    <dataValidation type="list" allowBlank="1" showInputMessage="1" showErrorMessage="1" errorTitle="ERREUR" error="Chsoisir la tâches dans la liste proposée _x000a_" sqref="E3:E32" xr:uid="{00000000-0002-0000-0400-000000000000}">
      <formula1>Tâches</formula1>
    </dataValidation>
  </dataValidations>
  <pageMargins left="0.11811023622047245" right="0.11811023622047245" top="0.12" bottom="0.08" header="0.17" footer="0.12"/>
  <pageSetup paperSize="9" scale="85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4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rgb="FF92D050"/>
  </sheetPr>
  <dimension ref="A1:S34"/>
  <sheetViews>
    <sheetView view="pageBreakPreview" topLeftCell="A16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570312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Vincent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54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202"/>
      <c r="D3" s="192"/>
      <c r="E3" s="223"/>
      <c r="F3" s="127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203"/>
      <c r="D4" s="193"/>
      <c r="E4" s="224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203"/>
      <c r="D5" s="193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203"/>
      <c r="D6" s="193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203"/>
      <c r="D7" s="193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81" t="s">
        <v>29</v>
      </c>
      <c r="C8" s="204"/>
      <c r="D8" s="193"/>
      <c r="E8" s="225"/>
      <c r="F8" s="209"/>
      <c r="G8" s="110"/>
      <c r="H8" s="409"/>
      <c r="I8" s="409"/>
      <c r="J8" s="410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214"/>
      <c r="D9" s="192"/>
      <c r="E9" s="226"/>
      <c r="F9" s="221"/>
      <c r="G9" s="132"/>
      <c r="H9" s="415" t="s">
        <v>6</v>
      </c>
      <c r="I9" s="415"/>
      <c r="J9" s="416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203"/>
      <c r="D10" s="193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203"/>
      <c r="D11" s="193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203"/>
      <c r="D12" s="193"/>
      <c r="E12" s="224"/>
      <c r="F12" s="230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203"/>
      <c r="D13" s="193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81" t="s">
        <v>29</v>
      </c>
      <c r="C14" s="215"/>
      <c r="D14" s="193"/>
      <c r="E14" s="227"/>
      <c r="F14" s="222"/>
      <c r="G14" s="138"/>
      <c r="H14" s="413"/>
      <c r="I14" s="413"/>
      <c r="J14" s="414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202"/>
      <c r="D15" s="192"/>
      <c r="E15" s="223"/>
      <c r="F15" s="220"/>
      <c r="G15" s="99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203"/>
      <c r="D16" s="193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203"/>
      <c r="D17" s="193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203"/>
      <c r="D18" s="193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203"/>
      <c r="D19" s="193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81" t="s">
        <v>29</v>
      </c>
      <c r="C20" s="229"/>
      <c r="D20" s="193"/>
      <c r="E20" s="225"/>
      <c r="F20" s="209"/>
      <c r="G20" s="110"/>
      <c r="H20" s="409"/>
      <c r="I20" s="409"/>
      <c r="J20" s="410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202"/>
      <c r="D21" s="192"/>
      <c r="E21" s="223"/>
      <c r="F21" s="208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203"/>
      <c r="D22" s="193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203"/>
      <c r="D23" s="193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203"/>
      <c r="D24" s="193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203"/>
      <c r="D25" s="193"/>
      <c r="E25" s="224"/>
      <c r="F25" s="127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81" t="s">
        <v>29</v>
      </c>
      <c r="C26" s="204"/>
      <c r="D26" s="193"/>
      <c r="E26" s="225"/>
      <c r="F26" s="209"/>
      <c r="G26" s="110"/>
      <c r="H26" s="409"/>
      <c r="I26" s="409"/>
      <c r="J26" s="410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202"/>
      <c r="D27" s="192"/>
      <c r="E27" s="223"/>
      <c r="F27" s="208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203"/>
      <c r="D28" s="193"/>
      <c r="E28" s="224"/>
      <c r="F28" s="127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203"/>
      <c r="D29" s="193"/>
      <c r="E29" s="224"/>
      <c r="F29" s="127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203"/>
      <c r="D30" s="193"/>
      <c r="E30" s="224"/>
      <c r="F30" s="127"/>
      <c r="G30" s="111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203"/>
      <c r="D31" s="193"/>
      <c r="E31" s="224"/>
      <c r="F31" s="127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204"/>
      <c r="D32" s="318"/>
      <c r="E32" s="225"/>
      <c r="F32" s="2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E2" sqref="E1:E1048576"/>
      <pageMargins left="0.11811023622047245" right="0.11811023622047245" top="0.12" bottom="0.08" header="0.17" footer="0.12"/>
      <pageSetup paperSize="9" scale="97" orientation="landscape" horizontalDpi="300" verticalDpi="300" r:id="rId1"/>
      <headerFooter alignWithMargins="0"/>
    </customSheetView>
  </customSheetViews>
  <mergeCells count="32">
    <mergeCell ref="H23:J23"/>
    <mergeCell ref="H25:J25"/>
    <mergeCell ref="H34:J34"/>
    <mergeCell ref="H26:J26"/>
    <mergeCell ref="H27:J27"/>
    <mergeCell ref="H28:J28"/>
    <mergeCell ref="H29:J29"/>
    <mergeCell ref="H31:J31"/>
    <mergeCell ref="H32:J32"/>
    <mergeCell ref="H22:J22"/>
    <mergeCell ref="H21:J21"/>
    <mergeCell ref="H16:J16"/>
    <mergeCell ref="H17:J17"/>
    <mergeCell ref="H19:J19"/>
    <mergeCell ref="H20:J20"/>
    <mergeCell ref="H13:J13"/>
    <mergeCell ref="H15:J15"/>
    <mergeCell ref="H14:J14"/>
    <mergeCell ref="H11:J11"/>
    <mergeCell ref="A1:B1"/>
    <mergeCell ref="H1:J1"/>
    <mergeCell ref="B2:C2"/>
    <mergeCell ref="H2:J2"/>
    <mergeCell ref="D1:F1"/>
    <mergeCell ref="K2:L2"/>
    <mergeCell ref="H3:J3"/>
    <mergeCell ref="H9:J9"/>
    <mergeCell ref="H10:J10"/>
    <mergeCell ref="H4:J4"/>
    <mergeCell ref="H5:J5"/>
    <mergeCell ref="H7:J7"/>
    <mergeCell ref="H8:J8"/>
  </mergeCells>
  <phoneticPr fontId="0" type="noConversion"/>
  <dataValidations count="1">
    <dataValidation type="list" allowBlank="1" showInputMessage="1" showErrorMessage="1" errorTitle="ERREUR" error="Choisir la tâches dans la liste proposée " sqref="E3:E32" xr:uid="{00000000-0002-0000-0500-000000000000}">
      <formula1>Tâches</formula1>
    </dataValidation>
  </dataValidations>
  <pageMargins left="0.11811023622047245" right="0.11811023622047245" top="0.12" bottom="0.08" header="0.17" footer="0.12"/>
  <pageSetup paperSize="9" scale="9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5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92D050"/>
  </sheetPr>
  <dimension ref="A1:S34"/>
  <sheetViews>
    <sheetView view="pageBreakPreview" topLeftCell="A16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84" customWidth="1"/>
    <col min="2" max="3" width="7.85546875" style="85" customWidth="1"/>
    <col min="4" max="4" width="23.42578125" style="59" bestFit="1" customWidth="1"/>
    <col min="5" max="5" width="13.7109375" style="59" bestFit="1" customWidth="1"/>
    <col min="6" max="6" width="42.85546875" style="59" customWidth="1"/>
    <col min="7" max="7" width="15.28515625" style="59" customWidth="1"/>
    <col min="8" max="8" width="14.7109375" style="59" customWidth="1"/>
    <col min="9" max="9" width="10" style="59" customWidth="1"/>
    <col min="10" max="10" width="0.42578125" style="59" customWidth="1"/>
    <col min="11" max="11" width="8" style="84" customWidth="1"/>
    <col min="12" max="13" width="7.85546875" style="85" customWidth="1"/>
    <col min="14" max="14" width="19.7109375" style="59" bestFit="1" customWidth="1"/>
    <col min="15" max="15" width="62.140625" style="59" customWidth="1"/>
    <col min="16" max="16" width="13.140625" style="59" customWidth="1"/>
    <col min="17" max="17" width="12.7109375" style="59" customWidth="1"/>
    <col min="18" max="18" width="1.140625" style="59" customWidth="1"/>
    <col min="19" max="19" width="11.28515625" style="59" customWidth="1"/>
    <col min="20" max="16384" width="11.42578125" style="59"/>
  </cols>
  <sheetData>
    <row r="1" spans="1:18" ht="38.25" customHeight="1" thickBot="1">
      <c r="A1" s="396" t="s">
        <v>26</v>
      </c>
      <c r="B1" s="396"/>
      <c r="C1" s="139" t="s">
        <v>0</v>
      </c>
      <c r="D1" s="422" t="str">
        <f ca="1">RIGHT(CELL("filename",A1),LEN(CELL("filename",A1))-SEARCH("]",CELL("filename",A1)))</f>
        <v>Christophe Catinat</v>
      </c>
      <c r="E1" s="422"/>
      <c r="F1" s="422"/>
      <c r="G1" s="140" t="s">
        <v>22</v>
      </c>
      <c r="H1" s="437">
        <f>Thierry!H1</f>
        <v>36</v>
      </c>
      <c r="I1" s="437"/>
      <c r="J1" s="437"/>
      <c r="K1" s="55"/>
      <c r="L1" s="55"/>
      <c r="M1" s="56"/>
      <c r="N1" s="57"/>
      <c r="O1" s="57"/>
      <c r="P1" s="57"/>
      <c r="Q1" s="57"/>
      <c r="R1" s="58"/>
    </row>
    <row r="2" spans="1:18" ht="30.75" customHeight="1" thickBot="1">
      <c r="A2" s="54"/>
      <c r="B2" s="398" t="s">
        <v>1</v>
      </c>
      <c r="C2" s="438"/>
      <c r="D2" s="61" t="s">
        <v>2</v>
      </c>
      <c r="E2" s="62" t="s">
        <v>50</v>
      </c>
      <c r="F2" s="62" t="s">
        <v>54</v>
      </c>
      <c r="G2" s="63" t="s">
        <v>1</v>
      </c>
      <c r="H2" s="398" t="s">
        <v>4</v>
      </c>
      <c r="I2" s="439"/>
      <c r="J2" s="438"/>
      <c r="K2" s="395"/>
      <c r="L2" s="395"/>
      <c r="M2" s="64"/>
      <c r="N2" s="64"/>
      <c r="O2" s="64"/>
      <c r="P2" s="64"/>
      <c r="Q2" s="64"/>
      <c r="R2" s="64"/>
    </row>
    <row r="3" spans="1:18" ht="15.95" customHeight="1">
      <c r="A3" s="65" t="s">
        <v>5</v>
      </c>
      <c r="B3" s="66" t="s">
        <v>164</v>
      </c>
      <c r="C3" s="188"/>
      <c r="D3" s="192"/>
      <c r="E3" s="235"/>
      <c r="F3" s="232"/>
      <c r="G3" s="141"/>
      <c r="H3" s="430" t="s">
        <v>6</v>
      </c>
      <c r="I3" s="430"/>
      <c r="J3" s="431"/>
      <c r="K3" s="68"/>
      <c r="L3" s="69"/>
      <c r="M3" s="57"/>
      <c r="N3" s="57"/>
      <c r="O3" s="70"/>
      <c r="P3" s="70"/>
      <c r="Q3" s="57"/>
      <c r="R3" s="57"/>
    </row>
    <row r="4" spans="1:18" ht="15.95" customHeight="1">
      <c r="A4" s="71" t="s">
        <v>7</v>
      </c>
      <c r="B4" s="72" t="s">
        <v>35</v>
      </c>
      <c r="C4" s="189"/>
      <c r="D4" s="193"/>
      <c r="E4" s="236"/>
      <c r="F4" s="233"/>
      <c r="G4" s="111"/>
      <c r="H4" s="435" t="s">
        <v>8</v>
      </c>
      <c r="I4" s="435"/>
      <c r="J4" s="436"/>
      <c r="K4" s="68"/>
      <c r="L4" s="69"/>
      <c r="M4" s="57"/>
      <c r="N4" s="57"/>
      <c r="O4" s="70"/>
      <c r="P4" s="70"/>
      <c r="Q4" s="57"/>
      <c r="R4" s="57"/>
    </row>
    <row r="5" spans="1:18" ht="15.95" customHeight="1">
      <c r="A5" s="71" t="s">
        <v>9</v>
      </c>
      <c r="B5" s="72" t="s">
        <v>36</v>
      </c>
      <c r="C5" s="189"/>
      <c r="D5" s="193"/>
      <c r="E5" s="236"/>
      <c r="F5" s="233"/>
      <c r="G5" s="111"/>
      <c r="H5" s="435" t="s">
        <v>10</v>
      </c>
      <c r="I5" s="435"/>
      <c r="J5" s="436"/>
      <c r="K5" s="68"/>
      <c r="L5" s="69"/>
      <c r="M5" s="57"/>
      <c r="N5" s="57"/>
      <c r="O5" s="70"/>
      <c r="P5" s="70"/>
      <c r="Q5" s="57"/>
      <c r="R5" s="57"/>
    </row>
    <row r="6" spans="1:18" ht="15.95" customHeight="1">
      <c r="A6" s="71" t="s">
        <v>11</v>
      </c>
      <c r="B6" s="72" t="s">
        <v>25</v>
      </c>
      <c r="C6" s="189"/>
      <c r="D6" s="193"/>
      <c r="E6" s="236"/>
      <c r="F6" s="233"/>
      <c r="G6" s="111"/>
      <c r="H6" s="74"/>
      <c r="I6" s="75"/>
      <c r="J6" s="76"/>
      <c r="K6" s="68"/>
      <c r="L6" s="69"/>
      <c r="M6" s="57"/>
      <c r="N6" s="57"/>
      <c r="O6" s="70"/>
      <c r="P6" s="57"/>
      <c r="Q6" s="57"/>
      <c r="R6" s="57"/>
    </row>
    <row r="7" spans="1:18" ht="15.95" customHeight="1">
      <c r="A7" s="71" t="s">
        <v>12</v>
      </c>
      <c r="B7" s="72" t="s">
        <v>24</v>
      </c>
      <c r="C7" s="189"/>
      <c r="D7" s="193"/>
      <c r="E7" s="236"/>
      <c r="F7" s="233"/>
      <c r="G7" s="111"/>
      <c r="H7" s="432">
        <f>SUM(G3:G8)</f>
        <v>0</v>
      </c>
      <c r="I7" s="433"/>
      <c r="J7" s="434"/>
      <c r="K7" s="68"/>
      <c r="L7" s="69"/>
      <c r="M7" s="57"/>
      <c r="N7" s="57"/>
      <c r="O7" s="70"/>
      <c r="P7" s="70"/>
      <c r="Q7" s="57"/>
      <c r="R7" s="57"/>
    </row>
    <row r="8" spans="1:18" ht="15.95" customHeight="1" thickBot="1">
      <c r="A8" s="77"/>
      <c r="B8" s="72" t="s">
        <v>29</v>
      </c>
      <c r="C8" s="190"/>
      <c r="D8" s="193"/>
      <c r="E8" s="237"/>
      <c r="F8" s="234"/>
      <c r="G8" s="112"/>
      <c r="H8" s="433"/>
      <c r="I8" s="433"/>
      <c r="J8" s="434"/>
      <c r="K8" s="68"/>
      <c r="L8" s="69"/>
      <c r="M8" s="57"/>
      <c r="N8" s="79"/>
      <c r="O8" s="70"/>
      <c r="P8" s="57"/>
      <c r="Q8" s="57"/>
      <c r="R8" s="57"/>
    </row>
    <row r="9" spans="1:18" ht="15.95" customHeight="1">
      <c r="A9" s="65" t="s">
        <v>13</v>
      </c>
      <c r="B9" s="66" t="s">
        <v>164</v>
      </c>
      <c r="C9" s="188"/>
      <c r="D9" s="192"/>
      <c r="E9" s="235"/>
      <c r="F9" s="232"/>
      <c r="G9" s="141"/>
      <c r="H9" s="430" t="s">
        <v>6</v>
      </c>
      <c r="I9" s="430"/>
      <c r="J9" s="431"/>
      <c r="K9" s="68"/>
      <c r="L9" s="69"/>
      <c r="M9" s="57"/>
      <c r="N9" s="57"/>
      <c r="O9" s="70"/>
      <c r="P9" s="70"/>
      <c r="Q9" s="57"/>
      <c r="R9" s="57"/>
    </row>
    <row r="10" spans="1:18" ht="15.95" customHeight="1">
      <c r="A10" s="71" t="s">
        <v>14</v>
      </c>
      <c r="B10" s="72" t="s">
        <v>35</v>
      </c>
      <c r="C10" s="189"/>
      <c r="D10" s="193"/>
      <c r="E10" s="238"/>
      <c r="F10" s="233"/>
      <c r="G10" s="111"/>
      <c r="H10" s="435" t="s">
        <v>8</v>
      </c>
      <c r="I10" s="435"/>
      <c r="J10" s="436"/>
      <c r="K10" s="68"/>
      <c r="L10" s="69"/>
      <c r="M10" s="57"/>
      <c r="N10" s="57"/>
      <c r="O10" s="70"/>
      <c r="P10" s="70"/>
      <c r="Q10" s="57"/>
      <c r="R10" s="57"/>
    </row>
    <row r="11" spans="1:18" ht="15.95" customHeight="1">
      <c r="A11" s="71" t="s">
        <v>15</v>
      </c>
      <c r="B11" s="72" t="s">
        <v>36</v>
      </c>
      <c r="C11" s="189"/>
      <c r="D11" s="193"/>
      <c r="E11" s="236"/>
      <c r="F11" s="233"/>
      <c r="G11" s="111"/>
      <c r="H11" s="435" t="s">
        <v>10</v>
      </c>
      <c r="I11" s="435"/>
      <c r="J11" s="436"/>
      <c r="K11" s="68"/>
      <c r="L11" s="69"/>
      <c r="M11" s="57"/>
      <c r="N11" s="57"/>
      <c r="O11" s="70"/>
      <c r="P11" s="70"/>
      <c r="Q11" s="57"/>
      <c r="R11" s="57"/>
    </row>
    <row r="12" spans="1:18" ht="15.95" customHeight="1">
      <c r="A12" s="71" t="s">
        <v>11</v>
      </c>
      <c r="B12" s="72" t="s">
        <v>25</v>
      </c>
      <c r="C12" s="189"/>
      <c r="D12" s="193"/>
      <c r="E12" s="236"/>
      <c r="F12" s="233"/>
      <c r="G12" s="111"/>
      <c r="H12" s="74"/>
      <c r="I12" s="75"/>
      <c r="J12" s="76"/>
      <c r="K12" s="68"/>
      <c r="L12" s="69"/>
      <c r="M12" s="57"/>
      <c r="N12" s="57"/>
      <c r="O12" s="70"/>
      <c r="P12" s="57"/>
      <c r="Q12" s="57"/>
      <c r="R12" s="57"/>
    </row>
    <row r="13" spans="1:18" ht="15.95" customHeight="1">
      <c r="A13" s="71" t="s">
        <v>12</v>
      </c>
      <c r="B13" s="72" t="s">
        <v>24</v>
      </c>
      <c r="C13" s="189"/>
      <c r="D13" s="193"/>
      <c r="E13" s="236"/>
      <c r="F13" s="233"/>
      <c r="G13" s="111"/>
      <c r="H13" s="432">
        <f>SUM(G9:G14)</f>
        <v>0</v>
      </c>
      <c r="I13" s="433"/>
      <c r="J13" s="434"/>
      <c r="K13" s="68"/>
      <c r="L13" s="69"/>
      <c r="M13" s="57"/>
      <c r="N13" s="57"/>
      <c r="O13" s="70"/>
      <c r="P13" s="70"/>
      <c r="Q13" s="57"/>
      <c r="R13" s="57"/>
    </row>
    <row r="14" spans="1:18" ht="15.95" customHeight="1" thickBot="1">
      <c r="A14" s="77"/>
      <c r="B14" s="72" t="s">
        <v>29</v>
      </c>
      <c r="C14" s="190"/>
      <c r="D14" s="193"/>
      <c r="E14" s="237"/>
      <c r="F14" s="234"/>
      <c r="G14" s="112"/>
      <c r="H14" s="433"/>
      <c r="I14" s="433"/>
      <c r="J14" s="434"/>
      <c r="K14" s="68"/>
      <c r="L14" s="69"/>
      <c r="M14" s="57"/>
      <c r="N14" s="79"/>
      <c r="O14" s="70"/>
      <c r="P14" s="57"/>
      <c r="Q14" s="57"/>
      <c r="R14" s="57"/>
    </row>
    <row r="15" spans="1:18" ht="15.95" customHeight="1">
      <c r="A15" s="65" t="s">
        <v>13</v>
      </c>
      <c r="B15" s="66" t="s">
        <v>164</v>
      </c>
      <c r="C15" s="188"/>
      <c r="D15" s="192"/>
      <c r="E15" s="235"/>
      <c r="F15" s="232"/>
      <c r="G15" s="141"/>
      <c r="H15" s="430" t="s">
        <v>6</v>
      </c>
      <c r="I15" s="430"/>
      <c r="J15" s="431"/>
      <c r="K15" s="68"/>
      <c r="L15" s="69"/>
      <c r="M15" s="57"/>
      <c r="N15" s="57"/>
      <c r="O15" s="70"/>
      <c r="P15" s="70"/>
      <c r="Q15" s="57"/>
      <c r="R15" s="57"/>
    </row>
    <row r="16" spans="1:18" ht="15.95" customHeight="1">
      <c r="A16" s="71" t="s">
        <v>16</v>
      </c>
      <c r="B16" s="72" t="s">
        <v>35</v>
      </c>
      <c r="C16" s="189"/>
      <c r="D16" s="193"/>
      <c r="E16" s="238"/>
      <c r="F16" s="233"/>
      <c r="G16" s="111"/>
      <c r="H16" s="435" t="s">
        <v>8</v>
      </c>
      <c r="I16" s="435"/>
      <c r="J16" s="436"/>
      <c r="K16" s="68"/>
      <c r="L16" s="69"/>
      <c r="M16" s="57"/>
      <c r="N16" s="57"/>
      <c r="O16" s="70"/>
      <c r="P16" s="70"/>
      <c r="Q16" s="57"/>
      <c r="R16" s="57"/>
    </row>
    <row r="17" spans="1:18" ht="15.95" customHeight="1">
      <c r="A17" s="71" t="s">
        <v>15</v>
      </c>
      <c r="B17" s="72" t="s">
        <v>36</v>
      </c>
      <c r="C17" s="189"/>
      <c r="D17" s="193"/>
      <c r="E17" s="236"/>
      <c r="F17" s="233"/>
      <c r="G17" s="111"/>
      <c r="H17" s="435" t="s">
        <v>10</v>
      </c>
      <c r="I17" s="435"/>
      <c r="J17" s="436"/>
      <c r="K17" s="68"/>
      <c r="L17" s="69"/>
      <c r="M17" s="57"/>
      <c r="N17" s="57"/>
      <c r="O17" s="70"/>
      <c r="P17" s="70"/>
      <c r="Q17" s="57"/>
      <c r="R17" s="57"/>
    </row>
    <row r="18" spans="1:18" ht="15.95" customHeight="1">
      <c r="A18" s="71" t="s">
        <v>17</v>
      </c>
      <c r="B18" s="72" t="s">
        <v>25</v>
      </c>
      <c r="C18" s="189"/>
      <c r="D18" s="193"/>
      <c r="E18" s="236"/>
      <c r="F18" s="233"/>
      <c r="G18" s="111"/>
      <c r="H18" s="74"/>
      <c r="I18" s="75"/>
      <c r="J18" s="76"/>
      <c r="K18" s="68"/>
      <c r="L18" s="69"/>
      <c r="M18" s="57"/>
      <c r="N18" s="57"/>
      <c r="O18" s="70"/>
      <c r="P18" s="57"/>
      <c r="Q18" s="57"/>
      <c r="R18" s="57"/>
    </row>
    <row r="19" spans="1:18" ht="15.95" customHeight="1">
      <c r="A19" s="71" t="s">
        <v>15</v>
      </c>
      <c r="B19" s="72" t="s">
        <v>24</v>
      </c>
      <c r="C19" s="189"/>
      <c r="D19" s="193"/>
      <c r="E19" s="236"/>
      <c r="F19" s="233"/>
      <c r="G19" s="111"/>
      <c r="H19" s="432">
        <f>SUM(G15:G20)</f>
        <v>0</v>
      </c>
      <c r="I19" s="433"/>
      <c r="J19" s="434"/>
      <c r="K19" s="68"/>
      <c r="L19" s="69"/>
      <c r="M19" s="57"/>
      <c r="N19" s="57"/>
      <c r="O19" s="70"/>
      <c r="P19" s="70"/>
      <c r="Q19" s="57"/>
      <c r="R19" s="57"/>
    </row>
    <row r="20" spans="1:18" ht="15.95" customHeight="1" thickBot="1">
      <c r="A20" s="77"/>
      <c r="B20" s="72" t="s">
        <v>29</v>
      </c>
      <c r="C20" s="190"/>
      <c r="D20" s="193"/>
      <c r="E20" s="237"/>
      <c r="F20" s="234"/>
      <c r="G20" s="112"/>
      <c r="H20" s="433"/>
      <c r="I20" s="433"/>
      <c r="J20" s="434"/>
      <c r="K20" s="68"/>
      <c r="L20" s="69"/>
      <c r="M20" s="57"/>
      <c r="N20" s="79"/>
      <c r="O20" s="70"/>
      <c r="P20" s="57"/>
      <c r="Q20" s="57"/>
      <c r="R20" s="57"/>
    </row>
    <row r="21" spans="1:18" ht="15.95" customHeight="1">
      <c r="A21" s="65" t="s">
        <v>18</v>
      </c>
      <c r="B21" s="66" t="s">
        <v>164</v>
      </c>
      <c r="C21" s="188"/>
      <c r="D21" s="192"/>
      <c r="E21" s="238"/>
      <c r="F21" s="233"/>
      <c r="G21" s="141"/>
      <c r="H21" s="430" t="s">
        <v>6</v>
      </c>
      <c r="I21" s="430"/>
      <c r="J21" s="431"/>
      <c r="K21" s="68"/>
      <c r="L21" s="69"/>
      <c r="M21" s="57"/>
      <c r="N21" s="57"/>
      <c r="O21" s="70"/>
      <c r="P21" s="70"/>
      <c r="Q21" s="57"/>
      <c r="R21" s="57"/>
    </row>
    <row r="22" spans="1:18" ht="15.95" customHeight="1">
      <c r="A22" s="71" t="s">
        <v>16</v>
      </c>
      <c r="B22" s="72" t="s">
        <v>35</v>
      </c>
      <c r="C22" s="189"/>
      <c r="D22" s="193"/>
      <c r="E22" s="236"/>
      <c r="F22" s="233"/>
      <c r="G22" s="111"/>
      <c r="H22" s="435" t="s">
        <v>8</v>
      </c>
      <c r="I22" s="435"/>
      <c r="J22" s="436"/>
      <c r="K22" s="68"/>
      <c r="L22" s="69"/>
      <c r="M22" s="57"/>
      <c r="N22" s="57"/>
      <c r="O22" s="70"/>
      <c r="P22" s="70"/>
      <c r="Q22" s="57"/>
      <c r="R22" s="57"/>
    </row>
    <row r="23" spans="1:18" ht="15.95" customHeight="1">
      <c r="A23" s="71" t="s">
        <v>7</v>
      </c>
      <c r="B23" s="72" t="s">
        <v>36</v>
      </c>
      <c r="C23" s="189"/>
      <c r="D23" s="193"/>
      <c r="E23" s="238"/>
      <c r="F23" s="233"/>
      <c r="G23" s="111"/>
      <c r="H23" s="435" t="s">
        <v>10</v>
      </c>
      <c r="I23" s="435"/>
      <c r="J23" s="436"/>
      <c r="K23" s="68"/>
      <c r="L23" s="69"/>
      <c r="M23" s="57"/>
      <c r="N23" s="57"/>
      <c r="O23" s="70"/>
      <c r="P23" s="70"/>
      <c r="Q23" s="57"/>
      <c r="R23" s="57"/>
    </row>
    <row r="24" spans="1:18" ht="15.95" customHeight="1">
      <c r="A24" s="71" t="s">
        <v>11</v>
      </c>
      <c r="B24" s="72" t="s">
        <v>25</v>
      </c>
      <c r="C24" s="189"/>
      <c r="D24" s="193"/>
      <c r="E24" s="236"/>
      <c r="F24" s="233"/>
      <c r="G24" s="111"/>
      <c r="H24" s="74"/>
      <c r="I24" s="75"/>
      <c r="J24" s="76"/>
      <c r="K24" s="68"/>
      <c r="L24" s="69"/>
      <c r="M24" s="57"/>
      <c r="N24" s="57"/>
      <c r="O24" s="70"/>
      <c r="P24" s="57"/>
      <c r="Q24" s="57"/>
      <c r="R24" s="57"/>
    </row>
    <row r="25" spans="1:18" ht="15.95" customHeight="1">
      <c r="A25" s="71" t="s">
        <v>12</v>
      </c>
      <c r="B25" s="72" t="s">
        <v>24</v>
      </c>
      <c r="C25" s="189"/>
      <c r="D25" s="193"/>
      <c r="E25" s="236"/>
      <c r="F25" s="233"/>
      <c r="G25" s="111"/>
      <c r="H25" s="432">
        <f>SUM(G21:G26)</f>
        <v>0</v>
      </c>
      <c r="I25" s="433"/>
      <c r="J25" s="434"/>
      <c r="K25" s="68"/>
      <c r="L25" s="69"/>
      <c r="M25" s="57"/>
      <c r="N25" s="57"/>
      <c r="O25" s="70"/>
      <c r="P25" s="70"/>
      <c r="Q25" s="57"/>
      <c r="R25" s="57"/>
    </row>
    <row r="26" spans="1:18" ht="15.95" customHeight="1" thickBot="1">
      <c r="A26" s="77"/>
      <c r="B26" s="72" t="s">
        <v>29</v>
      </c>
      <c r="C26" s="190"/>
      <c r="D26" s="193"/>
      <c r="E26" s="237"/>
      <c r="F26" s="234"/>
      <c r="G26" s="112"/>
      <c r="H26" s="433"/>
      <c r="I26" s="433"/>
      <c r="J26" s="434"/>
      <c r="K26" s="68"/>
      <c r="L26" s="69"/>
      <c r="M26" s="57"/>
      <c r="N26" s="79"/>
      <c r="O26" s="70"/>
      <c r="P26" s="57"/>
      <c r="Q26" s="57"/>
      <c r="R26" s="57"/>
    </row>
    <row r="27" spans="1:18" ht="15.95" customHeight="1">
      <c r="A27" s="65" t="s">
        <v>19</v>
      </c>
      <c r="B27" s="66"/>
      <c r="C27" s="188"/>
      <c r="D27" s="321"/>
      <c r="E27" s="238"/>
      <c r="F27" s="233"/>
      <c r="G27" s="141"/>
      <c r="H27" s="430" t="s">
        <v>6</v>
      </c>
      <c r="I27" s="430"/>
      <c r="J27" s="431"/>
      <c r="K27" s="68"/>
      <c r="L27" s="69"/>
      <c r="M27" s="57"/>
      <c r="N27" s="57"/>
      <c r="O27" s="70"/>
      <c r="P27" s="70"/>
      <c r="Q27" s="57"/>
      <c r="R27" s="57"/>
    </row>
    <row r="28" spans="1:18" ht="15.95" customHeight="1">
      <c r="A28" s="71" t="s">
        <v>16</v>
      </c>
      <c r="B28" s="72"/>
      <c r="C28" s="189"/>
      <c r="D28" s="322"/>
      <c r="E28" s="238"/>
      <c r="F28" s="233"/>
      <c r="G28" s="111"/>
      <c r="H28" s="435" t="s">
        <v>8</v>
      </c>
      <c r="I28" s="435"/>
      <c r="J28" s="436"/>
      <c r="K28" s="68"/>
      <c r="L28" s="69"/>
      <c r="M28" s="57"/>
      <c r="N28" s="57"/>
      <c r="O28" s="70"/>
      <c r="P28" s="70"/>
      <c r="Q28" s="57"/>
      <c r="R28" s="57"/>
    </row>
    <row r="29" spans="1:18" ht="15.95" customHeight="1">
      <c r="A29" s="71" t="s">
        <v>9</v>
      </c>
      <c r="B29" s="72"/>
      <c r="C29" s="189"/>
      <c r="D29" s="322"/>
      <c r="E29" s="236"/>
      <c r="F29" s="233"/>
      <c r="G29" s="111"/>
      <c r="H29" s="389" t="s">
        <v>10</v>
      </c>
      <c r="I29" s="441"/>
      <c r="J29" s="442"/>
      <c r="K29" s="68"/>
      <c r="L29" s="69"/>
      <c r="M29" s="57"/>
      <c r="N29" s="57"/>
      <c r="O29" s="70"/>
      <c r="P29" s="70"/>
      <c r="Q29" s="57"/>
      <c r="R29" s="57"/>
    </row>
    <row r="30" spans="1:18" ht="15.95" customHeight="1">
      <c r="A30" s="71" t="s">
        <v>11</v>
      </c>
      <c r="B30" s="72"/>
      <c r="C30" s="189"/>
      <c r="D30" s="322"/>
      <c r="E30" s="236"/>
      <c r="F30" s="233"/>
      <c r="G30" s="111"/>
      <c r="H30" s="74"/>
      <c r="I30" s="75"/>
      <c r="J30" s="76"/>
      <c r="K30" s="68"/>
      <c r="L30" s="69"/>
      <c r="M30" s="57"/>
      <c r="N30" s="57"/>
      <c r="O30" s="70"/>
      <c r="P30" s="57"/>
      <c r="Q30" s="57"/>
      <c r="R30" s="57"/>
    </row>
    <row r="31" spans="1:18" ht="15.95" customHeight="1">
      <c r="A31" s="71" t="s">
        <v>15</v>
      </c>
      <c r="B31" s="72"/>
      <c r="C31" s="189"/>
      <c r="D31" s="322"/>
      <c r="E31" s="236"/>
      <c r="F31" s="233"/>
      <c r="G31" s="111"/>
      <c r="H31" s="432">
        <f>SUM(G27:G32)</f>
        <v>0</v>
      </c>
      <c r="I31" s="433"/>
      <c r="J31" s="434"/>
      <c r="K31" s="68"/>
      <c r="L31" s="69"/>
      <c r="M31" s="57"/>
      <c r="N31" s="57"/>
      <c r="O31" s="70"/>
      <c r="P31" s="70"/>
      <c r="Q31" s="57"/>
      <c r="R31" s="57"/>
    </row>
    <row r="32" spans="1:18" ht="15.95" customHeight="1" thickBot="1">
      <c r="A32" s="77"/>
      <c r="B32" s="81"/>
      <c r="C32" s="190"/>
      <c r="D32" s="318"/>
      <c r="E32" s="237"/>
      <c r="F32" s="234"/>
      <c r="G32" s="112"/>
      <c r="H32" s="443"/>
      <c r="I32" s="443"/>
      <c r="J32" s="444"/>
      <c r="K32" s="68"/>
      <c r="L32" s="69"/>
      <c r="M32" s="57"/>
      <c r="N32" s="79"/>
      <c r="O32" s="70"/>
      <c r="P32" s="57"/>
      <c r="Q32" s="57"/>
      <c r="R32" s="57"/>
    </row>
    <row r="33" spans="1:19" ht="15.95" customHeight="1" thickBot="1">
      <c r="A33" s="64"/>
      <c r="B33" s="68"/>
      <c r="C33" s="69"/>
      <c r="D33" s="57"/>
      <c r="E33" s="57"/>
      <c r="F33" s="57"/>
      <c r="G33" s="70"/>
      <c r="H33" s="57"/>
      <c r="I33" s="57"/>
      <c r="J33" s="142"/>
      <c r="K33" s="68"/>
      <c r="L33" s="69"/>
      <c r="M33" s="57"/>
      <c r="N33" s="79"/>
      <c r="O33" s="70"/>
      <c r="P33" s="57"/>
      <c r="Q33" s="57"/>
      <c r="R33" s="57"/>
    </row>
    <row r="34" spans="1:19" ht="15.95" customHeight="1" thickBot="1">
      <c r="A34" s="64"/>
      <c r="B34" s="68"/>
      <c r="C34" s="69"/>
      <c r="D34" s="57"/>
      <c r="E34" s="57"/>
      <c r="F34" s="82"/>
      <c r="G34" s="83" t="s">
        <v>23</v>
      </c>
      <c r="H34" s="380">
        <f>H31+H25+H19+H13+H7</f>
        <v>0</v>
      </c>
      <c r="I34" s="380"/>
      <c r="J34" s="440"/>
      <c r="K34" s="182"/>
      <c r="L34" s="68"/>
      <c r="M34" s="69"/>
      <c r="N34" s="57"/>
      <c r="O34" s="79"/>
      <c r="P34" s="70"/>
      <c r="Q34" s="57"/>
      <c r="R34" s="57"/>
      <c r="S34" s="57"/>
    </row>
  </sheetData>
  <customSheetViews>
    <customSheetView guid="{2466BB32-3F20-4A31-8C8A-2D62866C6750}" showPageBreaks="1" printArea="1" view="pageBreakPreview">
      <selection activeCell="E17" sqref="E17"/>
      <pageMargins left="0.11811023622047245" right="0.11811023622047245" top="0.12" bottom="0.08" header="0.17" footer="0.12"/>
      <pageSetup paperSize="9" scale="91" orientation="landscape" horizontalDpi="300" verticalDpi="300" r:id="rId1"/>
      <headerFooter alignWithMargins="0"/>
    </customSheetView>
  </customSheetViews>
  <mergeCells count="32">
    <mergeCell ref="A1:B1"/>
    <mergeCell ref="H1:J1"/>
    <mergeCell ref="B2:C2"/>
    <mergeCell ref="H2:J2"/>
    <mergeCell ref="H34:J34"/>
    <mergeCell ref="H26:J26"/>
    <mergeCell ref="H27:J27"/>
    <mergeCell ref="H28:J28"/>
    <mergeCell ref="H29:J29"/>
    <mergeCell ref="H32:J32"/>
    <mergeCell ref="H31:J31"/>
    <mergeCell ref="H17:J17"/>
    <mergeCell ref="H13:J13"/>
    <mergeCell ref="H15:J15"/>
    <mergeCell ref="H11:J11"/>
    <mergeCell ref="H25:J25"/>
    <mergeCell ref="H23:J23"/>
    <mergeCell ref="H22:J22"/>
    <mergeCell ref="H20:J20"/>
    <mergeCell ref="H21:J21"/>
    <mergeCell ref="H10:J10"/>
    <mergeCell ref="D1:F1"/>
    <mergeCell ref="K2:L2"/>
    <mergeCell ref="H3:J3"/>
    <mergeCell ref="H19:J19"/>
    <mergeCell ref="H16:J16"/>
    <mergeCell ref="H8:J8"/>
    <mergeCell ref="H7:J7"/>
    <mergeCell ref="H4:J4"/>
    <mergeCell ref="H5:J5"/>
    <mergeCell ref="H9:J9"/>
    <mergeCell ref="H14:J14"/>
  </mergeCells>
  <phoneticPr fontId="0" type="noConversion"/>
  <dataValidations disablePrompts="1" count="1">
    <dataValidation type="list" allowBlank="1" showInputMessage="1" showErrorMessage="1" errorTitle="ERREUR" error="Choisir la tâches dans la liste proposée " sqref="E3:E32" xr:uid="{00000000-0002-0000-0600-000000000000}">
      <formula1>Tâches</formula1>
    </dataValidation>
  </dataValidations>
  <pageMargins left="0.11811023622047245" right="0.11811023622047245" top="0.12" bottom="0.08" header="0.17" footer="0.12"/>
  <pageSetup paperSize="9" scale="91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EUR" error="Choisir le chantier dans la liste proposée" xr:uid="{00000000-0002-0000-06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0">
    <tabColor rgb="FF92D050"/>
  </sheetPr>
  <dimension ref="A1:S34"/>
  <sheetViews>
    <sheetView view="pageBreakPreview" topLeftCell="A16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570312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Christophe V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31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97"/>
      <c r="D3" s="192"/>
      <c r="E3" s="223"/>
      <c r="F3" s="126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103"/>
      <c r="D4" s="193"/>
      <c r="E4" s="224"/>
      <c r="F4" s="104"/>
      <c r="G4" s="136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103"/>
      <c r="D5" s="193"/>
      <c r="E5" s="224"/>
      <c r="F5" s="104"/>
      <c r="G5" s="136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103"/>
      <c r="D6" s="193"/>
      <c r="E6" s="224"/>
      <c r="F6" s="104"/>
      <c r="G6" s="136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103"/>
      <c r="D7" s="193"/>
      <c r="E7" s="224"/>
      <c r="F7" s="104"/>
      <c r="G7" s="136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108"/>
      <c r="D8" s="193"/>
      <c r="E8" s="225"/>
      <c r="F8" s="109"/>
      <c r="G8" s="179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97"/>
      <c r="D9" s="192"/>
      <c r="E9" s="226"/>
      <c r="F9" s="131"/>
      <c r="G9" s="180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103"/>
      <c r="D10" s="193"/>
      <c r="E10" s="224"/>
      <c r="F10" s="104"/>
      <c r="G10" s="136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103"/>
      <c r="D11" s="193"/>
      <c r="E11" s="224"/>
      <c r="F11" s="104"/>
      <c r="G11" s="136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103"/>
      <c r="D12" s="193"/>
      <c r="E12" s="224"/>
      <c r="F12" s="104"/>
      <c r="G12" s="136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103"/>
      <c r="D13" s="193"/>
      <c r="E13" s="224"/>
      <c r="F13" s="104"/>
      <c r="G13" s="136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108"/>
      <c r="D14" s="193"/>
      <c r="E14" s="227"/>
      <c r="F14" s="109"/>
      <c r="G14" s="179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97"/>
      <c r="D15" s="192"/>
      <c r="E15" s="223"/>
      <c r="F15" s="131"/>
      <c r="G15" s="180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103"/>
      <c r="D16" s="193"/>
      <c r="E16" s="224"/>
      <c r="F16" s="104"/>
      <c r="G16" s="136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103"/>
      <c r="D17" s="193"/>
      <c r="E17" s="224"/>
      <c r="F17" s="104"/>
      <c r="G17" s="136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103"/>
      <c r="D18" s="193"/>
      <c r="E18" s="224"/>
      <c r="F18" s="104"/>
      <c r="G18" s="136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103"/>
      <c r="D19" s="193"/>
      <c r="E19" s="224"/>
      <c r="F19" s="104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108"/>
      <c r="D20" s="193"/>
      <c r="E20" s="225"/>
      <c r="F20" s="109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97"/>
      <c r="D21" s="192"/>
      <c r="E21" s="223"/>
      <c r="F21" s="126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103"/>
      <c r="D22" s="193"/>
      <c r="E22" s="224"/>
      <c r="F22" s="104"/>
      <c r="G22" s="136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103"/>
      <c r="D23" s="193"/>
      <c r="E23" s="224"/>
      <c r="F23" s="104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103"/>
      <c r="D24" s="193"/>
      <c r="E24" s="224"/>
      <c r="F24" s="104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103"/>
      <c r="D25" s="193"/>
      <c r="E25" s="224"/>
      <c r="F25" s="104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108"/>
      <c r="D26" s="193"/>
      <c r="E26" s="225"/>
      <c r="F26" s="1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97"/>
      <c r="D27" s="192"/>
      <c r="E27" s="223"/>
      <c r="F27" s="126"/>
      <c r="G27" s="146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103"/>
      <c r="D28" s="193"/>
      <c r="E28" s="224"/>
      <c r="F28" s="104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103"/>
      <c r="D29" s="193"/>
      <c r="E29" s="224"/>
      <c r="F29" s="104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103"/>
      <c r="D30" s="193"/>
      <c r="E30" s="224"/>
      <c r="F30" s="104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103"/>
      <c r="D31" s="193"/>
      <c r="E31" s="224"/>
      <c r="F31" s="104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108"/>
      <c r="D32" s="318"/>
      <c r="E32" s="225"/>
      <c r="F32" s="1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181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45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N28" sqref="N28"/>
      <pageMargins left="0.11811023622047245" right="0.11811023622047245" top="0.12" bottom="0.08" header="0.17" footer="0.12"/>
      <pageSetup paperSize="9" scale="97" orientation="landscape" horizontalDpi="300" verticalDpi="300" r:id="rId1"/>
      <headerFooter alignWithMargins="0"/>
    </customSheetView>
  </customSheetViews>
  <mergeCells count="32">
    <mergeCell ref="K2:L2"/>
    <mergeCell ref="H3:J3"/>
    <mergeCell ref="H10:J10"/>
    <mergeCell ref="A1:B1"/>
    <mergeCell ref="H1:J1"/>
    <mergeCell ref="B2:C2"/>
    <mergeCell ref="H2:J2"/>
    <mergeCell ref="H4:J4"/>
    <mergeCell ref="H5:J5"/>
    <mergeCell ref="H7:J7"/>
    <mergeCell ref="H8:J8"/>
    <mergeCell ref="H9:J9"/>
    <mergeCell ref="D1:F1"/>
    <mergeCell ref="H25:J25"/>
    <mergeCell ref="H11:J11"/>
    <mergeCell ref="H13:J13"/>
    <mergeCell ref="H14:J14"/>
    <mergeCell ref="H15:J15"/>
    <mergeCell ref="H16:J16"/>
    <mergeCell ref="H17:J17"/>
    <mergeCell ref="H19:J19"/>
    <mergeCell ref="H20:J20"/>
    <mergeCell ref="H21:J21"/>
    <mergeCell ref="H22:J22"/>
    <mergeCell ref="H23:J23"/>
    <mergeCell ref="H34:J34"/>
    <mergeCell ref="H26:J26"/>
    <mergeCell ref="H27:J27"/>
    <mergeCell ref="H28:J28"/>
    <mergeCell ref="H29:J29"/>
    <mergeCell ref="H31:J31"/>
    <mergeCell ref="H32:J32"/>
  </mergeCells>
  <dataValidations count="1">
    <dataValidation type="list" allowBlank="1" showInputMessage="1" showErrorMessage="1" errorTitle="ERREUR" error="Choisir la tâches dans la liste proposée " sqref="E3:E32" xr:uid="{00000000-0002-0000-0700-000000000000}">
      <formula1>Tâches</formula1>
    </dataValidation>
  </dataValidations>
  <pageMargins left="0.11811023622047245" right="0.11811023622047245" top="0.12" bottom="0.08" header="0.17" footer="0.12"/>
  <pageSetup paperSize="9" scale="9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7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9">
    <tabColor rgb="FF92D050"/>
  </sheetPr>
  <dimension ref="A1:S34"/>
  <sheetViews>
    <sheetView view="pageBreakPreview" topLeftCell="A16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4257812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Françis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31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97"/>
      <c r="D3" s="192"/>
      <c r="E3" s="223"/>
      <c r="F3" s="126"/>
      <c r="G3" s="99"/>
      <c r="H3" s="446" t="s">
        <v>6</v>
      </c>
      <c r="I3" s="447"/>
      <c r="J3" s="448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103"/>
      <c r="D4" s="193"/>
      <c r="E4" s="224"/>
      <c r="F4" s="104"/>
      <c r="G4" s="136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103"/>
      <c r="D5" s="193"/>
      <c r="E5" s="224"/>
      <c r="F5" s="104"/>
      <c r="G5" s="136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103"/>
      <c r="D6" s="193"/>
      <c r="E6" s="224"/>
      <c r="F6" s="104"/>
      <c r="G6" s="136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103"/>
      <c r="D7" s="193"/>
      <c r="E7" s="224"/>
      <c r="F7" s="104"/>
      <c r="G7" s="136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108"/>
      <c r="D8" s="193"/>
      <c r="E8" s="225"/>
      <c r="F8" s="109"/>
      <c r="G8" s="179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97"/>
      <c r="D9" s="192"/>
      <c r="E9" s="226"/>
      <c r="F9" s="131"/>
      <c r="G9" s="180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103"/>
      <c r="D10" s="193"/>
      <c r="E10" s="224"/>
      <c r="F10" s="104"/>
      <c r="G10" s="136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103"/>
      <c r="D11" s="193"/>
      <c r="E11" s="224"/>
      <c r="F11" s="104"/>
      <c r="G11" s="136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103"/>
      <c r="D12" s="193"/>
      <c r="E12" s="224"/>
      <c r="F12" s="104"/>
      <c r="G12" s="136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103"/>
      <c r="D13" s="193"/>
      <c r="E13" s="224"/>
      <c r="F13" s="104"/>
      <c r="G13" s="136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108"/>
      <c r="D14" s="193"/>
      <c r="E14" s="227"/>
      <c r="F14" s="109"/>
      <c r="G14" s="179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97"/>
      <c r="D15" s="192"/>
      <c r="E15" s="223"/>
      <c r="F15" s="131"/>
      <c r="G15" s="180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103"/>
      <c r="D16" s="193"/>
      <c r="E16" s="224"/>
      <c r="F16" s="104"/>
      <c r="G16" s="136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103"/>
      <c r="D17" s="193"/>
      <c r="E17" s="224"/>
      <c r="F17" s="104"/>
      <c r="G17" s="136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103"/>
      <c r="D18" s="193"/>
      <c r="E18" s="224"/>
      <c r="F18" s="104"/>
      <c r="G18" s="136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103"/>
      <c r="D19" s="193"/>
      <c r="E19" s="224"/>
      <c r="F19" s="104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108"/>
      <c r="D20" s="193"/>
      <c r="E20" s="225"/>
      <c r="F20" s="109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97"/>
      <c r="D21" s="192"/>
      <c r="E21" s="223"/>
      <c r="F21" s="126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103"/>
      <c r="D22" s="193"/>
      <c r="E22" s="224"/>
      <c r="F22" s="104"/>
      <c r="G22" s="136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103"/>
      <c r="D23" s="193"/>
      <c r="E23" s="224"/>
      <c r="F23" s="104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103"/>
      <c r="D24" s="193"/>
      <c r="E24" s="224"/>
      <c r="F24" s="104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103"/>
      <c r="D25" s="193"/>
      <c r="E25" s="224"/>
      <c r="F25" s="104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108"/>
      <c r="D26" s="193"/>
      <c r="E26" s="225"/>
      <c r="F26" s="1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97"/>
      <c r="D27" s="192"/>
      <c r="E27" s="223"/>
      <c r="F27" s="126"/>
      <c r="G27" s="146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103"/>
      <c r="D28" s="193"/>
      <c r="E28" s="224"/>
      <c r="F28" s="104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103"/>
      <c r="D29" s="193"/>
      <c r="E29" s="224"/>
      <c r="F29" s="104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103"/>
      <c r="D30" s="193"/>
      <c r="E30" s="224"/>
      <c r="F30" s="104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103"/>
      <c r="D31" s="193"/>
      <c r="E31" s="224"/>
      <c r="F31" s="104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108"/>
      <c r="D32" s="318"/>
      <c r="E32" s="225"/>
      <c r="F32" s="1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L8" sqref="L8"/>
      <pageMargins left="0.11811023622047245" right="0.11811023622047245" top="0.12" bottom="0.08" header="0.17" footer="0.12"/>
      <pageSetup paperSize="9" scale="97" orientation="landscape" horizontalDpi="300" verticalDpi="300" r:id="rId1"/>
      <headerFooter alignWithMargins="0"/>
    </customSheetView>
  </customSheetViews>
  <mergeCells count="32">
    <mergeCell ref="K2:L2"/>
    <mergeCell ref="H3:J3"/>
    <mergeCell ref="H10:J10"/>
    <mergeCell ref="A1:B1"/>
    <mergeCell ref="H1:J1"/>
    <mergeCell ref="B2:C2"/>
    <mergeCell ref="H2:J2"/>
    <mergeCell ref="H4:J4"/>
    <mergeCell ref="H5:J5"/>
    <mergeCell ref="H7:J7"/>
    <mergeCell ref="H8:J8"/>
    <mergeCell ref="H9:J9"/>
    <mergeCell ref="D1:F1"/>
    <mergeCell ref="H25:J25"/>
    <mergeCell ref="H11:J11"/>
    <mergeCell ref="H13:J13"/>
    <mergeCell ref="H14:J14"/>
    <mergeCell ref="H15:J15"/>
    <mergeCell ref="H16:J16"/>
    <mergeCell ref="H17:J17"/>
    <mergeCell ref="H19:J19"/>
    <mergeCell ref="H20:J20"/>
    <mergeCell ref="H21:J21"/>
    <mergeCell ref="H22:J22"/>
    <mergeCell ref="H23:J23"/>
    <mergeCell ref="H34:J34"/>
    <mergeCell ref="H26:J26"/>
    <mergeCell ref="H27:J27"/>
    <mergeCell ref="H28:J28"/>
    <mergeCell ref="H29:J29"/>
    <mergeCell ref="H31:J31"/>
    <mergeCell ref="H32:J32"/>
  </mergeCells>
  <dataValidations count="1">
    <dataValidation type="list" allowBlank="1" showInputMessage="1" showErrorMessage="1" errorTitle="ERREUR" error="Choisir la tâches dans la liste proposée " sqref="E3:E32" xr:uid="{00000000-0002-0000-0800-000000000000}">
      <formula1>Tâches</formula1>
    </dataValidation>
  </dataValidations>
  <pageMargins left="0.11811023622047245" right="0.11811023622047245" top="0.12" bottom="0.08" header="0.17" footer="0.12"/>
  <pageSetup paperSize="9" scale="9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8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92D050"/>
  </sheetPr>
  <dimension ref="A1:S34"/>
  <sheetViews>
    <sheetView view="pageBreakPreview" topLeftCell="A13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5.7109375" style="92" customWidth="1"/>
    <col min="5" max="5" width="14.2851562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1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Jérémy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202"/>
      <c r="D3" s="216"/>
      <c r="E3" s="223"/>
      <c r="F3" s="127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203"/>
      <c r="D4" s="217"/>
      <c r="E4" s="224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203"/>
      <c r="D5" s="217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203"/>
      <c r="D6" s="217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203"/>
      <c r="D7" s="217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204"/>
      <c r="D8" s="218"/>
      <c r="E8" s="225"/>
      <c r="F8" s="209"/>
      <c r="G8" s="110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214"/>
      <c r="D9" s="216"/>
      <c r="E9" s="226"/>
      <c r="F9" s="127"/>
      <c r="G9" s="99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203"/>
      <c r="D10" s="217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203"/>
      <c r="D11" s="217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203"/>
      <c r="D12" s="217"/>
      <c r="E12" s="224"/>
      <c r="F12" s="127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203"/>
      <c r="D13" s="217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204"/>
      <c r="D14" s="218"/>
      <c r="E14" s="225"/>
      <c r="F14" s="209"/>
      <c r="G14" s="110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202"/>
      <c r="D15" s="216"/>
      <c r="E15" s="226"/>
      <c r="F15" s="127"/>
      <c r="G15" s="99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203"/>
      <c r="D16" s="217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203"/>
      <c r="D17" s="217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203"/>
      <c r="D18" s="217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203"/>
      <c r="D19" s="217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204"/>
      <c r="D20" s="218"/>
      <c r="E20" s="227"/>
      <c r="F20" s="222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202"/>
      <c r="D21" s="216"/>
      <c r="E21" s="223"/>
      <c r="F21" s="208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203"/>
      <c r="D22" s="217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203"/>
      <c r="D23" s="217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203"/>
      <c r="D24" s="217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203"/>
      <c r="D25" s="217"/>
      <c r="E25" s="231"/>
      <c r="F25" s="126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204"/>
      <c r="D26" s="218"/>
      <c r="E26" s="225"/>
      <c r="F26" s="2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202"/>
      <c r="D27" s="216"/>
      <c r="E27" s="226"/>
      <c r="F27" s="127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203"/>
      <c r="D28" s="217"/>
      <c r="E28" s="231"/>
      <c r="F28" s="126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203"/>
      <c r="D29" s="217"/>
      <c r="E29" s="224"/>
      <c r="F29" s="127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203"/>
      <c r="D30" s="217"/>
      <c r="E30" s="224"/>
      <c r="F30" s="127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203"/>
      <c r="D31" s="217"/>
      <c r="E31" s="224"/>
      <c r="F31" s="127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204"/>
      <c r="D32" s="218"/>
      <c r="E32" s="225"/>
      <c r="F32" s="2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83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G4" sqref="G4"/>
      <pageMargins left="0.11811023622047245" right="0.11811023622047245" top="0.12" bottom="0.08" header="0.17" footer="0.12"/>
      <pageSetup paperSize="9" scale="94" orientation="landscape" horizontalDpi="300" verticalDpi="300" r:id="rId1"/>
      <headerFooter alignWithMargins="0"/>
    </customSheetView>
  </customSheetViews>
  <mergeCells count="32">
    <mergeCell ref="H19:J19"/>
    <mergeCell ref="H15:J15"/>
    <mergeCell ref="H14:J14"/>
    <mergeCell ref="H34:J34"/>
    <mergeCell ref="H26:J26"/>
    <mergeCell ref="H27:J27"/>
    <mergeCell ref="H28:J28"/>
    <mergeCell ref="H29:J29"/>
    <mergeCell ref="H22:J22"/>
    <mergeCell ref="H21:J21"/>
    <mergeCell ref="H32:J32"/>
    <mergeCell ref="H23:J23"/>
    <mergeCell ref="H25:J25"/>
    <mergeCell ref="H17:J17"/>
    <mergeCell ref="H31:J31"/>
    <mergeCell ref="H20:J20"/>
    <mergeCell ref="A1:B1"/>
    <mergeCell ref="H1:J1"/>
    <mergeCell ref="B2:C2"/>
    <mergeCell ref="H2:J2"/>
    <mergeCell ref="H16:J16"/>
    <mergeCell ref="H7:J7"/>
    <mergeCell ref="H8:J8"/>
    <mergeCell ref="H11:J11"/>
    <mergeCell ref="H13:J13"/>
    <mergeCell ref="D1:F1"/>
    <mergeCell ref="K2:L2"/>
    <mergeCell ref="H3:J3"/>
    <mergeCell ref="H9:J9"/>
    <mergeCell ref="H10:J10"/>
    <mergeCell ref="H4:J4"/>
    <mergeCell ref="H5:J5"/>
  </mergeCells>
  <phoneticPr fontId="0" type="noConversion"/>
  <dataValidations count="1">
    <dataValidation type="list" allowBlank="1" showInputMessage="1" showErrorMessage="1" errorTitle="ERREUR" error="Choisir la tâches dans la liste proposée " sqref="E3:E32" xr:uid="{00000000-0002-0000-0900-000000000000}">
      <formula1>Tâches</formula1>
    </dataValidation>
  </dataValidations>
  <pageMargins left="0.11811023622047245" right="0.11811023622047245" top="0.12" bottom="0.08" header="0.17" footer="0.12"/>
  <pageSetup paperSize="9" scale="94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0900-000001000000}">
          <x14:formula1>
            <xm:f>'Liste chantier'!$A$2:$A$86</xm:f>
          </x14:formula1>
          <xm:sqref>D3:D32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8">
    <tabColor rgb="FF92D050"/>
  </sheetPr>
  <dimension ref="A1:S34"/>
  <sheetViews>
    <sheetView view="pageBreakPreview" topLeftCell="A16" zoomScaleNormal="100" zoomScaleSheetLayoutView="100" workbookViewId="0">
      <selection activeCell="D40" sqref="D40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0.42578125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Anthony A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97"/>
      <c r="D3" s="73"/>
      <c r="E3" s="223"/>
      <c r="F3" s="126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103"/>
      <c r="D4" s="73"/>
      <c r="E4" s="224"/>
      <c r="F4" s="104"/>
      <c r="G4" s="136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103"/>
      <c r="D5" s="73"/>
      <c r="E5" s="224"/>
      <c r="F5" s="104"/>
      <c r="G5" s="136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103"/>
      <c r="D6" s="73"/>
      <c r="E6" s="224"/>
      <c r="F6" s="104"/>
      <c r="G6" s="136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103"/>
      <c r="D7" s="73"/>
      <c r="E7" s="224"/>
      <c r="F7" s="104"/>
      <c r="G7" s="136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108"/>
      <c r="D8" s="129"/>
      <c r="E8" s="225"/>
      <c r="F8" s="109"/>
      <c r="G8" s="179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97"/>
      <c r="D9" s="130"/>
      <c r="E9" s="226"/>
      <c r="F9" s="131"/>
      <c r="G9" s="180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103"/>
      <c r="D10" s="73"/>
      <c r="E10" s="224"/>
      <c r="F10" s="104"/>
      <c r="G10" s="136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103"/>
      <c r="D11" s="73"/>
      <c r="E11" s="224"/>
      <c r="F11" s="104"/>
      <c r="G11" s="136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103"/>
      <c r="D12" s="73"/>
      <c r="E12" s="224"/>
      <c r="F12" s="104"/>
      <c r="G12" s="136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103"/>
      <c r="D13" s="73"/>
      <c r="E13" s="224"/>
      <c r="F13" s="104"/>
      <c r="G13" s="136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108"/>
      <c r="D14" s="129"/>
      <c r="E14" s="227"/>
      <c r="F14" s="109"/>
      <c r="G14" s="179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97"/>
      <c r="D15" s="130"/>
      <c r="E15" s="223"/>
      <c r="F15" s="131"/>
      <c r="G15" s="180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103"/>
      <c r="D16" s="73"/>
      <c r="E16" s="224"/>
      <c r="F16" s="104"/>
      <c r="G16" s="136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103"/>
      <c r="D17" s="73"/>
      <c r="E17" s="224"/>
      <c r="F17" s="104"/>
      <c r="G17" s="136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103"/>
      <c r="D18" s="73"/>
      <c r="E18" s="224"/>
      <c r="F18" s="104"/>
      <c r="G18" s="136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103"/>
      <c r="D19" s="73"/>
      <c r="E19" s="224"/>
      <c r="F19" s="104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108"/>
      <c r="D20" s="129"/>
      <c r="E20" s="225"/>
      <c r="F20" s="109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97"/>
      <c r="D21" s="128"/>
      <c r="E21" s="223"/>
      <c r="F21" s="126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103"/>
      <c r="D22" s="73"/>
      <c r="E22" s="224"/>
      <c r="F22" s="104"/>
      <c r="G22" s="136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103"/>
      <c r="D23" s="73"/>
      <c r="E23" s="224"/>
      <c r="F23" s="104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103"/>
      <c r="D24" s="73"/>
      <c r="E24" s="224"/>
      <c r="F24" s="104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103"/>
      <c r="D25" s="73"/>
      <c r="E25" s="224"/>
      <c r="F25" s="104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108"/>
      <c r="D26" s="129"/>
      <c r="E26" s="225"/>
      <c r="F26" s="1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97"/>
      <c r="D27" s="128"/>
      <c r="E27" s="223"/>
      <c r="F27" s="126"/>
      <c r="G27" s="146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103"/>
      <c r="D28" s="73"/>
      <c r="E28" s="224"/>
      <c r="F28" s="104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103"/>
      <c r="D29" s="73"/>
      <c r="E29" s="224"/>
      <c r="F29" s="104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103"/>
      <c r="D30" s="73"/>
      <c r="E30" s="224"/>
      <c r="F30" s="104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103"/>
      <c r="D31" s="73"/>
      <c r="E31" s="224"/>
      <c r="F31" s="104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108"/>
      <c r="D32" s="129"/>
      <c r="E32" s="225"/>
      <c r="F32" s="1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>
      <selection activeCell="G5" sqref="G5"/>
      <pageMargins left="0.11811023622047245" right="0.11811023622047245" top="0.12" bottom="0.08" header="0.17" footer="0.12"/>
      <pageSetup paperSize="9" scale="97" orientation="landscape" horizontalDpi="300" verticalDpi="300" r:id="rId1"/>
      <headerFooter alignWithMargins="0"/>
    </customSheetView>
  </customSheetViews>
  <mergeCells count="32">
    <mergeCell ref="H21:J21"/>
    <mergeCell ref="H22:J22"/>
    <mergeCell ref="H23:J23"/>
    <mergeCell ref="H25:J25"/>
    <mergeCell ref="H34:J34"/>
    <mergeCell ref="H26:J26"/>
    <mergeCell ref="H27:J27"/>
    <mergeCell ref="H28:J28"/>
    <mergeCell ref="H29:J29"/>
    <mergeCell ref="H31:J31"/>
    <mergeCell ref="H32:J32"/>
    <mergeCell ref="H7:J7"/>
    <mergeCell ref="H8:J8"/>
    <mergeCell ref="H17:J17"/>
    <mergeCell ref="H19:J19"/>
    <mergeCell ref="H20:J20"/>
    <mergeCell ref="D1:F1"/>
    <mergeCell ref="K2:L2"/>
    <mergeCell ref="H15:J15"/>
    <mergeCell ref="H16:J16"/>
    <mergeCell ref="A1:B1"/>
    <mergeCell ref="H1:J1"/>
    <mergeCell ref="B2:C2"/>
    <mergeCell ref="H2:J2"/>
    <mergeCell ref="H9:J9"/>
    <mergeCell ref="H10:J10"/>
    <mergeCell ref="H11:J11"/>
    <mergeCell ref="H13:J13"/>
    <mergeCell ref="H14:J14"/>
    <mergeCell ref="H3:J3"/>
    <mergeCell ref="H4:J4"/>
    <mergeCell ref="H5:J5"/>
  </mergeCells>
  <dataValidations count="1">
    <dataValidation type="list" allowBlank="1" showInputMessage="1" showErrorMessage="1" errorTitle="ERREUR" error="Choisir la tâches dans la liste proposée " sqref="E3:E32" xr:uid="{00000000-0002-0000-0A00-000000000000}">
      <formula1>Tâches</formula1>
    </dataValidation>
  </dataValidations>
  <pageMargins left="0.11811023622047245" right="0.11811023622047245" top="0.12" bottom="0.08" header="0.17" footer="0.12"/>
  <pageSetup paperSize="9" scale="9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0A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>
    <tabColor rgb="FF92D050"/>
  </sheetPr>
  <dimension ref="A1:S34"/>
  <sheetViews>
    <sheetView view="pageBreakPreview" zoomScaleNormal="100" zoomScaleSheetLayoutView="100" workbookViewId="0">
      <selection activeCell="B3" sqref="B3:B8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13.710937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1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Marion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66" t="s">
        <v>164</v>
      </c>
      <c r="C3" s="202"/>
      <c r="D3" s="192"/>
      <c r="E3" s="223"/>
      <c r="F3" s="127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72" t="s">
        <v>35</v>
      </c>
      <c r="C4" s="203"/>
      <c r="D4" s="193"/>
      <c r="E4" s="224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72" t="s">
        <v>36</v>
      </c>
      <c r="C5" s="203"/>
      <c r="D5" s="193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72" t="s">
        <v>25</v>
      </c>
      <c r="C6" s="203"/>
      <c r="D6" s="193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72" t="s">
        <v>24</v>
      </c>
      <c r="C7" s="203"/>
      <c r="D7" s="193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72" t="s">
        <v>29</v>
      </c>
      <c r="C8" s="204"/>
      <c r="D8" s="193"/>
      <c r="E8" s="225"/>
      <c r="F8" s="209"/>
      <c r="G8" s="110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66" t="s">
        <v>164</v>
      </c>
      <c r="C9" s="202"/>
      <c r="D9" s="192"/>
      <c r="E9" s="223"/>
      <c r="F9" s="208"/>
      <c r="G9" s="99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72" t="s">
        <v>35</v>
      </c>
      <c r="C10" s="203"/>
      <c r="D10" s="193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72" t="s">
        <v>36</v>
      </c>
      <c r="C11" s="203"/>
      <c r="D11" s="193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72" t="s">
        <v>25</v>
      </c>
      <c r="C12" s="203"/>
      <c r="D12" s="193"/>
      <c r="E12" s="224"/>
      <c r="F12" s="127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72" t="s">
        <v>24</v>
      </c>
      <c r="C13" s="203"/>
      <c r="D13" s="193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72" t="s">
        <v>29</v>
      </c>
      <c r="C14" s="204"/>
      <c r="D14" s="193"/>
      <c r="E14" s="225"/>
      <c r="F14" s="209"/>
      <c r="G14" s="110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66" t="s">
        <v>164</v>
      </c>
      <c r="C15" s="202"/>
      <c r="D15" s="192"/>
      <c r="E15" s="223"/>
      <c r="F15" s="208"/>
      <c r="G15" s="99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72" t="s">
        <v>35</v>
      </c>
      <c r="C16" s="203"/>
      <c r="D16" s="193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72" t="s">
        <v>36</v>
      </c>
      <c r="C17" s="203"/>
      <c r="D17" s="193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72" t="s">
        <v>25</v>
      </c>
      <c r="C18" s="203"/>
      <c r="D18" s="193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72" t="s">
        <v>24</v>
      </c>
      <c r="C19" s="203"/>
      <c r="D19" s="193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72" t="s">
        <v>29</v>
      </c>
      <c r="C20" s="204"/>
      <c r="D20" s="193"/>
      <c r="E20" s="225"/>
      <c r="F20" s="209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66" t="s">
        <v>164</v>
      </c>
      <c r="C21" s="202"/>
      <c r="D21" s="192"/>
      <c r="E21" s="223"/>
      <c r="F21" s="208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72" t="s">
        <v>35</v>
      </c>
      <c r="C22" s="203"/>
      <c r="D22" s="193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72" t="s">
        <v>36</v>
      </c>
      <c r="C23" s="203"/>
      <c r="D23" s="193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72" t="s">
        <v>25</v>
      </c>
      <c r="C24" s="203"/>
      <c r="D24" s="193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72" t="s">
        <v>24</v>
      </c>
      <c r="C25" s="203"/>
      <c r="D25" s="193"/>
      <c r="E25" s="224"/>
      <c r="F25" s="127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72" t="s">
        <v>29</v>
      </c>
      <c r="C26" s="204"/>
      <c r="D26" s="193"/>
      <c r="E26" s="225"/>
      <c r="F26" s="2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66"/>
      <c r="C27" s="202"/>
      <c r="D27" s="192"/>
      <c r="E27" s="223"/>
      <c r="F27" s="208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72"/>
      <c r="C28" s="203"/>
      <c r="D28" s="193"/>
      <c r="E28" s="224"/>
      <c r="F28" s="127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72"/>
      <c r="C29" s="203"/>
      <c r="D29" s="193"/>
      <c r="E29" s="224"/>
      <c r="F29" s="127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72"/>
      <c r="C30" s="203"/>
      <c r="D30" s="193"/>
      <c r="E30" s="224"/>
      <c r="F30" s="127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72" t="s">
        <v>37</v>
      </c>
      <c r="C31" s="203"/>
      <c r="D31" s="193"/>
      <c r="E31" s="224"/>
      <c r="F31" s="127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81"/>
      <c r="C32" s="204"/>
      <c r="D32" s="318"/>
      <c r="E32" s="225"/>
      <c r="F32" s="2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90"/>
      <c r="E33" s="90"/>
      <c r="F33" s="90"/>
      <c r="G33" s="102"/>
      <c r="H33" s="90"/>
      <c r="I33" s="90"/>
      <c r="J33" s="90"/>
      <c r="K33" s="100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customSheetViews>
    <customSheetView guid="{2466BB32-3F20-4A31-8C8A-2D62866C6750}" showPageBreaks="1" printArea="1" view="pageBreakPreview" topLeftCell="A2">
      <selection activeCell="F13" sqref="F13"/>
      <pageMargins left="0.11811023622047245" right="0.11811023622047245" top="0.12" bottom="0.08" header="0.17" footer="0.12"/>
      <pageSetup paperSize="9" scale="97" orientation="landscape" horizontalDpi="300" verticalDpi="300" r:id="rId1"/>
      <headerFooter alignWithMargins="0"/>
    </customSheetView>
  </customSheetViews>
  <mergeCells count="32">
    <mergeCell ref="H23:J23"/>
    <mergeCell ref="H25:J25"/>
    <mergeCell ref="H34:J34"/>
    <mergeCell ref="H26:J26"/>
    <mergeCell ref="H27:J27"/>
    <mergeCell ref="H28:J28"/>
    <mergeCell ref="H29:J29"/>
    <mergeCell ref="H31:J31"/>
    <mergeCell ref="H32:J32"/>
    <mergeCell ref="H22:J22"/>
    <mergeCell ref="H21:J21"/>
    <mergeCell ref="H16:J16"/>
    <mergeCell ref="H17:J17"/>
    <mergeCell ref="H19:J19"/>
    <mergeCell ref="H20:J20"/>
    <mergeCell ref="H13:J13"/>
    <mergeCell ref="H15:J15"/>
    <mergeCell ref="H14:J14"/>
    <mergeCell ref="H11:J11"/>
    <mergeCell ref="A1:B1"/>
    <mergeCell ref="H1:J1"/>
    <mergeCell ref="B2:C2"/>
    <mergeCell ref="H2:J2"/>
    <mergeCell ref="D1:F1"/>
    <mergeCell ref="K2:L2"/>
    <mergeCell ref="H3:J3"/>
    <mergeCell ref="H9:J9"/>
    <mergeCell ref="H10:J10"/>
    <mergeCell ref="H4:J4"/>
    <mergeCell ref="H5:J5"/>
    <mergeCell ref="H7:J7"/>
    <mergeCell ref="H8:J8"/>
  </mergeCells>
  <phoneticPr fontId="0" type="noConversion"/>
  <dataValidations count="1">
    <dataValidation type="list" allowBlank="1" showInputMessage="1" showErrorMessage="1" errorTitle="ERREUR" error="Choisir la tâches dans la liste proposée " sqref="E3:E32" xr:uid="{00000000-0002-0000-0B00-000000000000}">
      <formula1>Tâches</formula1>
    </dataValidation>
  </dataValidations>
  <pageMargins left="0.11811023622047245" right="0.11811023622047245" top="0.12" bottom="0.08" header="0.17" footer="0.12"/>
  <pageSetup paperSize="9" scale="9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" xr:uid="{00000000-0002-0000-0B00-000001000000}">
          <x14:formula1>
            <xm:f>'Liste chantier'!$A$2:$A$88</xm:f>
          </x14:formula1>
          <xm:sqref>D3:D32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5">
    <tabColor theme="4" tint="0.59999389629810485"/>
  </sheetPr>
  <dimension ref="A1:S34"/>
  <sheetViews>
    <sheetView view="pageBreakPreview" zoomScaleNormal="100" zoomScaleSheetLayoutView="100" workbookViewId="0">
      <selection activeCell="C3" sqref="C3:C8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5.7109375" style="92" customWidth="1"/>
    <col min="5" max="5" width="14.28515625" style="92" bestFit="1" customWidth="1"/>
    <col min="6" max="6" width="42.85546875" style="92" customWidth="1"/>
    <col min="7" max="7" width="15.28515625" style="92" customWidth="1"/>
    <col min="8" max="8" width="14.7109375" style="92" customWidth="1"/>
    <col min="9" max="9" width="10" style="92" customWidth="1"/>
    <col min="10" max="10" width="1" style="92" customWidth="1"/>
    <col min="11" max="11" width="8" style="114" customWidth="1"/>
    <col min="12" max="13" width="7.85546875" style="115" customWidth="1"/>
    <col min="14" max="14" width="19.7109375" style="92" bestFit="1" customWidth="1"/>
    <col min="15" max="15" width="62.140625" style="92" customWidth="1"/>
    <col min="16" max="16" width="13.140625" style="92" customWidth="1"/>
    <col min="17" max="17" width="12.7109375" style="92" customWidth="1"/>
    <col min="18" max="18" width="1.140625" style="92" customWidth="1"/>
    <col min="19" max="19" width="11.28515625" style="92" customWidth="1"/>
    <col min="20" max="16384" width="11.42578125" style="92"/>
  </cols>
  <sheetData>
    <row r="1" spans="1:18" ht="38.25" customHeight="1" thickBot="1">
      <c r="A1" s="417" t="s">
        <v>26</v>
      </c>
      <c r="B1" s="417"/>
      <c r="C1" s="116" t="s">
        <v>0</v>
      </c>
      <c r="D1" s="422" t="str">
        <f ca="1">RIGHT(CELL("filename",A1),LEN(CELL("filename",A1))-SEARCH("]",CELL("filename",A1)))</f>
        <v>Léo</v>
      </c>
      <c r="E1" s="422"/>
      <c r="F1" s="422"/>
      <c r="G1" s="87" t="s">
        <v>22</v>
      </c>
      <c r="H1" s="418">
        <f>Thierry!H1</f>
        <v>36</v>
      </c>
      <c r="I1" s="418"/>
      <c r="J1" s="418"/>
      <c r="K1" s="88"/>
      <c r="L1" s="88"/>
      <c r="M1" s="89"/>
      <c r="N1" s="90"/>
      <c r="O1" s="90"/>
      <c r="P1" s="90"/>
      <c r="Q1" s="90"/>
      <c r="R1" s="91"/>
    </row>
    <row r="2" spans="1:18" ht="30.75" customHeight="1" thickBot="1">
      <c r="A2" s="93"/>
      <c r="B2" s="419" t="s">
        <v>1</v>
      </c>
      <c r="C2" s="421"/>
      <c r="D2" s="118" t="s">
        <v>2</v>
      </c>
      <c r="E2" s="94" t="s">
        <v>50</v>
      </c>
      <c r="F2" s="94" t="s">
        <v>3</v>
      </c>
      <c r="G2" s="95" t="s">
        <v>1</v>
      </c>
      <c r="H2" s="419" t="s">
        <v>4</v>
      </c>
      <c r="I2" s="420"/>
      <c r="J2" s="421"/>
      <c r="K2" s="424"/>
      <c r="L2" s="424"/>
      <c r="M2" s="96"/>
      <c r="N2" s="96"/>
      <c r="O2" s="96"/>
      <c r="P2" s="96"/>
      <c r="Q2" s="96"/>
      <c r="R2" s="96"/>
    </row>
    <row r="3" spans="1:18" ht="15.95" customHeight="1">
      <c r="A3" s="119" t="s">
        <v>5</v>
      </c>
      <c r="B3" s="367">
        <v>0.32291666666666669</v>
      </c>
      <c r="C3" s="367"/>
      <c r="D3" s="327"/>
      <c r="E3" s="223"/>
      <c r="F3" s="127"/>
      <c r="G3" s="99"/>
      <c r="H3" s="411" t="s">
        <v>6</v>
      </c>
      <c r="I3" s="411"/>
      <c r="J3" s="412"/>
      <c r="K3" s="100"/>
      <c r="L3" s="101"/>
      <c r="M3" s="90"/>
      <c r="N3" s="90"/>
      <c r="O3" s="102"/>
      <c r="P3" s="102"/>
      <c r="Q3" s="90"/>
      <c r="R3" s="90"/>
    </row>
    <row r="4" spans="1:18" ht="15.95" customHeight="1">
      <c r="A4" s="120" t="s">
        <v>7</v>
      </c>
      <c r="B4" s="368">
        <v>0.39583333333333331</v>
      </c>
      <c r="C4" s="368"/>
      <c r="D4" s="328"/>
      <c r="E4" s="224"/>
      <c r="F4" s="127"/>
      <c r="G4" s="105"/>
      <c r="H4" s="402" t="s">
        <v>8</v>
      </c>
      <c r="I4" s="402"/>
      <c r="J4" s="403"/>
      <c r="K4" s="100"/>
      <c r="L4" s="101"/>
      <c r="M4" s="90"/>
      <c r="N4" s="90"/>
      <c r="O4" s="102"/>
      <c r="P4" s="102"/>
      <c r="Q4" s="90"/>
      <c r="R4" s="90"/>
    </row>
    <row r="5" spans="1:18" ht="15.95" customHeight="1">
      <c r="A5" s="120" t="s">
        <v>9</v>
      </c>
      <c r="B5" s="368">
        <v>0.40625</v>
      </c>
      <c r="C5" s="368"/>
      <c r="D5" s="328"/>
      <c r="E5" s="224"/>
      <c r="F5" s="127"/>
      <c r="G5" s="105"/>
      <c r="H5" s="402" t="s">
        <v>10</v>
      </c>
      <c r="I5" s="402"/>
      <c r="J5" s="403"/>
      <c r="K5" s="100"/>
      <c r="L5" s="101"/>
      <c r="M5" s="90"/>
      <c r="N5" s="90"/>
      <c r="O5" s="102"/>
      <c r="P5" s="102"/>
      <c r="Q5" s="90"/>
      <c r="R5" s="90"/>
    </row>
    <row r="6" spans="1:18" ht="15.95" customHeight="1">
      <c r="A6" s="120" t="s">
        <v>11</v>
      </c>
      <c r="B6" s="368">
        <v>0.5</v>
      </c>
      <c r="C6" s="368"/>
      <c r="D6" s="328"/>
      <c r="E6" s="224"/>
      <c r="F6" s="127"/>
      <c r="G6" s="105"/>
      <c r="H6" s="122"/>
      <c r="I6" s="123"/>
      <c r="J6" s="124"/>
      <c r="K6" s="100"/>
      <c r="L6" s="101"/>
      <c r="M6" s="90"/>
      <c r="N6" s="90"/>
      <c r="O6" s="102"/>
      <c r="P6" s="90"/>
      <c r="Q6" s="90"/>
      <c r="R6" s="90"/>
    </row>
    <row r="7" spans="1:18" ht="15.95" customHeight="1">
      <c r="A7" s="120" t="s">
        <v>12</v>
      </c>
      <c r="B7" s="368">
        <v>0.54166666666666663</v>
      </c>
      <c r="C7" s="368"/>
      <c r="D7" s="328"/>
      <c r="E7" s="224"/>
      <c r="F7" s="127"/>
      <c r="G7" s="105"/>
      <c r="H7" s="404">
        <f>SUM(G3:G8)</f>
        <v>0</v>
      </c>
      <c r="I7" s="405"/>
      <c r="J7" s="406"/>
      <c r="K7" s="100"/>
      <c r="L7" s="101"/>
      <c r="M7" s="90"/>
      <c r="N7" s="90"/>
      <c r="O7" s="102"/>
      <c r="P7" s="102"/>
      <c r="Q7" s="90"/>
      <c r="R7" s="90"/>
    </row>
    <row r="8" spans="1:18" ht="15.95" customHeight="1" thickBot="1">
      <c r="A8" s="125"/>
      <c r="B8" s="369">
        <v>0.75</v>
      </c>
      <c r="C8" s="369"/>
      <c r="D8" s="219"/>
      <c r="E8" s="225"/>
      <c r="F8" s="209"/>
      <c r="G8" s="110"/>
      <c r="H8" s="405"/>
      <c r="I8" s="405"/>
      <c r="J8" s="406"/>
      <c r="K8" s="100"/>
      <c r="L8" s="101"/>
      <c r="M8" s="90"/>
      <c r="N8" s="106"/>
      <c r="O8" s="102"/>
      <c r="P8" s="90"/>
      <c r="Q8" s="90"/>
      <c r="R8" s="90"/>
    </row>
    <row r="9" spans="1:18" ht="15.95" customHeight="1">
      <c r="A9" s="119" t="s">
        <v>13</v>
      </c>
      <c r="B9" s="367">
        <v>0.32291666666666669</v>
      </c>
      <c r="C9" s="367"/>
      <c r="D9" s="327"/>
      <c r="E9" s="226"/>
      <c r="F9" s="127"/>
      <c r="G9" s="99"/>
      <c r="H9" s="411" t="s">
        <v>6</v>
      </c>
      <c r="I9" s="411"/>
      <c r="J9" s="412"/>
      <c r="K9" s="100"/>
      <c r="L9" s="101"/>
      <c r="M9" s="90"/>
      <c r="N9" s="90"/>
      <c r="O9" s="102"/>
      <c r="P9" s="102"/>
      <c r="Q9" s="90"/>
      <c r="R9" s="90"/>
    </row>
    <row r="10" spans="1:18" ht="15.95" customHeight="1">
      <c r="A10" s="120" t="s">
        <v>14</v>
      </c>
      <c r="B10" s="368">
        <v>0.39583333333333331</v>
      </c>
      <c r="C10" s="368"/>
      <c r="D10" s="329"/>
      <c r="E10" s="224"/>
      <c r="F10" s="127"/>
      <c r="G10" s="105"/>
      <c r="H10" s="402" t="s">
        <v>8</v>
      </c>
      <c r="I10" s="402"/>
      <c r="J10" s="403"/>
      <c r="K10" s="100"/>
      <c r="L10" s="101"/>
      <c r="M10" s="90"/>
      <c r="N10" s="90"/>
      <c r="O10" s="102"/>
      <c r="P10" s="102"/>
      <c r="Q10" s="90"/>
      <c r="R10" s="90"/>
    </row>
    <row r="11" spans="1:18" ht="15.95" customHeight="1">
      <c r="A11" s="120" t="s">
        <v>15</v>
      </c>
      <c r="B11" s="368">
        <v>0.40625</v>
      </c>
      <c r="C11" s="368"/>
      <c r="D11" s="328"/>
      <c r="E11" s="224"/>
      <c r="F11" s="127"/>
      <c r="G11" s="105"/>
      <c r="H11" s="402" t="s">
        <v>10</v>
      </c>
      <c r="I11" s="402"/>
      <c r="J11" s="403"/>
      <c r="K11" s="100"/>
      <c r="L11" s="101"/>
      <c r="M11" s="90"/>
      <c r="N11" s="90"/>
      <c r="O11" s="102"/>
      <c r="P11" s="102"/>
      <c r="Q11" s="90"/>
      <c r="R11" s="90"/>
    </row>
    <row r="12" spans="1:18" ht="15.95" customHeight="1">
      <c r="A12" s="120" t="s">
        <v>11</v>
      </c>
      <c r="B12" s="368">
        <v>0.5</v>
      </c>
      <c r="C12" s="368"/>
      <c r="D12" s="329"/>
      <c r="E12" s="224"/>
      <c r="F12" s="127"/>
      <c r="G12" s="105"/>
      <c r="H12" s="122"/>
      <c r="I12" s="123"/>
      <c r="J12" s="124"/>
      <c r="K12" s="100"/>
      <c r="L12" s="101"/>
      <c r="M12" s="90"/>
      <c r="N12" s="90"/>
      <c r="O12" s="102"/>
      <c r="P12" s="90"/>
      <c r="Q12" s="90"/>
      <c r="R12" s="90"/>
    </row>
    <row r="13" spans="1:18" ht="15.95" customHeight="1">
      <c r="A13" s="120" t="s">
        <v>12</v>
      </c>
      <c r="B13" s="368">
        <v>0.54166666666666663</v>
      </c>
      <c r="C13" s="368"/>
      <c r="D13" s="328"/>
      <c r="E13" s="224"/>
      <c r="F13" s="127"/>
      <c r="G13" s="105"/>
      <c r="H13" s="404">
        <f>SUM(G9:G14)</f>
        <v>0</v>
      </c>
      <c r="I13" s="405"/>
      <c r="J13" s="406"/>
      <c r="K13" s="100"/>
      <c r="L13" s="101"/>
      <c r="M13" s="90"/>
      <c r="N13" s="90"/>
      <c r="O13" s="102"/>
      <c r="P13" s="102"/>
      <c r="Q13" s="90"/>
      <c r="R13" s="90"/>
    </row>
    <row r="14" spans="1:18" ht="15.95" customHeight="1" thickBot="1">
      <c r="A14" s="125"/>
      <c r="B14" s="369">
        <v>0.75</v>
      </c>
      <c r="C14" s="369"/>
      <c r="D14" s="219"/>
      <c r="E14" s="225"/>
      <c r="F14" s="209"/>
      <c r="G14" s="110"/>
      <c r="H14" s="405"/>
      <c r="I14" s="405"/>
      <c r="J14" s="406"/>
      <c r="K14" s="100"/>
      <c r="L14" s="101"/>
      <c r="M14" s="90"/>
      <c r="N14" s="106"/>
      <c r="O14" s="102"/>
      <c r="P14" s="90"/>
      <c r="Q14" s="90"/>
      <c r="R14" s="90"/>
    </row>
    <row r="15" spans="1:18" ht="15.95" customHeight="1">
      <c r="A15" s="119" t="s">
        <v>13</v>
      </c>
      <c r="B15" s="367">
        <v>0.32291666666666669</v>
      </c>
      <c r="C15" s="367"/>
      <c r="D15" s="327"/>
      <c r="E15" s="226"/>
      <c r="F15" s="127"/>
      <c r="G15" s="99"/>
      <c r="H15" s="411" t="s">
        <v>6</v>
      </c>
      <c r="I15" s="411"/>
      <c r="J15" s="412"/>
      <c r="K15" s="100"/>
      <c r="L15" s="101"/>
      <c r="M15" s="90"/>
      <c r="N15" s="90"/>
      <c r="O15" s="102"/>
      <c r="P15" s="102"/>
      <c r="Q15" s="90"/>
      <c r="R15" s="90"/>
    </row>
    <row r="16" spans="1:18" ht="15.95" customHeight="1">
      <c r="A16" s="120" t="s">
        <v>16</v>
      </c>
      <c r="B16" s="368">
        <v>0.39583333333333331</v>
      </c>
      <c r="C16" s="368"/>
      <c r="D16" s="329"/>
      <c r="E16" s="224"/>
      <c r="F16" s="127"/>
      <c r="G16" s="105"/>
      <c r="H16" s="402" t="s">
        <v>8</v>
      </c>
      <c r="I16" s="402"/>
      <c r="J16" s="403"/>
      <c r="K16" s="100"/>
      <c r="L16" s="101"/>
      <c r="M16" s="90"/>
      <c r="N16" s="90"/>
      <c r="O16" s="102"/>
      <c r="P16" s="102"/>
      <c r="Q16" s="90"/>
      <c r="R16" s="90"/>
    </row>
    <row r="17" spans="1:18" ht="15.95" customHeight="1">
      <c r="A17" s="120" t="s">
        <v>15</v>
      </c>
      <c r="B17" s="368">
        <v>0.40625</v>
      </c>
      <c r="C17" s="368"/>
      <c r="D17" s="331"/>
      <c r="E17" s="224"/>
      <c r="F17" s="127"/>
      <c r="G17" s="105"/>
      <c r="H17" s="402" t="s">
        <v>10</v>
      </c>
      <c r="I17" s="402"/>
      <c r="J17" s="403"/>
      <c r="K17" s="100"/>
      <c r="L17" s="101"/>
      <c r="M17" s="90"/>
      <c r="N17" s="90"/>
      <c r="O17" s="102"/>
      <c r="P17" s="102"/>
      <c r="Q17" s="90"/>
      <c r="R17" s="90"/>
    </row>
    <row r="18" spans="1:18" ht="15.95" customHeight="1">
      <c r="A18" s="120" t="s">
        <v>17</v>
      </c>
      <c r="B18" s="368">
        <v>0.5</v>
      </c>
      <c r="C18" s="368"/>
      <c r="D18" s="331"/>
      <c r="E18" s="224"/>
      <c r="F18" s="127"/>
      <c r="G18" s="105"/>
      <c r="H18" s="122"/>
      <c r="I18" s="123"/>
      <c r="J18" s="124"/>
      <c r="K18" s="100"/>
      <c r="L18" s="101"/>
      <c r="M18" s="90"/>
      <c r="N18" s="90"/>
      <c r="O18" s="102"/>
      <c r="P18" s="90"/>
      <c r="Q18" s="90"/>
      <c r="R18" s="90"/>
    </row>
    <row r="19" spans="1:18" ht="15.95" customHeight="1">
      <c r="A19" s="120" t="s">
        <v>15</v>
      </c>
      <c r="B19" s="368">
        <v>0.54166666666666663</v>
      </c>
      <c r="C19" s="368"/>
      <c r="D19" s="328"/>
      <c r="E19" s="224"/>
      <c r="F19" s="127"/>
      <c r="G19" s="105"/>
      <c r="H19" s="404">
        <f>SUM(G15:G20)</f>
        <v>0</v>
      </c>
      <c r="I19" s="405"/>
      <c r="J19" s="406"/>
      <c r="K19" s="100"/>
      <c r="L19" s="101"/>
      <c r="M19" s="90"/>
      <c r="N19" s="90"/>
      <c r="O19" s="102"/>
      <c r="P19" s="102"/>
      <c r="Q19" s="90"/>
      <c r="R19" s="90"/>
    </row>
    <row r="20" spans="1:18" ht="15.95" customHeight="1" thickBot="1">
      <c r="A20" s="125"/>
      <c r="B20" s="369">
        <v>0.75</v>
      </c>
      <c r="C20" s="369"/>
      <c r="D20" s="219"/>
      <c r="E20" s="227"/>
      <c r="F20" s="222"/>
      <c r="G20" s="110"/>
      <c r="H20" s="405"/>
      <c r="I20" s="405"/>
      <c r="J20" s="406"/>
      <c r="K20" s="100"/>
      <c r="L20" s="101"/>
      <c r="M20" s="90"/>
      <c r="N20" s="106"/>
      <c r="O20" s="102"/>
      <c r="P20" s="90"/>
      <c r="Q20" s="90"/>
      <c r="R20" s="90"/>
    </row>
    <row r="21" spans="1:18" ht="15.95" customHeight="1">
      <c r="A21" s="119" t="s">
        <v>18</v>
      </c>
      <c r="B21" s="367">
        <v>0.32291666666666669</v>
      </c>
      <c r="C21" s="367"/>
      <c r="D21" s="327"/>
      <c r="E21" s="223"/>
      <c r="F21" s="208"/>
      <c r="G21" s="99"/>
      <c r="H21" s="411" t="s">
        <v>6</v>
      </c>
      <c r="I21" s="411"/>
      <c r="J21" s="412"/>
      <c r="K21" s="100"/>
      <c r="L21" s="101"/>
      <c r="M21" s="90"/>
      <c r="N21" s="90"/>
      <c r="O21" s="102"/>
      <c r="P21" s="102"/>
      <c r="Q21" s="90"/>
      <c r="R21" s="90"/>
    </row>
    <row r="22" spans="1:18" ht="15.95" customHeight="1">
      <c r="A22" s="120" t="s">
        <v>16</v>
      </c>
      <c r="B22" s="368">
        <v>0.39583333333333331</v>
      </c>
      <c r="C22" s="368"/>
      <c r="D22" s="329"/>
      <c r="E22" s="224"/>
      <c r="F22" s="127"/>
      <c r="G22" s="105"/>
      <c r="H22" s="402" t="s">
        <v>8</v>
      </c>
      <c r="I22" s="402"/>
      <c r="J22" s="403"/>
      <c r="K22" s="100"/>
      <c r="L22" s="101"/>
      <c r="M22" s="90"/>
      <c r="N22" s="90"/>
      <c r="O22" s="102"/>
      <c r="P22" s="102"/>
      <c r="Q22" s="90"/>
      <c r="R22" s="90"/>
    </row>
    <row r="23" spans="1:18" ht="15.95" customHeight="1">
      <c r="A23" s="120" t="s">
        <v>7</v>
      </c>
      <c r="B23" s="368">
        <v>0.40625</v>
      </c>
      <c r="C23" s="368"/>
      <c r="D23" s="328"/>
      <c r="E23" s="224"/>
      <c r="F23" s="127"/>
      <c r="G23" s="105"/>
      <c r="H23" s="402" t="s">
        <v>10</v>
      </c>
      <c r="I23" s="402"/>
      <c r="J23" s="403"/>
      <c r="K23" s="100"/>
      <c r="L23" s="101"/>
      <c r="M23" s="90"/>
      <c r="N23" s="90"/>
      <c r="O23" s="102"/>
      <c r="P23" s="102"/>
      <c r="Q23" s="90"/>
      <c r="R23" s="90"/>
    </row>
    <row r="24" spans="1:18" ht="15.95" customHeight="1">
      <c r="A24" s="120" t="s">
        <v>11</v>
      </c>
      <c r="B24" s="368">
        <v>0.5</v>
      </c>
      <c r="C24" s="368"/>
      <c r="D24" s="329"/>
      <c r="E24" s="224"/>
      <c r="F24" s="127"/>
      <c r="G24" s="105"/>
      <c r="H24" s="122"/>
      <c r="I24" s="123"/>
      <c r="J24" s="124"/>
      <c r="K24" s="100"/>
      <c r="L24" s="101"/>
      <c r="M24" s="90"/>
      <c r="N24" s="90"/>
      <c r="O24" s="102"/>
      <c r="P24" s="90"/>
      <c r="Q24" s="90"/>
      <c r="R24" s="90"/>
    </row>
    <row r="25" spans="1:18" ht="15.95" customHeight="1">
      <c r="A25" s="120" t="s">
        <v>12</v>
      </c>
      <c r="B25" s="368">
        <v>0.54166666666666663</v>
      </c>
      <c r="C25" s="368"/>
      <c r="D25" s="331"/>
      <c r="E25" s="231"/>
      <c r="F25" s="126"/>
      <c r="G25" s="105"/>
      <c r="H25" s="404">
        <f>SUM(G21:G26)</f>
        <v>0</v>
      </c>
      <c r="I25" s="405"/>
      <c r="J25" s="406"/>
      <c r="K25" s="100"/>
      <c r="L25" s="101"/>
      <c r="M25" s="90"/>
      <c r="N25" s="90"/>
      <c r="O25" s="102"/>
      <c r="P25" s="102"/>
      <c r="Q25" s="90"/>
      <c r="R25" s="90"/>
    </row>
    <row r="26" spans="1:18" ht="15.95" customHeight="1" thickBot="1">
      <c r="A26" s="125"/>
      <c r="B26" s="369">
        <v>0.75</v>
      </c>
      <c r="C26" s="369"/>
      <c r="D26" s="330"/>
      <c r="E26" s="225"/>
      <c r="F26" s="209"/>
      <c r="G26" s="110"/>
      <c r="H26" s="405"/>
      <c r="I26" s="405"/>
      <c r="J26" s="406"/>
      <c r="K26" s="100"/>
      <c r="L26" s="101"/>
      <c r="M26" s="90"/>
      <c r="N26" s="106"/>
      <c r="O26" s="102"/>
      <c r="P26" s="90"/>
      <c r="Q26" s="90"/>
      <c r="R26" s="90"/>
    </row>
    <row r="27" spans="1:18" ht="15.95" customHeight="1">
      <c r="A27" s="119" t="s">
        <v>19</v>
      </c>
      <c r="B27" s="367"/>
      <c r="C27" s="367"/>
      <c r="D27" s="327"/>
      <c r="E27" s="226"/>
      <c r="F27" s="127"/>
      <c r="G27" s="99"/>
      <c r="H27" s="411" t="s">
        <v>6</v>
      </c>
      <c r="I27" s="411"/>
      <c r="J27" s="412"/>
      <c r="K27" s="100"/>
      <c r="L27" s="101"/>
      <c r="M27" s="90"/>
      <c r="N27" s="90"/>
      <c r="O27" s="102"/>
      <c r="P27" s="102"/>
      <c r="Q27" s="90"/>
      <c r="R27" s="90"/>
    </row>
    <row r="28" spans="1:18" ht="15.95" customHeight="1">
      <c r="A28" s="120" t="s">
        <v>16</v>
      </c>
      <c r="B28" s="368"/>
      <c r="C28" s="368"/>
      <c r="D28" s="329"/>
      <c r="E28" s="231"/>
      <c r="F28" s="126"/>
      <c r="G28" s="105"/>
      <c r="H28" s="402" t="s">
        <v>8</v>
      </c>
      <c r="I28" s="402"/>
      <c r="J28" s="403"/>
      <c r="K28" s="100"/>
      <c r="L28" s="101"/>
      <c r="M28" s="90"/>
      <c r="N28" s="90"/>
      <c r="O28" s="102"/>
      <c r="P28" s="102"/>
      <c r="Q28" s="90"/>
      <c r="R28" s="90"/>
    </row>
    <row r="29" spans="1:18" ht="15.95" customHeight="1">
      <c r="A29" s="120" t="s">
        <v>9</v>
      </c>
      <c r="B29" s="368"/>
      <c r="C29" s="368"/>
      <c r="D29" s="328"/>
      <c r="E29" s="224"/>
      <c r="F29" s="127"/>
      <c r="G29" s="105"/>
      <c r="H29" s="427" t="s">
        <v>10</v>
      </c>
      <c r="I29" s="428"/>
      <c r="J29" s="429"/>
      <c r="K29" s="100"/>
      <c r="L29" s="101"/>
      <c r="M29" s="90"/>
      <c r="N29" s="90"/>
      <c r="O29" s="102"/>
      <c r="P29" s="102"/>
      <c r="Q29" s="90"/>
      <c r="R29" s="90"/>
    </row>
    <row r="30" spans="1:18" ht="15.95" customHeight="1">
      <c r="A30" s="120" t="s">
        <v>11</v>
      </c>
      <c r="B30" s="368"/>
      <c r="C30" s="368"/>
      <c r="D30" s="328"/>
      <c r="E30" s="224"/>
      <c r="F30" s="127"/>
      <c r="G30" s="105"/>
      <c r="H30" s="122"/>
      <c r="I30" s="123"/>
      <c r="J30" s="124"/>
      <c r="K30" s="100"/>
      <c r="L30" s="101"/>
      <c r="M30" s="90"/>
      <c r="N30" s="90"/>
      <c r="O30" s="102"/>
      <c r="P30" s="90"/>
      <c r="Q30" s="90"/>
      <c r="R30" s="90"/>
    </row>
    <row r="31" spans="1:18" ht="15.95" customHeight="1">
      <c r="A31" s="120" t="s">
        <v>15</v>
      </c>
      <c r="B31" s="368"/>
      <c r="C31" s="368"/>
      <c r="D31" s="329"/>
      <c r="E31" s="224"/>
      <c r="F31" s="127"/>
      <c r="G31" s="111"/>
      <c r="H31" s="404">
        <f>SUM(G27:G32)</f>
        <v>0</v>
      </c>
      <c r="I31" s="405"/>
      <c r="J31" s="406"/>
      <c r="K31" s="100"/>
      <c r="L31" s="101"/>
      <c r="M31" s="90"/>
      <c r="N31" s="90"/>
      <c r="O31" s="102"/>
      <c r="P31" s="102"/>
      <c r="Q31" s="90"/>
      <c r="R31" s="90"/>
    </row>
    <row r="32" spans="1:18" ht="15.95" customHeight="1" thickBot="1">
      <c r="A32" s="125"/>
      <c r="B32" s="369"/>
      <c r="C32" s="369"/>
      <c r="D32" s="331"/>
      <c r="E32" s="225"/>
      <c r="F32" s="209"/>
      <c r="G32" s="112"/>
      <c r="H32" s="409"/>
      <c r="I32" s="409"/>
      <c r="J32" s="410"/>
      <c r="K32" s="100"/>
      <c r="L32" s="101"/>
      <c r="M32" s="90"/>
      <c r="N32" s="106"/>
      <c r="O32" s="102"/>
      <c r="P32" s="90"/>
      <c r="Q32" s="90"/>
      <c r="R32" s="90"/>
    </row>
    <row r="33" spans="1:19" ht="15.95" customHeight="1" thickBot="1">
      <c r="A33" s="96"/>
      <c r="B33" s="100"/>
      <c r="C33" s="101"/>
      <c r="D33" s="320"/>
      <c r="E33" s="90"/>
      <c r="F33" s="90"/>
      <c r="G33" s="102"/>
      <c r="H33" s="90"/>
      <c r="I33" s="90"/>
      <c r="J33" s="90"/>
      <c r="K33" s="183"/>
      <c r="L33" s="101"/>
      <c r="M33" s="90"/>
      <c r="N33" s="106"/>
      <c r="O33" s="102"/>
      <c r="P33" s="90"/>
      <c r="Q33" s="90"/>
      <c r="R33" s="90"/>
    </row>
    <row r="34" spans="1:19" ht="15.95" customHeight="1" thickBot="1">
      <c r="A34" s="96"/>
      <c r="B34" s="100"/>
      <c r="C34" s="101"/>
      <c r="D34" s="90"/>
      <c r="E34" s="90"/>
      <c r="F34" s="82"/>
      <c r="G34" s="113" t="s">
        <v>23</v>
      </c>
      <c r="H34" s="407">
        <f>H31+H25+H19+H13+H7</f>
        <v>0</v>
      </c>
      <c r="I34" s="407"/>
      <c r="J34" s="408"/>
      <c r="K34" s="184"/>
      <c r="L34" s="100"/>
      <c r="M34" s="101"/>
      <c r="N34" s="90"/>
      <c r="O34" s="106"/>
      <c r="P34" s="102"/>
      <c r="Q34" s="90"/>
      <c r="R34" s="90"/>
      <c r="S34" s="90"/>
    </row>
  </sheetData>
  <mergeCells count="32">
    <mergeCell ref="K2:L2"/>
    <mergeCell ref="H9:J9"/>
    <mergeCell ref="A1:B1"/>
    <mergeCell ref="D1:F1"/>
    <mergeCell ref="H1:J1"/>
    <mergeCell ref="B2:C2"/>
    <mergeCell ref="H2:J2"/>
    <mergeCell ref="H3:J3"/>
    <mergeCell ref="H4:J4"/>
    <mergeCell ref="H5:J5"/>
    <mergeCell ref="H7:J7"/>
    <mergeCell ref="H8:J8"/>
    <mergeCell ref="H23:J23"/>
    <mergeCell ref="H10:J10"/>
    <mergeCell ref="H11:J11"/>
    <mergeCell ref="H13:J13"/>
    <mergeCell ref="H14:J14"/>
    <mergeCell ref="H15:J15"/>
    <mergeCell ref="H16:J16"/>
    <mergeCell ref="H17:J17"/>
    <mergeCell ref="H19:J19"/>
    <mergeCell ref="H20:J20"/>
    <mergeCell ref="H21:J21"/>
    <mergeCell ref="H22:J22"/>
    <mergeCell ref="H32:J32"/>
    <mergeCell ref="H34:J34"/>
    <mergeCell ref="H25:J25"/>
    <mergeCell ref="H26:J26"/>
    <mergeCell ref="H27:J27"/>
    <mergeCell ref="H28:J28"/>
    <mergeCell ref="H29:J29"/>
    <mergeCell ref="H31:J31"/>
  </mergeCells>
  <conditionalFormatting sqref="C1:C1048576">
    <cfRule type="cellIs" dxfId="0" priority="1" operator="equal">
      <formula>0</formula>
    </cfRule>
  </conditionalFormatting>
  <dataValidations disablePrompts="1" count="1">
    <dataValidation type="list" allowBlank="1" showInputMessage="1" showErrorMessage="1" errorTitle="ERREUR" error="Choisir la tâches dans la liste proposée " sqref="E3:E32" xr:uid="{00000000-0002-0000-0C00-000000000000}">
      <formula1>Tâches</formula1>
    </dataValidation>
  </dataValidations>
  <pageMargins left="0.11811023622047245" right="0.11811023622047245" top="0.12" bottom="0.08" header="0.17" footer="0.12"/>
  <pageSetup paperSize="9" scale="94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13</xdr:col>
                <xdr:colOff>19050</xdr:colOff>
                <xdr:row>1</xdr:row>
                <xdr:rowOff>0</xdr:rowOff>
              </to>
            </anchor>
          </controlPr>
        </control>
      </mc:Choice>
      <mc:Fallback>
        <control shapeId="307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EUR" error="Choisir le chantier dans la liste proposée " xr:uid="{00000000-0002-0000-0C00-000001000000}">
          <x14:formula1>
            <xm:f>'Liste chantier'!$A$2:$A$86</xm:f>
          </x14:formula1>
          <xm:sqref>D3:D32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1">
    <tabColor rgb="FFFFCC66"/>
  </sheetPr>
  <dimension ref="A1:U37"/>
  <sheetViews>
    <sheetView view="pageBreakPreview" zoomScaleNormal="100" zoomScaleSheetLayoutView="100" workbookViewId="0">
      <selection activeCell="D1" sqref="D1:F1"/>
    </sheetView>
  </sheetViews>
  <sheetFormatPr baseColWidth="10" defaultColWidth="11.42578125" defaultRowHeight="15"/>
  <cols>
    <col min="1" max="1" width="8" style="96" customWidth="1"/>
    <col min="2" max="3" width="7.85546875" style="102" customWidth="1"/>
    <col min="4" max="4" width="28.7109375" style="90" bestFit="1" customWidth="1"/>
    <col min="5" max="5" width="38.7109375" style="90" customWidth="1"/>
    <col min="6" max="6" width="15" style="90" customWidth="1"/>
    <col min="7" max="7" width="16.28515625" style="90" customWidth="1"/>
    <col min="8" max="8" width="13" style="90" customWidth="1"/>
    <col min="9" max="9" width="12.42578125" style="90" customWidth="1"/>
    <col min="10" max="10" width="10" style="90" customWidth="1"/>
    <col min="11" max="11" width="1.140625" style="90" hidden="1" customWidth="1"/>
    <col min="12" max="12" width="5.5703125" style="90" customWidth="1"/>
    <col min="13" max="13" width="8" style="96" customWidth="1"/>
    <col min="14" max="15" width="7.85546875" style="102" customWidth="1"/>
    <col min="16" max="16" width="19.7109375" style="90" bestFit="1" customWidth="1"/>
    <col min="17" max="17" width="62.140625" style="90" customWidth="1"/>
    <col min="18" max="18" width="13.140625" style="90" customWidth="1"/>
    <col min="19" max="19" width="12.7109375" style="90" customWidth="1"/>
    <col min="20" max="20" width="1.140625" style="90" customWidth="1"/>
    <col min="21" max="21" width="11.28515625" style="90" customWidth="1"/>
    <col min="22" max="16384" width="11.42578125" style="90"/>
  </cols>
  <sheetData>
    <row r="1" spans="1:21" ht="38.25" customHeight="1" thickBot="1">
      <c r="A1" s="417" t="s">
        <v>27</v>
      </c>
      <c r="B1" s="417"/>
      <c r="C1" s="116" t="s">
        <v>0</v>
      </c>
      <c r="D1" s="422" t="str">
        <f ca="1">RIGHT(CELL("filename",A1),LEN(CELL("filename",A1))-SEARCH("]",CELL("filename",A1)))</f>
        <v>Christopher</v>
      </c>
      <c r="E1" s="422"/>
      <c r="F1" s="422"/>
      <c r="G1" s="143"/>
      <c r="H1" s="87" t="s">
        <v>22</v>
      </c>
      <c r="I1" s="418">
        <f>Thierry!H1</f>
        <v>36</v>
      </c>
      <c r="J1" s="418"/>
      <c r="K1" s="418"/>
      <c r="L1" s="418"/>
      <c r="M1" s="457"/>
      <c r="N1" s="457"/>
      <c r="O1" s="88"/>
      <c r="P1" s="89"/>
      <c r="U1" s="91"/>
    </row>
    <row r="2" spans="1:21" ht="30.75" customHeight="1" thickBot="1">
      <c r="A2" s="93"/>
      <c r="B2" s="419" t="s">
        <v>1</v>
      </c>
      <c r="C2" s="421"/>
      <c r="D2" s="118" t="s">
        <v>2</v>
      </c>
      <c r="E2" s="94" t="s">
        <v>3</v>
      </c>
      <c r="F2" s="95" t="s">
        <v>21</v>
      </c>
      <c r="G2" s="95" t="s">
        <v>28</v>
      </c>
      <c r="H2" s="95" t="s">
        <v>20</v>
      </c>
      <c r="I2" s="144" t="s">
        <v>40</v>
      </c>
      <c r="J2" s="419" t="s">
        <v>4</v>
      </c>
      <c r="K2" s="420"/>
      <c r="L2" s="421"/>
      <c r="N2" s="424"/>
      <c r="O2" s="424"/>
      <c r="P2" s="96"/>
      <c r="Q2" s="96"/>
      <c r="R2" s="96"/>
      <c r="S2" s="96"/>
      <c r="T2" s="96"/>
      <c r="U2" s="96"/>
    </row>
    <row r="3" spans="1:21" ht="15.95" customHeight="1">
      <c r="A3" s="119" t="s">
        <v>5</v>
      </c>
      <c r="B3" s="259" t="s">
        <v>38</v>
      </c>
      <c r="C3" s="260"/>
      <c r="D3" s="51"/>
      <c r="E3" s="250"/>
      <c r="F3" s="163"/>
      <c r="G3" s="163"/>
      <c r="H3" s="164"/>
      <c r="I3" s="147">
        <f t="shared" ref="I3:I10" si="0">SUM(F3:H3)</f>
        <v>0</v>
      </c>
      <c r="J3" s="411" t="s">
        <v>6</v>
      </c>
      <c r="K3" s="411"/>
      <c r="L3" s="412"/>
      <c r="N3" s="101"/>
      <c r="O3" s="101"/>
      <c r="R3" s="102"/>
      <c r="S3" s="102"/>
    </row>
    <row r="4" spans="1:21" ht="15.95" customHeight="1">
      <c r="A4" s="120" t="s">
        <v>7</v>
      </c>
      <c r="B4" s="261" t="s">
        <v>25</v>
      </c>
      <c r="C4" s="262"/>
      <c r="D4" s="52"/>
      <c r="E4" s="246"/>
      <c r="F4" s="166"/>
      <c r="G4" s="265"/>
      <c r="H4" s="266"/>
      <c r="I4" s="151">
        <f t="shared" si="0"/>
        <v>0</v>
      </c>
      <c r="J4" s="402" t="s">
        <v>8</v>
      </c>
      <c r="K4" s="402"/>
      <c r="L4" s="403"/>
      <c r="N4" s="101"/>
      <c r="O4" s="101"/>
      <c r="R4" s="102"/>
      <c r="S4" s="102"/>
    </row>
    <row r="5" spans="1:21" ht="15.95" customHeight="1">
      <c r="A5" s="120" t="s">
        <v>9</v>
      </c>
      <c r="B5" s="261"/>
      <c r="C5" s="262"/>
      <c r="D5" s="52"/>
      <c r="E5" s="246"/>
      <c r="F5" s="166"/>
      <c r="G5" s="265"/>
      <c r="H5" s="266"/>
      <c r="I5" s="151">
        <f t="shared" si="0"/>
        <v>0</v>
      </c>
      <c r="J5" s="402" t="s">
        <v>10</v>
      </c>
      <c r="K5" s="402"/>
      <c r="L5" s="403"/>
      <c r="N5" s="101"/>
      <c r="O5" s="101"/>
      <c r="R5" s="102"/>
      <c r="S5" s="102"/>
    </row>
    <row r="6" spans="1:21" ht="15.95" customHeight="1">
      <c r="A6" s="120" t="s">
        <v>11</v>
      </c>
      <c r="B6" s="261" t="s">
        <v>39</v>
      </c>
      <c r="C6" s="262"/>
      <c r="D6" s="52"/>
      <c r="E6" s="246"/>
      <c r="F6" s="166"/>
      <c r="G6" s="265"/>
      <c r="H6" s="266"/>
      <c r="I6" s="151">
        <f t="shared" si="0"/>
        <v>0</v>
      </c>
      <c r="J6" s="122"/>
      <c r="K6" s="123"/>
      <c r="L6" s="124"/>
      <c r="N6" s="101"/>
      <c r="O6" s="101"/>
      <c r="R6" s="102"/>
    </row>
    <row r="7" spans="1:21" ht="15.95" customHeight="1">
      <c r="A7" s="120" t="s">
        <v>12</v>
      </c>
      <c r="B7" s="261" t="s">
        <v>29</v>
      </c>
      <c r="C7" s="262"/>
      <c r="D7" s="52"/>
      <c r="E7" s="246"/>
      <c r="F7" s="166"/>
      <c r="G7" s="265"/>
      <c r="H7" s="266"/>
      <c r="I7" s="151">
        <f t="shared" si="0"/>
        <v>0</v>
      </c>
      <c r="J7" s="404">
        <f>SUM(F3:H8)-0.25</f>
        <v>-0.25</v>
      </c>
      <c r="K7" s="405"/>
      <c r="L7" s="406"/>
      <c r="N7" s="101"/>
      <c r="O7" s="101"/>
      <c r="R7" s="102"/>
      <c r="S7" s="102"/>
    </row>
    <row r="8" spans="1:21" ht="15.95" customHeight="1" thickBot="1">
      <c r="A8" s="125"/>
      <c r="B8" s="263"/>
      <c r="C8" s="264"/>
      <c r="D8" s="53"/>
      <c r="E8" s="247"/>
      <c r="F8" s="267"/>
      <c r="G8" s="267"/>
      <c r="H8" s="268"/>
      <c r="I8" s="155">
        <f t="shared" si="0"/>
        <v>0</v>
      </c>
      <c r="J8" s="405"/>
      <c r="K8" s="405"/>
      <c r="L8" s="406"/>
      <c r="N8" s="101"/>
      <c r="O8" s="101"/>
      <c r="Q8" s="106"/>
      <c r="R8" s="102"/>
    </row>
    <row r="9" spans="1:21" ht="15.95" customHeight="1">
      <c r="A9" s="119" t="s">
        <v>13</v>
      </c>
      <c r="B9" s="259" t="s">
        <v>38</v>
      </c>
      <c r="C9" s="97"/>
      <c r="D9" s="51"/>
      <c r="E9" s="183"/>
      <c r="F9" s="239"/>
      <c r="G9" s="240"/>
      <c r="H9" s="240"/>
      <c r="I9" s="147">
        <f t="shared" si="0"/>
        <v>0</v>
      </c>
      <c r="J9" s="411" t="s">
        <v>6</v>
      </c>
      <c r="K9" s="411"/>
      <c r="L9" s="412"/>
      <c r="N9" s="101"/>
      <c r="O9" s="101"/>
      <c r="R9" s="102"/>
      <c r="S9" s="102"/>
    </row>
    <row r="10" spans="1:21" ht="15.95" customHeight="1">
      <c r="A10" s="120" t="s">
        <v>14</v>
      </c>
      <c r="B10" s="261" t="s">
        <v>25</v>
      </c>
      <c r="C10" s="103"/>
      <c r="D10" s="52"/>
      <c r="E10" s="246"/>
      <c r="F10" s="269"/>
      <c r="G10" s="270"/>
      <c r="H10" s="241"/>
      <c r="I10" s="151">
        <f t="shared" si="0"/>
        <v>0</v>
      </c>
      <c r="J10" s="402" t="s">
        <v>8</v>
      </c>
      <c r="K10" s="402"/>
      <c r="L10" s="403"/>
      <c r="N10" s="101"/>
      <c r="O10" s="101"/>
      <c r="R10" s="102"/>
      <c r="S10" s="102"/>
    </row>
    <row r="11" spans="1:21" ht="15.95" customHeight="1">
      <c r="A11" s="120" t="s">
        <v>15</v>
      </c>
      <c r="B11" s="261"/>
      <c r="C11" s="103"/>
      <c r="D11" s="52"/>
      <c r="E11" s="246"/>
      <c r="F11" s="241"/>
      <c r="G11" s="241"/>
      <c r="H11" s="241"/>
      <c r="I11" s="151">
        <f t="shared" ref="I11:I27" si="1">SUM(F11:H11)</f>
        <v>0</v>
      </c>
      <c r="J11" s="402" t="s">
        <v>10</v>
      </c>
      <c r="K11" s="402"/>
      <c r="L11" s="403"/>
      <c r="N11" s="101"/>
      <c r="O11" s="101"/>
      <c r="R11" s="102"/>
      <c r="S11" s="102"/>
    </row>
    <row r="12" spans="1:21" ht="15.95" customHeight="1">
      <c r="A12" s="120" t="s">
        <v>11</v>
      </c>
      <c r="B12" s="261" t="s">
        <v>39</v>
      </c>
      <c r="C12" s="103"/>
      <c r="D12" s="52"/>
      <c r="E12" s="246"/>
      <c r="F12" s="265"/>
      <c r="G12" s="241"/>
      <c r="H12" s="241"/>
      <c r="I12" s="151">
        <f t="shared" si="1"/>
        <v>0</v>
      </c>
      <c r="J12" s="122"/>
      <c r="K12" s="123"/>
      <c r="L12" s="124"/>
      <c r="N12" s="101"/>
      <c r="O12" s="101"/>
      <c r="R12" s="102"/>
    </row>
    <row r="13" spans="1:21" ht="15.95" customHeight="1">
      <c r="A13" s="120" t="s">
        <v>12</v>
      </c>
      <c r="B13" s="261" t="s">
        <v>29</v>
      </c>
      <c r="C13" s="103"/>
      <c r="D13" s="52"/>
      <c r="E13" s="246"/>
      <c r="F13" s="241"/>
      <c r="G13" s="241"/>
      <c r="H13" s="241"/>
      <c r="I13" s="151">
        <f t="shared" si="1"/>
        <v>0</v>
      </c>
      <c r="J13" s="404">
        <f>SUM(F9:H14)-0.25</f>
        <v>-0.25</v>
      </c>
      <c r="K13" s="405"/>
      <c r="L13" s="406"/>
      <c r="N13" s="101"/>
      <c r="O13" s="101"/>
      <c r="R13" s="102"/>
      <c r="S13" s="102"/>
    </row>
    <row r="14" spans="1:21" ht="15.95" customHeight="1" thickBot="1">
      <c r="A14" s="125"/>
      <c r="B14" s="263"/>
      <c r="C14" s="108"/>
      <c r="D14" s="53"/>
      <c r="E14" s="247"/>
      <c r="F14" s="242"/>
      <c r="G14" s="242"/>
      <c r="H14" s="242"/>
      <c r="I14" s="155">
        <f t="shared" si="1"/>
        <v>0</v>
      </c>
      <c r="J14" s="405"/>
      <c r="K14" s="405"/>
      <c r="L14" s="406"/>
      <c r="N14" s="101"/>
      <c r="O14" s="101"/>
      <c r="Q14" s="106"/>
      <c r="R14" s="102"/>
    </row>
    <row r="15" spans="1:21" ht="15.95" customHeight="1">
      <c r="A15" s="119" t="s">
        <v>13</v>
      </c>
      <c r="B15" s="259" t="s">
        <v>38</v>
      </c>
      <c r="C15" s="97" t="s">
        <v>76</v>
      </c>
      <c r="D15" s="51"/>
      <c r="E15" s="246"/>
      <c r="F15" s="240"/>
      <c r="G15" s="240"/>
      <c r="H15" s="240"/>
      <c r="I15" s="147">
        <f t="shared" si="1"/>
        <v>0</v>
      </c>
      <c r="J15" s="411" t="s">
        <v>6</v>
      </c>
      <c r="K15" s="411"/>
      <c r="L15" s="412"/>
      <c r="N15" s="101"/>
      <c r="O15" s="101"/>
      <c r="R15" s="102"/>
      <c r="S15" s="102"/>
    </row>
    <row r="16" spans="1:21" ht="15.95" customHeight="1">
      <c r="A16" s="120" t="s">
        <v>16</v>
      </c>
      <c r="B16" s="261" t="s">
        <v>25</v>
      </c>
      <c r="C16" s="103"/>
      <c r="D16" s="52"/>
      <c r="E16" s="246"/>
      <c r="F16" s="241"/>
      <c r="G16" s="241"/>
      <c r="H16" s="241"/>
      <c r="I16" s="151">
        <f t="shared" si="1"/>
        <v>0</v>
      </c>
      <c r="J16" s="402" t="s">
        <v>8</v>
      </c>
      <c r="K16" s="402"/>
      <c r="L16" s="403"/>
      <c r="N16" s="101"/>
      <c r="O16" s="101"/>
      <c r="R16" s="102"/>
      <c r="S16" s="102"/>
    </row>
    <row r="17" spans="1:19" ht="15.95" customHeight="1">
      <c r="A17" s="120" t="s">
        <v>15</v>
      </c>
      <c r="B17" s="261"/>
      <c r="C17" s="103"/>
      <c r="D17" s="52"/>
      <c r="E17" s="246"/>
      <c r="F17" s="241"/>
      <c r="G17" s="241"/>
      <c r="H17" s="241"/>
      <c r="I17" s="151">
        <f t="shared" si="1"/>
        <v>0</v>
      </c>
      <c r="J17" s="402" t="s">
        <v>10</v>
      </c>
      <c r="K17" s="402"/>
      <c r="L17" s="403"/>
      <c r="N17" s="101"/>
      <c r="O17" s="101"/>
      <c r="R17" s="102"/>
      <c r="S17" s="102"/>
    </row>
    <row r="18" spans="1:19" ht="15.95" customHeight="1">
      <c r="A18" s="120" t="s">
        <v>17</v>
      </c>
      <c r="B18" s="261" t="s">
        <v>39</v>
      </c>
      <c r="C18" s="103"/>
      <c r="D18" s="52"/>
      <c r="E18" s="246"/>
      <c r="F18" s="241"/>
      <c r="G18" s="241"/>
      <c r="H18" s="241"/>
      <c r="I18" s="151">
        <f>SUM(F18:H18)</f>
        <v>0</v>
      </c>
      <c r="J18" s="122"/>
      <c r="K18" s="123"/>
      <c r="L18" s="124"/>
      <c r="N18" s="101"/>
      <c r="O18" s="101"/>
      <c r="R18" s="102"/>
    </row>
    <row r="19" spans="1:19" ht="15.95" customHeight="1">
      <c r="A19" s="120" t="s">
        <v>15</v>
      </c>
      <c r="B19" s="261" t="s">
        <v>29</v>
      </c>
      <c r="C19" s="103" t="s">
        <v>77</v>
      </c>
      <c r="D19" s="52"/>
      <c r="E19" s="246"/>
      <c r="F19" s="241"/>
      <c r="G19" s="241"/>
      <c r="H19" s="241"/>
      <c r="I19" s="151">
        <f t="shared" si="1"/>
        <v>0</v>
      </c>
      <c r="J19" s="404">
        <f>SUM(F15:H20)-0.25</f>
        <v>-0.25</v>
      </c>
      <c r="K19" s="405"/>
      <c r="L19" s="406"/>
      <c r="N19" s="101"/>
      <c r="O19" s="101"/>
      <c r="R19" s="102"/>
      <c r="S19" s="102"/>
    </row>
    <row r="20" spans="1:19" ht="15.95" customHeight="1" thickBot="1">
      <c r="A20" s="125"/>
      <c r="B20" s="263"/>
      <c r="C20" s="108"/>
      <c r="D20" s="53"/>
      <c r="E20" s="247"/>
      <c r="F20" s="242"/>
      <c r="G20" s="242"/>
      <c r="H20" s="242"/>
      <c r="I20" s="155">
        <f t="shared" si="1"/>
        <v>0</v>
      </c>
      <c r="J20" s="405"/>
      <c r="K20" s="405"/>
      <c r="L20" s="406"/>
      <c r="N20" s="101"/>
      <c r="O20" s="101"/>
      <c r="Q20" s="106"/>
      <c r="R20" s="102"/>
    </row>
    <row r="21" spans="1:19" ht="15.95" customHeight="1">
      <c r="A21" s="119" t="s">
        <v>18</v>
      </c>
      <c r="B21" s="259" t="s">
        <v>38</v>
      </c>
      <c r="C21" s="97"/>
      <c r="D21" s="51"/>
      <c r="E21" s="246"/>
      <c r="F21" s="240"/>
      <c r="G21" s="240"/>
      <c r="H21" s="240"/>
      <c r="I21" s="147">
        <f t="shared" si="1"/>
        <v>0</v>
      </c>
      <c r="J21" s="411" t="s">
        <v>6</v>
      </c>
      <c r="K21" s="411"/>
      <c r="L21" s="412"/>
      <c r="N21" s="101"/>
      <c r="O21" s="101"/>
      <c r="R21" s="102"/>
      <c r="S21" s="102"/>
    </row>
    <row r="22" spans="1:19" ht="15.95" customHeight="1">
      <c r="A22" s="120" t="s">
        <v>16</v>
      </c>
      <c r="B22" s="261" t="s">
        <v>25</v>
      </c>
      <c r="C22" s="103"/>
      <c r="D22" s="52"/>
      <c r="E22" s="246"/>
      <c r="F22" s="241"/>
      <c r="G22" s="241"/>
      <c r="H22" s="241"/>
      <c r="I22" s="151">
        <f t="shared" si="1"/>
        <v>0</v>
      </c>
      <c r="J22" s="402" t="s">
        <v>8</v>
      </c>
      <c r="K22" s="402"/>
      <c r="L22" s="403"/>
      <c r="N22" s="101"/>
      <c r="O22" s="101"/>
      <c r="R22" s="102"/>
      <c r="S22" s="102"/>
    </row>
    <row r="23" spans="1:19" ht="15.95" customHeight="1">
      <c r="A23" s="120" t="s">
        <v>7</v>
      </c>
      <c r="B23" s="261"/>
      <c r="C23" s="103"/>
      <c r="D23" s="52"/>
      <c r="E23" s="246"/>
      <c r="F23" s="241"/>
      <c r="G23" s="241"/>
      <c r="H23" s="241"/>
      <c r="I23" s="151">
        <f t="shared" si="1"/>
        <v>0</v>
      </c>
      <c r="J23" s="402" t="s">
        <v>10</v>
      </c>
      <c r="K23" s="402"/>
      <c r="L23" s="403"/>
      <c r="N23" s="101"/>
      <c r="O23" s="101"/>
      <c r="R23" s="102"/>
      <c r="S23" s="102"/>
    </row>
    <row r="24" spans="1:19" ht="15.95" customHeight="1">
      <c r="A24" s="120" t="s">
        <v>11</v>
      </c>
      <c r="B24" s="261" t="s">
        <v>39</v>
      </c>
      <c r="C24" s="103"/>
      <c r="D24" s="52"/>
      <c r="E24" s="246"/>
      <c r="F24" s="241"/>
      <c r="G24" s="241"/>
      <c r="H24" s="241"/>
      <c r="I24" s="151">
        <f>SUM(F24:H24)</f>
        <v>0</v>
      </c>
      <c r="J24" s="122"/>
      <c r="K24" s="123"/>
      <c r="L24" s="124"/>
      <c r="N24" s="101"/>
      <c r="O24" s="101"/>
      <c r="R24" s="102"/>
    </row>
    <row r="25" spans="1:19" ht="15.95" customHeight="1">
      <c r="A25" s="120" t="s">
        <v>12</v>
      </c>
      <c r="B25" s="261" t="s">
        <v>29</v>
      </c>
      <c r="C25" s="103"/>
      <c r="D25" s="52"/>
      <c r="E25" s="246"/>
      <c r="F25" s="241"/>
      <c r="G25" s="241"/>
      <c r="H25" s="241"/>
      <c r="I25" s="151">
        <f t="shared" si="1"/>
        <v>0</v>
      </c>
      <c r="J25" s="404">
        <f>SUM(F21:H26)-0.25</f>
        <v>-0.25</v>
      </c>
      <c r="K25" s="405"/>
      <c r="L25" s="406"/>
      <c r="N25" s="101"/>
      <c r="O25" s="101"/>
      <c r="R25" s="102"/>
      <c r="S25" s="102"/>
    </row>
    <row r="26" spans="1:19" ht="15.95" customHeight="1" thickBot="1">
      <c r="A26" s="125"/>
      <c r="B26" s="263"/>
      <c r="C26" s="108"/>
      <c r="D26" s="53"/>
      <c r="E26" s="247"/>
      <c r="F26" s="242"/>
      <c r="G26" s="242"/>
      <c r="H26" s="242"/>
      <c r="I26" s="155">
        <f t="shared" si="1"/>
        <v>0</v>
      </c>
      <c r="J26" s="405"/>
      <c r="K26" s="405"/>
      <c r="L26" s="406"/>
      <c r="N26" s="101"/>
      <c r="O26" s="101"/>
      <c r="Q26" s="106"/>
      <c r="R26" s="102"/>
    </row>
    <row r="27" spans="1:19" ht="15.95" customHeight="1">
      <c r="A27" s="119" t="s">
        <v>19</v>
      </c>
      <c r="B27" s="259" t="s">
        <v>38</v>
      </c>
      <c r="C27" s="97"/>
      <c r="D27" s="51"/>
      <c r="E27" s="250"/>
      <c r="F27" s="240"/>
      <c r="G27" s="240"/>
      <c r="H27" s="240"/>
      <c r="I27" s="147">
        <f t="shared" si="1"/>
        <v>0</v>
      </c>
      <c r="J27" s="411" t="s">
        <v>6</v>
      </c>
      <c r="K27" s="411"/>
      <c r="L27" s="412"/>
      <c r="N27" s="101"/>
      <c r="O27" s="101"/>
      <c r="R27" s="102"/>
      <c r="S27" s="102"/>
    </row>
    <row r="28" spans="1:19" ht="15.95" customHeight="1">
      <c r="A28" s="120" t="s">
        <v>16</v>
      </c>
      <c r="B28" s="261" t="s">
        <v>25</v>
      </c>
      <c r="C28" s="103"/>
      <c r="D28" s="52"/>
      <c r="E28" s="246"/>
      <c r="F28" s="121"/>
      <c r="G28" s="241"/>
      <c r="H28" s="243"/>
      <c r="I28" s="151">
        <f>SUM(F28:H28)</f>
        <v>0</v>
      </c>
      <c r="J28" s="402" t="s">
        <v>8</v>
      </c>
      <c r="K28" s="402"/>
      <c r="L28" s="403"/>
      <c r="N28" s="101"/>
      <c r="O28" s="101"/>
      <c r="R28" s="102"/>
      <c r="S28" s="102"/>
    </row>
    <row r="29" spans="1:19" ht="15.95" customHeight="1">
      <c r="A29" s="120" t="s">
        <v>9</v>
      </c>
      <c r="B29" s="261"/>
      <c r="C29" s="103"/>
      <c r="D29" s="52"/>
      <c r="E29" s="246"/>
      <c r="F29" s="121"/>
      <c r="G29" s="271"/>
      <c r="H29" s="272"/>
      <c r="I29" s="151">
        <f>SUM(F29:H29)</f>
        <v>0</v>
      </c>
      <c r="J29" s="427" t="s">
        <v>10</v>
      </c>
      <c r="K29" s="428"/>
      <c r="L29" s="429"/>
      <c r="N29" s="101"/>
      <c r="O29" s="101"/>
      <c r="R29" s="102"/>
      <c r="S29" s="102"/>
    </row>
    <row r="30" spans="1:19" ht="15.95" customHeight="1">
      <c r="A30" s="120" t="s">
        <v>11</v>
      </c>
      <c r="B30" s="261" t="s">
        <v>39</v>
      </c>
      <c r="C30" s="103"/>
      <c r="D30" s="52"/>
      <c r="E30" s="246"/>
      <c r="F30" s="121"/>
      <c r="G30" s="271"/>
      <c r="H30" s="272"/>
      <c r="I30" s="151">
        <f>SUM(F30:H30)</f>
        <v>0</v>
      </c>
      <c r="J30" s="122"/>
      <c r="K30" s="123"/>
      <c r="L30" s="124"/>
      <c r="N30" s="101"/>
      <c r="O30" s="101"/>
      <c r="R30" s="102"/>
    </row>
    <row r="31" spans="1:19" ht="15.95" customHeight="1">
      <c r="A31" s="120" t="s">
        <v>15</v>
      </c>
      <c r="B31" s="261" t="s">
        <v>29</v>
      </c>
      <c r="C31" s="103"/>
      <c r="D31" s="52"/>
      <c r="E31" s="246"/>
      <c r="F31" s="121"/>
      <c r="G31" s="241"/>
      <c r="H31" s="243"/>
      <c r="I31" s="151">
        <f>SUM(F31:H31)</f>
        <v>0</v>
      </c>
      <c r="J31" s="404">
        <f>SUM(F27:H32)-0.25</f>
        <v>-0.25</v>
      </c>
      <c r="K31" s="405"/>
      <c r="L31" s="406"/>
      <c r="N31" s="101"/>
      <c r="O31" s="101"/>
      <c r="R31" s="102"/>
      <c r="S31" s="102"/>
    </row>
    <row r="32" spans="1:19" ht="15.95" customHeight="1" thickBot="1">
      <c r="A32" s="125"/>
      <c r="B32" s="263"/>
      <c r="C32" s="108"/>
      <c r="D32" s="53"/>
      <c r="E32" s="247"/>
      <c r="F32" s="245"/>
      <c r="G32" s="245"/>
      <c r="H32" s="273"/>
      <c r="I32" s="155">
        <f>SUM(F32:H32)</f>
        <v>0</v>
      </c>
      <c r="J32" s="409"/>
      <c r="K32" s="409"/>
      <c r="L32" s="410"/>
      <c r="N32" s="101"/>
      <c r="O32" s="101"/>
      <c r="Q32" s="106"/>
      <c r="R32" s="102"/>
    </row>
    <row r="33" spans="2:18" ht="15.95" customHeight="1" thickBot="1">
      <c r="B33" s="101"/>
      <c r="C33" s="101"/>
      <c r="F33" s="102"/>
      <c r="G33" s="102"/>
      <c r="H33" s="102"/>
      <c r="I33" s="102"/>
      <c r="N33" s="101"/>
      <c r="O33" s="101"/>
      <c r="Q33" s="106"/>
      <c r="R33" s="102"/>
    </row>
    <row r="34" spans="2:18" ht="15.95" customHeight="1" thickBot="1">
      <c r="B34" s="101"/>
      <c r="C34" s="101"/>
      <c r="E34" s="158"/>
      <c r="F34" s="159"/>
      <c r="G34" s="449" t="s">
        <v>23</v>
      </c>
      <c r="H34" s="450"/>
      <c r="I34" s="451"/>
      <c r="J34" s="455">
        <f>J31+J25+J19+J13+J7</f>
        <v>-1.25</v>
      </c>
      <c r="K34" s="456"/>
      <c r="L34" s="456"/>
      <c r="M34" s="184"/>
      <c r="N34" s="101"/>
      <c r="O34" s="101"/>
      <c r="Q34" s="106"/>
      <c r="R34" s="102"/>
    </row>
    <row r="35" spans="2:18" ht="15.75" thickBot="1">
      <c r="G35" s="449" t="s">
        <v>58</v>
      </c>
      <c r="H35" s="450"/>
      <c r="I35" s="451"/>
      <c r="J35" s="452">
        <v>35</v>
      </c>
      <c r="K35" s="453"/>
      <c r="L35" s="454"/>
    </row>
    <row r="36" spans="2:18" ht="15.75" thickBot="1">
      <c r="G36" s="449" t="s">
        <v>59</v>
      </c>
      <c r="H36" s="450"/>
      <c r="I36" s="451"/>
      <c r="J36" s="452">
        <f>J34-J35-J37</f>
        <v>-36.25</v>
      </c>
      <c r="K36" s="453"/>
      <c r="L36" s="454"/>
    </row>
    <row r="37" spans="2:18" ht="15.75" thickBot="1">
      <c r="G37" s="449" t="s">
        <v>30</v>
      </c>
      <c r="H37" s="450"/>
      <c r="I37" s="451"/>
      <c r="J37" s="455">
        <f>SUM(G3:G32)</f>
        <v>0</v>
      </c>
      <c r="K37" s="456"/>
      <c r="L37" s="456"/>
    </row>
  </sheetData>
  <customSheetViews>
    <customSheetView guid="{2466BB32-3F20-4A31-8C8A-2D62866C6750}" showPageBreaks="1" printArea="1" hiddenColumns="1" view="pageBreakPreview" topLeftCell="A10">
      <selection activeCell="J37" sqref="J37:L37"/>
      <pageMargins left="0.11811023622047245" right="0.11811023622047245" top="0.12" bottom="0.08" header="0.17" footer="0.12"/>
      <pageSetup paperSize="9" scale="86" orientation="landscape" horizontalDpi="300" verticalDpi="300" r:id="rId1"/>
      <headerFooter alignWithMargins="0"/>
    </customSheetView>
  </customSheetViews>
  <mergeCells count="40">
    <mergeCell ref="G34:I34"/>
    <mergeCell ref="J3:L3"/>
    <mergeCell ref="J4:L4"/>
    <mergeCell ref="J5:L5"/>
    <mergeCell ref="J11:L11"/>
    <mergeCell ref="J22:L22"/>
    <mergeCell ref="J23:L23"/>
    <mergeCell ref="J25:L25"/>
    <mergeCell ref="J7:L7"/>
    <mergeCell ref="J21:L21"/>
    <mergeCell ref="J15:L15"/>
    <mergeCell ref="J8:L8"/>
    <mergeCell ref="J9:L9"/>
    <mergeCell ref="J10:L10"/>
    <mergeCell ref="J13:L13"/>
    <mergeCell ref="J14:L14"/>
    <mergeCell ref="M1:N1"/>
    <mergeCell ref="B2:C2"/>
    <mergeCell ref="J2:L2"/>
    <mergeCell ref="N2:O2"/>
    <mergeCell ref="A1:B1"/>
    <mergeCell ref="I1:L1"/>
    <mergeCell ref="D1:F1"/>
    <mergeCell ref="J34:L34"/>
    <mergeCell ref="J16:L16"/>
    <mergeCell ref="J28:L28"/>
    <mergeCell ref="J27:L27"/>
    <mergeCell ref="J32:L32"/>
    <mergeCell ref="J17:L17"/>
    <mergeCell ref="J19:L19"/>
    <mergeCell ref="J31:L31"/>
    <mergeCell ref="J20:L20"/>
    <mergeCell ref="J29:L29"/>
    <mergeCell ref="J26:L26"/>
    <mergeCell ref="G35:I35"/>
    <mergeCell ref="J35:L35"/>
    <mergeCell ref="G36:I36"/>
    <mergeCell ref="J36:L36"/>
    <mergeCell ref="G37:I37"/>
    <mergeCell ref="J37:L37"/>
  </mergeCells>
  <phoneticPr fontId="0" type="noConversion"/>
  <dataValidations count="1">
    <dataValidation type="list" allowBlank="1" showInputMessage="1" showErrorMessage="1" sqref="E9:E11 E15:E19 F3:F8" xr:uid="{00000000-0002-0000-0D00-000000000000}">
      <formula1>Chantier</formula1>
    </dataValidation>
  </dataValidations>
  <pageMargins left="0.11811023622047245" right="0.11811023622047245" top="0.12" bottom="0.08" header="0.17" footer="0.12"/>
  <pageSetup paperSize="9" scale="86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0D00-000001000000}">
          <x14:formula1>
            <xm:f>'Liste chantier'!$A$2:$A$86</xm:f>
          </x14:formula1>
          <xm:sqref>D3:D32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2">
    <tabColor rgb="FFFFCC66"/>
  </sheetPr>
  <dimension ref="A1:U37"/>
  <sheetViews>
    <sheetView view="pageBreakPreview" zoomScale="90" zoomScaleNormal="100" zoomScaleSheetLayoutView="90" workbookViewId="0">
      <selection activeCell="D1" sqref="D1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42.85546875" style="92" customWidth="1"/>
    <col min="6" max="6" width="16" style="92" customWidth="1"/>
    <col min="7" max="7" width="16.5703125" style="92" customWidth="1"/>
    <col min="8" max="8" width="16.140625" style="92" customWidth="1"/>
    <col min="9" max="9" width="11.140625" style="92" customWidth="1"/>
    <col min="10" max="10" width="10" style="92" customWidth="1"/>
    <col min="11" max="11" width="1.140625" style="92" hidden="1" customWidth="1"/>
    <col min="12" max="12" width="5.5703125" style="92" customWidth="1"/>
    <col min="13" max="13" width="8" style="114" customWidth="1"/>
    <col min="14" max="15" width="7.85546875" style="115" customWidth="1"/>
    <col min="16" max="16" width="19.7109375" style="92" bestFit="1" customWidth="1"/>
    <col min="17" max="17" width="62.140625" style="92" customWidth="1"/>
    <col min="18" max="18" width="13.140625" style="92" customWidth="1"/>
    <col min="19" max="19" width="12.7109375" style="92" customWidth="1"/>
    <col min="20" max="20" width="1.140625" style="92" customWidth="1"/>
    <col min="21" max="21" width="11.28515625" style="92" customWidth="1"/>
    <col min="22" max="16384" width="11.42578125" style="92"/>
  </cols>
  <sheetData>
    <row r="1" spans="1:21" ht="38.25" customHeight="1" thickBot="1">
      <c r="A1" s="417" t="s">
        <v>27</v>
      </c>
      <c r="B1" s="417"/>
      <c r="C1" s="116" t="s">
        <v>0</v>
      </c>
      <c r="D1" s="178" t="str">
        <f ca="1">RIGHT(CELL("filename",A1),LEN(CELL("filename",A1))-SEARCH("]",CELL("filename",A1)))</f>
        <v>Frédéric</v>
      </c>
      <c r="E1" s="86"/>
      <c r="F1" s="143"/>
      <c r="G1" s="143"/>
      <c r="H1" s="87" t="s">
        <v>22</v>
      </c>
      <c r="I1" s="418">
        <f>Thierry!H1</f>
        <v>36</v>
      </c>
      <c r="J1" s="418"/>
      <c r="K1" s="418"/>
      <c r="L1" s="418"/>
      <c r="M1" s="457"/>
      <c r="N1" s="457"/>
      <c r="O1" s="88"/>
      <c r="P1" s="89"/>
      <c r="Q1" s="90"/>
      <c r="R1" s="90"/>
      <c r="S1" s="90"/>
      <c r="T1" s="90"/>
      <c r="U1" s="91"/>
    </row>
    <row r="2" spans="1:21" ht="30.75" customHeight="1" thickBot="1">
      <c r="A2" s="93"/>
      <c r="B2" s="419" t="s">
        <v>1</v>
      </c>
      <c r="C2" s="421"/>
      <c r="D2" s="118" t="s">
        <v>2</v>
      </c>
      <c r="E2" s="94" t="s">
        <v>3</v>
      </c>
      <c r="F2" s="95" t="s">
        <v>43</v>
      </c>
      <c r="G2" s="95" t="s">
        <v>44</v>
      </c>
      <c r="H2" s="95" t="s">
        <v>45</v>
      </c>
      <c r="I2" s="144" t="s">
        <v>40</v>
      </c>
      <c r="J2" s="419" t="s">
        <v>4</v>
      </c>
      <c r="K2" s="420"/>
      <c r="L2" s="421"/>
      <c r="M2" s="96"/>
      <c r="N2" s="424"/>
      <c r="O2" s="424"/>
      <c r="P2" s="96"/>
      <c r="Q2" s="96"/>
      <c r="R2" s="96"/>
      <c r="S2" s="96"/>
      <c r="T2" s="96"/>
      <c r="U2" s="96"/>
    </row>
    <row r="3" spans="1:21" ht="15.95" customHeight="1">
      <c r="A3" s="119" t="s">
        <v>5</v>
      </c>
      <c r="B3" s="145" t="s">
        <v>38</v>
      </c>
      <c r="C3" s="97"/>
      <c r="D3" s="51"/>
      <c r="E3" s="183"/>
      <c r="F3" s="251"/>
      <c r="G3" s="252"/>
      <c r="H3" s="252"/>
      <c r="I3" s="147">
        <f>SUM(F3:H3)</f>
        <v>0</v>
      </c>
      <c r="J3" s="411" t="s">
        <v>6</v>
      </c>
      <c r="K3" s="411"/>
      <c r="L3" s="412"/>
      <c r="M3" s="96"/>
      <c r="N3" s="100"/>
      <c r="O3" s="101"/>
      <c r="P3" s="90"/>
      <c r="Q3" s="90"/>
      <c r="R3" s="102"/>
      <c r="S3" s="102"/>
      <c r="T3" s="90"/>
      <c r="U3" s="90"/>
    </row>
    <row r="4" spans="1:21" ht="15.95" customHeight="1">
      <c r="A4" s="120" t="s">
        <v>7</v>
      </c>
      <c r="B4" s="148" t="s">
        <v>25</v>
      </c>
      <c r="C4" s="103"/>
      <c r="D4" s="52"/>
      <c r="E4" s="246"/>
      <c r="F4" s="253"/>
      <c r="G4" s="253"/>
      <c r="H4" s="253"/>
      <c r="I4" s="151">
        <f t="shared" ref="I4:I13" si="0">SUM(F4:H4)</f>
        <v>0</v>
      </c>
      <c r="J4" s="402" t="s">
        <v>8</v>
      </c>
      <c r="K4" s="402"/>
      <c r="L4" s="403"/>
      <c r="M4" s="96"/>
      <c r="N4" s="100"/>
      <c r="O4" s="101"/>
      <c r="P4" s="90"/>
      <c r="Q4" s="90"/>
      <c r="R4" s="102"/>
      <c r="S4" s="102"/>
      <c r="T4" s="90"/>
      <c r="U4" s="90"/>
    </row>
    <row r="5" spans="1:21" ht="15.95" customHeight="1">
      <c r="A5" s="120" t="s">
        <v>9</v>
      </c>
      <c r="B5" s="148"/>
      <c r="C5" s="103"/>
      <c r="D5" s="52"/>
      <c r="E5" s="183"/>
      <c r="F5" s="253"/>
      <c r="G5" s="253"/>
      <c r="H5" s="253"/>
      <c r="I5" s="151">
        <f t="shared" si="0"/>
        <v>0</v>
      </c>
      <c r="J5" s="402" t="s">
        <v>10</v>
      </c>
      <c r="K5" s="402"/>
      <c r="L5" s="403"/>
      <c r="M5" s="96"/>
      <c r="N5" s="100"/>
      <c r="O5" s="101"/>
      <c r="P5" s="90"/>
      <c r="Q5" s="90"/>
      <c r="R5" s="102"/>
      <c r="S5" s="102"/>
      <c r="T5" s="90"/>
      <c r="U5" s="90"/>
    </row>
    <row r="6" spans="1:21" ht="15.95" customHeight="1">
      <c r="A6" s="120" t="s">
        <v>11</v>
      </c>
      <c r="B6" s="148" t="s">
        <v>39</v>
      </c>
      <c r="C6" s="103"/>
      <c r="D6" s="52"/>
      <c r="E6" s="246"/>
      <c r="F6" s="253"/>
      <c r="G6" s="253"/>
      <c r="H6" s="253"/>
      <c r="I6" s="151">
        <f t="shared" si="0"/>
        <v>0</v>
      </c>
      <c r="J6" s="122"/>
      <c r="K6" s="123"/>
      <c r="L6" s="124"/>
      <c r="M6" s="96"/>
      <c r="N6" s="100"/>
      <c r="O6" s="101"/>
      <c r="P6" s="90"/>
      <c r="Q6" s="90"/>
      <c r="R6" s="102"/>
      <c r="S6" s="90"/>
      <c r="T6" s="90"/>
      <c r="U6" s="90"/>
    </row>
    <row r="7" spans="1:21" ht="15.95" customHeight="1">
      <c r="A7" s="120" t="s">
        <v>12</v>
      </c>
      <c r="B7" s="148" t="s">
        <v>29</v>
      </c>
      <c r="C7" s="103"/>
      <c r="D7" s="52"/>
      <c r="E7" s="246"/>
      <c r="F7" s="253"/>
      <c r="G7" s="253"/>
      <c r="H7" s="253"/>
      <c r="I7" s="151">
        <f t="shared" si="0"/>
        <v>0</v>
      </c>
      <c r="J7" s="404">
        <f>SUM(F3:H8)-0.25</f>
        <v>-0.25</v>
      </c>
      <c r="K7" s="405"/>
      <c r="L7" s="406"/>
      <c r="M7" s="96"/>
      <c r="N7" s="100"/>
      <c r="O7" s="101"/>
      <c r="P7" s="90"/>
      <c r="Q7" s="90"/>
      <c r="R7" s="102"/>
      <c r="S7" s="102"/>
      <c r="T7" s="90"/>
      <c r="U7" s="90"/>
    </row>
    <row r="8" spans="1:21" ht="15.95" customHeight="1" thickBot="1">
      <c r="A8" s="125"/>
      <c r="B8" s="152"/>
      <c r="C8" s="108"/>
      <c r="D8" s="53"/>
      <c r="E8" s="247"/>
      <c r="F8" s="254"/>
      <c r="G8" s="254"/>
      <c r="H8" s="254"/>
      <c r="I8" s="155">
        <f t="shared" si="0"/>
        <v>0</v>
      </c>
      <c r="J8" s="405"/>
      <c r="K8" s="405"/>
      <c r="L8" s="406"/>
      <c r="M8" s="96"/>
      <c r="N8" s="100"/>
      <c r="O8" s="101"/>
      <c r="P8" s="90"/>
      <c r="Q8" s="106"/>
      <c r="R8" s="102"/>
      <c r="S8" s="90"/>
      <c r="T8" s="90"/>
      <c r="U8" s="90"/>
    </row>
    <row r="9" spans="1:21" ht="15.95" customHeight="1">
      <c r="A9" s="119" t="s">
        <v>13</v>
      </c>
      <c r="B9" s="145" t="s">
        <v>38</v>
      </c>
      <c r="C9" s="97" t="s">
        <v>76</v>
      </c>
      <c r="D9" s="51"/>
      <c r="E9" s="183"/>
      <c r="F9" s="251"/>
      <c r="G9" s="252"/>
      <c r="H9" s="252"/>
      <c r="I9" s="147">
        <f t="shared" si="0"/>
        <v>0</v>
      </c>
      <c r="J9" s="411" t="s">
        <v>6</v>
      </c>
      <c r="K9" s="411"/>
      <c r="L9" s="412"/>
      <c r="M9" s="96"/>
      <c r="N9" s="100"/>
      <c r="O9" s="101"/>
      <c r="P9" s="90"/>
      <c r="Q9" s="90"/>
      <c r="R9" s="102"/>
      <c r="S9" s="102"/>
      <c r="T9" s="90"/>
      <c r="U9" s="90"/>
    </row>
    <row r="10" spans="1:21" ht="15.95" customHeight="1">
      <c r="A10" s="120" t="s">
        <v>14</v>
      </c>
      <c r="B10" s="148" t="s">
        <v>25</v>
      </c>
      <c r="C10" s="103"/>
      <c r="D10" s="52"/>
      <c r="E10" s="246"/>
      <c r="F10" s="253"/>
      <c r="G10" s="253"/>
      <c r="H10" s="253"/>
      <c r="I10" s="151">
        <f t="shared" si="0"/>
        <v>0</v>
      </c>
      <c r="J10" s="402" t="s">
        <v>8</v>
      </c>
      <c r="K10" s="402"/>
      <c r="L10" s="403"/>
      <c r="M10" s="96"/>
      <c r="N10" s="100"/>
      <c r="O10" s="101"/>
      <c r="P10" s="90"/>
      <c r="Q10" s="90"/>
      <c r="R10" s="102"/>
      <c r="S10" s="102"/>
      <c r="T10" s="90"/>
      <c r="U10" s="90"/>
    </row>
    <row r="11" spans="1:21" ht="15.95" customHeight="1">
      <c r="A11" s="120" t="s">
        <v>15</v>
      </c>
      <c r="B11" s="148"/>
      <c r="C11" s="103"/>
      <c r="D11" s="52"/>
      <c r="E11" s="244"/>
      <c r="F11" s="253"/>
      <c r="G11" s="253"/>
      <c r="H11" s="255"/>
      <c r="I11" s="151">
        <f t="shared" si="0"/>
        <v>0</v>
      </c>
      <c r="J11" s="402" t="s">
        <v>10</v>
      </c>
      <c r="K11" s="402"/>
      <c r="L11" s="403"/>
      <c r="M11" s="96"/>
      <c r="N11" s="100"/>
      <c r="O11" s="101"/>
      <c r="P11" s="90"/>
      <c r="Q11" s="90"/>
      <c r="R11" s="102"/>
      <c r="S11" s="102"/>
      <c r="T11" s="90"/>
      <c r="U11" s="90"/>
    </row>
    <row r="12" spans="1:21" ht="15.95" customHeight="1">
      <c r="A12" s="120" t="s">
        <v>11</v>
      </c>
      <c r="B12" s="148" t="s">
        <v>39</v>
      </c>
      <c r="C12" s="103"/>
      <c r="D12" s="52"/>
      <c r="E12" s="244"/>
      <c r="F12" s="253"/>
      <c r="G12" s="253"/>
      <c r="H12" s="255"/>
      <c r="I12" s="151">
        <f t="shared" si="0"/>
        <v>0</v>
      </c>
      <c r="J12" s="122"/>
      <c r="K12" s="123"/>
      <c r="L12" s="124"/>
      <c r="M12" s="96"/>
      <c r="N12" s="100"/>
      <c r="O12" s="101"/>
      <c r="P12" s="90"/>
      <c r="Q12" s="90"/>
      <c r="R12" s="102"/>
      <c r="S12" s="90"/>
      <c r="T12" s="90"/>
      <c r="U12" s="90"/>
    </row>
    <row r="13" spans="1:21" ht="15.95" customHeight="1">
      <c r="A13" s="120" t="s">
        <v>12</v>
      </c>
      <c r="B13" s="148" t="s">
        <v>29</v>
      </c>
      <c r="C13" s="103"/>
      <c r="D13" s="52"/>
      <c r="E13" s="244"/>
      <c r="F13" s="253"/>
      <c r="G13" s="253"/>
      <c r="H13" s="255"/>
      <c r="I13" s="151">
        <f t="shared" si="0"/>
        <v>0</v>
      </c>
      <c r="J13" s="404">
        <f>SUM(F9:H14)-0.25</f>
        <v>-0.25</v>
      </c>
      <c r="K13" s="405"/>
      <c r="L13" s="406"/>
      <c r="M13" s="96"/>
      <c r="N13" s="100"/>
      <c r="O13" s="101"/>
      <c r="P13" s="90"/>
      <c r="Q13" s="90"/>
      <c r="R13" s="102"/>
      <c r="S13" s="102"/>
      <c r="T13" s="90"/>
      <c r="U13" s="90"/>
    </row>
    <row r="14" spans="1:21" ht="15.95" customHeight="1" thickBot="1">
      <c r="A14" s="125"/>
      <c r="B14" s="152"/>
      <c r="C14" s="108"/>
      <c r="D14" s="53"/>
      <c r="E14" s="248"/>
      <c r="F14" s="254"/>
      <c r="G14" s="254"/>
      <c r="H14" s="256"/>
      <c r="I14" s="151">
        <f t="shared" ref="I14:I19" si="1">SUM(F14:H14)</f>
        <v>0</v>
      </c>
      <c r="J14" s="405"/>
      <c r="K14" s="405"/>
      <c r="L14" s="406"/>
      <c r="M14" s="96"/>
      <c r="N14" s="100"/>
      <c r="O14" s="101"/>
      <c r="P14" s="90"/>
      <c r="Q14" s="106"/>
      <c r="R14" s="102"/>
      <c r="S14" s="90"/>
      <c r="T14" s="90"/>
      <c r="U14" s="90"/>
    </row>
    <row r="15" spans="1:21" ht="15.95" customHeight="1">
      <c r="A15" s="119" t="s">
        <v>13</v>
      </c>
      <c r="B15" s="145" t="s">
        <v>38</v>
      </c>
      <c r="C15" s="97"/>
      <c r="D15" s="51"/>
      <c r="E15" s="249"/>
      <c r="F15" s="252"/>
      <c r="G15" s="252"/>
      <c r="H15" s="257"/>
      <c r="I15" s="147">
        <f t="shared" si="1"/>
        <v>0</v>
      </c>
      <c r="J15" s="411" t="s">
        <v>6</v>
      </c>
      <c r="K15" s="411"/>
      <c r="L15" s="412"/>
      <c r="M15" s="96"/>
      <c r="N15" s="100"/>
      <c r="O15" s="101"/>
      <c r="P15" s="90"/>
      <c r="Q15" s="90"/>
      <c r="R15" s="102"/>
      <c r="S15" s="102"/>
      <c r="T15" s="90"/>
      <c r="U15" s="90"/>
    </row>
    <row r="16" spans="1:21" ht="15.95" customHeight="1">
      <c r="A16" s="120" t="s">
        <v>16</v>
      </c>
      <c r="B16" s="148" t="s">
        <v>25</v>
      </c>
      <c r="C16" s="103"/>
      <c r="D16" s="52"/>
      <c r="E16" s="244"/>
      <c r="F16" s="253"/>
      <c r="G16" s="253"/>
      <c r="H16" s="255"/>
      <c r="I16" s="151">
        <f t="shared" si="1"/>
        <v>0</v>
      </c>
      <c r="J16" s="402" t="s">
        <v>8</v>
      </c>
      <c r="K16" s="402"/>
      <c r="L16" s="403"/>
      <c r="M16" s="96"/>
      <c r="N16" s="100"/>
      <c r="O16" s="101"/>
      <c r="P16" s="90"/>
      <c r="Q16" s="90"/>
      <c r="R16" s="102"/>
      <c r="S16" s="102"/>
      <c r="T16" s="90"/>
      <c r="U16" s="90"/>
    </row>
    <row r="17" spans="1:21" ht="15.95" customHeight="1">
      <c r="A17" s="120" t="s">
        <v>15</v>
      </c>
      <c r="B17" s="148"/>
      <c r="C17" s="103"/>
      <c r="D17" s="52"/>
      <c r="E17" s="244"/>
      <c r="F17" s="253"/>
      <c r="G17" s="253"/>
      <c r="H17" s="255"/>
      <c r="I17" s="151">
        <f t="shared" si="1"/>
        <v>0</v>
      </c>
      <c r="J17" s="402" t="s">
        <v>10</v>
      </c>
      <c r="K17" s="402"/>
      <c r="L17" s="403"/>
      <c r="M17" s="96"/>
      <c r="N17" s="100"/>
      <c r="O17" s="101"/>
      <c r="P17" s="90"/>
      <c r="Q17" s="90"/>
      <c r="R17" s="102"/>
      <c r="S17" s="102"/>
      <c r="T17" s="90"/>
      <c r="U17" s="90"/>
    </row>
    <row r="18" spans="1:21" ht="15.95" customHeight="1">
      <c r="A18" s="120" t="s">
        <v>17</v>
      </c>
      <c r="B18" s="148" t="s">
        <v>39</v>
      </c>
      <c r="C18" s="103"/>
      <c r="D18" s="52"/>
      <c r="E18" s="244"/>
      <c r="F18" s="253"/>
      <c r="G18" s="253"/>
      <c r="H18" s="255"/>
      <c r="I18" s="151">
        <f t="shared" si="1"/>
        <v>0</v>
      </c>
      <c r="J18" s="122"/>
      <c r="K18" s="123"/>
      <c r="L18" s="124"/>
      <c r="M18" s="96"/>
      <c r="N18" s="100"/>
      <c r="O18" s="101"/>
      <c r="P18" s="90"/>
      <c r="Q18" s="90"/>
      <c r="R18" s="102"/>
      <c r="S18" s="90"/>
      <c r="T18" s="90"/>
      <c r="U18" s="90"/>
    </row>
    <row r="19" spans="1:21" ht="15.95" customHeight="1">
      <c r="A19" s="120" t="s">
        <v>15</v>
      </c>
      <c r="B19" s="148" t="s">
        <v>29</v>
      </c>
      <c r="C19" s="103"/>
      <c r="D19" s="52"/>
      <c r="E19" s="244"/>
      <c r="F19" s="253"/>
      <c r="G19" s="253"/>
      <c r="H19" s="255"/>
      <c r="I19" s="151">
        <f t="shared" si="1"/>
        <v>0</v>
      </c>
      <c r="J19" s="404">
        <f>SUM(F15:H20)-0.25</f>
        <v>-0.25</v>
      </c>
      <c r="K19" s="405"/>
      <c r="L19" s="406"/>
      <c r="M19" s="96"/>
      <c r="N19" s="100"/>
      <c r="O19" s="101"/>
      <c r="P19" s="90"/>
      <c r="Q19" s="90"/>
      <c r="R19" s="102"/>
      <c r="S19" s="102"/>
      <c r="T19" s="90"/>
      <c r="U19" s="90"/>
    </row>
    <row r="20" spans="1:21" ht="15.95" customHeight="1" thickBot="1">
      <c r="A20" s="125"/>
      <c r="B20" s="152"/>
      <c r="C20" s="108"/>
      <c r="D20" s="53"/>
      <c r="E20" s="248"/>
      <c r="F20" s="254"/>
      <c r="G20" s="254"/>
      <c r="H20" s="256"/>
      <c r="I20" s="155">
        <f t="shared" ref="I20:I26" si="2">SUM(F20:H20)</f>
        <v>0</v>
      </c>
      <c r="J20" s="405"/>
      <c r="K20" s="405"/>
      <c r="L20" s="406"/>
      <c r="M20" s="96"/>
      <c r="N20" s="100"/>
      <c r="O20" s="101"/>
      <c r="P20" s="90"/>
      <c r="Q20" s="106"/>
      <c r="R20" s="102"/>
      <c r="S20" s="90"/>
      <c r="T20" s="90"/>
      <c r="U20" s="90"/>
    </row>
    <row r="21" spans="1:21" ht="15.95" customHeight="1">
      <c r="A21" s="119" t="s">
        <v>18</v>
      </c>
      <c r="B21" s="145" t="s">
        <v>38</v>
      </c>
      <c r="C21" s="97"/>
      <c r="D21" s="51"/>
      <c r="E21" s="249"/>
      <c r="F21" s="252"/>
      <c r="G21" s="252"/>
      <c r="H21" s="257"/>
      <c r="I21" s="147">
        <f t="shared" si="2"/>
        <v>0</v>
      </c>
      <c r="J21" s="411" t="s">
        <v>6</v>
      </c>
      <c r="K21" s="411"/>
      <c r="L21" s="412"/>
      <c r="M21" s="96"/>
      <c r="N21" s="100"/>
      <c r="O21" s="101"/>
      <c r="P21" s="90"/>
      <c r="Q21" s="90"/>
      <c r="R21" s="102"/>
      <c r="S21" s="102"/>
      <c r="T21" s="90"/>
      <c r="U21" s="90"/>
    </row>
    <row r="22" spans="1:21" ht="15.95" customHeight="1">
      <c r="A22" s="120" t="s">
        <v>16</v>
      </c>
      <c r="B22" s="148" t="s">
        <v>25</v>
      </c>
      <c r="C22" s="103"/>
      <c r="D22" s="52"/>
      <c r="E22" s="244"/>
      <c r="F22" s="253"/>
      <c r="G22" s="253"/>
      <c r="H22" s="255"/>
      <c r="I22" s="151">
        <f t="shared" si="2"/>
        <v>0</v>
      </c>
      <c r="J22" s="402" t="s">
        <v>8</v>
      </c>
      <c r="K22" s="402"/>
      <c r="L22" s="403"/>
      <c r="M22" s="96"/>
      <c r="N22" s="100"/>
      <c r="O22" s="101"/>
      <c r="P22" s="90"/>
      <c r="Q22" s="90"/>
      <c r="R22" s="102"/>
      <c r="S22" s="102"/>
      <c r="T22" s="90"/>
      <c r="U22" s="90"/>
    </row>
    <row r="23" spans="1:21" ht="15.95" customHeight="1">
      <c r="A23" s="120" t="s">
        <v>7</v>
      </c>
      <c r="B23" s="148"/>
      <c r="C23" s="103"/>
      <c r="D23" s="52"/>
      <c r="E23" s="244"/>
      <c r="F23" s="253"/>
      <c r="G23" s="253"/>
      <c r="H23" s="255"/>
      <c r="I23" s="151">
        <f t="shared" si="2"/>
        <v>0</v>
      </c>
      <c r="J23" s="402" t="s">
        <v>10</v>
      </c>
      <c r="K23" s="402"/>
      <c r="L23" s="403"/>
      <c r="M23" s="96"/>
      <c r="N23" s="100"/>
      <c r="O23" s="101"/>
      <c r="P23" s="90"/>
      <c r="Q23" s="90"/>
      <c r="R23" s="102"/>
      <c r="S23" s="102"/>
      <c r="T23" s="90"/>
      <c r="U23" s="90"/>
    </row>
    <row r="24" spans="1:21" ht="15.95" customHeight="1">
      <c r="A24" s="120" t="s">
        <v>11</v>
      </c>
      <c r="B24" s="148" t="s">
        <v>39</v>
      </c>
      <c r="C24" s="103"/>
      <c r="D24" s="52"/>
      <c r="E24" s="244"/>
      <c r="F24" s="253"/>
      <c r="G24" s="253"/>
      <c r="H24" s="255"/>
      <c r="I24" s="151">
        <f t="shared" si="2"/>
        <v>0</v>
      </c>
      <c r="J24" s="122"/>
      <c r="K24" s="123"/>
      <c r="L24" s="124"/>
      <c r="M24" s="96"/>
      <c r="N24" s="100"/>
      <c r="O24" s="101"/>
      <c r="P24" s="90"/>
      <c r="Q24" s="90"/>
      <c r="R24" s="102"/>
      <c r="S24" s="90"/>
      <c r="T24" s="90"/>
      <c r="U24" s="90"/>
    </row>
    <row r="25" spans="1:21" ht="15.95" customHeight="1">
      <c r="A25" s="120" t="s">
        <v>12</v>
      </c>
      <c r="B25" s="148" t="s">
        <v>29</v>
      </c>
      <c r="C25" s="103"/>
      <c r="D25" s="52"/>
      <c r="E25" s="244"/>
      <c r="F25" s="253"/>
      <c r="G25" s="253"/>
      <c r="H25" s="255"/>
      <c r="I25" s="151">
        <f t="shared" si="2"/>
        <v>0</v>
      </c>
      <c r="J25" s="404">
        <f>SUM(F21:H26)-0.25</f>
        <v>-0.25</v>
      </c>
      <c r="K25" s="405"/>
      <c r="L25" s="406"/>
      <c r="M25" s="96"/>
      <c r="N25" s="100"/>
      <c r="O25" s="101"/>
      <c r="P25" s="90"/>
      <c r="Q25" s="90"/>
      <c r="R25" s="102"/>
      <c r="S25" s="102"/>
      <c r="T25" s="90"/>
      <c r="U25" s="90"/>
    </row>
    <row r="26" spans="1:21" ht="15.95" customHeight="1" thickBot="1">
      <c r="A26" s="125"/>
      <c r="B26" s="152"/>
      <c r="C26" s="108"/>
      <c r="D26" s="53"/>
      <c r="E26" s="248"/>
      <c r="F26" s="254"/>
      <c r="G26" s="254"/>
      <c r="H26" s="256"/>
      <c r="I26" s="155">
        <f t="shared" si="2"/>
        <v>0</v>
      </c>
      <c r="J26" s="405"/>
      <c r="K26" s="405"/>
      <c r="L26" s="406"/>
      <c r="M26" s="96"/>
      <c r="N26" s="100"/>
      <c r="O26" s="101"/>
      <c r="P26" s="90"/>
      <c r="Q26" s="106"/>
      <c r="R26" s="102"/>
      <c r="S26" s="90"/>
      <c r="T26" s="90"/>
      <c r="U26" s="90"/>
    </row>
    <row r="27" spans="1:21" ht="15.95" customHeight="1">
      <c r="A27" s="119" t="s">
        <v>19</v>
      </c>
      <c r="B27" s="145" t="s">
        <v>38</v>
      </c>
      <c r="C27" s="97"/>
      <c r="D27" s="51"/>
      <c r="E27" s="250"/>
      <c r="F27" s="252"/>
      <c r="G27" s="252"/>
      <c r="H27" s="252"/>
      <c r="I27" s="151">
        <f t="shared" ref="I27:I32" si="3">SUM(F27:H27)</f>
        <v>0</v>
      </c>
      <c r="J27" s="411" t="s">
        <v>6</v>
      </c>
      <c r="K27" s="411"/>
      <c r="L27" s="412"/>
      <c r="M27" s="96"/>
      <c r="N27" s="100"/>
      <c r="O27" s="101"/>
      <c r="P27" s="90"/>
      <c r="Q27" s="90"/>
      <c r="R27" s="102"/>
      <c r="S27" s="102"/>
      <c r="T27" s="90"/>
      <c r="U27" s="90"/>
    </row>
    <row r="28" spans="1:21" ht="15.95" customHeight="1">
      <c r="A28" s="120" t="s">
        <v>16</v>
      </c>
      <c r="B28" s="148" t="s">
        <v>25</v>
      </c>
      <c r="C28" s="103"/>
      <c r="D28" s="52"/>
      <c r="E28" s="246"/>
      <c r="F28" s="253"/>
      <c r="G28" s="253"/>
      <c r="H28" s="253"/>
      <c r="I28" s="151">
        <f t="shared" si="3"/>
        <v>0</v>
      </c>
      <c r="J28" s="402" t="s">
        <v>8</v>
      </c>
      <c r="K28" s="402"/>
      <c r="L28" s="403"/>
      <c r="M28" s="96"/>
      <c r="N28" s="100"/>
      <c r="O28" s="101"/>
      <c r="P28" s="90"/>
      <c r="Q28" s="90"/>
      <c r="R28" s="102"/>
      <c r="S28" s="102"/>
      <c r="T28" s="90"/>
      <c r="U28" s="90"/>
    </row>
    <row r="29" spans="1:21" ht="15.95" customHeight="1">
      <c r="A29" s="120" t="s">
        <v>9</v>
      </c>
      <c r="B29" s="148"/>
      <c r="C29" s="157"/>
      <c r="D29" s="52"/>
      <c r="E29" s="246"/>
      <c r="F29" s="253"/>
      <c r="G29" s="253"/>
      <c r="H29" s="253"/>
      <c r="I29" s="151">
        <f t="shared" si="3"/>
        <v>0</v>
      </c>
      <c r="J29" s="427" t="s">
        <v>10</v>
      </c>
      <c r="K29" s="428"/>
      <c r="L29" s="429"/>
      <c r="M29" s="96"/>
      <c r="N29" s="100"/>
      <c r="O29" s="101"/>
      <c r="P29" s="90"/>
      <c r="Q29" s="90"/>
      <c r="R29" s="102"/>
      <c r="S29" s="102"/>
      <c r="T29" s="90"/>
      <c r="U29" s="90"/>
    </row>
    <row r="30" spans="1:21" ht="15.95" customHeight="1">
      <c r="A30" s="120" t="s">
        <v>11</v>
      </c>
      <c r="B30" s="148" t="s">
        <v>39</v>
      </c>
      <c r="C30" s="103"/>
      <c r="D30" s="52"/>
      <c r="E30" s="246"/>
      <c r="F30" s="253"/>
      <c r="G30" s="253"/>
      <c r="H30" s="253"/>
      <c r="I30" s="151">
        <f t="shared" si="3"/>
        <v>0</v>
      </c>
      <c r="J30" s="122"/>
      <c r="K30" s="123"/>
      <c r="L30" s="124"/>
      <c r="M30" s="96"/>
      <c r="N30" s="100"/>
      <c r="O30" s="101"/>
      <c r="P30" s="90"/>
      <c r="Q30" s="90"/>
      <c r="R30" s="102"/>
      <c r="S30" s="90"/>
      <c r="T30" s="90"/>
      <c r="U30" s="90"/>
    </row>
    <row r="31" spans="1:21" ht="15.95" customHeight="1">
      <c r="A31" s="120" t="s">
        <v>15</v>
      </c>
      <c r="B31" s="148" t="s">
        <v>29</v>
      </c>
      <c r="C31" s="103"/>
      <c r="D31" s="52"/>
      <c r="E31" s="246"/>
      <c r="F31" s="253"/>
      <c r="G31" s="253"/>
      <c r="H31" s="253"/>
      <c r="I31" s="151">
        <f t="shared" si="3"/>
        <v>0</v>
      </c>
      <c r="J31" s="404">
        <f>SUM(F27:H32)-0.25</f>
        <v>-0.25</v>
      </c>
      <c r="K31" s="405"/>
      <c r="L31" s="406"/>
      <c r="M31" s="96"/>
      <c r="N31" s="100"/>
      <c r="O31" s="101"/>
      <c r="P31" s="90"/>
      <c r="Q31" s="90"/>
      <c r="R31" s="102"/>
      <c r="S31" s="102"/>
      <c r="T31" s="90"/>
      <c r="U31" s="90"/>
    </row>
    <row r="32" spans="1:21" ht="15.95" customHeight="1" thickBot="1">
      <c r="A32" s="125"/>
      <c r="B32" s="152"/>
      <c r="C32" s="108"/>
      <c r="D32" s="53"/>
      <c r="E32" s="247"/>
      <c r="F32" s="258"/>
      <c r="G32" s="258"/>
      <c r="H32" s="258"/>
      <c r="I32" s="155">
        <f t="shared" si="3"/>
        <v>0</v>
      </c>
      <c r="J32" s="409"/>
      <c r="K32" s="409"/>
      <c r="L32" s="410"/>
      <c r="M32" s="96"/>
      <c r="N32" s="100"/>
      <c r="O32" s="101"/>
      <c r="P32" s="90"/>
      <c r="Q32" s="106"/>
      <c r="R32" s="102"/>
      <c r="S32" s="90"/>
      <c r="T32" s="90"/>
      <c r="U32" s="90"/>
    </row>
    <row r="33" spans="1:21" ht="15.95" customHeight="1" thickBot="1">
      <c r="A33" s="96"/>
      <c r="B33" s="100"/>
      <c r="C33" s="101"/>
      <c r="D33" s="90"/>
      <c r="E33" s="90"/>
      <c r="F33" s="102"/>
      <c r="G33" s="102"/>
      <c r="H33" s="102"/>
      <c r="I33" s="102"/>
      <c r="J33" s="90"/>
      <c r="K33" s="90"/>
      <c r="L33" s="90"/>
      <c r="M33" s="96"/>
      <c r="N33" s="100"/>
      <c r="O33" s="101"/>
      <c r="P33" s="90"/>
      <c r="Q33" s="106"/>
      <c r="R33" s="102"/>
      <c r="S33" s="90"/>
      <c r="T33" s="90"/>
      <c r="U33" s="90"/>
    </row>
    <row r="34" spans="1:21" ht="15.95" customHeight="1" thickBot="1">
      <c r="A34" s="96"/>
      <c r="B34" s="100"/>
      <c r="C34" s="101"/>
      <c r="D34" s="90"/>
      <c r="E34" s="158"/>
      <c r="F34" s="159"/>
      <c r="G34" s="449" t="s">
        <v>23</v>
      </c>
      <c r="H34" s="450"/>
      <c r="I34" s="451"/>
      <c r="J34" s="455">
        <f>J31+J25+J19+J13+J7</f>
        <v>-1.25</v>
      </c>
      <c r="K34" s="456"/>
      <c r="L34" s="456"/>
      <c r="M34" s="184"/>
      <c r="N34" s="100"/>
      <c r="O34" s="101"/>
      <c r="P34" s="90"/>
      <c r="Q34" s="106"/>
      <c r="R34" s="102"/>
      <c r="S34" s="90"/>
      <c r="T34" s="90"/>
      <c r="U34" s="90"/>
    </row>
    <row r="35" spans="1:21" ht="15.95" customHeight="1" thickBot="1">
      <c r="D35" s="90"/>
      <c r="E35" s="90"/>
      <c r="F35" s="160"/>
      <c r="G35" s="449" t="s">
        <v>58</v>
      </c>
      <c r="H35" s="450"/>
      <c r="I35" s="451"/>
      <c r="J35" s="452">
        <v>35</v>
      </c>
      <c r="K35" s="453"/>
      <c r="L35" s="454"/>
    </row>
    <row r="36" spans="1:21" ht="15.75" thickBot="1">
      <c r="G36" s="449" t="s">
        <v>59</v>
      </c>
      <c r="H36" s="450"/>
      <c r="I36" s="451"/>
      <c r="J36" s="452">
        <f>J34-J35-J37</f>
        <v>-36.25</v>
      </c>
      <c r="K36" s="453"/>
      <c r="L36" s="454"/>
    </row>
    <row r="37" spans="1:21" ht="15.75" thickBot="1">
      <c r="G37" s="449" t="s">
        <v>30</v>
      </c>
      <c r="H37" s="450"/>
      <c r="I37" s="451"/>
      <c r="J37" s="455">
        <f>SUM(G3:G32)</f>
        <v>0</v>
      </c>
      <c r="K37" s="456"/>
      <c r="L37" s="456"/>
    </row>
  </sheetData>
  <customSheetViews>
    <customSheetView guid="{2466BB32-3F20-4A31-8C8A-2D62866C6750}" scale="90" showPageBreaks="1" printArea="1" hiddenColumns="1" view="pageBreakPreview" topLeftCell="A10">
      <selection activeCell="G34" sqref="G34:M37"/>
      <pageMargins left="0.11811023622047245" right="0.11811023622047245" top="0.12" bottom="0.08" header="0.17" footer="0.12"/>
      <pageSetup paperSize="9" scale="86" orientation="landscape" horizontalDpi="300" verticalDpi="300" r:id="rId1"/>
      <headerFooter alignWithMargins="0"/>
    </customSheetView>
  </customSheetViews>
  <mergeCells count="39">
    <mergeCell ref="G37:I37"/>
    <mergeCell ref="J3:L3"/>
    <mergeCell ref="J4:L4"/>
    <mergeCell ref="J5:L5"/>
    <mergeCell ref="J11:L11"/>
    <mergeCell ref="J22:L22"/>
    <mergeCell ref="J23:L23"/>
    <mergeCell ref="J25:L25"/>
    <mergeCell ref="J7:L7"/>
    <mergeCell ref="J21:L21"/>
    <mergeCell ref="J15:L15"/>
    <mergeCell ref="J8:L8"/>
    <mergeCell ref="J9:L9"/>
    <mergeCell ref="J10:L10"/>
    <mergeCell ref="J13:L13"/>
    <mergeCell ref="J14:L14"/>
    <mergeCell ref="M1:N1"/>
    <mergeCell ref="B2:C2"/>
    <mergeCell ref="J2:L2"/>
    <mergeCell ref="N2:O2"/>
    <mergeCell ref="A1:B1"/>
    <mergeCell ref="I1:L1"/>
    <mergeCell ref="J16:L16"/>
    <mergeCell ref="J28:L28"/>
    <mergeCell ref="J27:L27"/>
    <mergeCell ref="J37:L37"/>
    <mergeCell ref="J32:L32"/>
    <mergeCell ref="J17:L17"/>
    <mergeCell ref="J19:L19"/>
    <mergeCell ref="J31:L31"/>
    <mergeCell ref="J20:L20"/>
    <mergeCell ref="J29:L29"/>
    <mergeCell ref="J26:L26"/>
    <mergeCell ref="G35:I35"/>
    <mergeCell ref="G36:I36"/>
    <mergeCell ref="J36:L36"/>
    <mergeCell ref="J35:L35"/>
    <mergeCell ref="J34:L34"/>
    <mergeCell ref="G34:I34"/>
  </mergeCells>
  <phoneticPr fontId="0" type="noConversion"/>
  <pageMargins left="0.11811023622047245" right="0.11811023622047245" top="0.12" bottom="0.08" header="0.17" footer="0.12"/>
  <pageSetup paperSize="9" scale="86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EUR" error="Choisir le chantier dans la liste proposée " xr:uid="{00000000-0002-0000-0E00-000000000000}">
          <x14:formula1>
            <xm:f>'Liste chantier'!$A$2:$A$86</xm:f>
          </x14:formula1>
          <xm:sqref>D3:D32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>
    <tabColor rgb="FFFFCC66"/>
  </sheetPr>
  <dimension ref="A1:U37"/>
  <sheetViews>
    <sheetView view="pageBreakPreview" zoomScaleNormal="100" zoomScaleSheetLayoutView="100" workbookViewId="0">
      <selection activeCell="D1" sqref="D1"/>
    </sheetView>
  </sheetViews>
  <sheetFormatPr baseColWidth="10" defaultColWidth="11.42578125" defaultRowHeight="12.75"/>
  <cols>
    <col min="1" max="1" width="8" style="20" customWidth="1"/>
    <col min="2" max="3" width="7.85546875" style="21" customWidth="1"/>
    <col min="4" max="4" width="19.85546875" bestFit="1" customWidth="1"/>
    <col min="5" max="5" width="42.85546875" customWidth="1"/>
    <col min="6" max="6" width="15.140625" bestFit="1" customWidth="1"/>
    <col min="7" max="7" width="16.28515625" customWidth="1"/>
    <col min="8" max="8" width="14.7109375" customWidth="1"/>
    <col min="9" max="9" width="15.42578125" bestFit="1" customWidth="1"/>
    <col min="10" max="10" width="10" customWidth="1"/>
    <col min="11" max="11" width="1.140625" hidden="1" customWidth="1"/>
    <col min="12" max="12" width="5.5703125" customWidth="1"/>
    <col min="13" max="13" width="8" style="20" customWidth="1"/>
    <col min="14" max="15" width="7.85546875" style="21" customWidth="1"/>
    <col min="16" max="16" width="19.7109375" bestFit="1" customWidth="1"/>
    <col min="17" max="17" width="62.140625" customWidth="1"/>
    <col min="18" max="18" width="13.140625" customWidth="1"/>
    <col min="19" max="19" width="12.7109375" customWidth="1"/>
    <col min="20" max="20" width="1.140625" customWidth="1"/>
    <col min="21" max="21" width="11.28515625" customWidth="1"/>
  </cols>
  <sheetData>
    <row r="1" spans="1:21" ht="38.25" customHeight="1" thickBot="1">
      <c r="A1" s="475" t="s">
        <v>27</v>
      </c>
      <c r="B1" s="475"/>
      <c r="C1" s="47" t="s">
        <v>0</v>
      </c>
      <c r="D1" s="178" t="str">
        <f ca="1">RIGHT(CELL("filename",A1),LEN(CELL("filename",A1))-SEARCH("]",CELL("filename",A1)))</f>
        <v>Ulric</v>
      </c>
      <c r="E1" s="42"/>
      <c r="F1" s="48"/>
      <c r="G1" s="48"/>
      <c r="H1" s="43" t="s">
        <v>22</v>
      </c>
      <c r="I1" s="476">
        <f>Thierry!H1</f>
        <v>36</v>
      </c>
      <c r="J1" s="476"/>
      <c r="K1" s="476"/>
      <c r="L1" s="476"/>
      <c r="M1" s="470"/>
      <c r="N1" s="470"/>
      <c r="O1" s="1"/>
      <c r="P1" s="2"/>
      <c r="Q1" s="3"/>
      <c r="R1" s="3"/>
      <c r="S1" s="3"/>
      <c r="T1" s="3"/>
      <c r="U1" s="4"/>
    </row>
    <row r="2" spans="1:21" ht="30.75" customHeight="1" thickBot="1">
      <c r="A2" s="44"/>
      <c r="B2" s="471" t="s">
        <v>1</v>
      </c>
      <c r="C2" s="472"/>
      <c r="D2" s="46" t="s">
        <v>2</v>
      </c>
      <c r="E2" s="45" t="s">
        <v>3</v>
      </c>
      <c r="F2" s="95" t="s">
        <v>21</v>
      </c>
      <c r="G2" s="95" t="s">
        <v>28</v>
      </c>
      <c r="H2" s="95" t="s">
        <v>20</v>
      </c>
      <c r="I2" s="144" t="s">
        <v>40</v>
      </c>
      <c r="J2" s="471" t="s">
        <v>4</v>
      </c>
      <c r="K2" s="473"/>
      <c r="L2" s="472"/>
      <c r="M2" s="5"/>
      <c r="N2" s="474"/>
      <c r="O2" s="474"/>
      <c r="P2" s="5"/>
      <c r="Q2" s="5"/>
      <c r="R2" s="5"/>
      <c r="S2" s="5"/>
      <c r="T2" s="5"/>
      <c r="U2" s="5"/>
    </row>
    <row r="3" spans="1:21" ht="15.95" customHeight="1">
      <c r="A3" s="6" t="s">
        <v>5</v>
      </c>
      <c r="B3" s="31" t="s">
        <v>38</v>
      </c>
      <c r="C3" s="260"/>
      <c r="D3" s="51"/>
      <c r="E3" s="250"/>
      <c r="F3" s="163"/>
      <c r="G3" s="163"/>
      <c r="H3" s="164"/>
      <c r="I3" s="26">
        <f t="shared" ref="I3:I10" si="0">SUM(F3:H3)</f>
        <v>0</v>
      </c>
      <c r="J3" s="466" t="s">
        <v>6</v>
      </c>
      <c r="K3" s="466"/>
      <c r="L3" s="467"/>
      <c r="M3" s="5"/>
      <c r="N3" s="7"/>
      <c r="O3" s="8"/>
      <c r="P3" s="3"/>
      <c r="Q3" s="3"/>
      <c r="R3" s="9"/>
      <c r="S3" s="9"/>
      <c r="T3" s="3"/>
      <c r="U3" s="3"/>
    </row>
    <row r="4" spans="1:21" ht="15.95" customHeight="1">
      <c r="A4" s="10" t="s">
        <v>7</v>
      </c>
      <c r="B4" s="32" t="s">
        <v>25</v>
      </c>
      <c r="C4" s="262"/>
      <c r="D4" s="52"/>
      <c r="E4" s="246"/>
      <c r="F4" s="166"/>
      <c r="G4" s="265"/>
      <c r="H4" s="266"/>
      <c r="I4" s="26">
        <f t="shared" si="0"/>
        <v>0</v>
      </c>
      <c r="J4" s="464" t="s">
        <v>8</v>
      </c>
      <c r="K4" s="464"/>
      <c r="L4" s="465"/>
      <c r="M4" s="5"/>
      <c r="N4" s="7"/>
      <c r="O4" s="8"/>
      <c r="P4" s="3"/>
      <c r="Q4" s="3"/>
      <c r="R4" s="9"/>
      <c r="S4" s="9"/>
      <c r="T4" s="3"/>
      <c r="U4" s="3"/>
    </row>
    <row r="5" spans="1:21" ht="15.95" customHeight="1">
      <c r="A5" s="10" t="s">
        <v>9</v>
      </c>
      <c r="B5" s="11"/>
      <c r="C5" s="262"/>
      <c r="D5" s="52"/>
      <c r="E5" s="246"/>
      <c r="F5" s="166"/>
      <c r="G5" s="265"/>
      <c r="H5" s="266"/>
      <c r="I5" s="26">
        <f t="shared" si="0"/>
        <v>0</v>
      </c>
      <c r="J5" s="464" t="s">
        <v>10</v>
      </c>
      <c r="K5" s="464"/>
      <c r="L5" s="465"/>
      <c r="M5" s="5"/>
      <c r="N5" s="7"/>
      <c r="O5" s="8"/>
      <c r="P5" s="3"/>
      <c r="Q5" s="3"/>
      <c r="R5" s="9"/>
      <c r="S5" s="9"/>
      <c r="T5" s="3"/>
      <c r="U5" s="3"/>
    </row>
    <row r="6" spans="1:21" ht="15.95" customHeight="1">
      <c r="A6" s="10" t="s">
        <v>11</v>
      </c>
      <c r="B6" s="32" t="s">
        <v>39</v>
      </c>
      <c r="C6" s="262"/>
      <c r="D6" s="52"/>
      <c r="E6" s="246"/>
      <c r="F6" s="166"/>
      <c r="G6" s="265"/>
      <c r="H6" s="266"/>
      <c r="I6" s="26">
        <f t="shared" si="0"/>
        <v>0</v>
      </c>
      <c r="J6" s="12"/>
      <c r="K6" s="13"/>
      <c r="L6" s="14"/>
      <c r="M6" s="5"/>
      <c r="N6" s="7"/>
      <c r="O6" s="8"/>
      <c r="P6" s="3"/>
      <c r="Q6" s="3"/>
      <c r="R6" s="9"/>
      <c r="S6" s="3"/>
      <c r="T6" s="3"/>
      <c r="U6" s="3"/>
    </row>
    <row r="7" spans="1:21" ht="15.95" customHeight="1">
      <c r="A7" s="10" t="s">
        <v>12</v>
      </c>
      <c r="B7" s="11" t="s">
        <v>29</v>
      </c>
      <c r="C7" s="262"/>
      <c r="D7" s="52"/>
      <c r="E7" s="246"/>
      <c r="F7" s="166"/>
      <c r="G7" s="265"/>
      <c r="H7" s="266"/>
      <c r="I7" s="26">
        <f t="shared" si="0"/>
        <v>0</v>
      </c>
      <c r="J7" s="458">
        <f>SUM(F3:H8)-0.25</f>
        <v>-0.25</v>
      </c>
      <c r="K7" s="459"/>
      <c r="L7" s="460"/>
      <c r="M7" s="5"/>
      <c r="N7" s="7"/>
      <c r="O7" s="8"/>
      <c r="P7" s="3"/>
      <c r="Q7" s="3"/>
      <c r="R7" s="9"/>
      <c r="S7" s="9"/>
      <c r="T7" s="3"/>
      <c r="U7" s="3"/>
    </row>
    <row r="8" spans="1:21" ht="15.95" customHeight="1" thickBot="1">
      <c r="A8" s="15"/>
      <c r="B8" s="16"/>
      <c r="C8" s="264"/>
      <c r="D8" s="53"/>
      <c r="E8" s="247"/>
      <c r="F8" s="267"/>
      <c r="G8" s="267"/>
      <c r="H8" s="268"/>
      <c r="I8" s="27">
        <f t="shared" si="0"/>
        <v>0</v>
      </c>
      <c r="J8" s="459"/>
      <c r="K8" s="459"/>
      <c r="L8" s="460"/>
      <c r="M8" s="5"/>
      <c r="N8" s="7"/>
      <c r="O8" s="8"/>
      <c r="P8" s="3"/>
      <c r="Q8" s="17"/>
      <c r="R8" s="9"/>
      <c r="S8" s="3"/>
      <c r="T8" s="3"/>
      <c r="U8" s="3"/>
    </row>
    <row r="9" spans="1:21" ht="15.95" customHeight="1">
      <c r="A9" s="6" t="s">
        <v>13</v>
      </c>
      <c r="B9" s="31" t="s">
        <v>38</v>
      </c>
      <c r="C9" s="97"/>
      <c r="D9" s="51"/>
      <c r="E9" s="183"/>
      <c r="F9" s="239"/>
      <c r="G9" s="240"/>
      <c r="H9" s="240"/>
      <c r="I9" s="26">
        <f t="shared" si="0"/>
        <v>0</v>
      </c>
      <c r="J9" s="466" t="s">
        <v>6</v>
      </c>
      <c r="K9" s="466"/>
      <c r="L9" s="467"/>
      <c r="M9" s="5"/>
      <c r="N9" s="7"/>
      <c r="O9" s="8"/>
      <c r="P9" s="3"/>
      <c r="Q9" s="3"/>
      <c r="R9" s="9"/>
      <c r="S9" s="9"/>
      <c r="T9" s="3"/>
      <c r="U9" s="3"/>
    </row>
    <row r="10" spans="1:21" ht="15.95" customHeight="1">
      <c r="A10" s="10" t="s">
        <v>14</v>
      </c>
      <c r="B10" s="32" t="s">
        <v>25</v>
      </c>
      <c r="C10" s="103"/>
      <c r="D10" s="52"/>
      <c r="E10" s="246"/>
      <c r="F10" s="269"/>
      <c r="G10" s="270"/>
      <c r="H10" s="241"/>
      <c r="I10" s="26">
        <f t="shared" si="0"/>
        <v>0</v>
      </c>
      <c r="J10" s="464" t="s">
        <v>8</v>
      </c>
      <c r="K10" s="464"/>
      <c r="L10" s="465"/>
      <c r="M10" s="5"/>
      <c r="N10" s="7"/>
      <c r="O10" s="8"/>
      <c r="P10" s="3"/>
      <c r="Q10" s="3"/>
      <c r="R10" s="9"/>
      <c r="S10" s="9"/>
      <c r="T10" s="3"/>
      <c r="U10" s="3"/>
    </row>
    <row r="11" spans="1:21" ht="15.95" customHeight="1">
      <c r="A11" s="10" t="s">
        <v>15</v>
      </c>
      <c r="B11" s="11"/>
      <c r="C11" s="103"/>
      <c r="D11" s="52"/>
      <c r="E11" s="246"/>
      <c r="F11" s="241"/>
      <c r="G11" s="241"/>
      <c r="H11" s="241"/>
      <c r="I11" s="26">
        <f t="shared" ref="I11:I32" si="1">SUM(F11:H11)</f>
        <v>0</v>
      </c>
      <c r="J11" s="464" t="s">
        <v>10</v>
      </c>
      <c r="K11" s="464"/>
      <c r="L11" s="465"/>
      <c r="M11" s="5"/>
      <c r="N11" s="7"/>
      <c r="O11" s="8"/>
      <c r="P11" s="3"/>
      <c r="Q11" s="3"/>
      <c r="R11" s="9"/>
      <c r="S11" s="9"/>
      <c r="T11" s="3"/>
      <c r="U11" s="3"/>
    </row>
    <row r="12" spans="1:21" ht="15.95" customHeight="1">
      <c r="A12" s="10" t="s">
        <v>11</v>
      </c>
      <c r="B12" s="32" t="s">
        <v>39</v>
      </c>
      <c r="C12" s="103"/>
      <c r="D12" s="52"/>
      <c r="E12" s="246"/>
      <c r="F12" s="265"/>
      <c r="G12" s="241"/>
      <c r="H12" s="241"/>
      <c r="I12" s="26">
        <f>SUM(F12:H12)</f>
        <v>0</v>
      </c>
      <c r="J12" s="12"/>
      <c r="K12" s="13"/>
      <c r="L12" s="14"/>
      <c r="M12" s="5"/>
      <c r="N12" s="7"/>
      <c r="O12" s="8"/>
      <c r="P12" s="3"/>
      <c r="Q12" s="3"/>
      <c r="R12" s="9"/>
      <c r="S12" s="3"/>
      <c r="T12" s="3"/>
      <c r="U12" s="3"/>
    </row>
    <row r="13" spans="1:21" ht="15.95" customHeight="1">
      <c r="A13" s="10" t="s">
        <v>12</v>
      </c>
      <c r="B13" s="11" t="s">
        <v>29</v>
      </c>
      <c r="C13" s="103"/>
      <c r="D13" s="52"/>
      <c r="E13" s="246"/>
      <c r="F13" s="241"/>
      <c r="G13" s="241"/>
      <c r="H13" s="241"/>
      <c r="I13" s="26">
        <f t="shared" si="1"/>
        <v>0</v>
      </c>
      <c r="J13" s="458">
        <f>SUM(F9:H14)-0.25</f>
        <v>-0.25</v>
      </c>
      <c r="K13" s="459"/>
      <c r="L13" s="460"/>
      <c r="M13" s="5"/>
      <c r="N13" s="7"/>
      <c r="O13" s="8"/>
      <c r="P13" s="3"/>
      <c r="Q13" s="3"/>
      <c r="R13" s="9"/>
      <c r="S13" s="9"/>
      <c r="T13" s="3"/>
      <c r="U13" s="3"/>
    </row>
    <row r="14" spans="1:21" ht="15.95" customHeight="1" thickBot="1">
      <c r="A14" s="15"/>
      <c r="B14" s="16"/>
      <c r="C14" s="108"/>
      <c r="D14" s="53"/>
      <c r="E14" s="247"/>
      <c r="F14" s="242"/>
      <c r="G14" s="242"/>
      <c r="H14" s="242"/>
      <c r="I14" s="27">
        <f t="shared" si="1"/>
        <v>0</v>
      </c>
      <c r="J14" s="459"/>
      <c r="K14" s="459"/>
      <c r="L14" s="460"/>
      <c r="M14" s="5"/>
      <c r="N14" s="7"/>
      <c r="O14" s="8"/>
      <c r="P14" s="3"/>
      <c r="Q14" s="17"/>
      <c r="R14" s="9"/>
      <c r="S14" s="3"/>
      <c r="T14" s="3"/>
      <c r="U14" s="3"/>
    </row>
    <row r="15" spans="1:21" ht="15.95" customHeight="1">
      <c r="A15" s="6" t="s">
        <v>13</v>
      </c>
      <c r="B15" s="31" t="s">
        <v>38</v>
      </c>
      <c r="C15" s="97"/>
      <c r="D15" s="51"/>
      <c r="E15" s="246"/>
      <c r="F15" s="240"/>
      <c r="G15" s="240"/>
      <c r="H15" s="240"/>
      <c r="I15" s="26">
        <f t="shared" si="1"/>
        <v>0</v>
      </c>
      <c r="J15" s="466" t="s">
        <v>6</v>
      </c>
      <c r="K15" s="466"/>
      <c r="L15" s="467"/>
      <c r="M15" s="5"/>
      <c r="N15" s="7"/>
      <c r="O15" s="8"/>
      <c r="P15" s="3"/>
      <c r="Q15" s="3"/>
      <c r="R15" s="9"/>
      <c r="S15" s="9"/>
      <c r="T15" s="3"/>
      <c r="U15" s="3"/>
    </row>
    <row r="16" spans="1:21" ht="15.95" customHeight="1">
      <c r="A16" s="10" t="s">
        <v>16</v>
      </c>
      <c r="B16" s="32" t="s">
        <v>25</v>
      </c>
      <c r="C16" s="103"/>
      <c r="D16" s="52"/>
      <c r="E16" s="246"/>
      <c r="F16" s="241"/>
      <c r="G16" s="241"/>
      <c r="H16" s="241"/>
      <c r="I16" s="26">
        <f t="shared" si="1"/>
        <v>0</v>
      </c>
      <c r="J16" s="464" t="s">
        <v>8</v>
      </c>
      <c r="K16" s="464"/>
      <c r="L16" s="465"/>
      <c r="M16" s="5"/>
      <c r="N16" s="7"/>
      <c r="O16" s="8"/>
      <c r="P16" s="3"/>
      <c r="Q16" s="3"/>
      <c r="R16" s="9"/>
      <c r="S16" s="9"/>
      <c r="T16" s="3"/>
      <c r="U16" s="3"/>
    </row>
    <row r="17" spans="1:21" ht="15.95" customHeight="1">
      <c r="A17" s="10" t="s">
        <v>15</v>
      </c>
      <c r="B17" s="11"/>
      <c r="C17" s="103"/>
      <c r="D17" s="52"/>
      <c r="E17" s="246"/>
      <c r="F17" s="241"/>
      <c r="G17" s="241"/>
      <c r="H17" s="241"/>
      <c r="I17" s="26">
        <f>SUM(F17:H17)</f>
        <v>0</v>
      </c>
      <c r="J17" s="464" t="s">
        <v>10</v>
      </c>
      <c r="K17" s="464"/>
      <c r="L17" s="465"/>
      <c r="M17" s="5"/>
      <c r="N17" s="7"/>
      <c r="O17" s="8"/>
      <c r="P17" s="3"/>
      <c r="Q17" s="3"/>
      <c r="R17" s="9"/>
      <c r="S17" s="9"/>
      <c r="T17" s="3"/>
      <c r="U17" s="3"/>
    </row>
    <row r="18" spans="1:21" ht="15.95" customHeight="1">
      <c r="A18" s="10" t="s">
        <v>17</v>
      </c>
      <c r="B18" s="32" t="s">
        <v>39</v>
      </c>
      <c r="C18" s="103"/>
      <c r="D18" s="52"/>
      <c r="E18" s="246"/>
      <c r="F18" s="241"/>
      <c r="G18" s="241"/>
      <c r="H18" s="241"/>
      <c r="I18" s="26">
        <f>SUM(F18:H18)</f>
        <v>0</v>
      </c>
      <c r="J18" s="12"/>
      <c r="K18" s="13"/>
      <c r="L18" s="14"/>
      <c r="M18" s="5"/>
      <c r="N18" s="7"/>
      <c r="O18" s="8"/>
      <c r="P18" s="3"/>
      <c r="Q18" s="3"/>
      <c r="R18" s="9"/>
      <c r="S18" s="3"/>
      <c r="T18" s="3"/>
      <c r="U18" s="3"/>
    </row>
    <row r="19" spans="1:21" ht="15.95" customHeight="1">
      <c r="A19" s="10" t="s">
        <v>15</v>
      </c>
      <c r="B19" s="11" t="s">
        <v>29</v>
      </c>
      <c r="C19" s="103" t="s">
        <v>77</v>
      </c>
      <c r="D19" s="52"/>
      <c r="E19" s="246"/>
      <c r="F19" s="241"/>
      <c r="G19" s="241"/>
      <c r="H19" s="241"/>
      <c r="I19" s="26">
        <f t="shared" si="1"/>
        <v>0</v>
      </c>
      <c r="J19" s="458">
        <f>SUM(F15:H20)-0.25</f>
        <v>-0.25</v>
      </c>
      <c r="K19" s="459"/>
      <c r="L19" s="460"/>
      <c r="M19" s="5"/>
      <c r="N19" s="7"/>
      <c r="O19" s="8"/>
      <c r="P19" s="3"/>
      <c r="Q19" s="3"/>
      <c r="R19" s="9"/>
      <c r="S19" s="9"/>
      <c r="T19" s="3"/>
      <c r="U19" s="3"/>
    </row>
    <row r="20" spans="1:21" ht="15.95" customHeight="1" thickBot="1">
      <c r="A20" s="15"/>
      <c r="B20" s="16"/>
      <c r="C20" s="25"/>
      <c r="D20" s="53"/>
      <c r="E20" s="35"/>
      <c r="F20" s="35"/>
      <c r="G20" s="35"/>
      <c r="H20" s="40"/>
      <c r="I20" s="27">
        <f t="shared" si="1"/>
        <v>0</v>
      </c>
      <c r="J20" s="459"/>
      <c r="K20" s="459"/>
      <c r="L20" s="460"/>
      <c r="M20" s="5"/>
      <c r="N20" s="7"/>
      <c r="O20" s="8"/>
      <c r="P20" s="3"/>
      <c r="Q20" s="17"/>
      <c r="R20" s="9"/>
      <c r="S20" s="3"/>
      <c r="T20" s="3"/>
      <c r="U20" s="3"/>
    </row>
    <row r="21" spans="1:21" ht="15.95" customHeight="1">
      <c r="A21" s="6" t="s">
        <v>18</v>
      </c>
      <c r="B21" s="31" t="s">
        <v>38</v>
      </c>
      <c r="C21" s="30"/>
      <c r="D21" s="51"/>
      <c r="E21" s="33"/>
      <c r="F21" s="33"/>
      <c r="G21" s="33"/>
      <c r="H21" s="37"/>
      <c r="I21" s="26">
        <f>SUM(F21:H21)</f>
        <v>0</v>
      </c>
      <c r="J21" s="466" t="s">
        <v>6</v>
      </c>
      <c r="K21" s="466"/>
      <c r="L21" s="467"/>
      <c r="M21" s="5"/>
      <c r="N21" s="7"/>
      <c r="O21" s="8"/>
      <c r="P21" s="3"/>
      <c r="Q21" s="3"/>
      <c r="R21" s="9"/>
      <c r="S21" s="9"/>
      <c r="T21" s="3"/>
      <c r="U21" s="3"/>
    </row>
    <row r="22" spans="1:21" ht="15.95" customHeight="1">
      <c r="A22" s="10" t="s">
        <v>16</v>
      </c>
      <c r="B22" s="32" t="s">
        <v>25</v>
      </c>
      <c r="C22" s="23"/>
      <c r="D22" s="52"/>
      <c r="E22" s="41"/>
      <c r="F22" s="34"/>
      <c r="G22" s="34"/>
      <c r="H22" s="36"/>
      <c r="I22" s="26">
        <f t="shared" si="1"/>
        <v>0</v>
      </c>
      <c r="J22" s="464" t="s">
        <v>8</v>
      </c>
      <c r="K22" s="464"/>
      <c r="L22" s="465"/>
      <c r="M22" s="5"/>
      <c r="N22" s="7"/>
      <c r="O22" s="8"/>
      <c r="P22" s="3"/>
      <c r="Q22" s="3"/>
      <c r="R22" s="9"/>
      <c r="S22" s="9"/>
      <c r="T22" s="3"/>
      <c r="U22" s="3"/>
    </row>
    <row r="23" spans="1:21" ht="15.95" customHeight="1">
      <c r="A23" s="10" t="s">
        <v>7</v>
      </c>
      <c r="B23" s="11"/>
      <c r="C23" s="23"/>
      <c r="D23" s="52"/>
      <c r="E23" s="34"/>
      <c r="F23" s="34"/>
      <c r="G23" s="34"/>
      <c r="H23" s="36"/>
      <c r="I23" s="26">
        <f>SUM(F23:H23)</f>
        <v>0</v>
      </c>
      <c r="J23" s="464" t="s">
        <v>10</v>
      </c>
      <c r="K23" s="464"/>
      <c r="L23" s="465"/>
      <c r="M23" s="5"/>
      <c r="N23" s="7"/>
      <c r="O23" s="8"/>
      <c r="P23" s="3"/>
      <c r="Q23" s="3"/>
      <c r="R23" s="9"/>
      <c r="S23" s="9"/>
      <c r="T23" s="3"/>
      <c r="U23" s="3"/>
    </row>
    <row r="24" spans="1:21" ht="15.95" customHeight="1">
      <c r="A24" s="10" t="s">
        <v>11</v>
      </c>
      <c r="B24" s="32" t="s">
        <v>39</v>
      </c>
      <c r="C24" s="23"/>
      <c r="D24" s="52"/>
      <c r="E24" s="41"/>
      <c r="F24" s="34"/>
      <c r="G24" s="34"/>
      <c r="H24" s="36"/>
      <c r="I24" s="26">
        <f t="shared" si="1"/>
        <v>0</v>
      </c>
      <c r="J24" s="12"/>
      <c r="K24" s="13"/>
      <c r="L24" s="14"/>
      <c r="M24" s="5"/>
      <c r="N24" s="7"/>
      <c r="O24" s="8"/>
      <c r="P24" s="3"/>
      <c r="Q24" s="3"/>
      <c r="R24" s="9"/>
      <c r="S24" s="3"/>
      <c r="T24" s="3"/>
      <c r="U24" s="3"/>
    </row>
    <row r="25" spans="1:21" ht="15.95" customHeight="1">
      <c r="A25" s="10" t="s">
        <v>12</v>
      </c>
      <c r="B25" s="11" t="s">
        <v>29</v>
      </c>
      <c r="C25" s="23"/>
      <c r="D25" s="52"/>
      <c r="E25" s="34"/>
      <c r="F25" s="34"/>
      <c r="G25" s="34"/>
      <c r="H25" s="36"/>
      <c r="I25" s="26">
        <f t="shared" si="1"/>
        <v>0</v>
      </c>
      <c r="J25" s="458">
        <f>SUM(F21:H26)-0.25</f>
        <v>-0.25</v>
      </c>
      <c r="K25" s="459"/>
      <c r="L25" s="460"/>
      <c r="M25" s="5"/>
      <c r="N25" s="7"/>
      <c r="O25" s="8"/>
      <c r="P25" s="3"/>
      <c r="Q25" s="3"/>
      <c r="R25" s="9"/>
      <c r="S25" s="9"/>
      <c r="T25" s="3"/>
      <c r="U25" s="3"/>
    </row>
    <row r="26" spans="1:21" ht="15.95" customHeight="1" thickBot="1">
      <c r="A26" s="15"/>
      <c r="B26" s="16"/>
      <c r="C26" s="25"/>
      <c r="D26" s="53"/>
      <c r="E26" s="35"/>
      <c r="F26" s="35"/>
      <c r="G26" s="35"/>
      <c r="H26" s="40"/>
      <c r="I26" s="27">
        <f t="shared" si="1"/>
        <v>0</v>
      </c>
      <c r="J26" s="459"/>
      <c r="K26" s="459"/>
      <c r="L26" s="460"/>
      <c r="M26" s="5"/>
      <c r="N26" s="7"/>
      <c r="O26" s="8"/>
      <c r="P26" s="3"/>
      <c r="Q26" s="17"/>
      <c r="R26" s="9"/>
      <c r="S26" s="3"/>
      <c r="T26" s="3"/>
      <c r="U26" s="3"/>
    </row>
    <row r="27" spans="1:21" ht="15.95" customHeight="1">
      <c r="A27" s="6" t="s">
        <v>19</v>
      </c>
      <c r="B27" s="31" t="s">
        <v>38</v>
      </c>
      <c r="C27" s="30"/>
      <c r="D27" s="51"/>
      <c r="E27" s="22"/>
      <c r="F27" s="22"/>
      <c r="G27" s="33"/>
      <c r="H27" s="33"/>
      <c r="I27" s="26">
        <f t="shared" si="1"/>
        <v>0</v>
      </c>
      <c r="J27" s="466" t="s">
        <v>6</v>
      </c>
      <c r="K27" s="466"/>
      <c r="L27" s="467"/>
      <c r="M27" s="5"/>
      <c r="N27" s="7"/>
      <c r="O27" s="8"/>
      <c r="P27" s="3"/>
      <c r="Q27" s="3"/>
      <c r="R27" s="9"/>
      <c r="S27" s="9"/>
      <c r="T27" s="3"/>
      <c r="U27" s="3"/>
    </row>
    <row r="28" spans="1:21" ht="15.95" customHeight="1">
      <c r="A28" s="10" t="s">
        <v>16</v>
      </c>
      <c r="B28" s="32" t="s">
        <v>25</v>
      </c>
      <c r="C28" s="23"/>
      <c r="D28" s="52"/>
      <c r="E28" s="24"/>
      <c r="F28" s="34"/>
      <c r="G28" s="34"/>
      <c r="H28" s="34"/>
      <c r="I28" s="26">
        <f>SUM(F28:H28)</f>
        <v>0</v>
      </c>
      <c r="J28" s="464" t="s">
        <v>8</v>
      </c>
      <c r="K28" s="464"/>
      <c r="L28" s="465"/>
      <c r="M28" s="5"/>
      <c r="N28" s="7"/>
      <c r="O28" s="8"/>
      <c r="P28" s="3"/>
      <c r="Q28" s="3"/>
      <c r="R28" s="9"/>
      <c r="S28" s="9"/>
      <c r="T28" s="3"/>
      <c r="U28" s="3"/>
    </row>
    <row r="29" spans="1:21" ht="15.95" customHeight="1">
      <c r="A29" s="10" t="s">
        <v>9</v>
      </c>
      <c r="B29" s="11"/>
      <c r="C29" s="23"/>
      <c r="D29" s="52"/>
      <c r="E29" s="24"/>
      <c r="F29" s="26"/>
      <c r="G29" s="26"/>
      <c r="H29" s="26"/>
      <c r="I29" s="26">
        <f t="shared" ref="I29:I30" si="2">SUM(F29:H29)</f>
        <v>0</v>
      </c>
      <c r="J29" s="461" t="s">
        <v>10</v>
      </c>
      <c r="K29" s="462"/>
      <c r="L29" s="463"/>
      <c r="M29" s="5"/>
      <c r="N29" s="7"/>
      <c r="O29" s="8"/>
      <c r="P29" s="3"/>
      <c r="Q29" s="3"/>
      <c r="R29" s="9"/>
      <c r="S29" s="9"/>
      <c r="T29" s="3"/>
      <c r="U29" s="3"/>
    </row>
    <row r="30" spans="1:21" ht="15.95" customHeight="1">
      <c r="A30" s="10" t="s">
        <v>11</v>
      </c>
      <c r="B30" s="32" t="s">
        <v>39</v>
      </c>
      <c r="C30" s="23"/>
      <c r="D30" s="52"/>
      <c r="E30" s="24"/>
      <c r="F30" s="26"/>
      <c r="G30" s="26"/>
      <c r="H30" s="26"/>
      <c r="I30" s="26">
        <f t="shared" si="2"/>
        <v>0</v>
      </c>
      <c r="J30" s="12"/>
      <c r="K30" s="13"/>
      <c r="L30" s="14"/>
      <c r="M30" s="5"/>
      <c r="N30" s="7"/>
      <c r="O30" s="8"/>
      <c r="P30" s="3"/>
      <c r="Q30" s="3"/>
      <c r="R30" s="9"/>
      <c r="S30" s="3"/>
      <c r="T30" s="3"/>
      <c r="U30" s="3"/>
    </row>
    <row r="31" spans="1:21" ht="15.95" customHeight="1">
      <c r="A31" s="10" t="s">
        <v>15</v>
      </c>
      <c r="B31" s="11" t="s">
        <v>29</v>
      </c>
      <c r="C31" s="23"/>
      <c r="D31" s="52"/>
      <c r="E31" s="24"/>
      <c r="F31" s="26"/>
      <c r="G31" s="26"/>
      <c r="H31" s="26"/>
      <c r="I31" s="26">
        <f t="shared" si="1"/>
        <v>0</v>
      </c>
      <c r="J31" s="458">
        <f>SUM(F27:H32)-0.25</f>
        <v>-0.25</v>
      </c>
      <c r="K31" s="459"/>
      <c r="L31" s="460"/>
      <c r="M31" s="5"/>
      <c r="N31" s="7"/>
      <c r="O31" s="8"/>
      <c r="P31" s="3"/>
      <c r="Q31" s="3"/>
      <c r="R31" s="9"/>
      <c r="S31" s="9"/>
      <c r="T31" s="3"/>
      <c r="U31" s="3"/>
    </row>
    <row r="32" spans="1:21" ht="15.95" customHeight="1" thickBot="1">
      <c r="A32" s="15"/>
      <c r="B32" s="16"/>
      <c r="C32" s="25"/>
      <c r="D32" s="53"/>
      <c r="E32" s="38"/>
      <c r="F32" s="27"/>
      <c r="G32" s="27"/>
      <c r="H32" s="27"/>
      <c r="I32" s="27">
        <f t="shared" si="1"/>
        <v>0</v>
      </c>
      <c r="J32" s="468"/>
      <c r="K32" s="468"/>
      <c r="L32" s="469"/>
      <c r="M32" s="5"/>
      <c r="N32" s="7"/>
      <c r="O32" s="8"/>
      <c r="P32" s="3"/>
      <c r="Q32" s="17"/>
      <c r="R32" s="9"/>
      <c r="S32" s="3"/>
      <c r="T32" s="3"/>
      <c r="U32" s="3"/>
    </row>
    <row r="33" spans="1:21" ht="15.95" customHeight="1" thickBot="1">
      <c r="A33" s="5"/>
      <c r="B33" s="7"/>
      <c r="C33" s="8"/>
      <c r="D33" s="3"/>
      <c r="E33" s="39"/>
      <c r="F33" s="9"/>
      <c r="G33" s="9"/>
      <c r="H33" s="9"/>
      <c r="I33" s="9"/>
      <c r="J33" s="3"/>
      <c r="K33" s="3"/>
      <c r="L33" s="18"/>
      <c r="M33" s="5"/>
      <c r="N33" s="7"/>
      <c r="O33" s="8"/>
      <c r="P33" s="3"/>
      <c r="Q33" s="17"/>
      <c r="R33" s="9"/>
      <c r="S33" s="3"/>
      <c r="T33" s="3"/>
      <c r="U33" s="3"/>
    </row>
    <row r="34" spans="1:21" ht="15.95" customHeight="1" thickBot="1">
      <c r="A34" s="5"/>
      <c r="B34" s="7"/>
      <c r="C34" s="8"/>
      <c r="D34" s="3"/>
      <c r="E34" s="28"/>
      <c r="F34" s="19"/>
      <c r="G34" s="449" t="s">
        <v>23</v>
      </c>
      <c r="H34" s="450"/>
      <c r="I34" s="451"/>
      <c r="J34" s="455">
        <f>J31+J25+J19+J13+J7</f>
        <v>-1.25</v>
      </c>
      <c r="K34" s="456"/>
      <c r="L34" s="456"/>
      <c r="M34" s="279"/>
      <c r="N34" s="7"/>
      <c r="O34" s="8"/>
      <c r="P34" s="3"/>
      <c r="Q34" s="17"/>
      <c r="R34" s="9"/>
      <c r="S34" s="3"/>
      <c r="T34" s="3"/>
      <c r="U34" s="3"/>
    </row>
    <row r="35" spans="1:21" ht="15.95" customHeight="1" thickBot="1">
      <c r="D35" s="3"/>
      <c r="E35" s="3"/>
      <c r="F35" s="29"/>
      <c r="G35" s="449" t="s">
        <v>58</v>
      </c>
      <c r="H35" s="450"/>
      <c r="I35" s="451"/>
      <c r="J35" s="452">
        <v>35</v>
      </c>
      <c r="K35" s="453"/>
      <c r="L35" s="454"/>
    </row>
    <row r="36" spans="1:21" ht="15.75" thickBot="1">
      <c r="G36" s="449" t="s">
        <v>59</v>
      </c>
      <c r="H36" s="450"/>
      <c r="I36" s="451"/>
      <c r="J36" s="452">
        <f>J34-J35-J37</f>
        <v>-36.25</v>
      </c>
      <c r="K36" s="453"/>
      <c r="L36" s="454"/>
    </row>
    <row r="37" spans="1:21" ht="15.75" thickBot="1">
      <c r="G37" s="449" t="s">
        <v>30</v>
      </c>
      <c r="H37" s="450"/>
      <c r="I37" s="451"/>
      <c r="J37" s="455">
        <f>SUM(G3:G32)</f>
        <v>0</v>
      </c>
      <c r="K37" s="456"/>
      <c r="L37" s="456"/>
    </row>
  </sheetData>
  <customSheetViews>
    <customSheetView guid="{2466BB32-3F20-4A31-8C8A-2D62866C6750}" showPageBreaks="1" printArea="1" hiddenColumns="1" view="pageBreakPreview">
      <selection activeCell="E32" sqref="E32"/>
      <pageMargins left="0.11811023622047245" right="0.11811023622047245" top="0.12" bottom="0.08" header="0.17" footer="0.12"/>
      <pageSetup paperSize="9" scale="87" orientation="landscape" horizontalDpi="300" verticalDpi="300" r:id="rId1"/>
      <headerFooter alignWithMargins="0"/>
    </customSheetView>
  </customSheetViews>
  <mergeCells count="39">
    <mergeCell ref="G36:I36"/>
    <mergeCell ref="J36:L36"/>
    <mergeCell ref="G37:I37"/>
    <mergeCell ref="J37:L37"/>
    <mergeCell ref="G34:I34"/>
    <mergeCell ref="G35:I35"/>
    <mergeCell ref="J35:L35"/>
    <mergeCell ref="J3:L3"/>
    <mergeCell ref="J4:L4"/>
    <mergeCell ref="J5:L5"/>
    <mergeCell ref="J11:L11"/>
    <mergeCell ref="J22:L22"/>
    <mergeCell ref="J7:L7"/>
    <mergeCell ref="J21:L21"/>
    <mergeCell ref="J15:L15"/>
    <mergeCell ref="J8:L8"/>
    <mergeCell ref="J9:L9"/>
    <mergeCell ref="J10:L10"/>
    <mergeCell ref="J13:L13"/>
    <mergeCell ref="J14:L14"/>
    <mergeCell ref="J17:L17"/>
    <mergeCell ref="J19:L19"/>
    <mergeCell ref="J16:L16"/>
    <mergeCell ref="M1:N1"/>
    <mergeCell ref="B2:C2"/>
    <mergeCell ref="J2:L2"/>
    <mergeCell ref="N2:O2"/>
    <mergeCell ref="A1:B1"/>
    <mergeCell ref="I1:L1"/>
    <mergeCell ref="J31:L31"/>
    <mergeCell ref="J20:L20"/>
    <mergeCell ref="J29:L29"/>
    <mergeCell ref="J26:L26"/>
    <mergeCell ref="J34:L34"/>
    <mergeCell ref="J28:L28"/>
    <mergeCell ref="J27:L27"/>
    <mergeCell ref="J32:L32"/>
    <mergeCell ref="J23:L23"/>
    <mergeCell ref="J25:L25"/>
  </mergeCells>
  <phoneticPr fontId="0" type="noConversion"/>
  <pageMargins left="0.11811023622047245" right="0.11811023622047245" top="0.12" bottom="0.08" header="0.17" footer="0.12"/>
  <pageSetup paperSize="9" scale="87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0F00-000000000000}">
          <x14:formula1>
            <xm:f>'Liste chantier'!$A$2:$A$86</xm:f>
          </x14:formula1>
          <xm:sqref>D3:D32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3">
    <tabColor rgb="FFFFC000"/>
  </sheetPr>
  <dimension ref="A1:U37"/>
  <sheetViews>
    <sheetView view="pageBreakPreview" topLeftCell="A10" zoomScaleNormal="100" zoomScaleSheetLayoutView="100" workbookViewId="0">
      <selection activeCell="A9" sqref="A9:L14"/>
    </sheetView>
  </sheetViews>
  <sheetFormatPr baseColWidth="10" defaultColWidth="11.42578125" defaultRowHeight="15"/>
  <cols>
    <col min="1" max="1" width="8" style="96" customWidth="1"/>
    <col min="2" max="3" width="7.85546875" style="102" customWidth="1"/>
    <col min="4" max="4" width="21" style="90" bestFit="1" customWidth="1"/>
    <col min="5" max="5" width="42.85546875" style="90" customWidth="1"/>
    <col min="6" max="6" width="15.140625" style="90" bestFit="1" customWidth="1"/>
    <col min="7" max="7" width="17.28515625" style="90" customWidth="1"/>
    <col min="8" max="8" width="14.7109375" style="90" customWidth="1"/>
    <col min="9" max="9" width="10.85546875" style="90" bestFit="1" customWidth="1"/>
    <col min="10" max="10" width="10" style="90" customWidth="1"/>
    <col min="11" max="11" width="1.140625" style="90" hidden="1" customWidth="1"/>
    <col min="12" max="12" width="5.5703125" style="90" customWidth="1"/>
    <col min="13" max="13" width="8" style="96" customWidth="1"/>
    <col min="14" max="15" width="7.85546875" style="102" customWidth="1"/>
    <col min="16" max="16" width="19.7109375" style="90" bestFit="1" customWidth="1"/>
    <col min="17" max="17" width="62.140625" style="90" customWidth="1"/>
    <col min="18" max="18" width="13.140625" style="90" customWidth="1"/>
    <col min="19" max="19" width="12.7109375" style="90" customWidth="1"/>
    <col min="20" max="20" width="1.140625" style="90" customWidth="1"/>
    <col min="21" max="21" width="11.28515625" style="90" customWidth="1"/>
    <col min="22" max="16384" width="11.42578125" style="90"/>
  </cols>
  <sheetData>
    <row r="1" spans="1:21" ht="38.25" customHeight="1" thickBot="1">
      <c r="A1" s="417" t="s">
        <v>27</v>
      </c>
      <c r="B1" s="417"/>
      <c r="C1" s="116" t="s">
        <v>0</v>
      </c>
      <c r="D1" s="86" t="str">
        <f ca="1">RIGHT(CELL("filename",A1),LEN(CELL("filename",A1))-SEARCH("]",CELL("filename",A1)))</f>
        <v>Benjamin</v>
      </c>
      <c r="E1" s="86"/>
      <c r="F1" s="143"/>
      <c r="G1" s="143"/>
      <c r="H1" s="87" t="s">
        <v>22</v>
      </c>
      <c r="I1" s="418">
        <f>Thierry!H1</f>
        <v>36</v>
      </c>
      <c r="J1" s="418"/>
      <c r="K1" s="418"/>
      <c r="L1" s="418"/>
      <c r="M1" s="457"/>
      <c r="N1" s="457"/>
      <c r="O1" s="88"/>
      <c r="P1" s="89"/>
      <c r="U1" s="91"/>
    </row>
    <row r="2" spans="1:21" ht="30.75" customHeight="1" thickBot="1">
      <c r="A2" s="93"/>
      <c r="B2" s="419" t="s">
        <v>1</v>
      </c>
      <c r="C2" s="421"/>
      <c r="D2" s="118" t="s">
        <v>2</v>
      </c>
      <c r="E2" s="94" t="s">
        <v>3</v>
      </c>
      <c r="F2" s="95" t="s">
        <v>21</v>
      </c>
      <c r="G2" s="95" t="s">
        <v>28</v>
      </c>
      <c r="H2" s="95" t="s">
        <v>20</v>
      </c>
      <c r="I2" s="144" t="s">
        <v>40</v>
      </c>
      <c r="J2" s="419" t="s">
        <v>4</v>
      </c>
      <c r="K2" s="420"/>
      <c r="L2" s="421"/>
      <c r="N2" s="424"/>
      <c r="O2" s="424"/>
      <c r="P2" s="96"/>
      <c r="Q2" s="96"/>
      <c r="R2" s="96"/>
      <c r="S2" s="96"/>
      <c r="T2" s="96"/>
      <c r="U2" s="96"/>
    </row>
    <row r="3" spans="1:21" ht="15.95" customHeight="1">
      <c r="A3" s="119" t="s">
        <v>5</v>
      </c>
      <c r="B3" s="274" t="s">
        <v>38</v>
      </c>
      <c r="C3" s="97"/>
      <c r="D3" s="51"/>
      <c r="E3" s="352"/>
      <c r="F3" s="251"/>
      <c r="G3" s="252"/>
      <c r="H3" s="252"/>
      <c r="I3" s="147">
        <f>SUM(F3:H3)</f>
        <v>0</v>
      </c>
      <c r="J3" s="411" t="s">
        <v>6</v>
      </c>
      <c r="K3" s="411"/>
      <c r="L3" s="412"/>
      <c r="N3" s="101"/>
      <c r="O3" s="101"/>
      <c r="R3" s="102"/>
      <c r="S3" s="102"/>
    </row>
    <row r="4" spans="1:21" ht="15.95" customHeight="1">
      <c r="A4" s="120" t="s">
        <v>7</v>
      </c>
      <c r="B4" s="275" t="s">
        <v>25</v>
      </c>
      <c r="C4" s="103"/>
      <c r="D4" s="52"/>
      <c r="E4" s="246"/>
      <c r="F4" s="253"/>
      <c r="G4" s="253"/>
      <c r="H4" s="253"/>
      <c r="I4" s="151">
        <f t="shared" ref="I4:I32" si="0">SUM(F4:H4)</f>
        <v>0</v>
      </c>
      <c r="J4" s="402" t="s">
        <v>8</v>
      </c>
      <c r="K4" s="402"/>
      <c r="L4" s="403"/>
      <c r="N4" s="101"/>
      <c r="O4" s="101"/>
      <c r="R4" s="102"/>
      <c r="S4" s="102"/>
    </row>
    <row r="5" spans="1:21" ht="15.95" customHeight="1">
      <c r="A5" s="120" t="s">
        <v>9</v>
      </c>
      <c r="B5" s="275"/>
      <c r="C5" s="103"/>
      <c r="D5" s="52"/>
      <c r="E5" s="183"/>
      <c r="F5" s="253"/>
      <c r="G5" s="253"/>
      <c r="H5" s="253"/>
      <c r="I5" s="151">
        <f t="shared" si="0"/>
        <v>0</v>
      </c>
      <c r="J5" s="402" t="s">
        <v>10</v>
      </c>
      <c r="K5" s="402"/>
      <c r="L5" s="403"/>
      <c r="N5" s="101"/>
      <c r="O5" s="101"/>
      <c r="R5" s="102"/>
      <c r="S5" s="102"/>
    </row>
    <row r="6" spans="1:21" ht="15.95" customHeight="1">
      <c r="A6" s="120" t="s">
        <v>11</v>
      </c>
      <c r="B6" s="275" t="s">
        <v>39</v>
      </c>
      <c r="C6" s="103"/>
      <c r="D6" s="52"/>
      <c r="E6" s="246"/>
      <c r="F6" s="253"/>
      <c r="G6" s="253"/>
      <c r="H6" s="253"/>
      <c r="I6" s="151">
        <f t="shared" si="0"/>
        <v>0</v>
      </c>
      <c r="J6" s="122"/>
      <c r="K6" s="123"/>
      <c r="L6" s="124"/>
      <c r="N6" s="101"/>
      <c r="O6" s="101"/>
      <c r="R6" s="102"/>
    </row>
    <row r="7" spans="1:21" ht="15.95" customHeight="1">
      <c r="A7" s="120" t="s">
        <v>12</v>
      </c>
      <c r="B7" s="275" t="s">
        <v>29</v>
      </c>
      <c r="C7" s="103"/>
      <c r="D7" s="52"/>
      <c r="E7" s="246"/>
      <c r="F7" s="253"/>
      <c r="G7" s="253"/>
      <c r="H7" s="253"/>
      <c r="I7" s="151">
        <f t="shared" si="0"/>
        <v>0</v>
      </c>
      <c r="J7" s="404">
        <f>SUM(F3:H8)-0.25</f>
        <v>-0.25</v>
      </c>
      <c r="K7" s="405"/>
      <c r="L7" s="406"/>
      <c r="N7" s="101"/>
      <c r="O7" s="101"/>
      <c r="R7" s="102"/>
      <c r="S7" s="102"/>
    </row>
    <row r="8" spans="1:21" ht="15.95" customHeight="1" thickBot="1">
      <c r="A8" s="125"/>
      <c r="B8" s="276"/>
      <c r="C8" s="108"/>
      <c r="D8" s="53"/>
      <c r="E8" s="247"/>
      <c r="F8" s="254"/>
      <c r="G8" s="254"/>
      <c r="H8" s="254"/>
      <c r="I8" s="155">
        <f t="shared" si="0"/>
        <v>0</v>
      </c>
      <c r="J8" s="477"/>
      <c r="K8" s="478"/>
      <c r="L8" s="479"/>
      <c r="N8" s="101"/>
      <c r="O8" s="101"/>
      <c r="Q8" s="106"/>
      <c r="R8" s="102"/>
    </row>
    <row r="9" spans="1:21" ht="15.95" customHeight="1">
      <c r="A9" s="119" t="s">
        <v>13</v>
      </c>
      <c r="B9" s="274" t="s">
        <v>38</v>
      </c>
      <c r="C9" s="97"/>
      <c r="D9" s="51"/>
      <c r="E9" s="352"/>
      <c r="F9" s="251"/>
      <c r="G9" s="252"/>
      <c r="H9" s="252"/>
      <c r="I9" s="147">
        <f t="shared" si="0"/>
        <v>0</v>
      </c>
      <c r="J9" s="446" t="s">
        <v>6</v>
      </c>
      <c r="K9" s="447"/>
      <c r="L9" s="448"/>
      <c r="N9" s="101"/>
      <c r="O9" s="101"/>
      <c r="R9" s="102"/>
      <c r="S9" s="102"/>
    </row>
    <row r="10" spans="1:21" ht="15.95" customHeight="1">
      <c r="A10" s="120" t="s">
        <v>14</v>
      </c>
      <c r="B10" s="275" t="s">
        <v>25</v>
      </c>
      <c r="C10" s="103"/>
      <c r="D10" s="52"/>
      <c r="E10" s="246"/>
      <c r="F10" s="253"/>
      <c r="G10" s="253"/>
      <c r="H10" s="253"/>
      <c r="I10" s="151">
        <f t="shared" si="0"/>
        <v>0</v>
      </c>
      <c r="J10" s="427" t="s">
        <v>8</v>
      </c>
      <c r="K10" s="428"/>
      <c r="L10" s="429"/>
      <c r="N10" s="101"/>
      <c r="O10" s="101"/>
      <c r="R10" s="102"/>
      <c r="S10" s="102"/>
    </row>
    <row r="11" spans="1:21" ht="15.95" customHeight="1">
      <c r="A11" s="120" t="s">
        <v>15</v>
      </c>
      <c r="B11" s="275"/>
      <c r="C11" s="103"/>
      <c r="D11" s="52"/>
      <c r="E11" s="244"/>
      <c r="F11" s="253"/>
      <c r="G11" s="253"/>
      <c r="H11" s="255"/>
      <c r="I11" s="151">
        <f t="shared" si="0"/>
        <v>0</v>
      </c>
      <c r="J11" s="427" t="s">
        <v>10</v>
      </c>
      <c r="K11" s="428"/>
      <c r="L11" s="429"/>
      <c r="N11" s="101"/>
      <c r="O11" s="101"/>
      <c r="R11" s="102"/>
      <c r="S11" s="102"/>
    </row>
    <row r="12" spans="1:21" ht="15.95" customHeight="1">
      <c r="A12" s="120" t="s">
        <v>11</v>
      </c>
      <c r="B12" s="275" t="s">
        <v>39</v>
      </c>
      <c r="C12" s="103"/>
      <c r="D12" s="52"/>
      <c r="E12" s="244"/>
      <c r="F12" s="253"/>
      <c r="G12" s="253"/>
      <c r="H12" s="255"/>
      <c r="I12" s="151">
        <f t="shared" si="0"/>
        <v>0</v>
      </c>
      <c r="J12" s="122"/>
      <c r="K12" s="123"/>
      <c r="L12" s="124"/>
      <c r="N12" s="101"/>
      <c r="O12" s="101"/>
      <c r="R12" s="102"/>
    </row>
    <row r="13" spans="1:21" ht="15.95" customHeight="1">
      <c r="A13" s="120" t="s">
        <v>12</v>
      </c>
      <c r="B13" s="275" t="s">
        <v>29</v>
      </c>
      <c r="C13" s="103"/>
      <c r="D13" s="335"/>
      <c r="E13" s="336"/>
      <c r="F13" s="337"/>
      <c r="G13" s="337"/>
      <c r="H13" s="338"/>
      <c r="I13" s="151">
        <f t="shared" si="0"/>
        <v>0</v>
      </c>
      <c r="J13" s="425">
        <f>SUM(F9:H14)-0.25</f>
        <v>-0.25</v>
      </c>
      <c r="K13" s="480"/>
      <c r="L13" s="481"/>
      <c r="N13" s="101"/>
      <c r="O13" s="101"/>
      <c r="R13" s="102"/>
      <c r="S13" s="102"/>
    </row>
    <row r="14" spans="1:21" ht="15.95" customHeight="1" thickBot="1">
      <c r="A14" s="125"/>
      <c r="B14" s="276"/>
      <c r="C14" s="108"/>
      <c r="D14" s="53"/>
      <c r="E14" s="248"/>
      <c r="F14" s="254"/>
      <c r="G14" s="254"/>
      <c r="H14" s="256"/>
      <c r="I14" s="155">
        <f t="shared" si="0"/>
        <v>0</v>
      </c>
      <c r="J14" s="409"/>
      <c r="K14" s="409"/>
      <c r="L14" s="410"/>
      <c r="N14" s="101"/>
      <c r="O14" s="101"/>
      <c r="Q14" s="106"/>
      <c r="R14" s="102"/>
    </row>
    <row r="15" spans="1:21" ht="15.95" customHeight="1">
      <c r="A15" s="120" t="s">
        <v>13</v>
      </c>
      <c r="B15" s="347" t="s">
        <v>38</v>
      </c>
      <c r="C15" s="348"/>
      <c r="D15" s="349"/>
      <c r="E15" s="353"/>
      <c r="F15" s="350"/>
      <c r="G15" s="350"/>
      <c r="H15" s="354"/>
      <c r="I15" s="351">
        <f t="shared" si="0"/>
        <v>0</v>
      </c>
      <c r="J15" s="415" t="s">
        <v>6</v>
      </c>
      <c r="K15" s="415"/>
      <c r="L15" s="416"/>
      <c r="N15" s="101"/>
      <c r="O15" s="101"/>
      <c r="R15" s="102"/>
      <c r="S15" s="102"/>
    </row>
    <row r="16" spans="1:21" ht="15.95" customHeight="1">
      <c r="A16" s="120" t="s">
        <v>16</v>
      </c>
      <c r="B16" s="275" t="s">
        <v>25</v>
      </c>
      <c r="C16" s="103"/>
      <c r="D16" s="52"/>
      <c r="E16" s="244"/>
      <c r="F16" s="253"/>
      <c r="G16" s="253"/>
      <c r="H16" s="255"/>
      <c r="I16" s="151">
        <f t="shared" si="0"/>
        <v>0</v>
      </c>
      <c r="J16" s="402" t="s">
        <v>8</v>
      </c>
      <c r="K16" s="402"/>
      <c r="L16" s="403"/>
      <c r="N16" s="101"/>
      <c r="O16" s="101"/>
      <c r="R16" s="102"/>
      <c r="S16" s="102"/>
    </row>
    <row r="17" spans="1:19" ht="15.95" customHeight="1">
      <c r="A17" s="120" t="s">
        <v>15</v>
      </c>
      <c r="B17" s="275"/>
      <c r="C17" s="103"/>
      <c r="D17" s="52"/>
      <c r="E17" s="244"/>
      <c r="F17" s="253"/>
      <c r="G17" s="253"/>
      <c r="H17" s="255"/>
      <c r="I17" s="151">
        <f t="shared" si="0"/>
        <v>0</v>
      </c>
      <c r="J17" s="402" t="s">
        <v>10</v>
      </c>
      <c r="K17" s="402"/>
      <c r="L17" s="403"/>
      <c r="N17" s="101"/>
      <c r="O17" s="101"/>
      <c r="R17" s="102"/>
      <c r="S17" s="102"/>
    </row>
    <row r="18" spans="1:19" ht="15.95" customHeight="1">
      <c r="A18" s="120" t="s">
        <v>17</v>
      </c>
      <c r="B18" s="275" t="s">
        <v>39</v>
      </c>
      <c r="C18" s="103"/>
      <c r="D18" s="52"/>
      <c r="E18" s="244"/>
      <c r="F18" s="253"/>
      <c r="G18" s="253"/>
      <c r="H18" s="255"/>
      <c r="I18" s="151">
        <f t="shared" si="0"/>
        <v>0</v>
      </c>
      <c r="J18" s="122"/>
      <c r="K18" s="123"/>
      <c r="L18" s="124"/>
      <c r="N18" s="101"/>
      <c r="O18" s="101"/>
      <c r="R18" s="102"/>
    </row>
    <row r="19" spans="1:19" ht="15.95" customHeight="1">
      <c r="A19" s="120" t="s">
        <v>15</v>
      </c>
      <c r="B19" s="275" t="s">
        <v>29</v>
      </c>
      <c r="C19" s="103"/>
      <c r="D19" s="52"/>
      <c r="E19" s="244"/>
      <c r="F19" s="253"/>
      <c r="G19" s="253"/>
      <c r="H19" s="255"/>
      <c r="I19" s="151">
        <f t="shared" si="0"/>
        <v>0</v>
      </c>
      <c r="J19" s="404">
        <f>SUM(F15:H20)-0.25</f>
        <v>-0.25</v>
      </c>
      <c r="K19" s="405"/>
      <c r="L19" s="406"/>
      <c r="N19" s="101"/>
      <c r="O19" s="101"/>
      <c r="R19" s="102"/>
      <c r="S19" s="102"/>
    </row>
    <row r="20" spans="1:19" ht="15.95" customHeight="1" thickBot="1">
      <c r="A20" s="120"/>
      <c r="B20" s="344"/>
      <c r="C20" s="345"/>
      <c r="D20" s="335"/>
      <c r="E20" s="336"/>
      <c r="F20" s="337"/>
      <c r="G20" s="337"/>
      <c r="H20" s="338"/>
      <c r="I20" s="346">
        <f t="shared" si="0"/>
        <v>0</v>
      </c>
      <c r="J20" s="413"/>
      <c r="K20" s="413"/>
      <c r="L20" s="414"/>
      <c r="N20" s="101"/>
      <c r="O20" s="101"/>
      <c r="Q20" s="106"/>
      <c r="R20" s="102"/>
    </row>
    <row r="21" spans="1:19" ht="15.95" customHeight="1">
      <c r="A21" s="119" t="s">
        <v>18</v>
      </c>
      <c r="B21" s="274" t="s">
        <v>38</v>
      </c>
      <c r="C21" s="97"/>
      <c r="D21" s="51"/>
      <c r="E21" s="249"/>
      <c r="F21" s="252"/>
      <c r="G21" s="252"/>
      <c r="H21" s="257"/>
      <c r="I21" s="147">
        <f t="shared" si="0"/>
        <v>0</v>
      </c>
      <c r="J21" s="411" t="s">
        <v>6</v>
      </c>
      <c r="K21" s="411"/>
      <c r="L21" s="412"/>
      <c r="N21" s="101"/>
      <c r="O21" s="101"/>
      <c r="R21" s="102"/>
      <c r="S21" s="102"/>
    </row>
    <row r="22" spans="1:19" ht="15.95" customHeight="1">
      <c r="A22" s="120" t="s">
        <v>16</v>
      </c>
      <c r="B22" s="275" t="s">
        <v>25</v>
      </c>
      <c r="C22" s="103"/>
      <c r="D22" s="52"/>
      <c r="E22" s="244"/>
      <c r="F22" s="253"/>
      <c r="G22" s="253"/>
      <c r="H22" s="255"/>
      <c r="I22" s="151">
        <f t="shared" si="0"/>
        <v>0</v>
      </c>
      <c r="J22" s="402" t="s">
        <v>8</v>
      </c>
      <c r="K22" s="402"/>
      <c r="L22" s="403"/>
      <c r="N22" s="101"/>
      <c r="O22" s="101"/>
      <c r="R22" s="102"/>
      <c r="S22" s="102"/>
    </row>
    <row r="23" spans="1:19" ht="15.95" customHeight="1">
      <c r="A23" s="120" t="s">
        <v>7</v>
      </c>
      <c r="B23" s="275"/>
      <c r="C23" s="103"/>
      <c r="D23" s="52"/>
      <c r="E23" s="244"/>
      <c r="F23" s="253"/>
      <c r="G23" s="253"/>
      <c r="H23" s="255"/>
      <c r="I23" s="151">
        <f t="shared" si="0"/>
        <v>0</v>
      </c>
      <c r="J23" s="402" t="s">
        <v>10</v>
      </c>
      <c r="K23" s="402"/>
      <c r="L23" s="403"/>
      <c r="N23" s="101"/>
      <c r="O23" s="101"/>
      <c r="R23" s="102"/>
      <c r="S23" s="102"/>
    </row>
    <row r="24" spans="1:19" ht="15.95" customHeight="1">
      <c r="A24" s="120" t="s">
        <v>11</v>
      </c>
      <c r="B24" s="275" t="s">
        <v>39</v>
      </c>
      <c r="C24" s="103"/>
      <c r="D24" s="52"/>
      <c r="E24" s="244"/>
      <c r="F24" s="253"/>
      <c r="G24" s="253"/>
      <c r="H24" s="255"/>
      <c r="I24" s="151">
        <f t="shared" si="0"/>
        <v>0</v>
      </c>
      <c r="J24" s="122"/>
      <c r="K24" s="123"/>
      <c r="L24" s="124"/>
      <c r="N24" s="101"/>
      <c r="O24" s="101"/>
      <c r="R24" s="102"/>
    </row>
    <row r="25" spans="1:19" ht="15.95" customHeight="1">
      <c r="A25" s="120" t="s">
        <v>12</v>
      </c>
      <c r="B25" s="275" t="s">
        <v>29</v>
      </c>
      <c r="C25" s="103"/>
      <c r="D25" s="52"/>
      <c r="E25" s="244"/>
      <c r="F25" s="253"/>
      <c r="G25" s="253"/>
      <c r="H25" s="255"/>
      <c r="I25" s="151">
        <f t="shared" si="0"/>
        <v>0</v>
      </c>
      <c r="J25" s="404">
        <f>SUM(F21:H26)-0.25</f>
        <v>-0.25</v>
      </c>
      <c r="K25" s="405"/>
      <c r="L25" s="406"/>
      <c r="N25" s="101"/>
      <c r="O25" s="101"/>
      <c r="R25" s="102"/>
      <c r="S25" s="102"/>
    </row>
    <row r="26" spans="1:19" ht="15.95" customHeight="1" thickBot="1">
      <c r="A26" s="125"/>
      <c r="B26" s="276"/>
      <c r="C26" s="108"/>
      <c r="D26" s="53"/>
      <c r="E26" s="248"/>
      <c r="F26" s="254"/>
      <c r="G26" s="254"/>
      <c r="H26" s="256"/>
      <c r="I26" s="155">
        <f t="shared" si="0"/>
        <v>0</v>
      </c>
      <c r="J26" s="409"/>
      <c r="K26" s="409"/>
      <c r="L26" s="410"/>
      <c r="N26" s="101"/>
      <c r="O26" s="101"/>
      <c r="Q26" s="106"/>
      <c r="R26" s="102"/>
    </row>
    <row r="27" spans="1:19" ht="15.95" customHeight="1">
      <c r="A27" s="119" t="s">
        <v>19</v>
      </c>
      <c r="B27" s="274" t="s">
        <v>38</v>
      </c>
      <c r="C27" s="97"/>
      <c r="D27" s="51"/>
      <c r="E27" s="250"/>
      <c r="F27" s="252"/>
      <c r="G27" s="252"/>
      <c r="H27" s="252"/>
      <c r="I27" s="147">
        <f t="shared" si="0"/>
        <v>0</v>
      </c>
      <c r="J27" s="411" t="s">
        <v>6</v>
      </c>
      <c r="K27" s="411"/>
      <c r="L27" s="412"/>
      <c r="N27" s="101"/>
      <c r="O27" s="101"/>
      <c r="R27" s="102"/>
      <c r="S27" s="102"/>
    </row>
    <row r="28" spans="1:19" ht="15.95" customHeight="1">
      <c r="A28" s="120" t="s">
        <v>16</v>
      </c>
      <c r="B28" s="275" t="s">
        <v>25</v>
      </c>
      <c r="C28" s="103"/>
      <c r="D28" s="52"/>
      <c r="E28" s="246"/>
      <c r="F28" s="253"/>
      <c r="G28" s="253"/>
      <c r="H28" s="253"/>
      <c r="I28" s="151">
        <f t="shared" si="0"/>
        <v>0</v>
      </c>
      <c r="J28" s="402" t="s">
        <v>8</v>
      </c>
      <c r="K28" s="402"/>
      <c r="L28" s="403"/>
      <c r="N28" s="101"/>
      <c r="O28" s="101"/>
      <c r="R28" s="102"/>
      <c r="S28" s="102"/>
    </row>
    <row r="29" spans="1:19" ht="15.95" customHeight="1">
      <c r="A29" s="120" t="s">
        <v>9</v>
      </c>
      <c r="B29" s="275"/>
      <c r="C29" s="343"/>
      <c r="D29" s="52"/>
      <c r="E29" s="246"/>
      <c r="F29" s="253"/>
      <c r="G29" s="253"/>
      <c r="H29" s="253"/>
      <c r="I29" s="151">
        <f t="shared" si="0"/>
        <v>0</v>
      </c>
      <c r="J29" s="427" t="s">
        <v>10</v>
      </c>
      <c r="K29" s="428"/>
      <c r="L29" s="429"/>
      <c r="N29" s="101"/>
      <c r="O29" s="101"/>
      <c r="R29" s="102"/>
      <c r="S29" s="102"/>
    </row>
    <row r="30" spans="1:19" ht="15.95" customHeight="1">
      <c r="A30" s="120" t="s">
        <v>11</v>
      </c>
      <c r="B30" s="275" t="s">
        <v>39</v>
      </c>
      <c r="C30" s="103"/>
      <c r="D30" s="52"/>
      <c r="E30" s="246"/>
      <c r="F30" s="253"/>
      <c r="G30" s="253"/>
      <c r="H30" s="253"/>
      <c r="I30" s="151">
        <f t="shared" si="0"/>
        <v>0</v>
      </c>
      <c r="J30" s="122"/>
      <c r="K30" s="123"/>
      <c r="L30" s="124"/>
      <c r="N30" s="101"/>
      <c r="O30" s="101"/>
      <c r="R30" s="102"/>
    </row>
    <row r="31" spans="1:19" ht="15.95" customHeight="1">
      <c r="A31" s="120" t="s">
        <v>15</v>
      </c>
      <c r="B31" s="275" t="s">
        <v>29</v>
      </c>
      <c r="C31" s="103"/>
      <c r="D31" s="52"/>
      <c r="E31" s="246"/>
      <c r="F31" s="253"/>
      <c r="G31" s="253"/>
      <c r="H31" s="253"/>
      <c r="I31" s="151">
        <f t="shared" si="0"/>
        <v>0</v>
      </c>
      <c r="J31" s="404">
        <f>SUM(F27:H32)-0.25</f>
        <v>-0.25</v>
      </c>
      <c r="K31" s="405"/>
      <c r="L31" s="406"/>
      <c r="N31" s="101"/>
      <c r="O31" s="101"/>
      <c r="R31" s="102"/>
      <c r="S31" s="102"/>
    </row>
    <row r="32" spans="1:19" ht="15.95" customHeight="1" thickBot="1">
      <c r="A32" s="125"/>
      <c r="B32" s="276"/>
      <c r="C32" s="108"/>
      <c r="D32" s="53"/>
      <c r="E32" s="247"/>
      <c r="F32" s="258"/>
      <c r="G32" s="258"/>
      <c r="H32" s="258"/>
      <c r="I32" s="155">
        <f t="shared" si="0"/>
        <v>0</v>
      </c>
      <c r="J32" s="409"/>
      <c r="K32" s="409"/>
      <c r="L32" s="410"/>
      <c r="N32" s="101"/>
      <c r="O32" s="101"/>
      <c r="Q32" s="106"/>
      <c r="R32" s="102"/>
    </row>
    <row r="33" spans="2:18" ht="15.95" customHeight="1" thickBot="1">
      <c r="B33" s="101"/>
      <c r="C33" s="101"/>
      <c r="F33" s="102"/>
      <c r="G33" s="102"/>
      <c r="H33" s="102"/>
      <c r="I33" s="102"/>
      <c r="N33" s="101"/>
      <c r="O33" s="101"/>
      <c r="Q33" s="106"/>
      <c r="R33" s="102"/>
    </row>
    <row r="34" spans="2:18" ht="15.95" customHeight="1" thickBot="1">
      <c r="B34" s="101"/>
      <c r="C34" s="101"/>
      <c r="E34" s="158"/>
      <c r="F34" s="159"/>
      <c r="G34" s="332" t="s">
        <v>23</v>
      </c>
      <c r="H34" s="333"/>
      <c r="I34" s="334"/>
      <c r="J34" s="455">
        <f>J31+J25+J19+J13+J7</f>
        <v>-1.25</v>
      </c>
      <c r="K34" s="456"/>
      <c r="L34" s="456"/>
      <c r="M34" s="184"/>
      <c r="N34" s="101"/>
      <c r="O34" s="101"/>
      <c r="Q34" s="106"/>
      <c r="R34" s="102"/>
    </row>
    <row r="35" spans="2:18" ht="15.95" customHeight="1" thickBot="1">
      <c r="F35" s="181"/>
      <c r="G35" s="332" t="s">
        <v>58</v>
      </c>
      <c r="H35" s="333"/>
      <c r="I35" s="334"/>
      <c r="J35" s="452">
        <v>35</v>
      </c>
      <c r="K35" s="453"/>
      <c r="L35" s="454"/>
    </row>
    <row r="36" spans="2:18" ht="15.75" thickBot="1">
      <c r="G36" s="482" t="s">
        <v>59</v>
      </c>
      <c r="H36" s="483"/>
      <c r="I36" s="484"/>
      <c r="J36" s="452">
        <f>J34-J35-J37</f>
        <v>-36.25</v>
      </c>
      <c r="K36" s="453"/>
      <c r="L36" s="454"/>
    </row>
    <row r="37" spans="2:18" ht="15.75" thickBot="1">
      <c r="G37" s="482" t="s">
        <v>30</v>
      </c>
      <c r="H37" s="483"/>
      <c r="I37" s="484"/>
      <c r="J37" s="455">
        <f>SUM(G3:G32)</f>
        <v>0</v>
      </c>
      <c r="K37" s="456"/>
      <c r="L37" s="456"/>
    </row>
  </sheetData>
  <customSheetViews>
    <customSheetView guid="{2466BB32-3F20-4A31-8C8A-2D62866C6750}" showPageBreaks="1" printArea="1" hiddenColumns="1" view="pageBreakPreview">
      <selection activeCell="D6" sqref="D6"/>
      <rowBreaks count="1" manualBreakCount="1">
        <brk id="37" max="12" man="1"/>
      </rowBreaks>
      <pageMargins left="0.11811023622047245" right="0.11811023622047245" top="0.12" bottom="0.08" header="0.17" footer="0.12"/>
      <pageSetup paperSize="9" scale="87" orientation="landscape" horizontalDpi="300" verticalDpi="300" r:id="rId1"/>
      <headerFooter alignWithMargins="0"/>
    </customSheetView>
  </customSheetViews>
  <mergeCells count="37">
    <mergeCell ref="G36:I36"/>
    <mergeCell ref="G37:I37"/>
    <mergeCell ref="J25:L25"/>
    <mergeCell ref="J26:L26"/>
    <mergeCell ref="J27:L27"/>
    <mergeCell ref="J28:L28"/>
    <mergeCell ref="J29:L29"/>
    <mergeCell ref="J36:L36"/>
    <mergeCell ref="J37:L37"/>
    <mergeCell ref="J35:L35"/>
    <mergeCell ref="J34:L34"/>
    <mergeCell ref="J31:L31"/>
    <mergeCell ref="J32:L32"/>
    <mergeCell ref="J14:L14"/>
    <mergeCell ref="N2:O2"/>
    <mergeCell ref="A1:B1"/>
    <mergeCell ref="I1:L1"/>
    <mergeCell ref="J3:L3"/>
    <mergeCell ref="J4:L4"/>
    <mergeCell ref="M1:N1"/>
    <mergeCell ref="J5:L5"/>
    <mergeCell ref="J22:L22"/>
    <mergeCell ref="J23:L23"/>
    <mergeCell ref="B2:C2"/>
    <mergeCell ref="J2:L2"/>
    <mergeCell ref="J15:L15"/>
    <mergeCell ref="J16:L16"/>
    <mergeCell ref="J8:L8"/>
    <mergeCell ref="J9:L9"/>
    <mergeCell ref="J20:L20"/>
    <mergeCell ref="J21:L21"/>
    <mergeCell ref="J7:L7"/>
    <mergeCell ref="J17:L17"/>
    <mergeCell ref="J19:L19"/>
    <mergeCell ref="J10:L10"/>
    <mergeCell ref="J11:L11"/>
    <mergeCell ref="J13:L13"/>
  </mergeCells>
  <phoneticPr fontId="0" type="noConversion"/>
  <pageMargins left="0.11811023622047245" right="0.11811023622047245" top="0.12" bottom="0.08" header="0.17" footer="0.12"/>
  <pageSetup paperSize="9" scale="87" orientation="landscape" horizontalDpi="300" verticalDpi="300" r:id="rId2"/>
  <headerFooter alignWithMargins="0"/>
  <rowBreaks count="1" manualBreakCount="1">
    <brk id="37" max="12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1000-000000000000}">
          <x14:formula1>
            <xm:f>'Liste chantier'!$A$2:$A$60</xm:f>
          </x14:formula1>
          <xm:sqref>D3:D32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2">
    <tabColor rgb="FFFFC000"/>
  </sheetPr>
  <dimension ref="A1:U37"/>
  <sheetViews>
    <sheetView view="pageBreakPreview" zoomScaleNormal="100" zoomScaleSheetLayoutView="100" workbookViewId="0">
      <selection activeCell="J36" sqref="J36:L36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42.85546875" style="92" customWidth="1"/>
    <col min="6" max="6" width="15.140625" style="92" bestFit="1" customWidth="1"/>
    <col min="7" max="7" width="18.28515625" style="92" customWidth="1"/>
    <col min="8" max="8" width="14.7109375" style="92" customWidth="1"/>
    <col min="9" max="9" width="15.42578125" style="92" bestFit="1" customWidth="1"/>
    <col min="10" max="10" width="10" style="92" customWidth="1"/>
    <col min="11" max="11" width="1.140625" style="92" hidden="1" customWidth="1"/>
    <col min="12" max="12" width="5.5703125" style="92" customWidth="1"/>
    <col min="13" max="13" width="8" style="114" customWidth="1"/>
    <col min="14" max="15" width="7.85546875" style="115" customWidth="1"/>
    <col min="16" max="16" width="19.7109375" style="92" bestFit="1" customWidth="1"/>
    <col min="17" max="17" width="62.140625" style="92" customWidth="1"/>
    <col min="18" max="18" width="13.140625" style="92" customWidth="1"/>
    <col min="19" max="19" width="12.7109375" style="92" customWidth="1"/>
    <col min="20" max="20" width="1.140625" style="92" customWidth="1"/>
    <col min="21" max="21" width="11.28515625" style="92" customWidth="1"/>
    <col min="22" max="16384" width="11.42578125" style="92"/>
  </cols>
  <sheetData>
    <row r="1" spans="1:21" ht="38.25" customHeight="1" thickBot="1">
      <c r="A1" s="417" t="s">
        <v>27</v>
      </c>
      <c r="B1" s="417"/>
      <c r="C1" s="116" t="s">
        <v>0</v>
      </c>
      <c r="D1" s="178" t="str">
        <f ca="1">RIGHT(CELL("filename",A1),LEN(CELL("filename",A1))-SEARCH("]",CELL("filename",A1)))</f>
        <v>Anthony P</v>
      </c>
      <c r="E1" s="86"/>
      <c r="F1" s="143"/>
      <c r="G1" s="143"/>
      <c r="H1" s="87" t="s">
        <v>22</v>
      </c>
      <c r="I1" s="418">
        <f>Thierry!H1</f>
        <v>36</v>
      </c>
      <c r="J1" s="418"/>
      <c r="K1" s="418"/>
      <c r="L1" s="418"/>
      <c r="M1" s="457"/>
      <c r="N1" s="457"/>
      <c r="O1" s="88"/>
      <c r="P1" s="89"/>
      <c r="Q1" s="90"/>
      <c r="R1" s="90"/>
      <c r="S1" s="90"/>
      <c r="T1" s="90"/>
      <c r="U1" s="91"/>
    </row>
    <row r="2" spans="1:21" ht="30.75" customHeight="1" thickBot="1">
      <c r="A2" s="93"/>
      <c r="B2" s="419" t="s">
        <v>1</v>
      </c>
      <c r="C2" s="421"/>
      <c r="D2" s="118" t="s">
        <v>2</v>
      </c>
      <c r="E2" s="94" t="s">
        <v>3</v>
      </c>
      <c r="F2" s="95" t="s">
        <v>21</v>
      </c>
      <c r="G2" s="95" t="s">
        <v>28</v>
      </c>
      <c r="H2" s="95" t="s">
        <v>20</v>
      </c>
      <c r="I2" s="144" t="s">
        <v>40</v>
      </c>
      <c r="J2" s="419" t="s">
        <v>4</v>
      </c>
      <c r="K2" s="420"/>
      <c r="L2" s="421"/>
      <c r="M2" s="96"/>
      <c r="N2" s="424"/>
      <c r="O2" s="424"/>
      <c r="P2" s="96"/>
      <c r="Q2" s="96"/>
      <c r="R2" s="96"/>
      <c r="S2" s="96"/>
      <c r="T2" s="96"/>
      <c r="U2" s="96"/>
    </row>
    <row r="3" spans="1:21" ht="15.95" customHeight="1">
      <c r="A3" s="119" t="s">
        <v>5</v>
      </c>
      <c r="B3" s="161" t="s">
        <v>38</v>
      </c>
      <c r="C3" s="97"/>
      <c r="D3" s="162"/>
      <c r="E3" s="98"/>
      <c r="F3" s="163"/>
      <c r="G3" s="163"/>
      <c r="H3" s="164"/>
      <c r="I3" s="147">
        <f t="shared" ref="I3:I8" si="0">SUM(F3:H3)</f>
        <v>0</v>
      </c>
      <c r="J3" s="411" t="s">
        <v>6</v>
      </c>
      <c r="K3" s="411"/>
      <c r="L3" s="412"/>
      <c r="M3" s="96"/>
      <c r="N3" s="100"/>
      <c r="O3" s="101"/>
      <c r="P3" s="90"/>
      <c r="Q3" s="90"/>
      <c r="R3" s="102"/>
      <c r="S3" s="102"/>
      <c r="T3" s="90"/>
      <c r="U3" s="90"/>
    </row>
    <row r="4" spans="1:21" ht="15.95" customHeight="1">
      <c r="A4" s="120" t="s">
        <v>7</v>
      </c>
      <c r="B4" s="165" t="s">
        <v>25</v>
      </c>
      <c r="C4" s="103"/>
      <c r="D4" s="149"/>
      <c r="E4" s="104"/>
      <c r="F4" s="166"/>
      <c r="G4" s="105"/>
      <c r="H4" s="167"/>
      <c r="I4" s="151">
        <f t="shared" si="0"/>
        <v>0</v>
      </c>
      <c r="J4" s="402" t="s">
        <v>8</v>
      </c>
      <c r="K4" s="402"/>
      <c r="L4" s="403"/>
      <c r="M4" s="96"/>
      <c r="N4" s="100"/>
      <c r="O4" s="101"/>
      <c r="P4" s="90"/>
      <c r="Q4" s="90"/>
      <c r="R4" s="102"/>
      <c r="S4" s="102"/>
      <c r="T4" s="90"/>
      <c r="U4" s="90"/>
    </row>
    <row r="5" spans="1:21" ht="15.95" customHeight="1">
      <c r="A5" s="120" t="s">
        <v>9</v>
      </c>
      <c r="B5" s="165"/>
      <c r="C5" s="103"/>
      <c r="D5" s="149"/>
      <c r="E5" s="104"/>
      <c r="F5" s="166"/>
      <c r="G5" s="105"/>
      <c r="H5" s="167"/>
      <c r="I5" s="151">
        <f t="shared" si="0"/>
        <v>0</v>
      </c>
      <c r="J5" s="402" t="s">
        <v>10</v>
      </c>
      <c r="K5" s="402"/>
      <c r="L5" s="403"/>
      <c r="M5" s="96"/>
      <c r="N5" s="100"/>
      <c r="O5" s="101"/>
      <c r="P5" s="90"/>
      <c r="Q5" s="90"/>
      <c r="R5" s="102"/>
      <c r="S5" s="102"/>
      <c r="T5" s="90"/>
      <c r="U5" s="90"/>
    </row>
    <row r="6" spans="1:21" ht="15.95" customHeight="1">
      <c r="A6" s="120" t="s">
        <v>11</v>
      </c>
      <c r="B6" s="165" t="s">
        <v>39</v>
      </c>
      <c r="C6" s="103"/>
      <c r="D6" s="149"/>
      <c r="E6" s="104"/>
      <c r="F6" s="166"/>
      <c r="G6" s="105"/>
      <c r="H6" s="167"/>
      <c r="I6" s="151">
        <f t="shared" si="0"/>
        <v>0</v>
      </c>
      <c r="J6" s="122"/>
      <c r="K6" s="123"/>
      <c r="L6" s="124"/>
      <c r="M6" s="96"/>
      <c r="N6" s="100"/>
      <c r="O6" s="101"/>
      <c r="P6" s="90"/>
      <c r="Q6" s="90"/>
      <c r="R6" s="102"/>
      <c r="S6" s="90"/>
      <c r="T6" s="90"/>
      <c r="U6" s="90"/>
    </row>
    <row r="7" spans="1:21" ht="15.95" customHeight="1">
      <c r="A7" s="120" t="s">
        <v>12</v>
      </c>
      <c r="B7" s="165" t="s">
        <v>29</v>
      </c>
      <c r="C7" s="103"/>
      <c r="D7" s="149"/>
      <c r="E7" s="104"/>
      <c r="F7" s="166"/>
      <c r="G7" s="105"/>
      <c r="H7" s="167"/>
      <c r="I7" s="151">
        <f t="shared" si="0"/>
        <v>0</v>
      </c>
      <c r="J7" s="404">
        <f>SUM(F3:H8)-0.25</f>
        <v>-0.25</v>
      </c>
      <c r="K7" s="405"/>
      <c r="L7" s="406"/>
      <c r="M7" s="96"/>
      <c r="N7" s="100"/>
      <c r="O7" s="101"/>
      <c r="P7" s="90"/>
      <c r="Q7" s="90"/>
      <c r="R7" s="102"/>
      <c r="S7" s="102"/>
      <c r="T7" s="90"/>
      <c r="U7" s="90"/>
    </row>
    <row r="8" spans="1:21" ht="15.95" customHeight="1" thickBot="1">
      <c r="A8" s="125"/>
      <c r="B8" s="168"/>
      <c r="C8" s="108"/>
      <c r="D8" s="153"/>
      <c r="E8" s="109"/>
      <c r="F8" s="110"/>
      <c r="G8" s="110"/>
      <c r="H8" s="169"/>
      <c r="I8" s="155">
        <f t="shared" si="0"/>
        <v>0</v>
      </c>
      <c r="J8" s="405"/>
      <c r="K8" s="405"/>
      <c r="L8" s="406"/>
      <c r="M8" s="96"/>
      <c r="N8" s="100"/>
      <c r="O8" s="101"/>
      <c r="P8" s="90"/>
      <c r="Q8" s="106"/>
      <c r="R8" s="102"/>
      <c r="S8" s="90"/>
      <c r="T8" s="90"/>
      <c r="U8" s="90"/>
    </row>
    <row r="9" spans="1:21" ht="15.95" customHeight="1">
      <c r="A9" s="119" t="s">
        <v>13</v>
      </c>
      <c r="B9" s="161" t="s">
        <v>38</v>
      </c>
      <c r="C9" s="97"/>
      <c r="D9" s="170"/>
      <c r="E9" s="126"/>
      <c r="F9" s="99"/>
      <c r="G9" s="146"/>
      <c r="H9" s="146"/>
      <c r="I9" s="147">
        <f t="shared" ref="I9:I14" si="1">SUM(F9:H9)</f>
        <v>0</v>
      </c>
      <c r="J9" s="411" t="s">
        <v>6</v>
      </c>
      <c r="K9" s="411"/>
      <c r="L9" s="412"/>
      <c r="M9" s="96"/>
      <c r="N9" s="100"/>
      <c r="O9" s="101"/>
      <c r="P9" s="90"/>
      <c r="Q9" s="90"/>
      <c r="R9" s="102"/>
      <c r="S9" s="102"/>
      <c r="T9" s="90"/>
      <c r="U9" s="90"/>
    </row>
    <row r="10" spans="1:21" ht="15.95" customHeight="1">
      <c r="A10" s="120" t="s">
        <v>14</v>
      </c>
      <c r="B10" s="165" t="s">
        <v>25</v>
      </c>
      <c r="C10" s="103"/>
      <c r="D10" s="170"/>
      <c r="E10" s="171"/>
      <c r="F10" s="105"/>
      <c r="G10" s="150"/>
      <c r="H10" s="150"/>
      <c r="I10" s="151">
        <f t="shared" si="1"/>
        <v>0</v>
      </c>
      <c r="J10" s="402" t="s">
        <v>8</v>
      </c>
      <c r="K10" s="402"/>
      <c r="L10" s="403"/>
      <c r="M10" s="96"/>
      <c r="N10" s="100"/>
      <c r="O10" s="101"/>
      <c r="P10" s="90"/>
      <c r="Q10" s="90"/>
      <c r="R10" s="102"/>
      <c r="S10" s="102"/>
      <c r="T10" s="90"/>
      <c r="U10" s="90"/>
    </row>
    <row r="11" spans="1:21" ht="15.95" customHeight="1">
      <c r="A11" s="120" t="s">
        <v>15</v>
      </c>
      <c r="B11" s="165"/>
      <c r="C11" s="103"/>
      <c r="D11" s="172"/>
      <c r="E11" s="171"/>
      <c r="F11" s="150"/>
      <c r="G11" s="150"/>
      <c r="H11" s="150"/>
      <c r="I11" s="151">
        <f t="shared" si="1"/>
        <v>0</v>
      </c>
      <c r="J11" s="402" t="s">
        <v>10</v>
      </c>
      <c r="K11" s="402"/>
      <c r="L11" s="403"/>
      <c r="M11" s="96"/>
      <c r="N11" s="100"/>
      <c r="O11" s="101"/>
      <c r="P11" s="90"/>
      <c r="Q11" s="90"/>
      <c r="R11" s="102"/>
      <c r="S11" s="102"/>
      <c r="T11" s="90"/>
      <c r="U11" s="90"/>
    </row>
    <row r="12" spans="1:21" ht="15.95" customHeight="1">
      <c r="A12" s="120" t="s">
        <v>11</v>
      </c>
      <c r="B12" s="165" t="s">
        <v>39</v>
      </c>
      <c r="C12" s="103"/>
      <c r="D12" s="170"/>
      <c r="E12" s="171"/>
      <c r="F12" s="105"/>
      <c r="G12" s="150"/>
      <c r="H12" s="150"/>
      <c r="I12" s="151">
        <f>SUM(F12:H12)</f>
        <v>0</v>
      </c>
      <c r="J12" s="122"/>
      <c r="K12" s="123"/>
      <c r="L12" s="124"/>
      <c r="M12" s="96"/>
      <c r="N12" s="100"/>
      <c r="O12" s="101"/>
      <c r="P12" s="90"/>
      <c r="Q12" s="90"/>
      <c r="R12" s="102"/>
      <c r="S12" s="90"/>
      <c r="T12" s="90"/>
      <c r="U12" s="90"/>
    </row>
    <row r="13" spans="1:21" ht="15.95" customHeight="1">
      <c r="A13" s="120" t="s">
        <v>12</v>
      </c>
      <c r="B13" s="165" t="s">
        <v>29</v>
      </c>
      <c r="C13" s="103"/>
      <c r="D13" s="172"/>
      <c r="E13" s="171"/>
      <c r="F13" s="150"/>
      <c r="G13" s="150"/>
      <c r="H13" s="150"/>
      <c r="I13" s="151">
        <f t="shared" si="1"/>
        <v>0</v>
      </c>
      <c r="J13" s="404">
        <f>SUM(F9:H14)-0.25</f>
        <v>-0.25</v>
      </c>
      <c r="K13" s="405"/>
      <c r="L13" s="406"/>
      <c r="M13" s="96"/>
      <c r="N13" s="100"/>
      <c r="O13" s="101"/>
      <c r="P13" s="90"/>
      <c r="Q13" s="90"/>
      <c r="R13" s="102"/>
      <c r="S13" s="102"/>
      <c r="T13" s="90"/>
      <c r="U13" s="90"/>
    </row>
    <row r="14" spans="1:21" ht="15.95" customHeight="1" thickBot="1">
      <c r="A14" s="125"/>
      <c r="B14" s="168"/>
      <c r="C14" s="108"/>
      <c r="D14" s="173"/>
      <c r="E14" s="174"/>
      <c r="F14" s="154"/>
      <c r="G14" s="154"/>
      <c r="H14" s="154"/>
      <c r="I14" s="155">
        <f t="shared" si="1"/>
        <v>0</v>
      </c>
      <c r="J14" s="405"/>
      <c r="K14" s="405"/>
      <c r="L14" s="406"/>
      <c r="M14" s="96"/>
      <c r="N14" s="100"/>
      <c r="O14" s="101"/>
      <c r="P14" s="90"/>
      <c r="Q14" s="106"/>
      <c r="R14" s="102"/>
      <c r="S14" s="90"/>
      <c r="T14" s="90"/>
      <c r="U14" s="90"/>
    </row>
    <row r="15" spans="1:21" ht="15.95" customHeight="1">
      <c r="A15" s="119" t="s">
        <v>13</v>
      </c>
      <c r="B15" s="161" t="s">
        <v>38</v>
      </c>
      <c r="C15" s="97"/>
      <c r="D15" s="170"/>
      <c r="E15" s="171"/>
      <c r="F15" s="146"/>
      <c r="G15" s="146"/>
      <c r="H15" s="146"/>
      <c r="I15" s="147">
        <f>SUM(F15:H15)</f>
        <v>0</v>
      </c>
      <c r="J15" s="411" t="s">
        <v>6</v>
      </c>
      <c r="K15" s="411"/>
      <c r="L15" s="412"/>
      <c r="M15" s="96"/>
      <c r="N15" s="100"/>
      <c r="O15" s="101"/>
      <c r="P15" s="90"/>
      <c r="Q15" s="90"/>
      <c r="R15" s="102"/>
      <c r="S15" s="102"/>
      <c r="T15" s="90"/>
      <c r="U15" s="90"/>
    </row>
    <row r="16" spans="1:21" ht="15.95" customHeight="1">
      <c r="A16" s="120" t="s">
        <v>16</v>
      </c>
      <c r="B16" s="165" t="s">
        <v>25</v>
      </c>
      <c r="C16" s="103"/>
      <c r="D16" s="170"/>
      <c r="E16" s="171"/>
      <c r="F16" s="150"/>
      <c r="G16" s="150"/>
      <c r="H16" s="150"/>
      <c r="I16" s="151">
        <f t="shared" ref="I16:I32" si="2">SUM(F16:H16)</f>
        <v>0</v>
      </c>
      <c r="J16" s="402" t="s">
        <v>8</v>
      </c>
      <c r="K16" s="402"/>
      <c r="L16" s="403"/>
      <c r="M16" s="96"/>
      <c r="N16" s="100"/>
      <c r="O16" s="101"/>
      <c r="P16" s="90"/>
      <c r="Q16" s="90"/>
      <c r="R16" s="102"/>
      <c r="S16" s="102"/>
      <c r="T16" s="90"/>
      <c r="U16" s="90"/>
    </row>
    <row r="17" spans="1:21" ht="15.95" customHeight="1">
      <c r="A17" s="120" t="s">
        <v>15</v>
      </c>
      <c r="B17" s="165"/>
      <c r="C17" s="103"/>
      <c r="D17" s="172"/>
      <c r="E17" s="171"/>
      <c r="F17" s="150"/>
      <c r="G17" s="150"/>
      <c r="H17" s="150"/>
      <c r="I17" s="151">
        <f t="shared" si="2"/>
        <v>0</v>
      </c>
      <c r="J17" s="402" t="s">
        <v>10</v>
      </c>
      <c r="K17" s="402"/>
      <c r="L17" s="403"/>
      <c r="M17" s="96"/>
      <c r="N17" s="100"/>
      <c r="O17" s="101"/>
      <c r="P17" s="90"/>
      <c r="Q17" s="90"/>
      <c r="R17" s="102"/>
      <c r="S17" s="102"/>
      <c r="T17" s="90"/>
      <c r="U17" s="90"/>
    </row>
    <row r="18" spans="1:21" ht="15.95" customHeight="1">
      <c r="A18" s="120" t="s">
        <v>17</v>
      </c>
      <c r="B18" s="165" t="s">
        <v>39</v>
      </c>
      <c r="C18" s="103"/>
      <c r="D18" s="172"/>
      <c r="E18" s="171"/>
      <c r="F18" s="150"/>
      <c r="G18" s="150"/>
      <c r="H18" s="150"/>
      <c r="I18" s="151">
        <f>SUM(F18:H18)</f>
        <v>0</v>
      </c>
      <c r="J18" s="122"/>
      <c r="K18" s="123"/>
      <c r="L18" s="124"/>
      <c r="M18" s="96"/>
      <c r="N18" s="100"/>
      <c r="O18" s="101"/>
      <c r="P18" s="90"/>
      <c r="Q18" s="90"/>
      <c r="R18" s="102"/>
      <c r="S18" s="90"/>
      <c r="T18" s="90"/>
      <c r="U18" s="90"/>
    </row>
    <row r="19" spans="1:21" ht="15.95" customHeight="1">
      <c r="A19" s="120" t="s">
        <v>15</v>
      </c>
      <c r="B19" s="165" t="s">
        <v>29</v>
      </c>
      <c r="C19" s="103"/>
      <c r="D19" s="170"/>
      <c r="E19" s="171"/>
      <c r="F19" s="150"/>
      <c r="G19" s="150"/>
      <c r="H19" s="150"/>
      <c r="I19" s="151">
        <f t="shared" si="2"/>
        <v>0</v>
      </c>
      <c r="J19" s="404">
        <f>SUM(F15:H20)-0.25</f>
        <v>-0.25</v>
      </c>
      <c r="K19" s="405"/>
      <c r="L19" s="406"/>
      <c r="M19" s="96"/>
      <c r="N19" s="100"/>
      <c r="O19" s="101"/>
      <c r="P19" s="90"/>
      <c r="Q19" s="90"/>
      <c r="R19" s="102"/>
      <c r="S19" s="102"/>
      <c r="T19" s="90"/>
      <c r="U19" s="90"/>
    </row>
    <row r="20" spans="1:21" ht="15.95" customHeight="1" thickBot="1">
      <c r="A20" s="125"/>
      <c r="B20" s="168"/>
      <c r="C20" s="108"/>
      <c r="D20" s="173"/>
      <c r="E20" s="174"/>
      <c r="F20" s="154"/>
      <c r="G20" s="154"/>
      <c r="H20" s="154"/>
      <c r="I20" s="155">
        <f t="shared" si="2"/>
        <v>0</v>
      </c>
      <c r="J20" s="405"/>
      <c r="K20" s="405"/>
      <c r="L20" s="406"/>
      <c r="M20" s="96"/>
      <c r="N20" s="100"/>
      <c r="O20" s="101"/>
      <c r="P20" s="90"/>
      <c r="Q20" s="106"/>
      <c r="R20" s="102"/>
      <c r="S20" s="90"/>
      <c r="T20" s="90"/>
      <c r="U20" s="90"/>
    </row>
    <row r="21" spans="1:21" ht="15.95" customHeight="1">
      <c r="A21" s="119" t="s">
        <v>18</v>
      </c>
      <c r="B21" s="161" t="s">
        <v>38</v>
      </c>
      <c r="C21" s="97"/>
      <c r="D21" s="170"/>
      <c r="E21" s="171"/>
      <c r="F21" s="146"/>
      <c r="G21" s="146"/>
      <c r="H21" s="146"/>
      <c r="I21" s="147">
        <f t="shared" si="2"/>
        <v>0</v>
      </c>
      <c r="J21" s="411" t="s">
        <v>6</v>
      </c>
      <c r="K21" s="411"/>
      <c r="L21" s="412"/>
      <c r="M21" s="96"/>
      <c r="N21" s="100"/>
      <c r="O21" s="101"/>
      <c r="P21" s="90"/>
      <c r="Q21" s="90"/>
      <c r="R21" s="102"/>
      <c r="S21" s="102"/>
      <c r="T21" s="90"/>
      <c r="U21" s="90"/>
    </row>
    <row r="22" spans="1:21" ht="15.95" customHeight="1">
      <c r="A22" s="120" t="s">
        <v>16</v>
      </c>
      <c r="B22" s="165" t="s">
        <v>25</v>
      </c>
      <c r="C22" s="103"/>
      <c r="D22" s="149"/>
      <c r="E22" s="104"/>
      <c r="F22" s="150"/>
      <c r="G22" s="150"/>
      <c r="H22" s="150"/>
      <c r="I22" s="151">
        <f t="shared" si="2"/>
        <v>0</v>
      </c>
      <c r="J22" s="402" t="s">
        <v>8</v>
      </c>
      <c r="K22" s="402"/>
      <c r="L22" s="403"/>
      <c r="M22" s="96"/>
      <c r="N22" s="100"/>
      <c r="O22" s="101"/>
      <c r="P22" s="90"/>
      <c r="Q22" s="90"/>
      <c r="R22" s="102"/>
      <c r="S22" s="102"/>
      <c r="T22" s="90"/>
      <c r="U22" s="90"/>
    </row>
    <row r="23" spans="1:21" ht="15.95" customHeight="1">
      <c r="A23" s="120" t="s">
        <v>7</v>
      </c>
      <c r="B23" s="165"/>
      <c r="C23" s="103"/>
      <c r="D23" s="149"/>
      <c r="E23" s="104"/>
      <c r="F23" s="150"/>
      <c r="G23" s="150"/>
      <c r="H23" s="150"/>
      <c r="I23" s="151">
        <f t="shared" si="2"/>
        <v>0</v>
      </c>
      <c r="J23" s="402" t="s">
        <v>10</v>
      </c>
      <c r="K23" s="402"/>
      <c r="L23" s="403"/>
      <c r="M23" s="96"/>
      <c r="N23" s="100"/>
      <c r="O23" s="101"/>
      <c r="P23" s="90"/>
      <c r="Q23" s="90"/>
      <c r="R23" s="102"/>
      <c r="S23" s="102"/>
      <c r="T23" s="90"/>
      <c r="U23" s="90"/>
    </row>
    <row r="24" spans="1:21" ht="15.95" customHeight="1">
      <c r="A24" s="120" t="s">
        <v>11</v>
      </c>
      <c r="B24" s="165" t="s">
        <v>39</v>
      </c>
      <c r="C24" s="103"/>
      <c r="D24" s="149"/>
      <c r="E24" s="104"/>
      <c r="F24" s="150"/>
      <c r="G24" s="150"/>
      <c r="H24" s="150"/>
      <c r="I24" s="151">
        <f t="shared" si="2"/>
        <v>0</v>
      </c>
      <c r="J24" s="122"/>
      <c r="K24" s="123"/>
      <c r="L24" s="124"/>
      <c r="M24" s="96"/>
      <c r="N24" s="100"/>
      <c r="O24" s="101"/>
      <c r="P24" s="90"/>
      <c r="Q24" s="90"/>
      <c r="R24" s="102"/>
      <c r="S24" s="90"/>
      <c r="T24" s="90"/>
      <c r="U24" s="90"/>
    </row>
    <row r="25" spans="1:21" ht="15.95" customHeight="1">
      <c r="A25" s="120" t="s">
        <v>12</v>
      </c>
      <c r="B25" s="165" t="s">
        <v>29</v>
      </c>
      <c r="C25" s="103"/>
      <c r="D25" s="149"/>
      <c r="E25" s="104"/>
      <c r="F25" s="150"/>
      <c r="G25" s="150"/>
      <c r="H25" s="150"/>
      <c r="I25" s="151">
        <f t="shared" si="2"/>
        <v>0</v>
      </c>
      <c r="J25" s="404">
        <f>SUM(F21:H26)-0.25</f>
        <v>-0.25</v>
      </c>
      <c r="K25" s="405"/>
      <c r="L25" s="406"/>
      <c r="M25" s="96"/>
      <c r="N25" s="100"/>
      <c r="O25" s="101"/>
      <c r="P25" s="90"/>
      <c r="Q25" s="90"/>
      <c r="R25" s="102"/>
      <c r="S25" s="102"/>
      <c r="T25" s="90"/>
      <c r="U25" s="90"/>
    </row>
    <row r="26" spans="1:21" ht="15.95" customHeight="1" thickBot="1">
      <c r="A26" s="125"/>
      <c r="B26" s="168"/>
      <c r="C26" s="108"/>
      <c r="D26" s="153"/>
      <c r="E26" s="109"/>
      <c r="F26" s="154"/>
      <c r="G26" s="154"/>
      <c r="H26" s="154"/>
      <c r="I26" s="155">
        <f t="shared" si="2"/>
        <v>0</v>
      </c>
      <c r="J26" s="405"/>
      <c r="K26" s="405"/>
      <c r="L26" s="406"/>
      <c r="M26" s="96"/>
      <c r="N26" s="100"/>
      <c r="O26" s="101"/>
      <c r="P26" s="90"/>
      <c r="Q26" s="106"/>
      <c r="R26" s="102"/>
      <c r="S26" s="90"/>
      <c r="T26" s="90"/>
      <c r="U26" s="90"/>
    </row>
    <row r="27" spans="1:21" ht="15.95" customHeight="1">
      <c r="A27" s="119" t="s">
        <v>19</v>
      </c>
      <c r="B27" s="161" t="s">
        <v>38</v>
      </c>
      <c r="C27" s="97"/>
      <c r="D27" s="149"/>
      <c r="E27" s="98"/>
      <c r="F27" s="146"/>
      <c r="G27" s="146"/>
      <c r="H27" s="146"/>
      <c r="I27" s="147">
        <f t="shared" si="2"/>
        <v>0</v>
      </c>
      <c r="J27" s="411" t="s">
        <v>6</v>
      </c>
      <c r="K27" s="411"/>
      <c r="L27" s="412"/>
      <c r="M27" s="96"/>
      <c r="N27" s="100"/>
      <c r="O27" s="101"/>
      <c r="P27" s="90"/>
      <c r="Q27" s="90"/>
      <c r="R27" s="102"/>
      <c r="S27" s="102"/>
      <c r="T27" s="90"/>
      <c r="U27" s="90"/>
    </row>
    <row r="28" spans="1:21" ht="15.95" customHeight="1">
      <c r="A28" s="120" t="s">
        <v>16</v>
      </c>
      <c r="B28" s="165" t="s">
        <v>25</v>
      </c>
      <c r="C28" s="103"/>
      <c r="D28" s="149"/>
      <c r="E28" s="104"/>
      <c r="F28" s="121"/>
      <c r="G28" s="150"/>
      <c r="H28" s="156"/>
      <c r="I28" s="151">
        <f t="shared" si="2"/>
        <v>0</v>
      </c>
      <c r="J28" s="402" t="s">
        <v>8</v>
      </c>
      <c r="K28" s="402"/>
      <c r="L28" s="403"/>
      <c r="M28" s="96"/>
      <c r="N28" s="100"/>
      <c r="O28" s="101"/>
      <c r="P28" s="90"/>
      <c r="Q28" s="90"/>
      <c r="R28" s="102"/>
      <c r="S28" s="102"/>
      <c r="T28" s="90"/>
      <c r="U28" s="90"/>
    </row>
    <row r="29" spans="1:21" ht="15.95" customHeight="1">
      <c r="A29" s="120" t="s">
        <v>9</v>
      </c>
      <c r="B29" s="165"/>
      <c r="C29" s="103"/>
      <c r="D29" s="149"/>
      <c r="E29" s="104"/>
      <c r="F29" s="121"/>
      <c r="G29" s="151"/>
      <c r="H29" s="175"/>
      <c r="I29" s="151">
        <f t="shared" si="2"/>
        <v>0</v>
      </c>
      <c r="J29" s="427" t="s">
        <v>10</v>
      </c>
      <c r="K29" s="428"/>
      <c r="L29" s="429"/>
      <c r="M29" s="96"/>
      <c r="N29" s="100"/>
      <c r="O29" s="101"/>
      <c r="P29" s="90"/>
      <c r="Q29" s="90"/>
      <c r="R29" s="102"/>
      <c r="S29" s="102"/>
      <c r="T29" s="90"/>
      <c r="U29" s="90"/>
    </row>
    <row r="30" spans="1:21" ht="15.95" customHeight="1">
      <c r="A30" s="120" t="s">
        <v>11</v>
      </c>
      <c r="B30" s="165" t="s">
        <v>39</v>
      </c>
      <c r="C30" s="103"/>
      <c r="D30" s="149"/>
      <c r="E30" s="104"/>
      <c r="F30" s="121"/>
      <c r="G30" s="151"/>
      <c r="H30" s="175"/>
      <c r="I30" s="151">
        <f t="shared" si="2"/>
        <v>0</v>
      </c>
      <c r="J30" s="122"/>
      <c r="K30" s="123"/>
      <c r="L30" s="124"/>
      <c r="M30" s="96"/>
      <c r="N30" s="100"/>
      <c r="O30" s="101"/>
      <c r="P30" s="90"/>
      <c r="Q30" s="90"/>
      <c r="R30" s="102"/>
      <c r="S30" s="90"/>
      <c r="T30" s="90"/>
      <c r="U30" s="90"/>
    </row>
    <row r="31" spans="1:21" ht="15.95" customHeight="1">
      <c r="A31" s="120" t="s">
        <v>15</v>
      </c>
      <c r="B31" s="165" t="s">
        <v>29</v>
      </c>
      <c r="C31" s="103"/>
      <c r="D31" s="149"/>
      <c r="E31" s="104"/>
      <c r="F31" s="121"/>
      <c r="G31" s="150"/>
      <c r="H31" s="156"/>
      <c r="I31" s="151">
        <f t="shared" si="2"/>
        <v>0</v>
      </c>
      <c r="J31" s="404">
        <f>SUM(F27:H32)-0.25</f>
        <v>-0.25</v>
      </c>
      <c r="K31" s="405"/>
      <c r="L31" s="406"/>
      <c r="M31" s="96"/>
      <c r="N31" s="100"/>
      <c r="O31" s="101"/>
      <c r="P31" s="90"/>
      <c r="Q31" s="90"/>
      <c r="R31" s="102"/>
      <c r="S31" s="102"/>
      <c r="T31" s="90"/>
      <c r="U31" s="90"/>
    </row>
    <row r="32" spans="1:21" ht="15.95" customHeight="1" thickBot="1">
      <c r="A32" s="125"/>
      <c r="B32" s="168"/>
      <c r="C32" s="108"/>
      <c r="D32" s="153"/>
      <c r="E32" s="109"/>
      <c r="F32" s="155"/>
      <c r="G32" s="155"/>
      <c r="H32" s="176"/>
      <c r="I32" s="155">
        <f t="shared" si="2"/>
        <v>0</v>
      </c>
      <c r="J32" s="409"/>
      <c r="K32" s="409"/>
      <c r="L32" s="410"/>
      <c r="M32" s="96"/>
      <c r="N32" s="100"/>
      <c r="O32" s="101"/>
      <c r="P32" s="90"/>
      <c r="Q32" s="106"/>
      <c r="R32" s="102"/>
      <c r="S32" s="90"/>
      <c r="T32" s="90"/>
      <c r="U32" s="90"/>
    </row>
    <row r="33" spans="1:21" ht="15.95" customHeight="1" thickBot="1">
      <c r="A33" s="96"/>
      <c r="B33" s="100"/>
      <c r="C33" s="101"/>
      <c r="D33" s="90"/>
      <c r="E33" s="90"/>
      <c r="F33" s="102"/>
      <c r="G33" s="102"/>
      <c r="H33" s="102"/>
      <c r="I33" s="102"/>
      <c r="J33" s="90"/>
      <c r="K33" s="90"/>
      <c r="L33" s="181"/>
      <c r="M33" s="96"/>
      <c r="N33" s="100"/>
      <c r="O33" s="101"/>
      <c r="P33" s="90"/>
      <c r="Q33" s="106"/>
      <c r="R33" s="102"/>
      <c r="S33" s="90"/>
      <c r="T33" s="90"/>
      <c r="U33" s="90"/>
    </row>
    <row r="34" spans="1:21" ht="15.95" customHeight="1" thickBot="1">
      <c r="A34" s="96"/>
      <c r="B34" s="100"/>
      <c r="C34" s="101"/>
      <c r="D34" s="90"/>
      <c r="E34" s="359"/>
      <c r="F34" s="159"/>
      <c r="G34" s="449" t="s">
        <v>23</v>
      </c>
      <c r="H34" s="450"/>
      <c r="I34" s="451"/>
      <c r="J34" s="455">
        <f>J31+J25+J19+J7+J13</f>
        <v>-1.25</v>
      </c>
      <c r="K34" s="456"/>
      <c r="L34" s="456"/>
      <c r="M34" s="184"/>
      <c r="N34" s="100"/>
      <c r="O34" s="101"/>
      <c r="P34" s="90"/>
      <c r="Q34" s="106"/>
      <c r="R34" s="102"/>
      <c r="S34" s="90"/>
      <c r="T34" s="90"/>
      <c r="U34" s="90"/>
    </row>
    <row r="35" spans="1:21" ht="15.95" customHeight="1" thickBot="1">
      <c r="D35" s="90"/>
      <c r="E35" s="90"/>
      <c r="F35" s="160"/>
      <c r="G35" s="449" t="s">
        <v>30</v>
      </c>
      <c r="H35" s="450"/>
      <c r="I35" s="451"/>
      <c r="J35" s="455">
        <f>SUM(G3:G32)</f>
        <v>0</v>
      </c>
      <c r="K35" s="456"/>
      <c r="L35" s="456"/>
    </row>
    <row r="36" spans="1:21" ht="15.75" thickBot="1">
      <c r="G36" s="482" t="s">
        <v>59</v>
      </c>
      <c r="H36" s="483"/>
      <c r="I36" s="484"/>
      <c r="J36" s="452">
        <f>J34-J35-J37</f>
        <v>-1.25</v>
      </c>
      <c r="K36" s="453"/>
      <c r="L36" s="454"/>
    </row>
    <row r="37" spans="1:21" ht="15.75" thickBot="1">
      <c r="G37" s="482" t="s">
        <v>30</v>
      </c>
      <c r="H37" s="483"/>
      <c r="I37" s="484"/>
      <c r="J37" s="455">
        <f>SUM(G3:G32)</f>
        <v>0</v>
      </c>
      <c r="K37" s="456"/>
      <c r="L37" s="456"/>
    </row>
  </sheetData>
  <customSheetViews>
    <customSheetView guid="{2466BB32-3F20-4A31-8C8A-2D62866C6750}" showPageBreaks="1" printArea="1" hiddenColumns="1" view="pageBreakPreview" topLeftCell="A7">
      <selection activeCell="F9" sqref="F9"/>
      <pageMargins left="0.11811023622047245" right="0.11811023622047245" top="0.12" bottom="0.08" header="0.17" footer="0.12"/>
      <pageSetup paperSize="9" scale="88" orientation="landscape" horizontalDpi="300" verticalDpi="300" r:id="rId1"/>
      <headerFooter alignWithMargins="0"/>
    </customSheetView>
  </customSheetViews>
  <mergeCells count="39">
    <mergeCell ref="G34:I34"/>
    <mergeCell ref="G35:I35"/>
    <mergeCell ref="J35:L35"/>
    <mergeCell ref="J25:L25"/>
    <mergeCell ref="J26:L26"/>
    <mergeCell ref="J27:L27"/>
    <mergeCell ref="J28:L28"/>
    <mergeCell ref="J29:L29"/>
    <mergeCell ref="J31:L31"/>
    <mergeCell ref="J22:L22"/>
    <mergeCell ref="J23:L23"/>
    <mergeCell ref="J32:L32"/>
    <mergeCell ref="J34:L34"/>
    <mergeCell ref="J15:L15"/>
    <mergeCell ref="J16:L16"/>
    <mergeCell ref="J17:L17"/>
    <mergeCell ref="J19:L19"/>
    <mergeCell ref="J20:L20"/>
    <mergeCell ref="M1:N1"/>
    <mergeCell ref="B2:C2"/>
    <mergeCell ref="J2:L2"/>
    <mergeCell ref="N2:O2"/>
    <mergeCell ref="I1:L1"/>
    <mergeCell ref="G36:I36"/>
    <mergeCell ref="J36:L36"/>
    <mergeCell ref="G37:I37"/>
    <mergeCell ref="J37:L37"/>
    <mergeCell ref="A1:B1"/>
    <mergeCell ref="J9:L9"/>
    <mergeCell ref="J10:L10"/>
    <mergeCell ref="J11:L11"/>
    <mergeCell ref="J13:L13"/>
    <mergeCell ref="J14:L14"/>
    <mergeCell ref="J3:L3"/>
    <mergeCell ref="J4:L4"/>
    <mergeCell ref="J5:L5"/>
    <mergeCell ref="J7:L7"/>
    <mergeCell ref="J8:L8"/>
    <mergeCell ref="J21:L21"/>
  </mergeCells>
  <pageMargins left="0.11811023622047245" right="0.11811023622047245" top="0.12" bottom="0.08" header="0.17" footer="0.12"/>
  <pageSetup paperSize="9" scale="83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1100-000000000000}">
          <x14:formula1>
            <xm:f>'Liste chantier'!$A$2:$A$60</xm:f>
          </x14:formula1>
          <xm:sqref>D3:D32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3"/>
  <dimension ref="A1:U35"/>
  <sheetViews>
    <sheetView view="pageBreakPreview" zoomScaleNormal="100" zoomScaleSheetLayoutView="100" workbookViewId="0">
      <selection activeCell="E18" sqref="E18"/>
    </sheetView>
  </sheetViews>
  <sheetFormatPr baseColWidth="10" defaultColWidth="11.42578125" defaultRowHeight="12.75"/>
  <cols>
    <col min="1" max="1" width="8" style="114" customWidth="1"/>
    <col min="2" max="3" width="7.85546875" style="115" customWidth="1"/>
    <col min="4" max="4" width="21" style="92" bestFit="1" customWidth="1"/>
    <col min="5" max="5" width="42.85546875" style="92" customWidth="1"/>
    <col min="6" max="6" width="15.140625" style="92" bestFit="1" customWidth="1"/>
    <col min="7" max="7" width="17.28515625" style="92" customWidth="1"/>
    <col min="8" max="8" width="14.7109375" style="92" customWidth="1"/>
    <col min="9" max="9" width="10.85546875" style="92" bestFit="1" customWidth="1"/>
    <col min="10" max="10" width="10" style="92" customWidth="1"/>
    <col min="11" max="11" width="1.140625" style="92" hidden="1" customWidth="1"/>
    <col min="12" max="12" width="5.5703125" style="92" customWidth="1"/>
    <col min="13" max="13" width="8" style="114" customWidth="1"/>
    <col min="14" max="15" width="7.85546875" style="115" customWidth="1"/>
    <col min="16" max="16" width="19.7109375" style="92" bestFit="1" customWidth="1"/>
    <col min="17" max="17" width="62.140625" style="92" customWidth="1"/>
    <col min="18" max="18" width="13.140625" style="92" customWidth="1"/>
    <col min="19" max="19" width="12.7109375" style="92" customWidth="1"/>
    <col min="20" max="20" width="1.140625" style="92" customWidth="1"/>
    <col min="21" max="21" width="11.28515625" style="92" customWidth="1"/>
    <col min="22" max="16384" width="11.42578125" style="92"/>
  </cols>
  <sheetData>
    <row r="1" spans="1:21" ht="38.25" customHeight="1" thickBot="1">
      <c r="A1" s="417" t="s">
        <v>27</v>
      </c>
      <c r="B1" s="417"/>
      <c r="C1" s="116" t="s">
        <v>0</v>
      </c>
      <c r="D1" s="178" t="str">
        <f ca="1">RIGHT(CELL("filename",A1),LEN(CELL("filename",A1))-SEARCH("]",CELL("filename",A1)))</f>
        <v>Vierge Pose 2</v>
      </c>
      <c r="E1" s="86"/>
      <c r="F1" s="143"/>
      <c r="G1" s="143"/>
      <c r="H1" s="87" t="s">
        <v>22</v>
      </c>
      <c r="I1" s="418">
        <f>Thierry!H1</f>
        <v>36</v>
      </c>
      <c r="J1" s="418"/>
      <c r="K1" s="418"/>
      <c r="L1" s="418"/>
      <c r="M1" s="457"/>
      <c r="N1" s="457"/>
      <c r="O1" s="88"/>
      <c r="P1" s="89"/>
      <c r="Q1" s="90"/>
      <c r="R1" s="90"/>
      <c r="S1" s="90"/>
      <c r="T1" s="90"/>
      <c r="U1" s="91"/>
    </row>
    <row r="2" spans="1:21" ht="30.75" customHeight="1" thickBot="1">
      <c r="A2" s="93"/>
      <c r="B2" s="419" t="s">
        <v>1</v>
      </c>
      <c r="C2" s="421"/>
      <c r="D2" s="118" t="s">
        <v>2</v>
      </c>
      <c r="E2" s="94" t="s">
        <v>3</v>
      </c>
      <c r="F2" s="95" t="s">
        <v>21</v>
      </c>
      <c r="G2" s="95" t="s">
        <v>28</v>
      </c>
      <c r="H2" s="95" t="s">
        <v>20</v>
      </c>
      <c r="I2" s="144" t="s">
        <v>40</v>
      </c>
      <c r="J2" s="419" t="s">
        <v>4</v>
      </c>
      <c r="K2" s="420"/>
      <c r="L2" s="421"/>
      <c r="M2" s="96"/>
      <c r="N2" s="424"/>
      <c r="O2" s="424"/>
      <c r="P2" s="96"/>
      <c r="Q2" s="96"/>
      <c r="R2" s="96"/>
      <c r="S2" s="96"/>
      <c r="T2" s="96"/>
      <c r="U2" s="96"/>
    </row>
    <row r="3" spans="1:21" ht="15.95" customHeight="1">
      <c r="A3" s="119" t="s">
        <v>5</v>
      </c>
      <c r="B3" s="161" t="s">
        <v>38</v>
      </c>
      <c r="C3" s="97"/>
      <c r="D3" s="162"/>
      <c r="E3" s="98"/>
      <c r="F3" s="163"/>
      <c r="G3" s="163"/>
      <c r="H3" s="164"/>
      <c r="I3" s="147">
        <f t="shared" ref="I3:I8" si="0">SUM(F3:H3)</f>
        <v>0</v>
      </c>
      <c r="J3" s="411" t="s">
        <v>6</v>
      </c>
      <c r="K3" s="411"/>
      <c r="L3" s="412"/>
      <c r="M3" s="96"/>
      <c r="N3" s="100"/>
      <c r="O3" s="101"/>
      <c r="P3" s="90"/>
      <c r="Q3" s="90"/>
      <c r="R3" s="102"/>
      <c r="S3" s="102"/>
      <c r="T3" s="90"/>
      <c r="U3" s="90"/>
    </row>
    <row r="4" spans="1:21" ht="15.95" customHeight="1">
      <c r="A4" s="120" t="s">
        <v>7</v>
      </c>
      <c r="B4" s="165" t="s">
        <v>25</v>
      </c>
      <c r="C4" s="103"/>
      <c r="D4" s="149"/>
      <c r="E4" s="104"/>
      <c r="F4" s="166"/>
      <c r="G4" s="105"/>
      <c r="H4" s="167"/>
      <c r="I4" s="151">
        <f t="shared" si="0"/>
        <v>0</v>
      </c>
      <c r="J4" s="402" t="s">
        <v>8</v>
      </c>
      <c r="K4" s="402"/>
      <c r="L4" s="403"/>
      <c r="M4" s="96"/>
      <c r="N4" s="100"/>
      <c r="O4" s="101"/>
      <c r="P4" s="90"/>
      <c r="Q4" s="90"/>
      <c r="R4" s="102"/>
      <c r="S4" s="102"/>
      <c r="T4" s="90"/>
      <c r="U4" s="90"/>
    </row>
    <row r="5" spans="1:21" ht="15.95" customHeight="1">
      <c r="A5" s="120" t="s">
        <v>9</v>
      </c>
      <c r="B5" s="165"/>
      <c r="C5" s="103"/>
      <c r="D5" s="149"/>
      <c r="E5" s="104"/>
      <c r="F5" s="166"/>
      <c r="G5" s="105"/>
      <c r="H5" s="167"/>
      <c r="I5" s="151">
        <f t="shared" si="0"/>
        <v>0</v>
      </c>
      <c r="J5" s="402" t="s">
        <v>10</v>
      </c>
      <c r="K5" s="402"/>
      <c r="L5" s="403"/>
      <c r="M5" s="96"/>
      <c r="N5" s="100"/>
      <c r="O5" s="101"/>
      <c r="P5" s="90"/>
      <c r="Q5" s="90"/>
      <c r="R5" s="102"/>
      <c r="S5" s="102"/>
      <c r="T5" s="90"/>
      <c r="U5" s="90"/>
    </row>
    <row r="6" spans="1:21" ht="15.95" customHeight="1">
      <c r="A6" s="120" t="s">
        <v>11</v>
      </c>
      <c r="B6" s="165" t="s">
        <v>39</v>
      </c>
      <c r="C6" s="103"/>
      <c r="D6" s="149"/>
      <c r="E6" s="104"/>
      <c r="F6" s="166"/>
      <c r="G6" s="105"/>
      <c r="H6" s="167"/>
      <c r="I6" s="151">
        <f t="shared" si="0"/>
        <v>0</v>
      </c>
      <c r="J6" s="122"/>
      <c r="K6" s="123"/>
      <c r="L6" s="124"/>
      <c r="M6" s="96"/>
      <c r="N6" s="100"/>
      <c r="O6" s="101"/>
      <c r="P6" s="90"/>
      <c r="Q6" s="90"/>
      <c r="R6" s="102"/>
      <c r="S6" s="90"/>
      <c r="T6" s="90"/>
      <c r="U6" s="90"/>
    </row>
    <row r="7" spans="1:21" ht="15.95" customHeight="1">
      <c r="A7" s="120" t="s">
        <v>12</v>
      </c>
      <c r="B7" s="165" t="s">
        <v>29</v>
      </c>
      <c r="C7" s="103"/>
      <c r="D7" s="149"/>
      <c r="E7" s="104"/>
      <c r="F7" s="166"/>
      <c r="G7" s="105"/>
      <c r="H7" s="167"/>
      <c r="I7" s="151">
        <f t="shared" si="0"/>
        <v>0</v>
      </c>
      <c r="J7" s="404">
        <f>SUM(F3:H8)-0.25</f>
        <v>-0.25</v>
      </c>
      <c r="K7" s="405"/>
      <c r="L7" s="406"/>
      <c r="M7" s="96"/>
      <c r="N7" s="100"/>
      <c r="O7" s="101"/>
      <c r="P7" s="90"/>
      <c r="Q7" s="90"/>
      <c r="R7" s="102"/>
      <c r="S7" s="102"/>
      <c r="T7" s="90"/>
      <c r="U7" s="90"/>
    </row>
    <row r="8" spans="1:21" ht="15.95" customHeight="1" thickBot="1">
      <c r="A8" s="125"/>
      <c r="B8" s="168"/>
      <c r="C8" s="108"/>
      <c r="D8" s="153"/>
      <c r="E8" s="109"/>
      <c r="F8" s="110"/>
      <c r="G8" s="110"/>
      <c r="H8" s="169"/>
      <c r="I8" s="155">
        <f t="shared" si="0"/>
        <v>0</v>
      </c>
      <c r="J8" s="405"/>
      <c r="K8" s="405"/>
      <c r="L8" s="406"/>
      <c r="M8" s="96"/>
      <c r="N8" s="100"/>
      <c r="O8" s="101"/>
      <c r="P8" s="90"/>
      <c r="Q8" s="106"/>
      <c r="R8" s="102"/>
      <c r="S8" s="90"/>
      <c r="T8" s="90"/>
      <c r="U8" s="90"/>
    </row>
    <row r="9" spans="1:21" ht="15.95" customHeight="1">
      <c r="A9" s="119" t="s">
        <v>13</v>
      </c>
      <c r="B9" s="161" t="s">
        <v>38</v>
      </c>
      <c r="C9" s="97"/>
      <c r="D9" s="170"/>
      <c r="E9" s="126"/>
      <c r="F9" s="99"/>
      <c r="G9" s="146"/>
      <c r="H9" s="146"/>
      <c r="I9" s="147">
        <f t="shared" ref="I9:I14" si="1">SUM(F9:H9)</f>
        <v>0</v>
      </c>
      <c r="J9" s="411" t="s">
        <v>6</v>
      </c>
      <c r="K9" s="411"/>
      <c r="L9" s="412"/>
      <c r="M9" s="96"/>
      <c r="N9" s="100"/>
      <c r="O9" s="101"/>
      <c r="P9" s="90"/>
      <c r="Q9" s="90"/>
      <c r="R9" s="102"/>
      <c r="S9" s="102"/>
      <c r="T9" s="90"/>
      <c r="U9" s="90"/>
    </row>
    <row r="10" spans="1:21" ht="15.95" customHeight="1">
      <c r="A10" s="120" t="s">
        <v>14</v>
      </c>
      <c r="B10" s="165" t="s">
        <v>25</v>
      </c>
      <c r="C10" s="103"/>
      <c r="D10" s="170"/>
      <c r="E10" s="171"/>
      <c r="F10" s="105"/>
      <c r="G10" s="150"/>
      <c r="H10" s="150"/>
      <c r="I10" s="151">
        <f t="shared" si="1"/>
        <v>0</v>
      </c>
      <c r="J10" s="402" t="s">
        <v>8</v>
      </c>
      <c r="K10" s="402"/>
      <c r="L10" s="403"/>
      <c r="M10" s="96"/>
      <c r="N10" s="100"/>
      <c r="O10" s="101"/>
      <c r="P10" s="90"/>
      <c r="Q10" s="90"/>
      <c r="R10" s="102"/>
      <c r="S10" s="102"/>
      <c r="T10" s="90"/>
      <c r="U10" s="90"/>
    </row>
    <row r="11" spans="1:21" ht="15.95" customHeight="1">
      <c r="A11" s="120" t="s">
        <v>15</v>
      </c>
      <c r="B11" s="165"/>
      <c r="C11" s="103"/>
      <c r="D11" s="172"/>
      <c r="E11" s="171"/>
      <c r="F11" s="150"/>
      <c r="G11" s="150"/>
      <c r="H11" s="150"/>
      <c r="I11" s="151">
        <f t="shared" si="1"/>
        <v>0</v>
      </c>
      <c r="J11" s="402" t="s">
        <v>10</v>
      </c>
      <c r="K11" s="402"/>
      <c r="L11" s="403"/>
      <c r="M11" s="96"/>
      <c r="N11" s="100"/>
      <c r="O11" s="101"/>
      <c r="P11" s="90"/>
      <c r="Q11" s="90"/>
      <c r="R11" s="102"/>
      <c r="S11" s="102"/>
      <c r="T11" s="90"/>
      <c r="U11" s="90"/>
    </row>
    <row r="12" spans="1:21" ht="15.95" customHeight="1">
      <c r="A12" s="120" t="s">
        <v>11</v>
      </c>
      <c r="B12" s="165" t="s">
        <v>39</v>
      </c>
      <c r="C12" s="103"/>
      <c r="D12" s="170"/>
      <c r="E12" s="171"/>
      <c r="F12" s="105"/>
      <c r="G12" s="150"/>
      <c r="H12" s="150"/>
      <c r="I12" s="151">
        <f>SUM(F12:H12)</f>
        <v>0</v>
      </c>
      <c r="J12" s="122"/>
      <c r="K12" s="123"/>
      <c r="L12" s="124"/>
      <c r="M12" s="96"/>
      <c r="N12" s="100"/>
      <c r="O12" s="101"/>
      <c r="P12" s="90"/>
      <c r="Q12" s="90"/>
      <c r="R12" s="102"/>
      <c r="S12" s="90"/>
      <c r="T12" s="90"/>
      <c r="U12" s="90"/>
    </row>
    <row r="13" spans="1:21" ht="15.95" customHeight="1">
      <c r="A13" s="120" t="s">
        <v>12</v>
      </c>
      <c r="B13" s="165" t="s">
        <v>29</v>
      </c>
      <c r="C13" s="103"/>
      <c r="D13" s="172"/>
      <c r="E13" s="171"/>
      <c r="F13" s="150"/>
      <c r="G13" s="150"/>
      <c r="H13" s="150"/>
      <c r="I13" s="151">
        <f t="shared" si="1"/>
        <v>0</v>
      </c>
      <c r="J13" s="404">
        <f>SUM(F9:H14)-0.25</f>
        <v>-0.25</v>
      </c>
      <c r="K13" s="405"/>
      <c r="L13" s="406"/>
      <c r="M13" s="96"/>
      <c r="N13" s="100"/>
      <c r="O13" s="101"/>
      <c r="P13" s="90"/>
      <c r="Q13" s="90"/>
      <c r="R13" s="102"/>
      <c r="S13" s="102"/>
      <c r="T13" s="90"/>
      <c r="U13" s="90"/>
    </row>
    <row r="14" spans="1:21" ht="15.95" customHeight="1" thickBot="1">
      <c r="A14" s="125"/>
      <c r="B14" s="168"/>
      <c r="C14" s="108"/>
      <c r="D14" s="173"/>
      <c r="E14" s="174"/>
      <c r="F14" s="154"/>
      <c r="G14" s="154"/>
      <c r="H14" s="154"/>
      <c r="I14" s="155">
        <f t="shared" si="1"/>
        <v>0</v>
      </c>
      <c r="J14" s="405"/>
      <c r="K14" s="405"/>
      <c r="L14" s="406"/>
      <c r="M14" s="96"/>
      <c r="N14" s="100"/>
      <c r="O14" s="101"/>
      <c r="P14" s="90"/>
      <c r="Q14" s="106"/>
      <c r="R14" s="102"/>
      <c r="S14" s="90"/>
      <c r="T14" s="90"/>
      <c r="U14" s="90"/>
    </row>
    <row r="15" spans="1:21" ht="15.95" customHeight="1">
      <c r="A15" s="119" t="s">
        <v>13</v>
      </c>
      <c r="B15" s="161" t="s">
        <v>38</v>
      </c>
      <c r="C15" s="97"/>
      <c r="D15" s="170"/>
      <c r="E15" s="171"/>
      <c r="F15" s="146"/>
      <c r="G15" s="146"/>
      <c r="H15" s="146"/>
      <c r="I15" s="147">
        <f>SUM(F15:H15)</f>
        <v>0</v>
      </c>
      <c r="J15" s="411" t="s">
        <v>6</v>
      </c>
      <c r="K15" s="411"/>
      <c r="L15" s="412"/>
      <c r="M15" s="96"/>
      <c r="N15" s="100"/>
      <c r="O15" s="101"/>
      <c r="P15" s="90"/>
      <c r="Q15" s="90"/>
      <c r="R15" s="102"/>
      <c r="S15" s="102"/>
      <c r="T15" s="90"/>
      <c r="U15" s="90"/>
    </row>
    <row r="16" spans="1:21" ht="15.95" customHeight="1">
      <c r="A16" s="120" t="s">
        <v>16</v>
      </c>
      <c r="B16" s="165" t="s">
        <v>25</v>
      </c>
      <c r="C16" s="103"/>
      <c r="D16" s="170"/>
      <c r="E16" s="171"/>
      <c r="F16" s="150"/>
      <c r="G16" s="150"/>
      <c r="H16" s="150"/>
      <c r="I16" s="151">
        <f t="shared" ref="I16:I32" si="2">SUM(F16:H16)</f>
        <v>0</v>
      </c>
      <c r="J16" s="402" t="s">
        <v>8</v>
      </c>
      <c r="K16" s="402"/>
      <c r="L16" s="403"/>
      <c r="M16" s="96"/>
      <c r="N16" s="100"/>
      <c r="O16" s="101"/>
      <c r="P16" s="90"/>
      <c r="Q16" s="90"/>
      <c r="R16" s="102"/>
      <c r="S16" s="102"/>
      <c r="T16" s="90"/>
      <c r="U16" s="90"/>
    </row>
    <row r="17" spans="1:21" ht="15.95" customHeight="1">
      <c r="A17" s="120" t="s">
        <v>15</v>
      </c>
      <c r="B17" s="165"/>
      <c r="C17" s="103"/>
      <c r="D17" s="172"/>
      <c r="E17" s="171"/>
      <c r="F17" s="150"/>
      <c r="G17" s="150"/>
      <c r="H17" s="150"/>
      <c r="I17" s="151">
        <f t="shared" si="2"/>
        <v>0</v>
      </c>
      <c r="J17" s="402" t="s">
        <v>10</v>
      </c>
      <c r="K17" s="402"/>
      <c r="L17" s="403"/>
      <c r="M17" s="96"/>
      <c r="N17" s="100"/>
      <c r="O17" s="101"/>
      <c r="P17" s="90"/>
      <c r="Q17" s="90"/>
      <c r="R17" s="102"/>
      <c r="S17" s="102"/>
      <c r="T17" s="90"/>
      <c r="U17" s="90"/>
    </row>
    <row r="18" spans="1:21" ht="15.95" customHeight="1">
      <c r="A18" s="120" t="s">
        <v>17</v>
      </c>
      <c r="B18" s="165" t="s">
        <v>39</v>
      </c>
      <c r="C18" s="103"/>
      <c r="D18" s="172"/>
      <c r="E18" s="171"/>
      <c r="F18" s="150"/>
      <c r="G18" s="150"/>
      <c r="H18" s="150"/>
      <c r="I18" s="151">
        <f>SUM(F18:H18)</f>
        <v>0</v>
      </c>
      <c r="J18" s="122"/>
      <c r="K18" s="123"/>
      <c r="L18" s="124"/>
      <c r="M18" s="96"/>
      <c r="N18" s="100"/>
      <c r="O18" s="101"/>
      <c r="P18" s="90"/>
      <c r="Q18" s="90"/>
      <c r="R18" s="102"/>
      <c r="S18" s="90"/>
      <c r="T18" s="90"/>
      <c r="U18" s="90"/>
    </row>
    <row r="19" spans="1:21" ht="15.95" customHeight="1">
      <c r="A19" s="120" t="s">
        <v>15</v>
      </c>
      <c r="B19" s="165" t="s">
        <v>29</v>
      </c>
      <c r="C19" s="103"/>
      <c r="D19" s="170"/>
      <c r="E19" s="171"/>
      <c r="F19" s="150"/>
      <c r="G19" s="150"/>
      <c r="H19" s="150"/>
      <c r="I19" s="151">
        <f t="shared" si="2"/>
        <v>0</v>
      </c>
      <c r="J19" s="404">
        <f>SUM(F15:H20)-0.25</f>
        <v>-0.25</v>
      </c>
      <c r="K19" s="405"/>
      <c r="L19" s="406"/>
      <c r="M19" s="96"/>
      <c r="N19" s="100"/>
      <c r="O19" s="101"/>
      <c r="P19" s="90"/>
      <c r="Q19" s="90"/>
      <c r="R19" s="102"/>
      <c r="S19" s="102"/>
      <c r="T19" s="90"/>
      <c r="U19" s="90"/>
    </row>
    <row r="20" spans="1:21" ht="15.95" customHeight="1" thickBot="1">
      <c r="A20" s="125"/>
      <c r="B20" s="168"/>
      <c r="C20" s="108"/>
      <c r="D20" s="173"/>
      <c r="E20" s="174"/>
      <c r="F20" s="154"/>
      <c r="G20" s="154"/>
      <c r="H20" s="154"/>
      <c r="I20" s="155">
        <f t="shared" si="2"/>
        <v>0</v>
      </c>
      <c r="J20" s="405"/>
      <c r="K20" s="405"/>
      <c r="L20" s="406"/>
      <c r="M20" s="96"/>
      <c r="N20" s="100"/>
      <c r="O20" s="101"/>
      <c r="P20" s="90"/>
      <c r="Q20" s="106"/>
      <c r="R20" s="102"/>
      <c r="S20" s="90"/>
      <c r="T20" s="90"/>
      <c r="U20" s="90"/>
    </row>
    <row r="21" spans="1:21" ht="15.95" customHeight="1">
      <c r="A21" s="119" t="s">
        <v>18</v>
      </c>
      <c r="B21" s="161" t="s">
        <v>38</v>
      </c>
      <c r="C21" s="97"/>
      <c r="D21" s="170"/>
      <c r="E21" s="171"/>
      <c r="F21" s="146"/>
      <c r="G21" s="146"/>
      <c r="H21" s="146"/>
      <c r="I21" s="147">
        <f t="shared" si="2"/>
        <v>0</v>
      </c>
      <c r="J21" s="411" t="s">
        <v>6</v>
      </c>
      <c r="K21" s="411"/>
      <c r="L21" s="412"/>
      <c r="M21" s="96"/>
      <c r="N21" s="100"/>
      <c r="O21" s="101"/>
      <c r="P21" s="90"/>
      <c r="Q21" s="90"/>
      <c r="R21" s="102"/>
      <c r="S21" s="102"/>
      <c r="T21" s="90"/>
      <c r="U21" s="90"/>
    </row>
    <row r="22" spans="1:21" ht="15.95" customHeight="1">
      <c r="A22" s="120" t="s">
        <v>16</v>
      </c>
      <c r="B22" s="165" t="s">
        <v>25</v>
      </c>
      <c r="C22" s="103"/>
      <c r="D22" s="149"/>
      <c r="E22" s="104"/>
      <c r="F22" s="150"/>
      <c r="G22" s="150"/>
      <c r="H22" s="150"/>
      <c r="I22" s="151">
        <f t="shared" si="2"/>
        <v>0</v>
      </c>
      <c r="J22" s="402" t="s">
        <v>8</v>
      </c>
      <c r="K22" s="402"/>
      <c r="L22" s="403"/>
      <c r="M22" s="96"/>
      <c r="N22" s="100"/>
      <c r="O22" s="101"/>
      <c r="P22" s="90"/>
      <c r="Q22" s="90"/>
      <c r="R22" s="102"/>
      <c r="S22" s="102"/>
      <c r="T22" s="90"/>
      <c r="U22" s="90"/>
    </row>
    <row r="23" spans="1:21" ht="15.95" customHeight="1">
      <c r="A23" s="120" t="s">
        <v>7</v>
      </c>
      <c r="B23" s="165"/>
      <c r="C23" s="103"/>
      <c r="D23" s="149"/>
      <c r="E23" s="104"/>
      <c r="F23" s="150"/>
      <c r="G23" s="150"/>
      <c r="H23" s="150"/>
      <c r="I23" s="151">
        <f t="shared" si="2"/>
        <v>0</v>
      </c>
      <c r="J23" s="402" t="s">
        <v>10</v>
      </c>
      <c r="K23" s="402"/>
      <c r="L23" s="403"/>
      <c r="M23" s="96"/>
      <c r="N23" s="100"/>
      <c r="O23" s="101"/>
      <c r="P23" s="90"/>
      <c r="Q23" s="90"/>
      <c r="R23" s="102"/>
      <c r="S23" s="102"/>
      <c r="T23" s="90"/>
      <c r="U23" s="90"/>
    </row>
    <row r="24" spans="1:21" ht="15.95" customHeight="1">
      <c r="A24" s="120" t="s">
        <v>11</v>
      </c>
      <c r="B24" s="165" t="s">
        <v>39</v>
      </c>
      <c r="C24" s="103"/>
      <c r="D24" s="149"/>
      <c r="E24" s="104"/>
      <c r="F24" s="150"/>
      <c r="G24" s="150"/>
      <c r="H24" s="150"/>
      <c r="I24" s="151">
        <f t="shared" si="2"/>
        <v>0</v>
      </c>
      <c r="J24" s="122"/>
      <c r="K24" s="123"/>
      <c r="L24" s="124"/>
      <c r="M24" s="96"/>
      <c r="N24" s="100"/>
      <c r="O24" s="101"/>
      <c r="P24" s="90"/>
      <c r="Q24" s="90"/>
      <c r="R24" s="102"/>
      <c r="S24" s="90"/>
      <c r="T24" s="90"/>
      <c r="U24" s="90"/>
    </row>
    <row r="25" spans="1:21" ht="15.95" customHeight="1">
      <c r="A25" s="120" t="s">
        <v>12</v>
      </c>
      <c r="B25" s="165" t="s">
        <v>29</v>
      </c>
      <c r="C25" s="103"/>
      <c r="D25" s="149"/>
      <c r="E25" s="104"/>
      <c r="F25" s="150"/>
      <c r="G25" s="150"/>
      <c r="H25" s="150"/>
      <c r="I25" s="151">
        <f t="shared" si="2"/>
        <v>0</v>
      </c>
      <c r="J25" s="404">
        <f>SUM(F21:H26)-0.25</f>
        <v>-0.25</v>
      </c>
      <c r="K25" s="405"/>
      <c r="L25" s="406"/>
      <c r="M25" s="96"/>
      <c r="N25" s="100"/>
      <c r="O25" s="101"/>
      <c r="P25" s="90"/>
      <c r="Q25" s="90"/>
      <c r="R25" s="102"/>
      <c r="S25" s="102"/>
      <c r="T25" s="90"/>
      <c r="U25" s="90"/>
    </row>
    <row r="26" spans="1:21" ht="15.95" customHeight="1" thickBot="1">
      <c r="A26" s="125"/>
      <c r="B26" s="168"/>
      <c r="C26" s="108"/>
      <c r="D26" s="153"/>
      <c r="E26" s="109"/>
      <c r="F26" s="154"/>
      <c r="G26" s="154"/>
      <c r="H26" s="154"/>
      <c r="I26" s="155">
        <f t="shared" si="2"/>
        <v>0</v>
      </c>
      <c r="J26" s="405"/>
      <c r="K26" s="405"/>
      <c r="L26" s="406"/>
      <c r="M26" s="96"/>
      <c r="N26" s="100"/>
      <c r="O26" s="101"/>
      <c r="P26" s="90"/>
      <c r="Q26" s="106"/>
      <c r="R26" s="102"/>
      <c r="S26" s="90"/>
      <c r="T26" s="90"/>
      <c r="U26" s="90"/>
    </row>
    <row r="27" spans="1:21" ht="15.95" customHeight="1">
      <c r="A27" s="119" t="s">
        <v>19</v>
      </c>
      <c r="B27" s="161" t="s">
        <v>38</v>
      </c>
      <c r="C27" s="97"/>
      <c r="D27" s="149"/>
      <c r="E27" s="98"/>
      <c r="F27" s="146"/>
      <c r="G27" s="146"/>
      <c r="H27" s="146"/>
      <c r="I27" s="147">
        <f t="shared" si="2"/>
        <v>0</v>
      </c>
      <c r="J27" s="411" t="s">
        <v>6</v>
      </c>
      <c r="K27" s="411"/>
      <c r="L27" s="412"/>
      <c r="M27" s="96"/>
      <c r="N27" s="100"/>
      <c r="O27" s="101"/>
      <c r="P27" s="90"/>
      <c r="Q27" s="90"/>
      <c r="R27" s="102"/>
      <c r="S27" s="102"/>
      <c r="T27" s="90"/>
      <c r="U27" s="90"/>
    </row>
    <row r="28" spans="1:21" ht="15.95" customHeight="1">
      <c r="A28" s="120" t="s">
        <v>16</v>
      </c>
      <c r="B28" s="165" t="s">
        <v>25</v>
      </c>
      <c r="C28" s="103"/>
      <c r="D28" s="149"/>
      <c r="E28" s="104"/>
      <c r="F28" s="121"/>
      <c r="G28" s="150"/>
      <c r="H28" s="156"/>
      <c r="I28" s="151">
        <f t="shared" si="2"/>
        <v>0</v>
      </c>
      <c r="J28" s="402" t="s">
        <v>8</v>
      </c>
      <c r="K28" s="402"/>
      <c r="L28" s="403"/>
      <c r="M28" s="96"/>
      <c r="N28" s="100"/>
      <c r="O28" s="101"/>
      <c r="P28" s="90"/>
      <c r="Q28" s="90"/>
      <c r="R28" s="102"/>
      <c r="S28" s="102"/>
      <c r="T28" s="90"/>
      <c r="U28" s="90"/>
    </row>
    <row r="29" spans="1:21" ht="15.95" customHeight="1">
      <c r="A29" s="120" t="s">
        <v>9</v>
      </c>
      <c r="B29" s="165"/>
      <c r="C29" s="103"/>
      <c r="D29" s="149"/>
      <c r="E29" s="104"/>
      <c r="F29" s="121"/>
      <c r="G29" s="151"/>
      <c r="H29" s="175"/>
      <c r="I29" s="151">
        <f t="shared" si="2"/>
        <v>0</v>
      </c>
      <c r="J29" s="427" t="s">
        <v>10</v>
      </c>
      <c r="K29" s="428"/>
      <c r="L29" s="429"/>
      <c r="M29" s="96"/>
      <c r="N29" s="100"/>
      <c r="O29" s="101"/>
      <c r="P29" s="90"/>
      <c r="Q29" s="90"/>
      <c r="R29" s="102"/>
      <c r="S29" s="102"/>
      <c r="T29" s="90"/>
      <c r="U29" s="90"/>
    </row>
    <row r="30" spans="1:21" ht="15.95" customHeight="1">
      <c r="A30" s="120" t="s">
        <v>11</v>
      </c>
      <c r="B30" s="165" t="s">
        <v>39</v>
      </c>
      <c r="C30" s="103"/>
      <c r="D30" s="149"/>
      <c r="E30" s="104"/>
      <c r="F30" s="121"/>
      <c r="G30" s="151"/>
      <c r="H30" s="175"/>
      <c r="I30" s="151">
        <f t="shared" si="2"/>
        <v>0</v>
      </c>
      <c r="J30" s="122"/>
      <c r="K30" s="123"/>
      <c r="L30" s="124"/>
      <c r="M30" s="96"/>
      <c r="N30" s="100"/>
      <c r="O30" s="101"/>
      <c r="P30" s="90"/>
      <c r="Q30" s="90"/>
      <c r="R30" s="102"/>
      <c r="S30" s="90"/>
      <c r="T30" s="90"/>
      <c r="U30" s="90"/>
    </row>
    <row r="31" spans="1:21" ht="15.95" customHeight="1">
      <c r="A31" s="120" t="s">
        <v>15</v>
      </c>
      <c r="B31" s="165" t="s">
        <v>29</v>
      </c>
      <c r="C31" s="103"/>
      <c r="D31" s="149"/>
      <c r="E31" s="104"/>
      <c r="F31" s="121"/>
      <c r="G31" s="150"/>
      <c r="H31" s="156"/>
      <c r="I31" s="151">
        <f t="shared" si="2"/>
        <v>0</v>
      </c>
      <c r="J31" s="404">
        <f>SUM(F27:H32)-0.25</f>
        <v>-0.25</v>
      </c>
      <c r="K31" s="405"/>
      <c r="L31" s="406"/>
      <c r="M31" s="96"/>
      <c r="N31" s="100"/>
      <c r="O31" s="101"/>
      <c r="P31" s="90"/>
      <c r="Q31" s="90"/>
      <c r="R31" s="102"/>
      <c r="S31" s="102"/>
      <c r="T31" s="90"/>
      <c r="U31" s="90"/>
    </row>
    <row r="32" spans="1:21" ht="15.95" customHeight="1" thickBot="1">
      <c r="A32" s="125"/>
      <c r="B32" s="168"/>
      <c r="C32" s="108"/>
      <c r="D32" s="153"/>
      <c r="E32" s="109"/>
      <c r="F32" s="155"/>
      <c r="G32" s="155"/>
      <c r="H32" s="176"/>
      <c r="I32" s="155">
        <f t="shared" si="2"/>
        <v>0</v>
      </c>
      <c r="J32" s="409"/>
      <c r="K32" s="409"/>
      <c r="L32" s="410"/>
      <c r="M32" s="96"/>
      <c r="N32" s="100"/>
      <c r="O32" s="101"/>
      <c r="P32" s="90"/>
      <c r="Q32" s="106"/>
      <c r="R32" s="102"/>
      <c r="S32" s="90"/>
      <c r="T32" s="90"/>
      <c r="U32" s="90"/>
    </row>
    <row r="33" spans="1:21" ht="15.95" customHeight="1" thickBot="1">
      <c r="A33" s="96"/>
      <c r="B33" s="100"/>
      <c r="C33" s="101"/>
      <c r="D33" s="90"/>
      <c r="E33" s="90"/>
      <c r="F33" s="102"/>
      <c r="G33" s="102"/>
      <c r="H33" s="102"/>
      <c r="I33" s="102"/>
      <c r="J33" s="90"/>
      <c r="K33" s="90"/>
      <c r="L33" s="181"/>
      <c r="M33" s="96"/>
      <c r="N33" s="100"/>
      <c r="O33" s="101"/>
      <c r="P33" s="90"/>
      <c r="Q33" s="106"/>
      <c r="R33" s="102"/>
      <c r="S33" s="90"/>
      <c r="T33" s="90"/>
      <c r="U33" s="90"/>
    </row>
    <row r="34" spans="1:21" ht="15.95" customHeight="1" thickBot="1">
      <c r="A34" s="96"/>
      <c r="B34" s="100"/>
      <c r="C34" s="101"/>
      <c r="D34" s="90"/>
      <c r="E34" s="158"/>
      <c r="F34" s="159"/>
      <c r="G34" s="449" t="s">
        <v>23</v>
      </c>
      <c r="H34" s="450"/>
      <c r="I34" s="451"/>
      <c r="J34" s="455">
        <f>J31+J25+J19+J7+J13</f>
        <v>-1.25</v>
      </c>
      <c r="K34" s="456"/>
      <c r="L34" s="456"/>
      <c r="M34" s="96"/>
      <c r="N34" s="100"/>
      <c r="O34" s="101"/>
      <c r="P34" s="90"/>
      <c r="Q34" s="106"/>
      <c r="R34" s="102"/>
      <c r="S34" s="90"/>
      <c r="T34" s="90"/>
      <c r="U34" s="90"/>
    </row>
    <row r="35" spans="1:21" ht="15.95" customHeight="1" thickBot="1">
      <c r="D35" s="90"/>
      <c r="E35" s="90"/>
      <c r="F35" s="160"/>
      <c r="G35" s="449" t="s">
        <v>30</v>
      </c>
      <c r="H35" s="450"/>
      <c r="I35" s="451"/>
      <c r="J35" s="455">
        <f>SUM(G3:G32)</f>
        <v>0</v>
      </c>
      <c r="K35" s="456"/>
      <c r="L35" s="456"/>
    </row>
  </sheetData>
  <customSheetViews>
    <customSheetView guid="{2466BB32-3F20-4A31-8C8A-2D62866C6750}" showPageBreaks="1" printArea="1" hiddenColumns="1" view="pageBreakPreview">
      <selection activeCell="D5" sqref="D5"/>
      <pageMargins left="0.11811023622047245" right="0.11811023622047245" top="0.12" bottom="0.08" header="0.17" footer="0.12"/>
      <pageSetup paperSize="9" scale="88" orientation="landscape" horizontalDpi="300" verticalDpi="300" r:id="rId1"/>
      <headerFooter alignWithMargins="0"/>
    </customSheetView>
  </customSheetViews>
  <mergeCells count="35">
    <mergeCell ref="G34:I34"/>
    <mergeCell ref="G35:I35"/>
    <mergeCell ref="J35:L35"/>
    <mergeCell ref="J25:L25"/>
    <mergeCell ref="J26:L26"/>
    <mergeCell ref="J27:L27"/>
    <mergeCell ref="J28:L28"/>
    <mergeCell ref="J29:L29"/>
    <mergeCell ref="J31:L31"/>
    <mergeCell ref="J15:L15"/>
    <mergeCell ref="J16:L16"/>
    <mergeCell ref="J17:L17"/>
    <mergeCell ref="J19:L19"/>
    <mergeCell ref="J20:L20"/>
    <mergeCell ref="J21:L21"/>
    <mergeCell ref="J22:L22"/>
    <mergeCell ref="J23:L23"/>
    <mergeCell ref="J32:L32"/>
    <mergeCell ref="J34:L34"/>
    <mergeCell ref="J3:L3"/>
    <mergeCell ref="J4:L4"/>
    <mergeCell ref="J5:L5"/>
    <mergeCell ref="J7:L7"/>
    <mergeCell ref="J8:L8"/>
    <mergeCell ref="J9:L9"/>
    <mergeCell ref="J10:L10"/>
    <mergeCell ref="J11:L11"/>
    <mergeCell ref="J13:L13"/>
    <mergeCell ref="J14:L14"/>
    <mergeCell ref="A1:B1"/>
    <mergeCell ref="M1:N1"/>
    <mergeCell ref="B2:C2"/>
    <mergeCell ref="J2:L2"/>
    <mergeCell ref="N2:O2"/>
    <mergeCell ref="I1:L1"/>
  </mergeCells>
  <pageMargins left="0.11811023622047245" right="0.11811023622047245" top="0.12" bottom="0.08" header="0.17" footer="0.12"/>
  <pageSetup paperSize="9" scale="88" orientation="landscape" horizontalDpi="300" verticalDpi="300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sir le chantier dans la liste proposée " xr:uid="{00000000-0002-0000-1200-000000000000}">
          <x14:formula1>
            <xm:f>'Liste chantier'!$A$2:$A$60</xm:f>
          </x14:formula1>
          <xm:sqref>D3:D32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21</vt:i4>
      </vt:variant>
    </vt:vector>
  </HeadingPairs>
  <TitlesOfParts>
    <vt:vector size="40" baseType="lpstr">
      <vt:lpstr>Liste chantier</vt:lpstr>
      <vt:lpstr>Thierry</vt:lpstr>
      <vt:lpstr>Samuel</vt:lpstr>
      <vt:lpstr>Michel</vt:lpstr>
      <vt:lpstr>KiKi</vt:lpstr>
      <vt:lpstr>Vincent</vt:lpstr>
      <vt:lpstr>Christophe Catinat</vt:lpstr>
      <vt:lpstr>Christophe V</vt:lpstr>
      <vt:lpstr>Françis</vt:lpstr>
      <vt:lpstr>Jérémy</vt:lpstr>
      <vt:lpstr>Anthony A</vt:lpstr>
      <vt:lpstr>Marion</vt:lpstr>
      <vt:lpstr>Léo</vt:lpstr>
      <vt:lpstr>Christopher</vt:lpstr>
      <vt:lpstr>Frédéric</vt:lpstr>
      <vt:lpstr>Ulric</vt:lpstr>
      <vt:lpstr>Benjamin</vt:lpstr>
      <vt:lpstr>Anthony P</vt:lpstr>
      <vt:lpstr>Vierge Pose 2</vt:lpstr>
      <vt:lpstr>Chantier</vt:lpstr>
      <vt:lpstr>Tâches</vt:lpstr>
      <vt:lpstr>'Anthony A'!Zone_d_impression</vt:lpstr>
      <vt:lpstr>'Anthony P'!Zone_d_impression</vt:lpstr>
      <vt:lpstr>Benjamin!Zone_d_impression</vt:lpstr>
      <vt:lpstr>'Christophe Catinat'!Zone_d_impression</vt:lpstr>
      <vt:lpstr>'Christophe V'!Zone_d_impression</vt:lpstr>
      <vt:lpstr>Christopher!Zone_d_impression</vt:lpstr>
      <vt:lpstr>Françis!Zone_d_impression</vt:lpstr>
      <vt:lpstr>Frédéric!Zone_d_impression</vt:lpstr>
      <vt:lpstr>Jérémy!Zone_d_impression</vt:lpstr>
      <vt:lpstr>KiKi!Zone_d_impression</vt:lpstr>
      <vt:lpstr>Léo!Zone_d_impression</vt:lpstr>
      <vt:lpstr>'Liste chantier'!Zone_d_impression</vt:lpstr>
      <vt:lpstr>Marion!Zone_d_impression</vt:lpstr>
      <vt:lpstr>Michel!Zone_d_impression</vt:lpstr>
      <vt:lpstr>Samuel!Zone_d_impression</vt:lpstr>
      <vt:lpstr>Thierry!Zone_d_impression</vt:lpstr>
      <vt:lpstr>Ulric!Zone_d_impression</vt:lpstr>
      <vt:lpstr>'Vierge Pose 2'!Zone_d_impression</vt:lpstr>
      <vt:lpstr>Vincent!Zone_d_impression</vt:lpstr>
    </vt:vector>
  </TitlesOfParts>
  <Company>MGF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Léo SOTIN</cp:lastModifiedBy>
  <cp:lastPrinted>2019-05-24T15:23:10Z</cp:lastPrinted>
  <dcterms:created xsi:type="dcterms:W3CDTF">2009-02-03T11:54:22Z</dcterms:created>
  <dcterms:modified xsi:type="dcterms:W3CDTF">2022-11-22T16:08:49Z</dcterms:modified>
</cp:coreProperties>
</file>